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3b64a752749491/Documents/"/>
    </mc:Choice>
  </mc:AlternateContent>
  <xr:revisionPtr revIDLastSave="566" documentId="8_{81119FD6-D597-4B59-9C7B-A800144FFD0A}" xr6:coauthVersionLast="47" xr6:coauthVersionMax="47" xr10:uidLastSave="{4FFC4EBC-98E9-4282-90FC-68A6A5C8BAAC}"/>
  <bookViews>
    <workbookView xWindow="3375" yWindow="1290" windowWidth="22785" windowHeight="11295" firstSheet="4" activeTab="5" xr2:uid="{00000000-000D-0000-FFFF-FFFF00000000}"/>
  </bookViews>
  <sheets>
    <sheet name="Crowdfunding" sheetId="1" r:id="rId1"/>
    <sheet name="Pivot Table Category" sheetId="3" r:id="rId2"/>
    <sheet name="Pivot Table SubCategory" sheetId="5" r:id="rId3"/>
    <sheet name="Pivot Chart Date " sheetId="6" r:id="rId4"/>
    <sheet name="Goal Analysis" sheetId="7" r:id="rId5"/>
    <sheet name="Summary Table" sheetId="8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0" i="8" l="1"/>
  <c r="B571" i="8"/>
  <c r="D573" i="8"/>
  <c r="D572" i="8"/>
  <c r="D571" i="8"/>
  <c r="D570" i="8"/>
  <c r="D569" i="8"/>
  <c r="D568" i="8"/>
  <c r="B573" i="8"/>
  <c r="B572" i="8"/>
  <c r="B569" i="8"/>
  <c r="B3" i="7"/>
  <c r="B568" i="8"/>
  <c r="D13" i="7"/>
  <c r="D12" i="7"/>
  <c r="D11" i="7"/>
  <c r="D10" i="7"/>
  <c r="D9" i="7"/>
  <c r="D8" i="7"/>
  <c r="D7" i="7"/>
  <c r="D6" i="7"/>
  <c r="D5" i="7"/>
  <c r="D4" i="7"/>
  <c r="C13" i="7"/>
  <c r="C12" i="7"/>
  <c r="C11" i="7"/>
  <c r="C10" i="7"/>
  <c r="C9" i="7"/>
  <c r="C6" i="7"/>
  <c r="C8" i="7"/>
  <c r="C7" i="7"/>
  <c r="C5" i="7"/>
  <c r="C4" i="7"/>
  <c r="D3" i="7"/>
  <c r="C3" i="7"/>
  <c r="D2" i="7"/>
  <c r="C2" i="7"/>
  <c r="B13" i="7"/>
  <c r="E13" i="7" s="1"/>
  <c r="F13" i="7" s="1"/>
  <c r="B12" i="7"/>
  <c r="B11" i="7"/>
  <c r="B10" i="7"/>
  <c r="B9" i="7"/>
  <c r="B8" i="7"/>
  <c r="E8" i="7" s="1"/>
  <c r="B7" i="7"/>
  <c r="B6" i="7"/>
  <c r="B5" i="7"/>
  <c r="B4" i="7"/>
  <c r="F4" i="1"/>
  <c r="I4" i="1"/>
  <c r="N4" i="1"/>
  <c r="O4" i="1"/>
  <c r="B2" i="7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6" i="1"/>
  <c r="I7" i="1"/>
  <c r="I8" i="1"/>
  <c r="I9" i="1"/>
  <c r="I10" i="1"/>
  <c r="I11" i="1"/>
  <c r="I12" i="1"/>
  <c r="I13" i="1"/>
  <c r="I14" i="1"/>
  <c r="I3" i="1"/>
  <c r="E10" i="7" l="1"/>
  <c r="E6" i="7"/>
  <c r="E11" i="7"/>
  <c r="E3" i="7"/>
  <c r="H3" i="7" s="1"/>
  <c r="E7" i="7"/>
  <c r="G7" i="7" s="1"/>
  <c r="G6" i="7"/>
  <c r="E9" i="7"/>
  <c r="G9" i="7" s="1"/>
  <c r="G10" i="7"/>
  <c r="E4" i="7"/>
  <c r="F4" i="7" s="1"/>
  <c r="E2" i="7"/>
  <c r="F2" i="7" s="1"/>
  <c r="E5" i="7"/>
  <c r="H5" i="7" s="1"/>
  <c r="G11" i="7"/>
  <c r="F11" i="7"/>
  <c r="G13" i="7"/>
  <c r="H6" i="7"/>
  <c r="H7" i="7"/>
  <c r="H8" i="7"/>
  <c r="H10" i="7"/>
  <c r="H11" i="7"/>
  <c r="G8" i="7"/>
  <c r="H13" i="7"/>
  <c r="F10" i="7"/>
  <c r="F9" i="7"/>
  <c r="E12" i="7"/>
  <c r="F12" i="7" s="1"/>
  <c r="F8" i="7"/>
  <c r="F7" i="7"/>
  <c r="F6" i="7"/>
  <c r="F3" i="7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G3" i="7" l="1"/>
  <c r="H9" i="7"/>
  <c r="G12" i="7"/>
  <c r="G5" i="7"/>
  <c r="H12" i="7"/>
  <c r="H2" i="7"/>
  <c r="G2" i="7"/>
  <c r="G4" i="7"/>
  <c r="H4" i="7"/>
  <c r="F5" i="7"/>
</calcChain>
</file>

<file path=xl/sharedStrings.xml><?xml version="1.0" encoding="utf-8"?>
<sst xmlns="http://schemas.openxmlformats.org/spreadsheetml/2006/main" count="9066" uniqueCount="2112">
  <si>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</si>
  <si>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</si>
  <si>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</si>
  <si>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</si>
  <si>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</si>
  <si>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</si>
  <si>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</si>
  <si>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</si>
  <si>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</si>
  <si>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</si>
  <si>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</si>
  <si>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</si>
  <si>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</si>
  <si>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</si>
  <si>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</si>
  <si>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</si>
  <si>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</si>
  <si>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</si>
  <si>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</si>
  <si>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</si>
  <si>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</si>
  <si>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</si>
  <si>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</si>
  <si>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</si>
  <si>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</si>
  <si>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</si>
  <si>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</si>
  <si>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</si>
  <si>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</si>
  <si>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</si>
  <si>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</si>
  <si>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</si>
  <si>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</si>
  <si>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</si>
  <si>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</si>
  <si>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</si>
  <si>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</si>
  <si>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</si>
  <si>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</si>
  <si>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</si>
  <si>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</si>
  <si>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</si>
  <si>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</si>
  <si>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</si>
  <si>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</si>
  <si>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</si>
  <si>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</si>
  <si>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</si>
  <si>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</si>
  <si>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</si>
  <si>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</si>
  <si>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</si>
  <si>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</si>
  <si>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</si>
  <si>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</si>
  <si>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</si>
  <si>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</si>
  <si>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</si>
  <si>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</si>
  <si>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</si>
  <si>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</si>
  <si>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</si>
  <si>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</si>
  <si>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</si>
  <si>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</si>
  <si>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</si>
  <si>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</si>
  <si>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</si>
  <si>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</si>
  <si>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</si>
  <si>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</si>
  <si>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</si>
  <si>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</si>
  <si>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</si>
  <si>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</si>
  <si>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</si>
  <si>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</si>
  <si>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</si>
  <si>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</si>
  <si>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</si>
  <si>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</si>
  <si>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</si>
  <si>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</si>
  <si>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</si>
  <si>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</si>
  <si>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</si>
  <si>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</si>
  <si>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</si>
  <si>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</si>
  <si>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</si>
  <si>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</si>
  <si>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</si>
  <si>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</si>
  <si>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</si>
  <si>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</si>
  <si>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</si>
  <si>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</si>
  <si>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</si>
  <si>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</si>
  <si>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</si>
  <si>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</si>
  <si>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</si>
  <si>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</si>
  <si>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</si>
  <si>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</si>
  <si>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</si>
  <si>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</si>
  <si>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</si>
  <si>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</si>
  <si>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</si>
  <si>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</si>
  <si>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</si>
  <si>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</si>
  <si>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</si>
  <si>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</si>
  <si>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</si>
  <si>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</si>
  <si>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</si>
  <si>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</si>
  <si>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</si>
  <si>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</si>
  <si>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</si>
  <si>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</si>
  <si>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</si>
  <si>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</si>
  <si>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</si>
  <si>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</si>
  <si>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</si>
  <si>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</si>
  <si>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</si>
  <si>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</si>
  <si>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</si>
  <si>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</si>
  <si>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</si>
  <si>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</si>
  <si>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</si>
  <si>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</si>
  <si>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</si>
  <si>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</si>
  <si>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</si>
  <si>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</si>
  <si>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</si>
  <si>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</si>
  <si>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</si>
  <si>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</si>
  <si>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</si>
  <si>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</si>
  <si>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</si>
  <si>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</si>
  <si>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</si>
  <si>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</si>
  <si>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</si>
  <si>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</si>
  <si>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</si>
  <si>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</si>
  <si>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</si>
  <si>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</si>
  <si>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</si>
  <si>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</si>
  <si>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</si>
  <si>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</si>
  <si>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</si>
  <si>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</si>
  <si>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</si>
  <si>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</si>
  <si>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</si>
  <si>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</si>
  <si>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</si>
  <si>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</si>
  <si>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</si>
  <si>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</si>
  <si>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</si>
  <si>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</si>
  <si>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</si>
  <si>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</si>
  <si>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</si>
  <si>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</si>
  <si>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</si>
  <si>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</si>
  <si>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</si>
  <si>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</si>
  <si>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</si>
  <si>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</si>
  <si>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</si>
  <si>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</si>
  <si>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</si>
  <si>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</si>
  <si>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</si>
  <si>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</si>
  <si>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</si>
  <si>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</si>
  <si>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</si>
  <si>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</si>
  <si>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</si>
  <si>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</si>
  <si>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</si>
  <si>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</si>
  <si>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</si>
  <si>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</si>
  <si>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</si>
  <si>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</si>
  <si>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</si>
  <si>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</si>
  <si>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</si>
  <si>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</si>
  <si>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</si>
  <si>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</si>
  <si>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</si>
  <si>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</si>
  <si>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</si>
  <si>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</si>
  <si>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</si>
  <si>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</si>
  <si>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</si>
  <si>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</si>
  <si>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</si>
  <si>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</si>
  <si>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</si>
  <si>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</si>
  <si>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</si>
  <si>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</si>
  <si>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</si>
  <si>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</si>
  <si>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</si>
  <si>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</si>
  <si>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</si>
  <si>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</si>
  <si>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</si>
  <si>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</si>
  <si>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</si>
  <si>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</si>
  <si>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</si>
  <si>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</si>
  <si>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</si>
  <si>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</si>
  <si>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</si>
  <si>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</si>
  <si>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</si>
  <si>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</si>
  <si>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</si>
  <si>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</si>
  <si>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</si>
  <si>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</si>
  <si>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</si>
  <si>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</si>
  <si>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</si>
  <si>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</si>
  <si>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</si>
  <si>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</si>
  <si>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</si>
  <si>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</si>
  <si>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</si>
  <si>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</si>
  <si>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</si>
  <si>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</si>
  <si>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</si>
  <si>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</si>
  <si>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</si>
  <si>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</si>
  <si>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</si>
  <si>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</si>
  <si>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</si>
  <si>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</si>
  <si>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</si>
  <si>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</si>
  <si>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</si>
  <si>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</si>
  <si>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</si>
  <si>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</si>
  <si>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</si>
  <si>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</si>
  <si>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</si>
  <si>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</si>
  <si>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</si>
  <si>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</si>
  <si>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</si>
  <si>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</si>
  <si>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</si>
  <si>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</si>
  <si>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</si>
  <si>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</si>
  <si>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</si>
  <si>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</si>
  <si>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</si>
  <si>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</si>
  <si>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</si>
  <si>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</si>
  <si>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</si>
  <si>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</si>
  <si>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</si>
  <si>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</si>
  <si>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</si>
  <si>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</si>
  <si>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</si>
  <si>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</si>
  <si>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</si>
  <si>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</si>
  <si>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</si>
  <si>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</si>
  <si>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</si>
  <si>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</si>
  <si>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</si>
  <si>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</si>
  <si>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</si>
  <si>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</si>
  <si>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</si>
  <si>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</si>
  <si>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</si>
  <si>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</si>
  <si>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</si>
  <si>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</si>
  <si>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</si>
  <si>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</si>
  <si>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</si>
  <si>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</si>
  <si>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</si>
  <si>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</si>
  <si>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</si>
  <si>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</si>
  <si>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</si>
  <si>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</si>
  <si>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</si>
  <si>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</si>
  <si>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</si>
  <si>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</si>
  <si>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</si>
  <si>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</si>
  <si>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</si>
  <si>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</si>
  <si>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</si>
  <si>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</si>
  <si>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</si>
  <si>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</si>
  <si>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</si>
  <si>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</si>
  <si>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</si>
  <si>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</si>
  <si>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</si>
  <si>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</si>
  <si>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</si>
  <si>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</si>
  <si>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</si>
  <si>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</si>
  <si>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</si>
  <si>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</si>
  <si>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</si>
  <si>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</si>
  <si>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</si>
  <si>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</si>
  <si>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</si>
  <si>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</si>
  <si>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</si>
  <si>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</si>
  <si>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</si>
  <si>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</si>
  <si>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</si>
  <si>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</si>
  <si>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</si>
  <si>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</si>
  <si>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</si>
  <si>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</si>
  <si>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</si>
  <si>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</si>
  <si>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</si>
  <si>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</si>
  <si>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</si>
  <si>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</si>
  <si>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</si>
  <si>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</si>
  <si>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</si>
  <si>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</si>
  <si>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</si>
  <si>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</si>
  <si>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</si>
  <si>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</si>
  <si>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</si>
  <si>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</si>
  <si>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</si>
  <si>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</si>
  <si>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</si>
  <si>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</si>
  <si>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</si>
  <si>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</si>
  <si>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</si>
  <si>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</si>
  <si>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</si>
  <si>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</si>
  <si>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</si>
  <si>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</si>
  <si>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</si>
  <si>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</si>
  <si>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</si>
  <si>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</si>
  <si>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</si>
  <si>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</si>
  <si>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</si>
  <si>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</si>
  <si>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</si>
  <si>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</si>
  <si>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</si>
  <si>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</si>
  <si>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</si>
  <si>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</si>
  <si>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</si>
  <si>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</si>
  <si>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</si>
  <si>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</si>
  <si>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</si>
  <si>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</si>
  <si>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</si>
  <si>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</si>
  <si>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</si>
  <si>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</si>
  <si>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</si>
  <si>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</si>
  <si>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</si>
  <si>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</si>
  <si>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</si>
  <si>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</si>
  <si>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</si>
  <si>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</si>
  <si>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</si>
  <si>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</si>
  <si>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</si>
  <si>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</si>
  <si>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</si>
  <si>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</si>
  <si>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</si>
  <si>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</si>
  <si>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</si>
  <si>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</si>
  <si>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</si>
  <si>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</si>
  <si>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</si>
  <si>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</si>
  <si>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</si>
  <si>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</si>
  <si>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</si>
  <si>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</si>
  <si>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</si>
  <si>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</si>
  <si>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</si>
  <si>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</si>
  <si>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</si>
  <si>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</si>
  <si>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</si>
  <si>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</si>
  <si>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</si>
  <si>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</si>
  <si>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</si>
  <si>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</si>
  <si>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</si>
  <si>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</si>
  <si>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</si>
  <si>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</si>
  <si>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</si>
  <si>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</si>
  <si>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</si>
  <si>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</si>
  <si>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</si>
  <si>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</si>
  <si>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</si>
  <si>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</si>
  <si>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</si>
  <si>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</si>
  <si>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</si>
  <si>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</si>
  <si>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</si>
  <si>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</si>
  <si>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</si>
  <si>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</si>
  <si>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</si>
  <si>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</si>
  <si>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</si>
  <si>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</si>
  <si>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</si>
  <si>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</si>
  <si>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</si>
  <si>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</si>
  <si>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</si>
  <si>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</si>
  <si>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</si>
  <si>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</si>
  <si>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</si>
  <si>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</si>
  <si>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</si>
  <si>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</si>
  <si>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</si>
  <si>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</si>
  <si>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</si>
  <si>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</si>
  <si>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</si>
  <si>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</si>
  <si>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</si>
  <si>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</si>
  <si>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</si>
  <si>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</si>
  <si>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</si>
  <si>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</si>
  <si>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</si>
  <si>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</si>
  <si>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</si>
  <si>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</si>
  <si>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</si>
  <si>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</si>
  <si>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</si>
  <si>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</si>
  <si>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</si>
  <si>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</si>
  <si>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</si>
  <si>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</si>
  <si>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</si>
  <si>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</si>
  <si>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</si>
  <si>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</si>
  <si>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</si>
  <si>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</si>
  <si>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</si>
  <si>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</si>
  <si>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</si>
  <si>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</si>
  <si>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</si>
  <si>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</si>
  <si>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</si>
  <si>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</si>
  <si>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</si>
  <si>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</si>
  <si>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</si>
  <si>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</si>
  <si>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</si>
  <si>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</si>
  <si>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</si>
  <si>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</si>
  <si>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</si>
  <si>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</si>
  <si>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</si>
  <si>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</si>
  <si>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</si>
  <si>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</si>
  <si>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</si>
  <si>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</si>
  <si>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</si>
  <si>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</si>
  <si>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</si>
  <si>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</si>
  <si>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</si>
  <si>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</si>
  <si>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</si>
  <si>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</si>
  <si>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</si>
  <si>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</si>
  <si>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</si>
  <si>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</si>
  <si>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</si>
  <si>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</si>
  <si>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</si>
  <si>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</si>
  <si>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</si>
  <si>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</si>
  <si>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</si>
  <si>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</si>
  <si>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</si>
  <si>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</si>
  <si>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</si>
  <si>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</si>
  <si>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</si>
  <si>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</si>
  <si>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</si>
  <si>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</si>
  <si>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</si>
  <si>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</si>
  <si>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</si>
  <si>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</si>
  <si>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</si>
  <si>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</si>
  <si>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</si>
  <si>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</si>
  <si>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</si>
  <si>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</si>
  <si>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</si>
  <si>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</si>
  <si>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</si>
  <si>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</si>
  <si>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</si>
  <si>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</si>
  <si>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</si>
  <si>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</si>
  <si>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</si>
  <si>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</si>
  <si>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</si>
  <si>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</si>
  <si>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</si>
  <si>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</si>
  <si>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</si>
  <si>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</si>
  <si>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</si>
  <si>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</si>
  <si>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</si>
  <si>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</si>
  <si>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</si>
  <si>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</si>
  <si>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</si>
  <si>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</si>
  <si>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</si>
  <si>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</si>
  <si>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</si>
  <si>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</si>
  <si>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</si>
  <si>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</si>
  <si>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</si>
  <si>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</si>
  <si>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</si>
  <si>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</si>
  <si>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</si>
  <si>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</si>
  <si>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</si>
  <si>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</si>
  <si>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</si>
  <si>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</si>
  <si>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</si>
  <si>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</si>
  <si>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</si>
  <si>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</si>
  <si>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</si>
  <si>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</si>
  <si>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</si>
  <si>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</si>
  <si>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</si>
  <si>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</si>
  <si>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</si>
  <si>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</si>
  <si>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</si>
  <si>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</si>
  <si>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</si>
  <si>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</si>
  <si>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</si>
  <si>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</si>
  <si>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</si>
  <si>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</si>
  <si>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</si>
  <si>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</si>
  <si>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</si>
  <si>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</si>
  <si>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</si>
  <si>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</si>
  <si>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</si>
  <si>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</si>
  <si>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</si>
  <si>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</si>
  <si>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</si>
  <si>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</si>
  <si>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</si>
  <si>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</si>
  <si>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</si>
  <si>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</si>
  <si>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</si>
  <si>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</si>
  <si>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</si>
  <si>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</si>
  <si>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</si>
  <si>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</si>
  <si>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</si>
  <si>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</si>
  <si>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</si>
  <si>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</si>
  <si>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</si>
  <si>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</si>
  <si>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</si>
  <si>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</si>
  <si>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</si>
  <si>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</si>
  <si>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</si>
  <si>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</si>
  <si>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</si>
  <si>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</si>
  <si>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</si>
  <si>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</si>
  <si>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</si>
  <si>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</si>
  <si>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</si>
  <si>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</si>
  <si>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</si>
  <si>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</si>
  <si>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</si>
  <si>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</si>
  <si>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</si>
  <si>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</si>
  <si>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</si>
  <si>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</si>
  <si>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</si>
  <si>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</si>
  <si>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</si>
  <si>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</si>
  <si>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</si>
  <si>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</si>
  <si>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</si>
  <si>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</si>
  <si>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</si>
  <si>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</si>
  <si>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</si>
  <si>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</si>
  <si>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</si>
  <si>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</si>
  <si>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</si>
  <si>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</si>
  <si>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</si>
  <si>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</si>
  <si>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</si>
  <si>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</si>
  <si>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</si>
  <si>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</si>
  <si>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</si>
  <si>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</si>
  <si>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</si>
  <si>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</si>
  <si>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</si>
  <si>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</si>
  <si>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</si>
  <si>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</si>
  <si>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</si>
  <si>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</si>
  <si>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</si>
  <si>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</si>
  <si>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</si>
  <si>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</si>
  <si>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</si>
  <si>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</si>
  <si>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</si>
  <si>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</si>
  <si>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</si>
  <si>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</si>
  <si>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</si>
  <si>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</si>
  <si>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</si>
  <si>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</si>
  <si>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</si>
  <si>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</si>
  <si>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</si>
  <si>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</si>
  <si>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</si>
  <si>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</si>
  <si>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</si>
  <si>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</si>
  <si>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</si>
  <si>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</si>
  <si>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</si>
  <si>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</si>
  <si>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</si>
  <si>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</si>
  <si>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</si>
  <si>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</si>
  <si>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</si>
  <si>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</si>
  <si>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</si>
  <si>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</si>
  <si>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</si>
  <si>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</si>
  <si>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</si>
  <si>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</si>
  <si>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</si>
  <si>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</si>
  <si>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</si>
  <si>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</si>
  <si>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</si>
  <si>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</si>
  <si>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</si>
  <si>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</si>
  <si>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</si>
  <si>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</si>
  <si>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</si>
  <si>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</si>
  <si>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</si>
  <si>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</si>
  <si>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</si>
  <si>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</si>
  <si>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</si>
  <si>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</si>
  <si>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</si>
  <si>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</si>
  <si>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</si>
  <si>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</si>
  <si>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</si>
  <si>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</si>
  <si>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</si>
  <si>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</si>
  <si>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</si>
  <si>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</si>
  <si>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</si>
  <si>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</si>
  <si>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</si>
  <si>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</si>
  <si>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</si>
  <si>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</si>
  <si>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</si>
  <si>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</si>
  <si>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</si>
  <si>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</si>
  <si>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</si>
  <si>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</si>
  <si>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</si>
  <si>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</si>
  <si>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</si>
  <si>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</si>
  <si>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</si>
  <si>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</si>
  <si>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</si>
  <si>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</si>
  <si>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</si>
  <si>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</si>
  <si>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</si>
  <si>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</si>
  <si>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</si>
  <si>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</si>
  <si>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</si>
  <si>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</si>
  <si>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</si>
  <si>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</si>
  <si>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</si>
  <si>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</si>
  <si>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</si>
  <si>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</si>
  <si>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</si>
  <si>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</si>
  <si>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</si>
  <si>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</si>
  <si>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</si>
  <si>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</si>
  <si>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</si>
  <si>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</si>
  <si>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</si>
  <si>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</si>
  <si>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</si>
  <si>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</si>
  <si>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</si>
  <si>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</si>
  <si>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</si>
  <si>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</si>
  <si>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</si>
  <si>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</si>
  <si>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</si>
  <si>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</si>
  <si>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</si>
  <si>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</si>
  <si>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</si>
  <si>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</si>
  <si>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</si>
  <si>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</si>
  <si>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</si>
  <si>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</si>
  <si>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</si>
  <si>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</si>
  <si>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</si>
  <si>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</si>
  <si>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</si>
  <si>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</si>
  <si>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</si>
  <si>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</si>
  <si>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</si>
  <si>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</si>
  <si>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</si>
  <si>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</si>
  <si>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</si>
  <si>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</si>
  <si>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</si>
  <si>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</si>
  <si>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</si>
  <si>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</si>
  <si>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</si>
  <si>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</si>
  <si>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</si>
  <si>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</si>
  <si>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</si>
  <si>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</si>
  <si>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</si>
  <si>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</si>
  <si>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</si>
  <si>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</si>
  <si>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</si>
  <si>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</si>
  <si>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</si>
  <si>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</si>
  <si>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</si>
  <si>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</si>
  <si>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</si>
  <si>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</si>
  <si>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</si>
  <si>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</si>
  <si>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</si>
  <si>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</si>
  <si>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</si>
  <si>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</si>
  <si>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</si>
  <si>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</si>
  <si>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</si>
  <si>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</si>
  <si>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</si>
  <si>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</si>
  <si>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</si>
  <si>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</si>
  <si>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</si>
  <si>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</si>
  <si>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</si>
  <si>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</si>
  <si>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</si>
  <si>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</si>
  <si>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</si>
  <si>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</si>
  <si>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</si>
  <si>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</si>
  <si>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</si>
  <si>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</si>
  <si>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</si>
  <si>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</si>
  <si>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</si>
  <si>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</si>
  <si>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</si>
  <si>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</si>
  <si>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</si>
  <si>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</si>
  <si>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</si>
  <si>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</si>
  <si>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</si>
  <si>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</si>
  <si>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</si>
  <si>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</si>
  <si>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</si>
  <si>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</si>
  <si>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</si>
  <si>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</si>
  <si>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</si>
  <si>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</si>
  <si>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</si>
  <si>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</si>
  <si>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</si>
  <si>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</si>
  <si>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</si>
  <si>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</si>
  <si>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</si>
  <si>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</si>
  <si>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</si>
  <si>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</si>
  <si>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</si>
  <si>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</si>
  <si>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</si>
  <si>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</si>
  <si>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</si>
  <si>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</si>
  <si>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</si>
  <si>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</si>
  <si>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</si>
  <si>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</si>
  <si>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</si>
  <si>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</si>
  <si>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</si>
  <si>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</si>
  <si>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</si>
  <si>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</si>
  <si>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</si>
  <si>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</si>
  <si>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</si>
  <si>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</si>
  <si>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</si>
  <si>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</si>
  <si>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</si>
  <si>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</si>
  <si>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</si>
  <si>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</si>
  <si>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</si>
  <si>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</si>
  <si>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</si>
  <si>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</si>
  <si>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</si>
  <si>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</si>
  <si>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</si>
  <si>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</si>
  <si>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</si>
  <si>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</si>
  <si>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</si>
  <si>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</si>
  <si>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</si>
  <si>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</si>
  <si>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</si>
  <si>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</si>
  <si>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</si>
  <si>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</si>
  <si>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</si>
  <si>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</si>
  <si>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</si>
  <si>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</si>
  <si>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</si>
  <si>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</si>
  <si>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</si>
  <si>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</si>
  <si>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</si>
  <si>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</si>
  <si>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</si>
  <si>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</si>
  <si>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</si>
  <si>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</si>
  <si>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</si>
  <si>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</si>
  <si>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</si>
  <si>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</si>
  <si>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</si>
  <si>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</si>
  <si>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</si>
  <si>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</si>
  <si>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</si>
  <si>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</si>
  <si>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</si>
  <si>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</si>
  <si>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</si>
  <si>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</si>
  <si>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</si>
  <si>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</si>
  <si>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</si>
  <si>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</si>
  <si>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</si>
  <si>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</si>
  <si>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</si>
  <si>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</si>
  <si>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</si>
  <si>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</si>
  <si>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</si>
  <si>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</si>
  <si>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</si>
  <si>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</si>
  <si>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</si>
  <si>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</si>
  <si>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</si>
  <si>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</si>
  <si>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</si>
  <si>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</si>
  <si>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</si>
  <si>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</si>
  <si>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</si>
  <si>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</si>
  <si>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</si>
  <si>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</si>
  <si>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</si>
  <si>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</si>
  <si>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</si>
  <si>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</si>
  <si>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</si>
  <si>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</si>
  <si>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</si>
  <si>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</si>
  <si>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</si>
  <si>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</si>
  <si>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</si>
  <si>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</si>
  <si>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</si>
  <si>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</si>
  <si>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</si>
  <si>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</si>
  <si>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</si>
  <si>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</si>
  <si>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</si>
  <si>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</si>
  <si>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</si>
  <si>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</si>
  <si>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</si>
  <si>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</si>
  <si>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</si>
  <si>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</si>
  <si>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</si>
  <si>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</si>
  <si>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</si>
  <si>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</si>
  <si>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</si>
  <si>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</si>
  <si>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</si>
  <si>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</si>
  <si>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</si>
  <si>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</si>
  <si>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</si>
  <si>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</si>
  <si>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</si>
  <si>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</si>
  <si>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</si>
  <si>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</si>
  <si>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</si>
  <si>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</si>
  <si>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</si>
  <si>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</si>
  <si>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</si>
  <si>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</si>
  <si>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</si>
  <si>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</si>
  <si>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</si>
  <si>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</si>
  <si>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</si>
  <si>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</si>
  <si>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</si>
  <si>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</si>
  <si>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</si>
  <si>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</si>
  <si>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</si>
  <si>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</si>
  <si>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</si>
  <si>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</si>
  <si>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</si>
  <si>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</si>
  <si>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</si>
  <si>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</si>
  <si>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</si>
  <si>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</si>
  <si>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</si>
  <si>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</si>
  <si>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</si>
  <si>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</si>
  <si>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</si>
  <si>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</si>
  <si>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</si>
  <si>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</si>
  <si>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</si>
  <si>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</si>
  <si>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</si>
  <si>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</si>
  <si>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</si>
  <si>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</si>
  <si>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</si>
  <si>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</si>
  <si>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</si>
  <si>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</si>
  <si>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</si>
  <si>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</si>
  <si>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</si>
  <si>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</si>
  <si>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</si>
  <si>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</si>
  <si>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</si>
  <si>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</si>
  <si>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</si>
  <si>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</si>
  <si>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</si>
  <si>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</si>
  <si>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</si>
  <si>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</si>
  <si>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</si>
  <si>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</si>
  <si>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</si>
  <si>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</si>
  <si>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</si>
  <si>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</si>
  <si>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</si>
  <si>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</si>
  <si>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</si>
  <si>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</si>
  <si>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</si>
  <si>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</si>
  <si>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</si>
  <si>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</si>
  <si>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</si>
  <si>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</si>
  <si>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</si>
  <si>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</si>
  <si>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</si>
  <si>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</si>
  <si>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</si>
  <si>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</si>
  <si>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</si>
  <si>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</si>
  <si>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</si>
  <si>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</si>
  <si>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</si>
  <si>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</si>
  <si>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</si>
  <si>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</si>
  <si>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</si>
  <si>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</si>
  <si>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</si>
  <si>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</si>
  <si>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</si>
  <si>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</si>
  <si>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</si>
  <si>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</si>
  <si>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</si>
  <si>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</si>
  <si>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</si>
  <si>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</si>
  <si>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</si>
  <si>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</si>
  <si>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</si>
  <si>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</si>
  <si>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</si>
  <si>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</si>
  <si>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</si>
  <si>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</si>
  <si>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</si>
  <si>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</si>
  <si>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</si>
  <si>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</si>
  <si>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</si>
  <si>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</si>
  <si>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</si>
  <si>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</si>
  <si>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</si>
  <si>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</si>
  <si>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</si>
  <si>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</si>
  <si>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</si>
  <si>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</si>
  <si>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</si>
  <si>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</si>
  <si>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</si>
  <si>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</si>
  <si>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</si>
  <si>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</si>
  <si>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</si>
  <si>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</si>
  <si>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</si>
  <si>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</si>
  <si>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</si>
  <si>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</si>
  <si>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</si>
  <si>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</si>
  <si>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</si>
  <si>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</si>
  <si>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</si>
  <si>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</si>
  <si>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</si>
  <si>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</si>
  <si>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</si>
  <si>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</si>
  <si>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</si>
  <si>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</si>
  <si>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</si>
  <si>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</si>
  <si>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</si>
  <si>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</si>
  <si>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</si>
  <si>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</si>
  <si>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</si>
  <si>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</si>
  <si>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</si>
  <si>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</si>
  <si>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</si>
  <si>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</si>
  <si>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</si>
  <si>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</si>
  <si>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</si>
  <si>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</si>
  <si>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</si>
  <si>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</si>
  <si>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</si>
  <si>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</si>
  <si>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</si>
  <si>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</si>
  <si>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</si>
  <si>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</si>
  <si>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</si>
  <si>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</si>
  <si>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</si>
  <si>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</si>
  <si>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</si>
  <si>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</si>
  <si>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</si>
  <si>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</si>
  <si>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</si>
  <si>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</si>
  <si>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</si>
  <si>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</si>
  <si>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</si>
  <si>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</si>
  <si>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</si>
  <si>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</si>
  <si>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</si>
  <si>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</si>
  <si>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</si>
  <si>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</si>
  <si>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</si>
  <si>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</si>
  <si>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</si>
  <si>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</si>
  <si>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</si>
  <si>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</si>
  <si>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</si>
  <si>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</si>
  <si>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</si>
  <si>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</si>
  <si>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</si>
  <si>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</si>
  <si>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</si>
  <si>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</si>
  <si>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</si>
  <si>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</si>
  <si>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</si>
  <si>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</si>
  <si>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</si>
  <si>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</si>
  <si>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</si>
  <si>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</si>
  <si>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</si>
  <si>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</si>
  <si>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</si>
  <si>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</si>
  <si>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</si>
  <si>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</si>
  <si>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</si>
  <si>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</si>
  <si>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</si>
  <si>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</si>
  <si>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</si>
  <si>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</si>
  <si>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</si>
  <si>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</si>
  <si>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</si>
  <si>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</si>
  <si>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</si>
  <si>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</si>
  <si>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</si>
  <si>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</si>
  <si>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</si>
  <si>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</si>
  <si>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</si>
  <si>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</si>
  <si>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</si>
  <si>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</si>
  <si>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</si>
  <si>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</si>
  <si>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</si>
  <si>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</si>
  <si>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</si>
  <si>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</si>
  <si>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</si>
  <si>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</si>
  <si>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</si>
  <si>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</si>
  <si>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</si>
  <si>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</si>
  <si>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</si>
  <si>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</si>
  <si>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</si>
  <si>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</si>
  <si>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</si>
  <si>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</si>
  <si>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</si>
  <si>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</si>
  <si>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</si>
  <si>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</si>
  <si>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</si>
  <si>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</si>
  <si>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</si>
  <si>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</si>
  <si>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</si>
  <si>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</si>
  <si>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</si>
  <si>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</si>
  <si>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</si>
  <si>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</si>
  <si>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</si>
  <si>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</si>
  <si>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</si>
  <si>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</si>
  <si>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</si>
  <si>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</si>
  <si>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</si>
  <si>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</si>
  <si>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</si>
  <si>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</si>
  <si>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</si>
  <si>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</si>
  <si>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</si>
  <si>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</si>
  <si>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</si>
  <si>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</si>
  <si>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</si>
  <si>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</si>
  <si>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</si>
  <si>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</si>
  <si>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</si>
  <si>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</si>
  <si>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</si>
  <si>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</si>
  <si>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</si>
  <si>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</si>
  <si>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</si>
  <si>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</si>
  <si>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</si>
  <si>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</si>
  <si>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</si>
  <si>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</si>
  <si>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</si>
  <si>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</si>
  <si>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</si>
  <si>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</si>
  <si>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</si>
  <si>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</si>
  <si>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</si>
  <si>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</si>
  <si>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</si>
  <si>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</si>
  <si>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</si>
  <si>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</si>
  <si>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</si>
  <si>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</si>
  <si>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</si>
  <si>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</si>
  <si>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</si>
  <si>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</si>
  <si>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</si>
  <si>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</si>
  <si>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</si>
  <si>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</si>
  <si>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</si>
  <si>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</si>
  <si>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</si>
  <si>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</si>
  <si>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</si>
  <si>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</si>
  <si>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</si>
  <si>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</si>
  <si>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</si>
  <si>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</si>
  <si>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</si>
  <si>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</si>
  <si>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</si>
  <si>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</si>
  <si>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</si>
  <si>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</si>
  <si>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</si>
  <si>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</si>
  <si>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</si>
  <si>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</si>
  <si>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</si>
  <si>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</si>
  <si>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</si>
  <si>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</si>
  <si>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</si>
  <si>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</si>
  <si>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</si>
  <si>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</si>
  <si>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</si>
  <si>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</si>
  <si>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</si>
  <si>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</si>
  <si>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</si>
  <si>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</si>
  <si>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</si>
  <si>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</si>
  <si>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</si>
  <si>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</si>
  <si>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</si>
  <si>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</si>
  <si>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</si>
  <si>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</si>
  <si>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</si>
  <si>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</si>
  <si>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</si>
  <si>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</si>
  <si>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</si>
  <si>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</si>
  <si>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</si>
  <si>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</si>
  <si>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</si>
  <si>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</si>
  <si>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</si>
  <si>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</si>
  <si>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</si>
  <si>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</si>
  <si>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</si>
  <si>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</si>
  <si>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</si>
  <si>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</si>
  <si>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</si>
  <si>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</si>
  <si>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</si>
  <si>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</si>
  <si>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</si>
  <si>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</si>
  <si>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</si>
  <si>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</si>
  <si>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</si>
  <si>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</si>
  <si>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</si>
  <si>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</si>
  <si>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</si>
  <si>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</si>
  <si>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</si>
  <si>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</si>
  <si>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</si>
  <si>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</si>
  <si>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</si>
  <si>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</si>
  <si>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</si>
  <si>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</si>
  <si>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</si>
  <si>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</si>
  <si>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</si>
  <si>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</si>
  <si>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</si>
  <si>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</si>
  <si>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</si>
  <si>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</si>
  <si>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</si>
  <si>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</si>
  <si>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</si>
  <si>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</si>
  <si>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</si>
  <si>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</si>
  <si>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</si>
  <si>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</si>
  <si>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</si>
  <si>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</si>
  <si>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</si>
  <si>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</si>
  <si>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</si>
  <si>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</si>
  <si>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</si>
  <si>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</si>
  <si>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</si>
  <si>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</si>
  <si>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</si>
  <si>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</si>
  <si>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</si>
  <si>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</si>
  <si>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</si>
  <si>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</si>
  <si>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</si>
  <si>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</si>
  <si>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</si>
  <si>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</si>
  <si>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</si>
  <si>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</si>
  <si>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</si>
  <si>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</si>
  <si>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</si>
  <si>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</si>
  <si>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</si>
  <si>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</si>
  <si>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</si>
  <si>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</si>
  <si>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</si>
  <si>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</si>
  <si>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</si>
  <si>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</si>
  <si>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</si>
  <si>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</si>
  <si>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</si>
  <si>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</si>
  <si>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</si>
  <si>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</si>
  <si>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</si>
  <si>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</si>
  <si>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</si>
  <si>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</si>
  <si>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</si>
  <si>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</si>
  <si>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</si>
  <si>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</si>
  <si>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</si>
  <si>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</si>
  <si>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</si>
  <si>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</si>
  <si>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</si>
  <si>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</si>
  <si>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</si>
  <si>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</si>
  <si>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</si>
  <si>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</si>
  <si>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</si>
  <si>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</si>
  <si>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</si>
  <si>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</si>
  <si>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</si>
  <si>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</si>
  <si>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</si>
  <si>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</si>
  <si>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</si>
  <si>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</si>
  <si>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</si>
  <si>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</si>
  <si>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</si>
  <si>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</si>
  <si>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</si>
  <si>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</si>
  <si>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</si>
  <si>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</si>
  <si>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</si>
  <si>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</si>
  <si>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</si>
  <si>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</si>
  <si>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</si>
  <si>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</si>
  <si>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</si>
  <si>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</si>
  <si>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</si>
  <si>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</si>
  <si>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</si>
  <si>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</si>
  <si>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</si>
  <si>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</si>
  <si>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</si>
  <si>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</si>
  <si>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</si>
  <si>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</si>
  <si>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</si>
  <si>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</si>
  <si>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</si>
  <si>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</si>
  <si>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</si>
  <si>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</si>
  <si>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</si>
  <si>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</si>
  <si>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</si>
  <si>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</si>
  <si>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</si>
  <si>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</si>
  <si>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</si>
  <si>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</si>
  <si>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</si>
  <si>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</si>
  <si>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</si>
  <si>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</si>
  <si>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</si>
  <si>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</si>
  <si>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</si>
  <si>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</si>
  <si>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</si>
  <si>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</si>
  <si>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</si>
  <si>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</si>
  <si>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</si>
  <si>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</si>
  <si>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</si>
  <si>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</si>
  <si>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</si>
  <si>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</si>
  <si>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</si>
  <si>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</si>
  <si>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</si>
  <si>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</si>
  <si>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</si>
  <si>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</si>
  <si>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</si>
  <si>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</si>
  <si>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</si>
  <si>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</si>
  <si>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</si>
  <si>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</si>
  <si>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</si>
  <si>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</si>
  <si>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</si>
  <si>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</si>
  <si>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</si>
  <si>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</si>
  <si>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</si>
  <si>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</si>
  <si>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</si>
  <si>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</si>
  <si>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</si>
  <si>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</si>
  <si>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</si>
  <si>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</si>
  <si>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</si>
  <si>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</si>
  <si>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</si>
  <si>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</si>
  <si>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</si>
  <si>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</si>
  <si>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</si>
  <si>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</si>
  <si>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</si>
  <si>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</si>
  <si>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</si>
  <si>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</si>
  <si>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</si>
  <si>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</si>
  <si>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</si>
  <si>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</si>
  <si>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</si>
  <si>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</si>
  <si>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</si>
  <si>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</si>
  <si>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</si>
  <si>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</si>
  <si>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</si>
  <si>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</si>
  <si>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</si>
  <si>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</si>
  <si>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</si>
  <si>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</si>
  <si>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</si>
  <si>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</si>
  <si>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</si>
  <si>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</si>
  <si>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</si>
  <si>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</si>
  <si>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</si>
  <si>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</si>
  <si>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</si>
  <si>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</si>
  <si>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</si>
  <si>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</si>
  <si>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</si>
  <si>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</si>
  <si>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</si>
  <si>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</si>
  <si>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</si>
  <si>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</si>
  <si>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</si>
  <si>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</si>
  <si>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</si>
  <si>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</si>
  <si>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</si>
  <si>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</si>
  <si>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</si>
  <si>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</si>
  <si>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</si>
  <si>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</si>
  <si>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</si>
  <si>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</si>
  <si>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</si>
  <si>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</si>
  <si>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</si>
  <si>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</si>
  <si>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</si>
  <si>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</si>
  <si>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</si>
  <si>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</si>
  <si>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</si>
  <si>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</si>
  <si>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</si>
  <si>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</si>
  <si>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</si>
  <si>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</si>
  <si>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</si>
  <si>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</si>
  <si>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</si>
  <si>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</si>
  <si>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</si>
  <si>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</si>
  <si>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</si>
  <si>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</si>
  <si>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</si>
  <si>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</si>
  <si>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</si>
  <si>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</si>
  <si>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</si>
  <si>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</si>
  <si>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</si>
  <si>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</si>
  <si>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</si>
  <si>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</si>
  <si>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</si>
  <si>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</si>
  <si>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</si>
  <si>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</si>
  <si>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</si>
  <si>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</si>
  <si>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</si>
  <si>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</si>
  <si>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</si>
  <si>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</si>
  <si>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</si>
  <si>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</si>
  <si>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</si>
  <si>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</si>
  <si>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</si>
  <si>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</si>
  <si>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</si>
  <si>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</si>
  <si>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</si>
  <si>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</si>
  <si>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</si>
  <si>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</si>
  <si>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</si>
  <si>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</si>
  <si>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</si>
  <si>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</si>
  <si>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</si>
  <si>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</si>
  <si>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</si>
  <si>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</si>
  <si>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</si>
  <si>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</si>
  <si>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</si>
  <si>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</si>
  <si>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</si>
  <si>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</si>
  <si>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</si>
  <si>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</si>
  <si>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</si>
  <si>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</si>
  <si>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</si>
  <si>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</si>
  <si>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</si>
  <si>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</si>
  <si>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</si>
  <si>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</si>
  <si>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</si>
  <si>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</si>
  <si>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</si>
  <si>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</si>
  <si>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</si>
  <si>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</si>
  <si>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</si>
  <si>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</si>
  <si>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</si>
  <si>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</si>
  <si>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</si>
  <si>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</si>
  <si>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</si>
  <si>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</si>
  <si>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</si>
  <si>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</si>
  <si>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</si>
  <si>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</si>
  <si>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</si>
  <si>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</si>
  <si>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</si>
  <si>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</si>
  <si>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</si>
  <si>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</si>
  <si>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</si>
  <si>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</si>
  <si>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</si>
  <si>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</si>
  <si>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</si>
  <si>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</si>
  <si>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</si>
  <si>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</si>
  <si>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</si>
  <si>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</si>
  <si>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</si>
  <si>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</si>
  <si>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</si>
  <si>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</si>
  <si>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</si>
  <si>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</si>
  <si>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</si>
  <si>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</si>
  <si>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</si>
  <si>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</si>
  <si>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</si>
  <si>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</si>
  <si>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</si>
  <si>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</si>
  <si>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</si>
  <si>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</si>
  <si>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</si>
  <si>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</si>
  <si>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</si>
  <si>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</si>
  <si>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</si>
  <si>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</si>
  <si>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</si>
  <si>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</si>
  <si>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</si>
  <si>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</si>
  <si>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</si>
  <si>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</si>
  <si>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</si>
  <si>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</si>
  <si>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</si>
  <si>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</si>
  <si>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</si>
  <si>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</si>
  <si>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</si>
  <si>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</si>
  <si>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</si>
  <si>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</si>
  <si>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</si>
  <si>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</si>
  <si>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</si>
  <si>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</si>
  <si>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</si>
  <si>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</si>
  <si>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</si>
  <si>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</si>
  <si>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</si>
  <si>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</si>
  <si>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</si>
  <si>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</si>
  <si>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</si>
  <si>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</si>
  <si>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</si>
  <si>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</si>
  <si>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</si>
  <si>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</si>
  <si>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</si>
  <si>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</si>
  <si>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</si>
  <si>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</si>
  <si>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</si>
  <si>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</si>
  <si>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</si>
  <si>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</si>
  <si>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</si>
  <si>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</si>
  <si>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</si>
  <si>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</si>
  <si>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</si>
  <si>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</si>
  <si>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</si>
  <si>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</si>
  <si>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</si>
  <si>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</si>
  <si>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</si>
  <si>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</si>
  <si>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</si>
  <si>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</si>
  <si>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</si>
  <si>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</si>
  <si>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</si>
  <si>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</si>
  <si>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</si>
  <si>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</si>
  <si>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</si>
  <si>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</si>
  <si>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</si>
  <si>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</si>
  <si>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</si>
  <si>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</si>
  <si>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</si>
  <si>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</si>
  <si>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</si>
  <si>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</si>
  <si>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</si>
  <si>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</si>
  <si>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</si>
  <si>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</si>
  <si>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</si>
  <si>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</si>
  <si>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</si>
  <si>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</si>
  <si>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</si>
  <si>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</si>
  <si>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</si>
  <si>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</si>
  <si>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</si>
  <si>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</si>
  <si>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</si>
  <si>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</si>
  <si>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</si>
  <si>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</si>
  <si>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</si>
  <si>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</si>
  <si>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</si>
  <si>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</si>
  <si>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</si>
  <si>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</si>
  <si>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</si>
  <si>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</si>
  <si>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</si>
  <si>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</si>
  <si>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</si>
  <si>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</si>
  <si>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</si>
  <si>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</si>
  <si>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</si>
  <si>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</si>
  <si>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</si>
  <si>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</si>
  <si>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</si>
  <si>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</si>
  <si>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</si>
  <si>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</si>
  <si>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</si>
  <si>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</si>
  <si>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</si>
  <si>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</si>
  <si>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</si>
  <si>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</si>
  <si>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</si>
  <si>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</si>
  <si>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</si>
  <si>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</si>
  <si>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</si>
  <si>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</si>
  <si>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</si>
  <si>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</si>
  <si>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</si>
  <si>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</si>
  <si>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</si>
  <si>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</si>
  <si>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</si>
  <si>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</si>
  <si>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</si>
  <si>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</si>
  <si>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</si>
  <si>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</si>
  <si>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</si>
  <si>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</si>
  <si>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</si>
  <si>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</si>
  <si>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</si>
  <si>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</si>
  <si>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</si>
  <si>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</si>
  <si>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</si>
  <si>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</si>
  <si>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</si>
  <si>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</si>
  <si>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</si>
  <si>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</si>
  <si>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</si>
  <si>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</si>
  <si>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</si>
  <si>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</si>
  <si>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</si>
  <si>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</si>
  <si>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</si>
  <si>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</si>
  <si>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</si>
  <si>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</si>
  <si>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</si>
  <si>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</si>
  <si>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</si>
  <si>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</si>
  <si>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</si>
  <si>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</si>
  <si>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</si>
  <si>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</si>
  <si>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</si>
  <si>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</si>
  <si>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</si>
  <si>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</si>
  <si>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</si>
  <si>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</si>
  <si>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</si>
  <si>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</si>
  <si>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</si>
  <si>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</si>
  <si>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</si>
  <si>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</si>
  <si>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</si>
  <si>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</si>
  <si>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</si>
  <si>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</si>
  <si>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</si>
  <si>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</si>
  <si>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</si>
  <si>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</si>
  <si>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</si>
  <si>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</si>
  <si>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</si>
  <si>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</si>
  <si>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</si>
  <si>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</si>
  <si>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</si>
  <si>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</si>
  <si>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</si>
  <si>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</si>
  <si>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</si>
  <si>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</si>
  <si>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</si>
  <si>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</si>
  <si>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</si>
  <si>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</si>
  <si>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</si>
  <si>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</si>
  <si>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</si>
  <si>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</si>
  <si>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</si>
  <si>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</si>
  <si>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</si>
  <si>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</si>
  <si>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</si>
  <si>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</si>
  <si>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</si>
  <si>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</si>
  <si>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</si>
  <si>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</si>
  <si>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</si>
  <si>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</si>
  <si>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</si>
  <si>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</si>
  <si>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</si>
  <si>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</si>
  <si>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</si>
  <si>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 xml:space="preserve">Date Ended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</si>
  <si>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</si>
  <si>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</si>
  <si>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</si>
  <si>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</si>
  <si>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</si>
  <si>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</si>
  <si>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</si>
  <si>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</si>
  <si>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</si>
  <si>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</si>
  <si>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</si>
  <si>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</si>
  <si>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</si>
  <si>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</si>
  <si>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</si>
  <si>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 xml:space="preserve">Number Failed 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</si>
  <si>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</si>
  <si>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</si>
  <si>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</si>
  <si>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</si>
  <si>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</si>
  <si>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</si>
  <si>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5000 to 9999</t>
  </si>
  <si>
    <t>10000 to 14999</t>
  </si>
  <si>
    <t>35000 to 39999</t>
  </si>
  <si>
    <t>4000 to 44999</t>
  </si>
  <si>
    <t>45000 to 49999</t>
  </si>
  <si>
    <t>1000 to 4999</t>
  </si>
  <si>
    <t>15000 to 19999</t>
  </si>
  <si>
    <t>20000 to 24999</t>
  </si>
  <si>
    <t xml:space="preserve">25000 to 29999 </t>
  </si>
  <si>
    <t>30000 to 34999</t>
  </si>
  <si>
    <t>Greater than 50000</t>
  </si>
  <si>
    <t>Mean</t>
  </si>
  <si>
    <t>Median</t>
  </si>
  <si>
    <t>Minimum</t>
  </si>
  <si>
    <t>Maximum</t>
  </si>
  <si>
    <t xml:space="preserve">Variance 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</si>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</sst>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9" fontId="0" fillId="0" borderId="0" xfId="42" applyFont="1"/>
    <xf numFmtId="0" fontId="16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000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[HW_Module_1.xlsx]Pivot Table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E-4829-9173-786CE21A5D94}"/>
            </c:ext>
          </c:extLst>
        </c:ser>
        <c:ser>
          <c:idx val="1"/>
          <c:order val="1"/>
          <c:tx>
            <c:strRef>
              <c:f>'Pivot Table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AFFE-4829-9173-786CE21A5D94}"/>
            </c:ext>
          </c:extLst>
        </c:ser>
        <c:ser>
          <c:idx val="2"/>
          <c:order val="2"/>
          <c:tx>
            <c:strRef>
              <c:f>'Pivot Table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AFFE-4829-9173-786CE21A5D94}"/>
            </c:ext>
          </c:extLst>
        </c:ser>
        <c:ser>
          <c:idx val="3"/>
          <c:order val="3"/>
          <c:tx>
            <c:strRef>
              <c:f>'Pivot Table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AFFE-4829-9173-786CE21A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16366080"/>
        <c:axId val="1416364160"/>
      </c:barChart>
      <c:catAx>
        <c:axId val="141636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64160"/>
        <c:crosses val="autoZero"/>
        <c:auto val="1"/>
        <c:lblAlgn val="ctr"/>
        <c:lblOffset val="100"/>
        <c:noMultiLvlLbl val="0"/>
      </c:catAx>
      <c:valAx>
        <c:axId val="1416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6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[HW_Module_1.xlsx]Pivot Table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0-4976-BA16-26EB6C6CEC3C}"/>
            </c:ext>
          </c:extLst>
        </c:ser>
        <c:ser>
          <c:idx val="1"/>
          <c:order val="1"/>
          <c:tx>
            <c:strRef>
              <c:f>'Pivot Table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0-4976-BA16-26EB6C6CEC3C}"/>
            </c:ext>
          </c:extLst>
        </c:ser>
        <c:ser>
          <c:idx val="2"/>
          <c:order val="2"/>
          <c:tx>
            <c:strRef>
              <c:f>'Pivot Table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0-4976-BA16-26EB6C6CEC3C}"/>
            </c:ext>
          </c:extLst>
        </c:ser>
        <c:ser>
          <c:idx val="3"/>
          <c:order val="3"/>
          <c:tx>
            <c:strRef>
              <c:f>'Pivot Table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80-4976-BA16-26EB6C6C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4906640"/>
        <c:axId val="74907120"/>
      </c:barChart>
      <c:catAx>
        <c:axId val="749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7120"/>
        <c:crosses val="autoZero"/>
        <c:auto val="1"/>
        <c:lblAlgn val="ctr"/>
        <c:lblOffset val="100"/>
        <c:noMultiLvlLbl val="0"/>
      </c:catAx>
      <c:valAx>
        <c:axId val="74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[HW_Module_1.xlsx]Pivot Chart Date 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 Date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Chart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Date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4-41A9-8CE9-0945F39F407A}"/>
            </c:ext>
          </c:extLst>
        </c:ser>
        <c:ser>
          <c:idx val="1"/>
          <c:order val="1"/>
          <c:tx>
            <c:strRef>
              <c:f>'Pivot Chart Date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Chart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Date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1-45D7-9800-6B4617E59D50}"/>
            </c:ext>
          </c:extLst>
        </c:ser>
        <c:ser>
          <c:idx val="2"/>
          <c:order val="2"/>
          <c:tx>
            <c:strRef>
              <c:f>'Pivot Chart Date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Chart Date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 Date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1-45D7-9800-6B4617E5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018816"/>
        <c:axId val="1496020256"/>
      </c:lineChart>
      <c:catAx>
        <c:axId val="14960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20256"/>
        <c:crosses val="autoZero"/>
        <c:auto val="1"/>
        <c:lblAlgn val="ctr"/>
        <c:lblOffset val="100"/>
        <c:noMultiLvlLbl val="0"/>
      </c:catAx>
      <c:valAx>
        <c:axId val="14960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 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1A-4A33-8DEF-97A61DEC1CE5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 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1A-4A33-8DEF-97A61DEC1CE5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 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1A-4A33-8DEF-97A61DEC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47648"/>
        <c:axId val="121164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 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1A-4A33-8DEF-97A61DEC1C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 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1A-4A33-8DEF-97A61DEC1C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 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1A-4A33-8DEF-97A61DEC1C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 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1A-4A33-8DEF-97A61DEC1CE5}"/>
                  </c:ext>
                </c:extLst>
              </c15:ser>
            </c15:filteredLineSeries>
          </c:ext>
        </c:extLst>
      </c:lineChart>
      <c:catAx>
        <c:axId val="12116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49088"/>
        <c:crosses val="autoZero"/>
        <c:auto val="1"/>
        <c:lblAlgn val="ctr"/>
        <c:lblOffset val="100"/>
        <c:noMultiLvlLbl val="0"/>
      </c:catAx>
      <c:valAx>
        <c:axId val="12116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3</xdr:row>
      <xdr:rowOff>38100</xdr:rowOff>
    </xdr:from>
    <xdr:to>
      <xdr:col>12</xdr:col>
      <xdr:colOff>1538287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2281D-029E-007F-DDB5-8BC5BCE45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9</xdr:row>
      <xdr:rowOff>133350</xdr:rowOff>
    </xdr:from>
    <xdr:to>
      <xdr:col>17</xdr:col>
      <xdr:colOff>409575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795E2-5ED8-BD4E-5E7B-12932727D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95250</xdr:rowOff>
    </xdr:from>
    <xdr:to>
      <xdr:col>13</xdr:col>
      <xdr:colOff>314325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FD3E3-E867-CAF7-A23B-986BE953F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16</xdr:row>
      <xdr:rowOff>9525</xdr:rowOff>
    </xdr:from>
    <xdr:to>
      <xdr:col>6</xdr:col>
      <xdr:colOff>590550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AFF5E-D56A-4101-1024-58AF40BD2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hnah Torres" refreshedDate="45058.89243634259" createdVersion="8" refreshedVersion="8" minRefreshableVersion="3" recordCount="1001" xr:uid="{17C0BD5D-F5CF-4918-952F-50A433294E73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 count="987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0">
      <sharedItems containsString="0" containsBlank="1" containsNumber="1" minValue="0" maxValue="113.17073170731707" count="985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 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x v="0"/>
    <x v="0"/>
    <x v="0"/>
    <x v="0"/>
    <n v="1448690400"/>
    <x v="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x v="1"/>
    <x v="1"/>
    <x v="1"/>
    <x v="1"/>
    <x v="1"/>
    <n v="1408424400"/>
    <x v="1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x v="2"/>
    <x v="2"/>
    <x v="2"/>
    <x v="2"/>
    <n v="1384668000"/>
    <x v="2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x v="3"/>
    <x v="3"/>
    <x v="1"/>
    <x v="1"/>
    <n v="1565499600"/>
    <x v="3"/>
    <x v="3"/>
    <d v="2019-09-20T05:00:00"/>
    <b v="0"/>
    <b v="0"/>
    <s v="music/rock"/>
    <x v="1"/>
    <x v="1"/>
  </r>
  <r>
    <n v="4"/>
    <s v="Larson-Little"/>
    <s v="Proactive foreground core"/>
    <n v="7600"/>
    <n v="5265"/>
    <x v="4"/>
    <x v="0"/>
    <x v="4"/>
    <x v="4"/>
    <x v="1"/>
    <x v="1"/>
    <n v="1547964000"/>
    <x v="4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x v="5"/>
    <x v="1"/>
    <x v="5"/>
    <x v="5"/>
    <x v="3"/>
    <x v="3"/>
    <n v="1346130000"/>
    <x v="5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x v="6"/>
    <x v="6"/>
    <x v="4"/>
    <x v="4"/>
    <n v="1505278800"/>
    <x v="6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7"/>
    <x v="1"/>
    <x v="7"/>
    <x v="7"/>
    <x v="3"/>
    <x v="3"/>
    <n v="1439442000"/>
    <x v="7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x v="8"/>
    <x v="2"/>
    <x v="8"/>
    <x v="8"/>
    <x v="3"/>
    <x v="3"/>
    <n v="1281330000"/>
    <x v="8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9"/>
    <x v="0"/>
    <x v="9"/>
    <x v="9"/>
    <x v="1"/>
    <x v="1"/>
    <n v="1379566800"/>
    <x v="9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x v="10"/>
    <x v="1"/>
    <x v="10"/>
    <x v="10"/>
    <x v="1"/>
    <x v="1"/>
    <n v="1281762000"/>
    <x v="1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x v="11"/>
    <x v="11"/>
    <x v="1"/>
    <x v="1"/>
    <n v="1285045200"/>
    <x v="11"/>
    <x v="11"/>
    <d v="2010-09-27T05:00:00"/>
    <b v="0"/>
    <b v="1"/>
    <s v="theater/plays"/>
    <x v="3"/>
    <x v="3"/>
  </r>
  <r>
    <n v="12"/>
    <s v="Kim Ltd"/>
    <s v="Assimilated hybrid intranet"/>
    <n v="6300"/>
    <n v="5629"/>
    <x v="12"/>
    <x v="0"/>
    <x v="12"/>
    <x v="12"/>
    <x v="1"/>
    <x v="1"/>
    <n v="1571720400"/>
    <x v="12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x v="13"/>
    <x v="13"/>
    <x v="1"/>
    <x v="1"/>
    <n v="1465621200"/>
    <x v="13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x v="14"/>
    <x v="14"/>
    <x v="1"/>
    <x v="1"/>
    <n v="1331013600"/>
    <x v="14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x v="15"/>
    <x v="15"/>
    <x v="1"/>
    <x v="1"/>
    <n v="1575957600"/>
    <x v="15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x v="16"/>
    <x v="1"/>
    <x v="16"/>
    <x v="16"/>
    <x v="1"/>
    <x v="1"/>
    <n v="1390370400"/>
    <x v="16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x v="17"/>
    <x v="17"/>
    <x v="1"/>
    <x v="1"/>
    <n v="1294812000"/>
    <x v="17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18"/>
    <x v="3"/>
    <x v="18"/>
    <x v="18"/>
    <x v="1"/>
    <x v="1"/>
    <n v="1536382800"/>
    <x v="18"/>
    <x v="18"/>
    <d v="2018-09-16T05:00:00"/>
    <b v="0"/>
    <b v="0"/>
    <s v="theater/plays"/>
    <x v="3"/>
    <x v="3"/>
  </r>
  <r>
    <n v="19"/>
    <s v="Perez-Hess"/>
    <s v="Down-sized cohesive archive"/>
    <n v="62500"/>
    <n v="30331"/>
    <x v="19"/>
    <x v="0"/>
    <x v="19"/>
    <x v="19"/>
    <x v="1"/>
    <x v="1"/>
    <n v="1551679200"/>
    <x v="19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20"/>
    <x v="1"/>
    <x v="20"/>
    <x v="20"/>
    <x v="1"/>
    <x v="1"/>
    <n v="1406523600"/>
    <x v="2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21"/>
    <x v="0"/>
    <x v="21"/>
    <x v="21"/>
    <x v="1"/>
    <x v="1"/>
    <n v="1313384400"/>
    <x v="21"/>
    <x v="21"/>
    <d v="2011-09-18T05:00:00"/>
    <b v="0"/>
    <b v="0"/>
    <s v="theater/plays"/>
    <x v="3"/>
    <x v="3"/>
  </r>
  <r>
    <n v="22"/>
    <s v="Collier Inc"/>
    <s v="Enhanced dynamic definition"/>
    <n v="59100"/>
    <n v="75690"/>
    <x v="22"/>
    <x v="1"/>
    <x v="22"/>
    <x v="22"/>
    <x v="1"/>
    <x v="1"/>
    <n v="1522731600"/>
    <x v="22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x v="23"/>
    <x v="1"/>
    <x v="23"/>
    <x v="23"/>
    <x v="4"/>
    <x v="4"/>
    <n v="1550124000"/>
    <x v="23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24"/>
    <x v="1"/>
    <x v="24"/>
    <x v="24"/>
    <x v="1"/>
    <x v="1"/>
    <n v="1403326800"/>
    <x v="24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25"/>
    <x v="1"/>
    <x v="25"/>
    <x v="25"/>
    <x v="1"/>
    <x v="1"/>
    <n v="1305694800"/>
    <x v="25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26"/>
    <x v="3"/>
    <x v="26"/>
    <x v="26"/>
    <x v="1"/>
    <x v="1"/>
    <n v="1533013200"/>
    <x v="26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27"/>
    <x v="0"/>
    <x v="27"/>
    <x v="27"/>
    <x v="1"/>
    <x v="1"/>
    <n v="1443848400"/>
    <x v="27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28"/>
    <x v="1"/>
    <x v="28"/>
    <x v="28"/>
    <x v="1"/>
    <x v="1"/>
    <n v="1265695200"/>
    <x v="28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29"/>
    <x v="1"/>
    <x v="29"/>
    <x v="29"/>
    <x v="5"/>
    <x v="5"/>
    <n v="1532062800"/>
    <x v="29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30"/>
    <x v="1"/>
    <x v="30"/>
    <x v="30"/>
    <x v="1"/>
    <x v="1"/>
    <n v="1558674000"/>
    <x v="3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31"/>
    <x v="1"/>
    <x v="31"/>
    <x v="31"/>
    <x v="4"/>
    <x v="4"/>
    <n v="1451973600"/>
    <x v="31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x v="32"/>
    <x v="0"/>
    <x v="32"/>
    <x v="32"/>
    <x v="6"/>
    <x v="6"/>
    <n v="1515564000"/>
    <x v="32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33"/>
    <x v="1"/>
    <x v="33"/>
    <x v="33"/>
    <x v="1"/>
    <x v="1"/>
    <n v="1412485200"/>
    <x v="33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34"/>
    <x v="1"/>
    <x v="34"/>
    <x v="34"/>
    <x v="1"/>
    <x v="1"/>
    <n v="1490245200"/>
    <x v="34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35"/>
    <x v="1"/>
    <x v="35"/>
    <x v="35"/>
    <x v="3"/>
    <x v="3"/>
    <n v="1547877600"/>
    <x v="35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36"/>
    <x v="1"/>
    <x v="36"/>
    <x v="36"/>
    <x v="1"/>
    <x v="1"/>
    <n v="1298700000"/>
    <x v="36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37"/>
    <x v="1"/>
    <x v="37"/>
    <x v="37"/>
    <x v="1"/>
    <x v="1"/>
    <n v="1570338000"/>
    <x v="37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38"/>
    <x v="1"/>
    <x v="38"/>
    <x v="38"/>
    <x v="1"/>
    <x v="1"/>
    <n v="1287378000"/>
    <x v="38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39"/>
    <x v="0"/>
    <x v="39"/>
    <x v="39"/>
    <x v="3"/>
    <x v="3"/>
    <n v="1361772000"/>
    <x v="39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x v="40"/>
    <x v="1"/>
    <x v="40"/>
    <x v="40"/>
    <x v="1"/>
    <x v="1"/>
    <n v="1275714000"/>
    <x v="4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41"/>
    <x v="1"/>
    <x v="41"/>
    <x v="41"/>
    <x v="6"/>
    <x v="6"/>
    <n v="1346734800"/>
    <x v="41"/>
    <x v="41"/>
    <d v="2012-09-30T05:00:00"/>
    <b v="0"/>
    <b v="1"/>
    <s v="music/rock"/>
    <x v="1"/>
    <x v="1"/>
  </r>
  <r>
    <n v="42"/>
    <s v="Werner-Bryant"/>
    <s v="Virtual uniform frame"/>
    <n v="1800"/>
    <n v="7991"/>
    <x v="42"/>
    <x v="1"/>
    <x v="42"/>
    <x v="42"/>
    <x v="1"/>
    <x v="1"/>
    <n v="1309755600"/>
    <x v="42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x v="43"/>
    <x v="1"/>
    <x v="43"/>
    <x v="43"/>
    <x v="1"/>
    <x v="1"/>
    <n v="1406178000"/>
    <x v="43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44"/>
    <x v="1"/>
    <x v="13"/>
    <x v="44"/>
    <x v="3"/>
    <x v="3"/>
    <n v="1552798800"/>
    <x v="44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45"/>
    <x v="0"/>
    <x v="44"/>
    <x v="45"/>
    <x v="1"/>
    <x v="1"/>
    <n v="1478062800"/>
    <x v="45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46"/>
    <x v="1"/>
    <x v="45"/>
    <x v="46"/>
    <x v="1"/>
    <x v="1"/>
    <n v="1278565200"/>
    <x v="46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x v="47"/>
    <x v="1"/>
    <x v="46"/>
    <x v="47"/>
    <x v="1"/>
    <x v="1"/>
    <n v="1396069200"/>
    <x v="47"/>
    <x v="47"/>
    <d v="2014-04-28T05:00:00"/>
    <b v="0"/>
    <b v="0"/>
    <s v="theater/plays"/>
    <x v="3"/>
    <x v="3"/>
  </r>
  <r>
    <n v="48"/>
    <s v="Lamb Inc"/>
    <s v="Optimized leadingedge concept"/>
    <n v="33300"/>
    <n v="128862"/>
    <x v="48"/>
    <x v="1"/>
    <x v="47"/>
    <x v="48"/>
    <x v="1"/>
    <x v="1"/>
    <n v="1435208400"/>
    <x v="48"/>
    <x v="48"/>
    <d v="2015-07-07T05:00:00"/>
    <b v="0"/>
    <b v="0"/>
    <s v="theater/plays"/>
    <x v="3"/>
    <x v="3"/>
  </r>
  <r>
    <n v="49"/>
    <s v="Casey-Kelly"/>
    <s v="Sharable holistic interface"/>
    <n v="7200"/>
    <n v="13653"/>
    <x v="49"/>
    <x v="1"/>
    <x v="48"/>
    <x v="49"/>
    <x v="1"/>
    <x v="1"/>
    <n v="1571547600"/>
    <x v="49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50"/>
    <x v="0"/>
    <x v="49"/>
    <x v="50"/>
    <x v="6"/>
    <x v="6"/>
    <n v="1375333200"/>
    <x v="5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51"/>
    <x v="0"/>
    <x v="50"/>
    <x v="51"/>
    <x v="4"/>
    <x v="4"/>
    <n v="1332824400"/>
    <x v="51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52"/>
    <x v="0"/>
    <x v="51"/>
    <x v="52"/>
    <x v="1"/>
    <x v="1"/>
    <n v="1284526800"/>
    <x v="52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x v="53"/>
    <x v="1"/>
    <x v="52"/>
    <x v="53"/>
    <x v="1"/>
    <x v="1"/>
    <n v="1400562000"/>
    <x v="53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54"/>
    <x v="0"/>
    <x v="53"/>
    <x v="54"/>
    <x v="1"/>
    <x v="1"/>
    <n v="1520748000"/>
    <x v="54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55"/>
    <x v="1"/>
    <x v="54"/>
    <x v="55"/>
    <x v="1"/>
    <x v="1"/>
    <n v="1532926800"/>
    <x v="55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56"/>
    <x v="1"/>
    <x v="55"/>
    <x v="56"/>
    <x v="1"/>
    <x v="1"/>
    <n v="1420869600"/>
    <x v="56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57"/>
    <x v="1"/>
    <x v="56"/>
    <x v="57"/>
    <x v="1"/>
    <x v="1"/>
    <n v="1504242000"/>
    <x v="57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x v="58"/>
    <x v="1"/>
    <x v="57"/>
    <x v="58"/>
    <x v="1"/>
    <x v="1"/>
    <n v="1442811600"/>
    <x v="58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x v="59"/>
    <x v="1"/>
    <x v="58"/>
    <x v="59"/>
    <x v="1"/>
    <x v="1"/>
    <n v="1497243600"/>
    <x v="59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x v="60"/>
    <x v="1"/>
    <x v="59"/>
    <x v="60"/>
    <x v="0"/>
    <x v="0"/>
    <n v="1342501200"/>
    <x v="6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61"/>
    <x v="0"/>
    <x v="60"/>
    <x v="61"/>
    <x v="0"/>
    <x v="0"/>
    <n v="1298268000"/>
    <x v="61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x v="62"/>
    <x v="1"/>
    <x v="61"/>
    <x v="62"/>
    <x v="1"/>
    <x v="1"/>
    <n v="1433480400"/>
    <x v="62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63"/>
    <x v="0"/>
    <x v="62"/>
    <x v="63"/>
    <x v="1"/>
    <x v="1"/>
    <n v="1493355600"/>
    <x v="63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x v="64"/>
    <x v="0"/>
    <x v="63"/>
    <x v="64"/>
    <x v="1"/>
    <x v="1"/>
    <n v="1530507600"/>
    <x v="64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x v="65"/>
    <x v="1"/>
    <x v="64"/>
    <x v="65"/>
    <x v="1"/>
    <x v="1"/>
    <n v="1296108000"/>
    <x v="65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x v="66"/>
    <x v="0"/>
    <x v="65"/>
    <x v="66"/>
    <x v="1"/>
    <x v="1"/>
    <n v="1428469200"/>
    <x v="66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x v="67"/>
    <x v="1"/>
    <x v="66"/>
    <x v="67"/>
    <x v="4"/>
    <x v="4"/>
    <n v="1264399200"/>
    <x v="67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68"/>
    <x v="1"/>
    <x v="67"/>
    <x v="68"/>
    <x v="6"/>
    <x v="6"/>
    <n v="1501131600"/>
    <x v="68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x v="69"/>
    <x v="3"/>
    <x v="68"/>
    <x v="69"/>
    <x v="1"/>
    <x v="1"/>
    <n v="1292738400"/>
    <x v="69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x v="70"/>
    <x v="1"/>
    <x v="69"/>
    <x v="70"/>
    <x v="6"/>
    <x v="6"/>
    <n v="1288674000"/>
    <x v="7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71"/>
    <x v="1"/>
    <x v="70"/>
    <x v="71"/>
    <x v="1"/>
    <x v="1"/>
    <n v="1575093600"/>
    <x v="49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x v="72"/>
    <x v="1"/>
    <x v="71"/>
    <x v="72"/>
    <x v="1"/>
    <x v="1"/>
    <n v="1435726800"/>
    <x v="71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73"/>
    <x v="1"/>
    <x v="39"/>
    <x v="73"/>
    <x v="1"/>
    <x v="1"/>
    <n v="1480226400"/>
    <x v="72"/>
    <x v="73"/>
    <d v="2016-11-30T06:00:00"/>
    <b v="0"/>
    <b v="0"/>
    <s v="music/jazz"/>
    <x v="1"/>
    <x v="17"/>
  </r>
  <r>
    <n v="74"/>
    <s v="Davis-Michael"/>
    <s v="Progressive tertiary framework"/>
    <n v="3900"/>
    <n v="4776"/>
    <x v="74"/>
    <x v="1"/>
    <x v="72"/>
    <x v="74"/>
    <x v="4"/>
    <x v="4"/>
    <n v="1459054800"/>
    <x v="73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75"/>
    <x v="1"/>
    <x v="73"/>
    <x v="75"/>
    <x v="1"/>
    <x v="1"/>
    <n v="1531630800"/>
    <x v="74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76"/>
    <x v="0"/>
    <x v="74"/>
    <x v="76"/>
    <x v="1"/>
    <x v="1"/>
    <n v="1421992800"/>
    <x v="75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x v="77"/>
    <x v="0"/>
    <x v="75"/>
    <x v="77"/>
    <x v="1"/>
    <x v="1"/>
    <n v="1285563600"/>
    <x v="76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8"/>
    <x v="1"/>
    <x v="76"/>
    <x v="78"/>
    <x v="1"/>
    <x v="1"/>
    <n v="1523854800"/>
    <x v="77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79"/>
    <x v="0"/>
    <x v="77"/>
    <x v="79"/>
    <x v="1"/>
    <x v="1"/>
    <n v="1529125200"/>
    <x v="78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80"/>
    <x v="1"/>
    <x v="78"/>
    <x v="80"/>
    <x v="1"/>
    <x v="1"/>
    <n v="1503982800"/>
    <x v="79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81"/>
    <x v="1"/>
    <x v="79"/>
    <x v="81"/>
    <x v="1"/>
    <x v="1"/>
    <n v="1511416800"/>
    <x v="8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x v="82"/>
    <x v="1"/>
    <x v="80"/>
    <x v="82"/>
    <x v="4"/>
    <x v="4"/>
    <n v="1547704800"/>
    <x v="4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x v="83"/>
    <x v="0"/>
    <x v="81"/>
    <x v="83"/>
    <x v="1"/>
    <x v="1"/>
    <n v="1469682000"/>
    <x v="81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84"/>
    <x v="1"/>
    <x v="82"/>
    <x v="84"/>
    <x v="1"/>
    <x v="1"/>
    <n v="1343451600"/>
    <x v="82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85"/>
    <x v="1"/>
    <x v="83"/>
    <x v="85"/>
    <x v="2"/>
    <x v="2"/>
    <n v="1315717200"/>
    <x v="83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x v="86"/>
    <x v="1"/>
    <x v="84"/>
    <x v="86"/>
    <x v="1"/>
    <x v="1"/>
    <n v="1430715600"/>
    <x v="84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87"/>
    <x v="0"/>
    <x v="85"/>
    <x v="87"/>
    <x v="2"/>
    <x v="2"/>
    <n v="1299564000"/>
    <x v="85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x v="88"/>
    <x v="1"/>
    <x v="86"/>
    <x v="88"/>
    <x v="1"/>
    <x v="1"/>
    <n v="1429160400"/>
    <x v="86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89"/>
    <x v="1"/>
    <x v="87"/>
    <x v="89"/>
    <x v="1"/>
    <x v="1"/>
    <n v="1271307600"/>
    <x v="87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x v="90"/>
    <x v="0"/>
    <x v="88"/>
    <x v="90"/>
    <x v="1"/>
    <x v="1"/>
    <n v="1456380000"/>
    <x v="88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91"/>
    <x v="0"/>
    <x v="89"/>
    <x v="91"/>
    <x v="6"/>
    <x v="6"/>
    <n v="1470459600"/>
    <x v="89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92"/>
    <x v="1"/>
    <x v="90"/>
    <x v="92"/>
    <x v="5"/>
    <x v="5"/>
    <n v="1277269200"/>
    <x v="4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93"/>
    <x v="3"/>
    <x v="91"/>
    <x v="93"/>
    <x v="1"/>
    <x v="1"/>
    <n v="1350709200"/>
    <x v="9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x v="94"/>
    <x v="1"/>
    <x v="80"/>
    <x v="94"/>
    <x v="4"/>
    <x v="4"/>
    <n v="1554613200"/>
    <x v="91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x v="95"/>
    <x v="1"/>
    <x v="11"/>
    <x v="95"/>
    <x v="1"/>
    <x v="1"/>
    <n v="1571029200"/>
    <x v="92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96"/>
    <x v="1"/>
    <x v="92"/>
    <x v="96"/>
    <x v="1"/>
    <x v="1"/>
    <n v="1299736800"/>
    <x v="36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x v="97"/>
    <x v="1"/>
    <x v="86"/>
    <x v="97"/>
    <x v="1"/>
    <x v="1"/>
    <n v="1435208400"/>
    <x v="93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98"/>
    <x v="0"/>
    <x v="93"/>
    <x v="98"/>
    <x v="2"/>
    <x v="2"/>
    <n v="1437973200"/>
    <x v="94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99"/>
    <x v="1"/>
    <x v="55"/>
    <x v="99"/>
    <x v="1"/>
    <x v="1"/>
    <n v="1416895200"/>
    <x v="95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x v="100"/>
    <x v="0"/>
    <x v="49"/>
    <x v="100"/>
    <x v="1"/>
    <x v="1"/>
    <n v="1319000400"/>
    <x v="96"/>
    <x v="99"/>
    <d v="2011-11-06T05:00:00"/>
    <b v="0"/>
    <b v="0"/>
    <s v="theater/plays"/>
    <x v="3"/>
    <x v="3"/>
  </r>
  <r>
    <n v="101"/>
    <s v="Douglas LLC"/>
    <s v="Reduced heuristic moratorium"/>
    <n v="900"/>
    <n v="9193"/>
    <x v="101"/>
    <x v="1"/>
    <x v="55"/>
    <x v="101"/>
    <x v="1"/>
    <x v="1"/>
    <n v="1424498400"/>
    <x v="97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x v="102"/>
    <x v="1"/>
    <x v="94"/>
    <x v="102"/>
    <x v="1"/>
    <x v="1"/>
    <n v="1526274000"/>
    <x v="98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103"/>
    <x v="0"/>
    <x v="95"/>
    <x v="103"/>
    <x v="6"/>
    <x v="6"/>
    <n v="1287896400"/>
    <x v="99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04"/>
    <x v="1"/>
    <x v="96"/>
    <x v="104"/>
    <x v="1"/>
    <x v="1"/>
    <n v="1495515600"/>
    <x v="1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05"/>
    <x v="1"/>
    <x v="97"/>
    <x v="105"/>
    <x v="1"/>
    <x v="1"/>
    <n v="1364878800"/>
    <x v="101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06"/>
    <x v="1"/>
    <x v="98"/>
    <x v="106"/>
    <x v="1"/>
    <x v="1"/>
    <n v="1567918800"/>
    <x v="102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07"/>
    <x v="1"/>
    <x v="99"/>
    <x v="107"/>
    <x v="1"/>
    <x v="1"/>
    <n v="1524459600"/>
    <x v="103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x v="108"/>
    <x v="1"/>
    <x v="100"/>
    <x v="108"/>
    <x v="1"/>
    <x v="1"/>
    <n v="1333688400"/>
    <x v="104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109"/>
    <x v="0"/>
    <x v="101"/>
    <x v="109"/>
    <x v="1"/>
    <x v="1"/>
    <n v="1389506400"/>
    <x v="105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110"/>
    <x v="0"/>
    <x v="102"/>
    <x v="110"/>
    <x v="1"/>
    <x v="1"/>
    <n v="1536642000"/>
    <x v="106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x v="111"/>
    <x v="1"/>
    <x v="103"/>
    <x v="111"/>
    <x v="1"/>
    <x v="1"/>
    <n v="1348290000"/>
    <x v="107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12"/>
    <x v="1"/>
    <x v="104"/>
    <x v="112"/>
    <x v="2"/>
    <x v="2"/>
    <n v="1408856400"/>
    <x v="108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13"/>
    <x v="1"/>
    <x v="54"/>
    <x v="113"/>
    <x v="1"/>
    <x v="1"/>
    <n v="1505192400"/>
    <x v="109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x v="114"/>
    <x v="1"/>
    <x v="105"/>
    <x v="114"/>
    <x v="1"/>
    <x v="1"/>
    <n v="1554786000"/>
    <x v="11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115"/>
    <x v="0"/>
    <x v="106"/>
    <x v="115"/>
    <x v="6"/>
    <x v="6"/>
    <n v="1510898400"/>
    <x v="111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116"/>
    <x v="0"/>
    <x v="107"/>
    <x v="116"/>
    <x v="1"/>
    <x v="1"/>
    <n v="1442552400"/>
    <x v="112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x v="117"/>
    <x v="1"/>
    <x v="108"/>
    <x v="117"/>
    <x v="1"/>
    <x v="1"/>
    <n v="1316667600"/>
    <x v="113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18"/>
    <x v="1"/>
    <x v="109"/>
    <x v="118"/>
    <x v="1"/>
    <x v="1"/>
    <n v="1390716000"/>
    <x v="114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19"/>
    <x v="1"/>
    <x v="110"/>
    <x v="119"/>
    <x v="1"/>
    <x v="1"/>
    <n v="1402894800"/>
    <x v="115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20"/>
    <x v="1"/>
    <x v="111"/>
    <x v="120"/>
    <x v="1"/>
    <x v="1"/>
    <n v="1429246800"/>
    <x v="116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21"/>
    <x v="1"/>
    <x v="112"/>
    <x v="121"/>
    <x v="1"/>
    <x v="1"/>
    <n v="1412485200"/>
    <x v="117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x v="122"/>
    <x v="0"/>
    <x v="113"/>
    <x v="122"/>
    <x v="1"/>
    <x v="1"/>
    <n v="1417068000"/>
    <x v="95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x v="123"/>
    <x v="0"/>
    <x v="114"/>
    <x v="123"/>
    <x v="0"/>
    <x v="0"/>
    <n v="1448344800"/>
    <x v="118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24"/>
    <x v="1"/>
    <x v="115"/>
    <x v="124"/>
    <x v="6"/>
    <x v="6"/>
    <n v="1557723600"/>
    <x v="119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25"/>
    <x v="1"/>
    <x v="80"/>
    <x v="125"/>
    <x v="1"/>
    <x v="1"/>
    <n v="1537333200"/>
    <x v="12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x v="126"/>
    <x v="0"/>
    <x v="116"/>
    <x v="126"/>
    <x v="1"/>
    <x v="1"/>
    <n v="1471150800"/>
    <x v="121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127"/>
    <x v="0"/>
    <x v="117"/>
    <x v="127"/>
    <x v="0"/>
    <x v="0"/>
    <n v="1273640400"/>
    <x v="122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x v="128"/>
    <x v="3"/>
    <x v="118"/>
    <x v="128"/>
    <x v="1"/>
    <x v="1"/>
    <n v="1282885200"/>
    <x v="123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x v="129"/>
    <x v="3"/>
    <x v="12"/>
    <x v="129"/>
    <x v="2"/>
    <x v="2"/>
    <n v="1422943200"/>
    <x v="97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30"/>
    <x v="1"/>
    <x v="119"/>
    <x v="130"/>
    <x v="3"/>
    <x v="3"/>
    <n v="1319605200"/>
    <x v="124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31"/>
    <x v="1"/>
    <x v="120"/>
    <x v="131"/>
    <x v="4"/>
    <x v="4"/>
    <n v="1385704800"/>
    <x v="125"/>
    <x v="129"/>
    <d v="2013-12-12T06:00:00"/>
    <b v="0"/>
    <b v="0"/>
    <s v="technology/web"/>
    <x v="2"/>
    <x v="2"/>
  </r>
  <r>
    <n v="132"/>
    <s v="Flowers and Sons"/>
    <s v="Virtual static core"/>
    <n v="3300"/>
    <n v="3834"/>
    <x v="132"/>
    <x v="1"/>
    <x v="121"/>
    <x v="132"/>
    <x v="1"/>
    <x v="1"/>
    <n v="1515736800"/>
    <x v="126"/>
    <x v="130"/>
    <d v="2018-01-28T06:00:00"/>
    <b v="0"/>
    <b v="1"/>
    <s v="theater/plays"/>
    <x v="3"/>
    <x v="3"/>
  </r>
  <r>
    <n v="133"/>
    <s v="Gates PLC"/>
    <s v="Secured content-based product"/>
    <n v="4500"/>
    <n v="13985"/>
    <x v="133"/>
    <x v="1"/>
    <x v="122"/>
    <x v="133"/>
    <x v="1"/>
    <x v="1"/>
    <n v="1313125200"/>
    <x v="127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x v="134"/>
    <x v="0"/>
    <x v="123"/>
    <x v="134"/>
    <x v="5"/>
    <x v="5"/>
    <n v="1308459600"/>
    <x v="128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135"/>
    <x v="0"/>
    <x v="124"/>
    <x v="135"/>
    <x v="1"/>
    <x v="1"/>
    <n v="1362636000"/>
    <x v="129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136"/>
    <x v="3"/>
    <x v="125"/>
    <x v="136"/>
    <x v="1"/>
    <x v="1"/>
    <n v="1402117200"/>
    <x v="13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37"/>
    <x v="1"/>
    <x v="126"/>
    <x v="137"/>
    <x v="1"/>
    <x v="1"/>
    <n v="1286341200"/>
    <x v="131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138"/>
    <x v="0"/>
    <x v="127"/>
    <x v="138"/>
    <x v="1"/>
    <x v="1"/>
    <n v="1348808400"/>
    <x v="132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139"/>
    <x v="0"/>
    <x v="128"/>
    <x v="139"/>
    <x v="1"/>
    <x v="1"/>
    <n v="1429592400"/>
    <x v="133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40"/>
    <x v="1"/>
    <x v="129"/>
    <x v="140"/>
    <x v="1"/>
    <x v="1"/>
    <n v="1519538400"/>
    <x v="134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41"/>
    <x v="1"/>
    <x v="130"/>
    <x v="141"/>
    <x v="1"/>
    <x v="1"/>
    <n v="1434085200"/>
    <x v="135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x v="142"/>
    <x v="1"/>
    <x v="124"/>
    <x v="142"/>
    <x v="1"/>
    <x v="1"/>
    <n v="1333688400"/>
    <x v="136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x v="143"/>
    <x v="1"/>
    <x v="131"/>
    <x v="143"/>
    <x v="1"/>
    <x v="1"/>
    <n v="1277701200"/>
    <x v="137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44"/>
    <x v="1"/>
    <x v="18"/>
    <x v="144"/>
    <x v="1"/>
    <x v="1"/>
    <n v="1560747600"/>
    <x v="138"/>
    <x v="141"/>
    <d v="2019-06-25T05:00:00"/>
    <b v="0"/>
    <b v="0"/>
    <s v="theater/plays"/>
    <x v="3"/>
    <x v="3"/>
  </r>
  <r>
    <n v="145"/>
    <s v="Fields-Moore"/>
    <s v="Secured reciprocal array"/>
    <n v="25000"/>
    <n v="59128"/>
    <x v="145"/>
    <x v="1"/>
    <x v="132"/>
    <x v="145"/>
    <x v="5"/>
    <x v="5"/>
    <n v="1410066000"/>
    <x v="139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146"/>
    <x v="3"/>
    <x v="133"/>
    <x v="146"/>
    <x v="1"/>
    <x v="1"/>
    <n v="1320732000"/>
    <x v="14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47"/>
    <x v="1"/>
    <x v="134"/>
    <x v="147"/>
    <x v="1"/>
    <x v="1"/>
    <n v="1465794000"/>
    <x v="141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48"/>
    <x v="1"/>
    <x v="37"/>
    <x v="148"/>
    <x v="1"/>
    <x v="1"/>
    <n v="1500958800"/>
    <x v="142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49"/>
    <x v="1"/>
    <x v="135"/>
    <x v="149"/>
    <x v="1"/>
    <x v="1"/>
    <n v="1357020000"/>
    <x v="143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x v="100"/>
    <x v="0"/>
    <x v="49"/>
    <x v="100"/>
    <x v="1"/>
    <x v="1"/>
    <n v="1544940000"/>
    <x v="144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x v="150"/>
    <x v="0"/>
    <x v="50"/>
    <x v="150"/>
    <x v="1"/>
    <x v="1"/>
    <n v="1402290000"/>
    <x v="145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51"/>
    <x v="1"/>
    <x v="136"/>
    <x v="151"/>
    <x v="1"/>
    <x v="1"/>
    <n v="1487311200"/>
    <x v="146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152"/>
    <x v="0"/>
    <x v="137"/>
    <x v="152"/>
    <x v="1"/>
    <x v="1"/>
    <n v="1350622800"/>
    <x v="147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x v="153"/>
    <x v="0"/>
    <x v="138"/>
    <x v="153"/>
    <x v="1"/>
    <x v="1"/>
    <n v="1463029200"/>
    <x v="148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154"/>
    <x v="0"/>
    <x v="139"/>
    <x v="154"/>
    <x v="1"/>
    <x v="1"/>
    <n v="1269493200"/>
    <x v="149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x v="155"/>
    <x v="3"/>
    <x v="140"/>
    <x v="155"/>
    <x v="2"/>
    <x v="2"/>
    <n v="1570251600"/>
    <x v="15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x v="156"/>
    <x v="0"/>
    <x v="141"/>
    <x v="156"/>
    <x v="2"/>
    <x v="2"/>
    <n v="1388383200"/>
    <x v="151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57"/>
    <x v="1"/>
    <x v="142"/>
    <x v="157"/>
    <x v="1"/>
    <x v="1"/>
    <n v="1449554400"/>
    <x v="152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x v="158"/>
    <x v="1"/>
    <x v="143"/>
    <x v="158"/>
    <x v="1"/>
    <x v="1"/>
    <n v="1553662800"/>
    <x v="153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x v="159"/>
    <x v="1"/>
    <x v="55"/>
    <x v="159"/>
    <x v="1"/>
    <x v="1"/>
    <n v="1556341200"/>
    <x v="154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160"/>
    <x v="0"/>
    <x v="51"/>
    <x v="160"/>
    <x v="1"/>
    <x v="1"/>
    <n v="1442984400"/>
    <x v="155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61"/>
    <x v="1"/>
    <x v="144"/>
    <x v="161"/>
    <x v="5"/>
    <x v="5"/>
    <n v="1544248800"/>
    <x v="156"/>
    <x v="159"/>
    <d v="2019-01-07T06:00:00"/>
    <b v="0"/>
    <b v="0"/>
    <s v="music/rock"/>
    <x v="1"/>
    <x v="1"/>
  </r>
  <r>
    <n v="163"/>
    <s v="Burton-Watkins"/>
    <s v="Extended reciprocal circuit"/>
    <n v="3500"/>
    <n v="8864"/>
    <x v="162"/>
    <x v="1"/>
    <x v="67"/>
    <x v="162"/>
    <x v="1"/>
    <x v="1"/>
    <n v="1508475600"/>
    <x v="157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63"/>
    <x v="1"/>
    <x v="20"/>
    <x v="163"/>
    <x v="1"/>
    <x v="1"/>
    <n v="1507438800"/>
    <x v="158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x v="164"/>
    <x v="1"/>
    <x v="145"/>
    <x v="164"/>
    <x v="1"/>
    <x v="1"/>
    <n v="1501563600"/>
    <x v="159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65"/>
    <x v="1"/>
    <x v="146"/>
    <x v="165"/>
    <x v="1"/>
    <x v="1"/>
    <n v="1292997600"/>
    <x v="16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66"/>
    <x v="1"/>
    <x v="147"/>
    <x v="166"/>
    <x v="2"/>
    <x v="2"/>
    <n v="1370840400"/>
    <x v="161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x v="167"/>
    <x v="0"/>
    <x v="148"/>
    <x v="167"/>
    <x v="3"/>
    <x v="3"/>
    <n v="1550815200"/>
    <x v="162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68"/>
    <x v="1"/>
    <x v="149"/>
    <x v="168"/>
    <x v="1"/>
    <x v="1"/>
    <n v="1339909200"/>
    <x v="163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169"/>
    <x v="0"/>
    <x v="109"/>
    <x v="169"/>
    <x v="1"/>
    <x v="1"/>
    <n v="1501736400"/>
    <x v="164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170"/>
    <x v="0"/>
    <x v="62"/>
    <x v="170"/>
    <x v="1"/>
    <x v="1"/>
    <n v="1395291600"/>
    <x v="165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x v="171"/>
    <x v="0"/>
    <x v="150"/>
    <x v="171"/>
    <x v="1"/>
    <x v="1"/>
    <n v="1405746000"/>
    <x v="166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72"/>
    <x v="1"/>
    <x v="151"/>
    <x v="172"/>
    <x v="1"/>
    <x v="1"/>
    <n v="1368853200"/>
    <x v="167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73"/>
    <x v="1"/>
    <x v="44"/>
    <x v="173"/>
    <x v="1"/>
    <x v="1"/>
    <n v="1444021200"/>
    <x v="168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174"/>
    <x v="0"/>
    <x v="152"/>
    <x v="174"/>
    <x v="1"/>
    <x v="1"/>
    <n v="1472619600"/>
    <x v="169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175"/>
    <x v="0"/>
    <x v="153"/>
    <x v="175"/>
    <x v="1"/>
    <x v="1"/>
    <n v="1472878800"/>
    <x v="17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76"/>
    <x v="1"/>
    <x v="154"/>
    <x v="176"/>
    <x v="1"/>
    <x v="1"/>
    <n v="1289800800"/>
    <x v="171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177"/>
    <x v="0"/>
    <x v="155"/>
    <x v="177"/>
    <x v="1"/>
    <x v="1"/>
    <n v="1505970000"/>
    <x v="172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78"/>
    <x v="1"/>
    <x v="156"/>
    <x v="178"/>
    <x v="0"/>
    <x v="0"/>
    <n v="1363496400"/>
    <x v="173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79"/>
    <x v="1"/>
    <x v="157"/>
    <x v="179"/>
    <x v="2"/>
    <x v="2"/>
    <n v="1269234000"/>
    <x v="174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180"/>
    <x v="0"/>
    <x v="158"/>
    <x v="180"/>
    <x v="1"/>
    <x v="1"/>
    <n v="1507093200"/>
    <x v="175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81"/>
    <x v="1"/>
    <x v="159"/>
    <x v="181"/>
    <x v="3"/>
    <x v="3"/>
    <n v="1560574800"/>
    <x v="176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182"/>
    <x v="0"/>
    <x v="99"/>
    <x v="182"/>
    <x v="0"/>
    <x v="0"/>
    <n v="1284008400"/>
    <x v="177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83"/>
    <x v="1"/>
    <x v="160"/>
    <x v="183"/>
    <x v="1"/>
    <x v="1"/>
    <n v="1556859600"/>
    <x v="178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x v="184"/>
    <x v="0"/>
    <x v="161"/>
    <x v="184"/>
    <x v="1"/>
    <x v="1"/>
    <n v="1526187600"/>
    <x v="179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185"/>
    <x v="0"/>
    <x v="162"/>
    <x v="185"/>
    <x v="1"/>
    <x v="1"/>
    <n v="1400821200"/>
    <x v="18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x v="186"/>
    <x v="1"/>
    <x v="163"/>
    <x v="186"/>
    <x v="0"/>
    <x v="0"/>
    <n v="1361599200"/>
    <x v="181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187"/>
    <x v="0"/>
    <x v="164"/>
    <x v="187"/>
    <x v="6"/>
    <x v="6"/>
    <n v="1417500000"/>
    <x v="182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x v="188"/>
    <x v="3"/>
    <x v="165"/>
    <x v="188"/>
    <x v="1"/>
    <x v="1"/>
    <n v="1457071200"/>
    <x v="183"/>
    <x v="186"/>
    <d v="2016-03-04T06:00:00"/>
    <b v="0"/>
    <b v="0"/>
    <s v="theater/plays"/>
    <x v="3"/>
    <x v="3"/>
  </r>
  <r>
    <n v="190"/>
    <s v="Cook LLC"/>
    <s v="Up-sized dynamic throughput"/>
    <n v="3700"/>
    <n v="2538"/>
    <x v="189"/>
    <x v="0"/>
    <x v="3"/>
    <x v="189"/>
    <x v="1"/>
    <x v="1"/>
    <n v="1370322000"/>
    <x v="184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x v="190"/>
    <x v="0"/>
    <x v="99"/>
    <x v="190"/>
    <x v="6"/>
    <x v="6"/>
    <n v="1552366800"/>
    <x v="185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191"/>
    <x v="0"/>
    <x v="166"/>
    <x v="191"/>
    <x v="1"/>
    <x v="1"/>
    <n v="1403845200"/>
    <x v="186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x v="192"/>
    <x v="0"/>
    <x v="167"/>
    <x v="192"/>
    <x v="1"/>
    <x v="1"/>
    <n v="1523163600"/>
    <x v="187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93"/>
    <x v="1"/>
    <x v="105"/>
    <x v="193"/>
    <x v="1"/>
    <x v="1"/>
    <n v="1442206800"/>
    <x v="188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x v="194"/>
    <x v="1"/>
    <x v="168"/>
    <x v="194"/>
    <x v="1"/>
    <x v="1"/>
    <n v="1532840400"/>
    <x v="189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x v="195"/>
    <x v="0"/>
    <x v="16"/>
    <x v="195"/>
    <x v="3"/>
    <x v="3"/>
    <n v="1472878800"/>
    <x v="19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96"/>
    <x v="1"/>
    <x v="169"/>
    <x v="196"/>
    <x v="1"/>
    <x v="1"/>
    <n v="1498194000"/>
    <x v="191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197"/>
    <x v="0"/>
    <x v="170"/>
    <x v="197"/>
    <x v="1"/>
    <x v="1"/>
    <n v="1281070800"/>
    <x v="192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198"/>
    <x v="0"/>
    <x v="171"/>
    <x v="198"/>
    <x v="1"/>
    <x v="1"/>
    <n v="1436245200"/>
    <x v="193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x v="50"/>
    <x v="0"/>
    <x v="49"/>
    <x v="50"/>
    <x v="0"/>
    <x v="0"/>
    <n v="1269493200"/>
    <x v="194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99"/>
    <x v="1"/>
    <x v="144"/>
    <x v="199"/>
    <x v="1"/>
    <x v="1"/>
    <n v="1406264400"/>
    <x v="195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x v="200"/>
    <x v="3"/>
    <x v="172"/>
    <x v="200"/>
    <x v="1"/>
    <x v="1"/>
    <n v="1317531600"/>
    <x v="196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201"/>
    <x v="1"/>
    <x v="173"/>
    <x v="201"/>
    <x v="2"/>
    <x v="2"/>
    <n v="1484632800"/>
    <x v="197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x v="202"/>
    <x v="0"/>
    <x v="174"/>
    <x v="202"/>
    <x v="1"/>
    <x v="1"/>
    <n v="1301806800"/>
    <x v="198"/>
    <x v="199"/>
    <d v="2011-04-13T05:00:00"/>
    <b v="0"/>
    <b v="0"/>
    <s v="music/jazz"/>
    <x v="1"/>
    <x v="17"/>
  </r>
  <r>
    <n v="205"/>
    <s v="Weaver-Marquez"/>
    <s v="Focused analyzing circuit"/>
    <n v="1300"/>
    <n v="5614"/>
    <x v="203"/>
    <x v="1"/>
    <x v="175"/>
    <x v="203"/>
    <x v="1"/>
    <x v="1"/>
    <n v="1539752400"/>
    <x v="199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204"/>
    <x v="3"/>
    <x v="176"/>
    <x v="204"/>
    <x v="1"/>
    <x v="1"/>
    <n v="1267250400"/>
    <x v="2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205"/>
    <x v="1"/>
    <x v="177"/>
    <x v="205"/>
    <x v="1"/>
    <x v="1"/>
    <n v="1535432400"/>
    <x v="201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x v="206"/>
    <x v="1"/>
    <x v="178"/>
    <x v="206"/>
    <x v="1"/>
    <x v="1"/>
    <n v="1510207200"/>
    <x v="202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07"/>
    <x v="2"/>
    <x v="179"/>
    <x v="207"/>
    <x v="2"/>
    <x v="2"/>
    <n v="1462510800"/>
    <x v="203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208"/>
    <x v="0"/>
    <x v="31"/>
    <x v="208"/>
    <x v="3"/>
    <x v="3"/>
    <n v="1488520800"/>
    <x v="204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209"/>
    <x v="0"/>
    <x v="180"/>
    <x v="209"/>
    <x v="1"/>
    <x v="1"/>
    <n v="1377579600"/>
    <x v="205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x v="210"/>
    <x v="1"/>
    <x v="170"/>
    <x v="210"/>
    <x v="1"/>
    <x v="1"/>
    <n v="1576389600"/>
    <x v="206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211"/>
    <x v="1"/>
    <x v="181"/>
    <x v="211"/>
    <x v="1"/>
    <x v="1"/>
    <n v="1289019600"/>
    <x v="207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x v="212"/>
    <x v="1"/>
    <x v="34"/>
    <x v="212"/>
    <x v="1"/>
    <x v="1"/>
    <n v="1282194000"/>
    <x v="208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x v="213"/>
    <x v="0"/>
    <x v="182"/>
    <x v="213"/>
    <x v="1"/>
    <x v="1"/>
    <n v="1550037600"/>
    <x v="209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214"/>
    <x v="1"/>
    <x v="183"/>
    <x v="214"/>
    <x v="1"/>
    <x v="1"/>
    <n v="1321941600"/>
    <x v="21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215"/>
    <x v="0"/>
    <x v="184"/>
    <x v="215"/>
    <x v="1"/>
    <x v="1"/>
    <n v="1556427600"/>
    <x v="211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216"/>
    <x v="1"/>
    <x v="185"/>
    <x v="216"/>
    <x v="4"/>
    <x v="4"/>
    <n v="1320991200"/>
    <x v="212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217"/>
    <x v="1"/>
    <x v="186"/>
    <x v="217"/>
    <x v="1"/>
    <x v="1"/>
    <n v="1345093200"/>
    <x v="213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x v="218"/>
    <x v="0"/>
    <x v="68"/>
    <x v="218"/>
    <x v="1"/>
    <x v="1"/>
    <n v="1309496400"/>
    <x v="214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219"/>
    <x v="0"/>
    <x v="187"/>
    <x v="219"/>
    <x v="1"/>
    <x v="1"/>
    <n v="1340254800"/>
    <x v="215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x v="220"/>
    <x v="1"/>
    <x v="188"/>
    <x v="220"/>
    <x v="1"/>
    <x v="1"/>
    <n v="1412226000"/>
    <x v="216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221"/>
    <x v="0"/>
    <x v="189"/>
    <x v="221"/>
    <x v="1"/>
    <x v="1"/>
    <n v="1458104400"/>
    <x v="217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x v="222"/>
    <x v="1"/>
    <x v="190"/>
    <x v="222"/>
    <x v="1"/>
    <x v="1"/>
    <n v="1411534800"/>
    <x v="218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223"/>
    <x v="1"/>
    <x v="191"/>
    <x v="223"/>
    <x v="1"/>
    <x v="1"/>
    <n v="1399093200"/>
    <x v="219"/>
    <x v="220"/>
    <d v="2014-05-03T05:00:00"/>
    <b v="1"/>
    <b v="0"/>
    <s v="music/rock"/>
    <x v="1"/>
    <x v="1"/>
  </r>
  <r>
    <n v="226"/>
    <s v="Garcia Inc"/>
    <s v="Progressive neutral middleware"/>
    <n v="3000"/>
    <n v="10999"/>
    <x v="224"/>
    <x v="1"/>
    <x v="192"/>
    <x v="224"/>
    <x v="1"/>
    <x v="1"/>
    <n v="1270702800"/>
    <x v="122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225"/>
    <x v="1"/>
    <x v="193"/>
    <x v="225"/>
    <x v="1"/>
    <x v="1"/>
    <n v="1431666000"/>
    <x v="22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x v="226"/>
    <x v="1"/>
    <x v="194"/>
    <x v="226"/>
    <x v="1"/>
    <x v="1"/>
    <n v="1472619600"/>
    <x v="221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227"/>
    <x v="1"/>
    <x v="195"/>
    <x v="227"/>
    <x v="1"/>
    <x v="1"/>
    <n v="1496293200"/>
    <x v="222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228"/>
    <x v="1"/>
    <x v="196"/>
    <x v="228"/>
    <x v="1"/>
    <x v="1"/>
    <n v="1575612000"/>
    <x v="223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229"/>
    <x v="3"/>
    <x v="109"/>
    <x v="229"/>
    <x v="1"/>
    <x v="1"/>
    <n v="1369112400"/>
    <x v="224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x v="230"/>
    <x v="1"/>
    <x v="45"/>
    <x v="230"/>
    <x v="1"/>
    <x v="1"/>
    <n v="1469422800"/>
    <x v="225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231"/>
    <x v="1"/>
    <x v="197"/>
    <x v="231"/>
    <x v="1"/>
    <x v="1"/>
    <n v="1307854800"/>
    <x v="226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232"/>
    <x v="1"/>
    <x v="46"/>
    <x v="232"/>
    <x v="6"/>
    <x v="6"/>
    <n v="1503378000"/>
    <x v="227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233"/>
    <x v="0"/>
    <x v="45"/>
    <x v="233"/>
    <x v="1"/>
    <x v="1"/>
    <n v="1486965600"/>
    <x v="228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234"/>
    <x v="0"/>
    <x v="176"/>
    <x v="234"/>
    <x v="2"/>
    <x v="2"/>
    <n v="1561438800"/>
    <x v="229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235"/>
    <x v="1"/>
    <x v="198"/>
    <x v="235"/>
    <x v="1"/>
    <x v="1"/>
    <n v="1398402000"/>
    <x v="23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236"/>
    <x v="1"/>
    <x v="199"/>
    <x v="236"/>
    <x v="3"/>
    <x v="3"/>
    <n v="1513231200"/>
    <x v="231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x v="237"/>
    <x v="0"/>
    <x v="142"/>
    <x v="237"/>
    <x v="1"/>
    <x v="1"/>
    <n v="1440824400"/>
    <x v="232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238"/>
    <x v="1"/>
    <x v="200"/>
    <x v="238"/>
    <x v="1"/>
    <x v="1"/>
    <n v="1281070800"/>
    <x v="233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239"/>
    <x v="1"/>
    <x v="74"/>
    <x v="239"/>
    <x v="2"/>
    <x v="2"/>
    <n v="1397365200"/>
    <x v="234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240"/>
    <x v="1"/>
    <x v="201"/>
    <x v="240"/>
    <x v="1"/>
    <x v="1"/>
    <n v="1494392400"/>
    <x v="235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x v="241"/>
    <x v="1"/>
    <x v="202"/>
    <x v="241"/>
    <x v="1"/>
    <x v="1"/>
    <n v="1520143200"/>
    <x v="236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242"/>
    <x v="1"/>
    <x v="4"/>
    <x v="242"/>
    <x v="1"/>
    <x v="1"/>
    <n v="1405314000"/>
    <x v="237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x v="243"/>
    <x v="1"/>
    <x v="203"/>
    <x v="243"/>
    <x v="1"/>
    <x v="1"/>
    <n v="1396846800"/>
    <x v="238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x v="244"/>
    <x v="1"/>
    <x v="42"/>
    <x v="244"/>
    <x v="1"/>
    <x v="1"/>
    <n v="1375678800"/>
    <x v="239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245"/>
    <x v="1"/>
    <x v="204"/>
    <x v="245"/>
    <x v="1"/>
    <x v="1"/>
    <n v="1482386400"/>
    <x v="24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246"/>
    <x v="1"/>
    <x v="205"/>
    <x v="246"/>
    <x v="2"/>
    <x v="2"/>
    <n v="1420005600"/>
    <x v="241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x v="247"/>
    <x v="1"/>
    <x v="206"/>
    <x v="247"/>
    <x v="1"/>
    <x v="1"/>
    <n v="1420178400"/>
    <x v="242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248"/>
    <x v="0"/>
    <x v="49"/>
    <x v="248"/>
    <x v="1"/>
    <x v="1"/>
    <n v="1264399200"/>
    <x v="243"/>
    <x v="67"/>
    <d v="2010-03-01T06:00:00"/>
    <b v="0"/>
    <b v="0"/>
    <s v="music/rock"/>
    <x v="1"/>
    <x v="1"/>
  </r>
  <r>
    <n v="251"/>
    <s v="Singleton Ltd"/>
    <s v="Enhanced user-facing function"/>
    <n v="7100"/>
    <n v="3840"/>
    <x v="249"/>
    <x v="0"/>
    <x v="196"/>
    <x v="249"/>
    <x v="1"/>
    <x v="1"/>
    <n v="1355032800"/>
    <x v="244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x v="250"/>
    <x v="1"/>
    <x v="207"/>
    <x v="250"/>
    <x v="1"/>
    <x v="1"/>
    <n v="1382677200"/>
    <x v="245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251"/>
    <x v="0"/>
    <x v="208"/>
    <x v="251"/>
    <x v="0"/>
    <x v="0"/>
    <n v="1302238800"/>
    <x v="246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252"/>
    <x v="1"/>
    <x v="39"/>
    <x v="252"/>
    <x v="1"/>
    <x v="1"/>
    <n v="1487656800"/>
    <x v="247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253"/>
    <x v="1"/>
    <x v="209"/>
    <x v="253"/>
    <x v="1"/>
    <x v="1"/>
    <n v="1297836000"/>
    <x v="248"/>
    <x v="247"/>
    <d v="2011-02-21T06:00:00"/>
    <b v="0"/>
    <b v="1"/>
    <s v="music/rock"/>
    <x v="1"/>
    <x v="1"/>
  </r>
  <r>
    <n v="256"/>
    <s v="Smith-Reid"/>
    <s v="Optimized actuating toolset"/>
    <n v="4100"/>
    <n v="959"/>
    <x v="254"/>
    <x v="0"/>
    <x v="27"/>
    <x v="254"/>
    <x v="4"/>
    <x v="4"/>
    <n v="1453615200"/>
    <x v="249"/>
    <x v="248"/>
    <d v="2016-03-01T06:00:00"/>
    <b v="0"/>
    <b v="0"/>
    <s v="music/rock"/>
    <x v="1"/>
    <x v="1"/>
  </r>
  <r>
    <n v="257"/>
    <s v="Williams Inc"/>
    <s v="Decentralized exuding strategy"/>
    <n v="5700"/>
    <n v="8322"/>
    <x v="255"/>
    <x v="1"/>
    <x v="45"/>
    <x v="255"/>
    <x v="1"/>
    <x v="1"/>
    <n v="1362463200"/>
    <x v="25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256"/>
    <x v="1"/>
    <x v="129"/>
    <x v="256"/>
    <x v="1"/>
    <x v="1"/>
    <n v="1481176800"/>
    <x v="251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257"/>
    <x v="1"/>
    <x v="188"/>
    <x v="257"/>
    <x v="1"/>
    <x v="1"/>
    <n v="1354946400"/>
    <x v="252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258"/>
    <x v="1"/>
    <x v="210"/>
    <x v="258"/>
    <x v="1"/>
    <x v="1"/>
    <n v="1348808400"/>
    <x v="253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x v="259"/>
    <x v="0"/>
    <x v="211"/>
    <x v="259"/>
    <x v="1"/>
    <x v="1"/>
    <n v="1282712400"/>
    <x v="254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x v="260"/>
    <x v="1"/>
    <x v="37"/>
    <x v="260"/>
    <x v="1"/>
    <x v="1"/>
    <n v="1301979600"/>
    <x v="255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x v="261"/>
    <x v="1"/>
    <x v="134"/>
    <x v="261"/>
    <x v="1"/>
    <x v="1"/>
    <n v="1263016800"/>
    <x v="256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262"/>
    <x v="1"/>
    <x v="212"/>
    <x v="262"/>
    <x v="1"/>
    <x v="1"/>
    <n v="1360648800"/>
    <x v="257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x v="263"/>
    <x v="1"/>
    <x v="99"/>
    <x v="263"/>
    <x v="1"/>
    <x v="1"/>
    <n v="1451800800"/>
    <x v="258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x v="264"/>
    <x v="0"/>
    <x v="213"/>
    <x v="264"/>
    <x v="6"/>
    <x v="6"/>
    <n v="1415340000"/>
    <x v="259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x v="265"/>
    <x v="1"/>
    <x v="214"/>
    <x v="265"/>
    <x v="2"/>
    <x v="2"/>
    <n v="1351054800"/>
    <x v="26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x v="266"/>
    <x v="1"/>
    <x v="44"/>
    <x v="266"/>
    <x v="1"/>
    <x v="1"/>
    <n v="1349326800"/>
    <x v="261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267"/>
    <x v="1"/>
    <x v="215"/>
    <x v="267"/>
    <x v="1"/>
    <x v="1"/>
    <n v="1548914400"/>
    <x v="262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68"/>
    <x v="3"/>
    <x v="216"/>
    <x v="268"/>
    <x v="1"/>
    <x v="1"/>
    <n v="1291269600"/>
    <x v="263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69"/>
    <x v="2"/>
    <x v="217"/>
    <x v="269"/>
    <x v="1"/>
    <x v="1"/>
    <n v="1449468000"/>
    <x v="264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270"/>
    <x v="1"/>
    <x v="218"/>
    <x v="270"/>
    <x v="1"/>
    <x v="1"/>
    <n v="1562734800"/>
    <x v="265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x v="271"/>
    <x v="1"/>
    <x v="219"/>
    <x v="271"/>
    <x v="0"/>
    <x v="0"/>
    <n v="1505624400"/>
    <x v="266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272"/>
    <x v="0"/>
    <x v="27"/>
    <x v="272"/>
    <x v="1"/>
    <x v="1"/>
    <n v="1509948000"/>
    <x v="267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273"/>
    <x v="1"/>
    <x v="220"/>
    <x v="273"/>
    <x v="1"/>
    <x v="1"/>
    <n v="1554526800"/>
    <x v="153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x v="274"/>
    <x v="0"/>
    <x v="221"/>
    <x v="274"/>
    <x v="1"/>
    <x v="1"/>
    <n v="1334811600"/>
    <x v="268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275"/>
    <x v="1"/>
    <x v="100"/>
    <x v="275"/>
    <x v="1"/>
    <x v="1"/>
    <n v="1279515600"/>
    <x v="269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276"/>
    <x v="1"/>
    <x v="222"/>
    <x v="276"/>
    <x v="1"/>
    <x v="1"/>
    <n v="1353909600"/>
    <x v="27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277"/>
    <x v="1"/>
    <x v="223"/>
    <x v="277"/>
    <x v="1"/>
    <x v="1"/>
    <n v="1535950800"/>
    <x v="271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x v="278"/>
    <x v="1"/>
    <x v="224"/>
    <x v="278"/>
    <x v="1"/>
    <x v="1"/>
    <n v="1511244000"/>
    <x v="272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279"/>
    <x v="0"/>
    <x v="225"/>
    <x v="279"/>
    <x v="1"/>
    <x v="1"/>
    <n v="1331445600"/>
    <x v="273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280"/>
    <x v="1"/>
    <x v="221"/>
    <x v="280"/>
    <x v="1"/>
    <x v="1"/>
    <n v="1480226400"/>
    <x v="274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281"/>
    <x v="0"/>
    <x v="226"/>
    <x v="281"/>
    <x v="3"/>
    <x v="3"/>
    <n v="1464584400"/>
    <x v="148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x v="282"/>
    <x v="0"/>
    <x v="227"/>
    <x v="282"/>
    <x v="1"/>
    <x v="1"/>
    <n v="1335848400"/>
    <x v="275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283"/>
    <x v="1"/>
    <x v="228"/>
    <x v="283"/>
    <x v="1"/>
    <x v="1"/>
    <n v="1473483600"/>
    <x v="276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x v="284"/>
    <x v="3"/>
    <x v="229"/>
    <x v="284"/>
    <x v="1"/>
    <x v="1"/>
    <n v="1479880800"/>
    <x v="72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x v="285"/>
    <x v="1"/>
    <x v="230"/>
    <x v="285"/>
    <x v="1"/>
    <x v="1"/>
    <n v="1430197200"/>
    <x v="277"/>
    <x v="277"/>
    <d v="2015-04-28T05:00:00"/>
    <b v="0"/>
    <b v="0"/>
    <s v="music/electric music"/>
    <x v="1"/>
    <x v="5"/>
  </r>
  <r>
    <n v="288"/>
    <s v="Garcia Ltd"/>
    <s v="Secured global success"/>
    <n v="5600"/>
    <n v="5476"/>
    <x v="286"/>
    <x v="0"/>
    <x v="231"/>
    <x v="286"/>
    <x v="3"/>
    <x v="3"/>
    <n v="1331701200"/>
    <x v="278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287"/>
    <x v="1"/>
    <x v="232"/>
    <x v="287"/>
    <x v="0"/>
    <x v="0"/>
    <n v="1438578000"/>
    <x v="71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288"/>
    <x v="0"/>
    <x v="233"/>
    <x v="288"/>
    <x v="1"/>
    <x v="1"/>
    <n v="1368162000"/>
    <x v="279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289"/>
    <x v="1"/>
    <x v="37"/>
    <x v="289"/>
    <x v="1"/>
    <x v="1"/>
    <n v="1318654800"/>
    <x v="280"/>
    <x v="281"/>
    <d v="2011-10-19T05:00:00"/>
    <b v="1"/>
    <b v="0"/>
    <s v="technology/web"/>
    <x v="2"/>
    <x v="2"/>
  </r>
  <r>
    <n v="292"/>
    <s v="Ho-Harris"/>
    <s v="Versatile cohesive encoding"/>
    <n v="7300"/>
    <n v="717"/>
    <x v="290"/>
    <x v="0"/>
    <x v="234"/>
    <x v="290"/>
    <x v="1"/>
    <x v="1"/>
    <n v="1331874000"/>
    <x v="281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x v="291"/>
    <x v="3"/>
    <x v="235"/>
    <x v="291"/>
    <x v="6"/>
    <x v="6"/>
    <n v="1286254800"/>
    <x v="282"/>
    <x v="283"/>
    <d v="2010-10-14T05:00:00"/>
    <b v="0"/>
    <b v="0"/>
    <s v="theater/plays"/>
    <x v="3"/>
    <x v="3"/>
  </r>
  <r>
    <n v="294"/>
    <s v="Turner-Davis"/>
    <s v="Automated local emulation"/>
    <n v="600"/>
    <n v="8038"/>
    <x v="292"/>
    <x v="1"/>
    <x v="236"/>
    <x v="292"/>
    <x v="1"/>
    <x v="1"/>
    <n v="1540530000"/>
    <x v="283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293"/>
    <x v="0"/>
    <x v="237"/>
    <x v="293"/>
    <x v="5"/>
    <x v="5"/>
    <n v="1381813200"/>
    <x v="284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x v="294"/>
    <x v="0"/>
    <x v="63"/>
    <x v="294"/>
    <x v="2"/>
    <x v="2"/>
    <n v="1548655200"/>
    <x v="285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295"/>
    <x v="0"/>
    <x v="238"/>
    <x v="295"/>
    <x v="2"/>
    <x v="2"/>
    <n v="1389679200"/>
    <x v="286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296"/>
    <x v="1"/>
    <x v="239"/>
    <x v="296"/>
    <x v="1"/>
    <x v="1"/>
    <n v="1456466400"/>
    <x v="287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297"/>
    <x v="0"/>
    <x v="240"/>
    <x v="297"/>
    <x v="1"/>
    <x v="1"/>
    <n v="1456984800"/>
    <x v="288"/>
    <x v="289"/>
    <d v="2016-04-28T05:00:00"/>
    <b v="0"/>
    <b v="0"/>
    <s v="food/food trucks"/>
    <x v="0"/>
    <x v="0"/>
  </r>
  <r>
    <n v="300"/>
    <s v="Cooke PLC"/>
    <s v="Focused executive core"/>
    <n v="100"/>
    <n v="5"/>
    <x v="298"/>
    <x v="0"/>
    <x v="49"/>
    <x v="298"/>
    <x v="3"/>
    <x v="3"/>
    <n v="1504069200"/>
    <x v="289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299"/>
    <x v="1"/>
    <x v="241"/>
    <x v="299"/>
    <x v="1"/>
    <x v="1"/>
    <n v="1424930400"/>
    <x v="29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300"/>
    <x v="0"/>
    <x v="242"/>
    <x v="300"/>
    <x v="1"/>
    <x v="1"/>
    <n v="1535864400"/>
    <x v="18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301"/>
    <x v="0"/>
    <x v="235"/>
    <x v="301"/>
    <x v="1"/>
    <x v="1"/>
    <n v="1452146400"/>
    <x v="291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x v="302"/>
    <x v="1"/>
    <x v="23"/>
    <x v="302"/>
    <x v="1"/>
    <x v="1"/>
    <n v="1470546000"/>
    <x v="292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303"/>
    <x v="1"/>
    <x v="72"/>
    <x v="303"/>
    <x v="1"/>
    <x v="1"/>
    <n v="1458363600"/>
    <x v="293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304"/>
    <x v="0"/>
    <x v="243"/>
    <x v="304"/>
    <x v="1"/>
    <x v="1"/>
    <n v="1500008400"/>
    <x v="294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305"/>
    <x v="1"/>
    <x v="244"/>
    <x v="305"/>
    <x v="3"/>
    <x v="3"/>
    <n v="1338958800"/>
    <x v="295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x v="306"/>
    <x v="0"/>
    <x v="245"/>
    <x v="306"/>
    <x v="1"/>
    <x v="1"/>
    <n v="1303102800"/>
    <x v="296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x v="307"/>
    <x v="3"/>
    <x v="51"/>
    <x v="307"/>
    <x v="1"/>
    <x v="1"/>
    <n v="1316581200"/>
    <x v="297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308"/>
    <x v="0"/>
    <x v="36"/>
    <x v="308"/>
    <x v="1"/>
    <x v="1"/>
    <n v="1270789200"/>
    <x v="298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x v="309"/>
    <x v="1"/>
    <x v="246"/>
    <x v="309"/>
    <x v="1"/>
    <x v="1"/>
    <n v="1297836000"/>
    <x v="299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x v="310"/>
    <x v="1"/>
    <x v="247"/>
    <x v="310"/>
    <x v="1"/>
    <x v="1"/>
    <n v="1382677200"/>
    <x v="300"/>
    <x v="244"/>
    <d v="2013-11-01T05:00:00"/>
    <b v="0"/>
    <b v="0"/>
    <s v="theater/plays"/>
    <x v="3"/>
    <x v="3"/>
  </r>
  <r>
    <n v="313"/>
    <s v="Miller-Irwin"/>
    <s v="Secured maximized policy"/>
    <n v="2200"/>
    <n v="8697"/>
    <x v="311"/>
    <x v="1"/>
    <x v="248"/>
    <x v="311"/>
    <x v="1"/>
    <x v="1"/>
    <n v="1330322400"/>
    <x v="301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x v="312"/>
    <x v="1"/>
    <x v="221"/>
    <x v="312"/>
    <x v="1"/>
    <x v="1"/>
    <n v="1552366800"/>
    <x v="162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313"/>
    <x v="0"/>
    <x v="249"/>
    <x v="313"/>
    <x v="1"/>
    <x v="1"/>
    <n v="1400907600"/>
    <x v="302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x v="314"/>
    <x v="0"/>
    <x v="250"/>
    <x v="314"/>
    <x v="6"/>
    <x v="6"/>
    <n v="1574143200"/>
    <x v="303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x v="315"/>
    <x v="0"/>
    <x v="141"/>
    <x v="315"/>
    <x v="1"/>
    <x v="1"/>
    <n v="1494738000"/>
    <x v="304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316"/>
    <x v="0"/>
    <x v="68"/>
    <x v="316"/>
    <x v="1"/>
    <x v="1"/>
    <n v="1392357600"/>
    <x v="305"/>
    <x v="305"/>
    <d v="2014-02-16T06:00:00"/>
    <b v="0"/>
    <b v="0"/>
    <s v="music/rock"/>
    <x v="1"/>
    <x v="1"/>
  </r>
  <r>
    <n v="319"/>
    <s v="Mills Group"/>
    <s v="Advanced empowering matrix"/>
    <n v="8400"/>
    <n v="3251"/>
    <x v="317"/>
    <x v="3"/>
    <x v="251"/>
    <x v="317"/>
    <x v="1"/>
    <x v="1"/>
    <n v="1281589200"/>
    <x v="306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x v="318"/>
    <x v="0"/>
    <x v="175"/>
    <x v="318"/>
    <x v="1"/>
    <x v="1"/>
    <n v="1305003600"/>
    <x v="307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319"/>
    <x v="0"/>
    <x v="194"/>
    <x v="319"/>
    <x v="1"/>
    <x v="1"/>
    <n v="1301634000"/>
    <x v="308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320"/>
    <x v="1"/>
    <x v="252"/>
    <x v="320"/>
    <x v="1"/>
    <x v="1"/>
    <n v="1290664800"/>
    <x v="309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321"/>
    <x v="0"/>
    <x v="150"/>
    <x v="321"/>
    <x v="4"/>
    <x v="4"/>
    <n v="1395896400"/>
    <x v="31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322"/>
    <x v="1"/>
    <x v="253"/>
    <x v="322"/>
    <x v="1"/>
    <x v="1"/>
    <n v="1434862800"/>
    <x v="311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x v="323"/>
    <x v="0"/>
    <x v="107"/>
    <x v="323"/>
    <x v="1"/>
    <x v="1"/>
    <n v="1529125200"/>
    <x v="312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324"/>
    <x v="0"/>
    <x v="58"/>
    <x v="324"/>
    <x v="1"/>
    <x v="1"/>
    <n v="1451109600"/>
    <x v="313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325"/>
    <x v="0"/>
    <x v="254"/>
    <x v="325"/>
    <x v="1"/>
    <x v="1"/>
    <n v="1566968400"/>
    <x v="314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326"/>
    <x v="1"/>
    <x v="255"/>
    <x v="326"/>
    <x v="1"/>
    <x v="1"/>
    <n v="1543557600"/>
    <x v="315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x v="327"/>
    <x v="2"/>
    <x v="57"/>
    <x v="327"/>
    <x v="1"/>
    <x v="1"/>
    <n v="1481522400"/>
    <x v="316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328"/>
    <x v="1"/>
    <x v="256"/>
    <x v="328"/>
    <x v="4"/>
    <x v="4"/>
    <n v="1512712800"/>
    <x v="317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x v="329"/>
    <x v="1"/>
    <x v="257"/>
    <x v="329"/>
    <x v="1"/>
    <x v="1"/>
    <n v="1324274400"/>
    <x v="318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330"/>
    <x v="1"/>
    <x v="258"/>
    <x v="330"/>
    <x v="1"/>
    <x v="1"/>
    <n v="1364446800"/>
    <x v="319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331"/>
    <x v="1"/>
    <x v="259"/>
    <x v="331"/>
    <x v="1"/>
    <x v="1"/>
    <n v="1542693600"/>
    <x v="32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x v="332"/>
    <x v="1"/>
    <x v="260"/>
    <x v="332"/>
    <x v="1"/>
    <x v="1"/>
    <n v="1515564000"/>
    <x v="321"/>
    <x v="32"/>
    <d v="2018-01-17T06:00:00"/>
    <b v="0"/>
    <b v="0"/>
    <s v="music/rock"/>
    <x v="1"/>
    <x v="1"/>
  </r>
  <r>
    <n v="335"/>
    <s v="Jordan-Acosta"/>
    <s v="Operative uniform hub"/>
    <n v="173800"/>
    <n v="198628"/>
    <x v="333"/>
    <x v="1"/>
    <x v="261"/>
    <x v="333"/>
    <x v="1"/>
    <x v="1"/>
    <n v="1573797600"/>
    <x v="322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x v="334"/>
    <x v="0"/>
    <x v="262"/>
    <x v="334"/>
    <x v="1"/>
    <x v="1"/>
    <n v="1292392800"/>
    <x v="323"/>
    <x v="321"/>
    <d v="2010-12-16T06:00:00"/>
    <b v="0"/>
    <b v="1"/>
    <s v="music/rock"/>
    <x v="1"/>
    <x v="1"/>
  </r>
  <r>
    <n v="337"/>
    <s v="Hayden Ltd"/>
    <s v="Innovative didactic analyzer"/>
    <n v="94500"/>
    <n v="116064"/>
    <x v="335"/>
    <x v="1"/>
    <x v="263"/>
    <x v="335"/>
    <x v="1"/>
    <x v="1"/>
    <n v="1573452000"/>
    <x v="324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x v="336"/>
    <x v="1"/>
    <x v="264"/>
    <x v="336"/>
    <x v="1"/>
    <x v="1"/>
    <n v="1317790800"/>
    <x v="325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37"/>
    <x v="3"/>
    <x v="265"/>
    <x v="337"/>
    <x v="0"/>
    <x v="0"/>
    <n v="1501650000"/>
    <x v="326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338"/>
    <x v="0"/>
    <x v="224"/>
    <x v="338"/>
    <x v="1"/>
    <x v="1"/>
    <n v="1323669600"/>
    <x v="327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339"/>
    <x v="0"/>
    <x v="266"/>
    <x v="339"/>
    <x v="1"/>
    <x v="1"/>
    <n v="1440738000"/>
    <x v="328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340"/>
    <x v="0"/>
    <x v="267"/>
    <x v="340"/>
    <x v="1"/>
    <x v="1"/>
    <n v="1374296400"/>
    <x v="329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x v="341"/>
    <x v="0"/>
    <x v="98"/>
    <x v="341"/>
    <x v="1"/>
    <x v="1"/>
    <n v="1384840800"/>
    <x v="151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342"/>
    <x v="0"/>
    <x v="268"/>
    <x v="342"/>
    <x v="1"/>
    <x v="1"/>
    <n v="1516600800"/>
    <x v="33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343"/>
    <x v="0"/>
    <x v="269"/>
    <x v="343"/>
    <x v="4"/>
    <x v="4"/>
    <n v="1436418000"/>
    <x v="331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344"/>
    <x v="0"/>
    <x v="270"/>
    <x v="344"/>
    <x v="1"/>
    <x v="1"/>
    <n v="1503550800"/>
    <x v="332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x v="345"/>
    <x v="1"/>
    <x v="271"/>
    <x v="345"/>
    <x v="1"/>
    <x v="1"/>
    <n v="1423634400"/>
    <x v="333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x v="346"/>
    <x v="0"/>
    <x v="272"/>
    <x v="346"/>
    <x v="1"/>
    <x v="1"/>
    <n v="1487224800"/>
    <x v="334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347"/>
    <x v="0"/>
    <x v="273"/>
    <x v="347"/>
    <x v="1"/>
    <x v="1"/>
    <n v="1500008400"/>
    <x v="335"/>
    <x v="296"/>
    <d v="2017-08-13T05:00:00"/>
    <b v="0"/>
    <b v="0"/>
    <s v="theater/plays"/>
    <x v="3"/>
    <x v="3"/>
  </r>
  <r>
    <n v="350"/>
    <s v="Shannon Ltd"/>
    <s v="Pre-emptive neutral capacity"/>
    <n v="100"/>
    <n v="5"/>
    <x v="298"/>
    <x v="0"/>
    <x v="49"/>
    <x v="298"/>
    <x v="1"/>
    <x v="1"/>
    <n v="1432098000"/>
    <x v="336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x v="348"/>
    <x v="1"/>
    <x v="274"/>
    <x v="348"/>
    <x v="1"/>
    <x v="1"/>
    <n v="1440392400"/>
    <x v="337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x v="349"/>
    <x v="0"/>
    <x v="254"/>
    <x v="349"/>
    <x v="0"/>
    <x v="0"/>
    <n v="1446876000"/>
    <x v="338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x v="350"/>
    <x v="1"/>
    <x v="275"/>
    <x v="350"/>
    <x v="1"/>
    <x v="1"/>
    <n v="1562302800"/>
    <x v="339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x v="351"/>
    <x v="1"/>
    <x v="175"/>
    <x v="351"/>
    <x v="3"/>
    <x v="3"/>
    <n v="1378184400"/>
    <x v="34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352"/>
    <x v="2"/>
    <x v="99"/>
    <x v="352"/>
    <x v="1"/>
    <x v="1"/>
    <n v="1485064800"/>
    <x v="341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353"/>
    <x v="0"/>
    <x v="174"/>
    <x v="353"/>
    <x v="6"/>
    <x v="6"/>
    <n v="1326520800"/>
    <x v="342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354"/>
    <x v="1"/>
    <x v="142"/>
    <x v="354"/>
    <x v="1"/>
    <x v="1"/>
    <n v="1441256400"/>
    <x v="343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355"/>
    <x v="0"/>
    <x v="276"/>
    <x v="355"/>
    <x v="0"/>
    <x v="0"/>
    <n v="1533877200"/>
    <x v="344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356"/>
    <x v="1"/>
    <x v="277"/>
    <x v="356"/>
    <x v="1"/>
    <x v="1"/>
    <n v="1314421200"/>
    <x v="127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357"/>
    <x v="1"/>
    <x v="278"/>
    <x v="357"/>
    <x v="4"/>
    <x v="4"/>
    <n v="1293861600"/>
    <x v="345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358"/>
    <x v="1"/>
    <x v="39"/>
    <x v="358"/>
    <x v="1"/>
    <x v="1"/>
    <n v="1507352400"/>
    <x v="346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x v="359"/>
    <x v="1"/>
    <x v="271"/>
    <x v="359"/>
    <x v="1"/>
    <x v="1"/>
    <n v="1296108000"/>
    <x v="347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x v="360"/>
    <x v="1"/>
    <x v="279"/>
    <x v="360"/>
    <x v="1"/>
    <x v="1"/>
    <n v="1324965600"/>
    <x v="348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x v="361"/>
    <x v="1"/>
    <x v="129"/>
    <x v="361"/>
    <x v="1"/>
    <x v="1"/>
    <n v="1520229600"/>
    <x v="349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362"/>
    <x v="1"/>
    <x v="192"/>
    <x v="362"/>
    <x v="2"/>
    <x v="2"/>
    <n v="1482991200"/>
    <x v="35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363"/>
    <x v="1"/>
    <x v="196"/>
    <x v="363"/>
    <x v="1"/>
    <x v="1"/>
    <n v="1294034400"/>
    <x v="351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364"/>
    <x v="0"/>
    <x v="51"/>
    <x v="364"/>
    <x v="1"/>
    <x v="1"/>
    <n v="1413608400"/>
    <x v="33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365"/>
    <x v="1"/>
    <x v="280"/>
    <x v="365"/>
    <x v="4"/>
    <x v="4"/>
    <n v="1286946000"/>
    <x v="352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366"/>
    <x v="1"/>
    <x v="110"/>
    <x v="366"/>
    <x v="1"/>
    <x v="1"/>
    <n v="1359871200"/>
    <x v="353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367"/>
    <x v="1"/>
    <x v="281"/>
    <x v="367"/>
    <x v="1"/>
    <x v="1"/>
    <n v="1555304400"/>
    <x v="354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368"/>
    <x v="0"/>
    <x v="282"/>
    <x v="368"/>
    <x v="1"/>
    <x v="1"/>
    <n v="1423375200"/>
    <x v="355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369"/>
    <x v="1"/>
    <x v="283"/>
    <x v="369"/>
    <x v="1"/>
    <x v="1"/>
    <n v="1420696800"/>
    <x v="356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370"/>
    <x v="1"/>
    <x v="284"/>
    <x v="370"/>
    <x v="1"/>
    <x v="1"/>
    <n v="1502946000"/>
    <x v="357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371"/>
    <x v="0"/>
    <x v="165"/>
    <x v="371"/>
    <x v="1"/>
    <x v="1"/>
    <n v="1547186400"/>
    <x v="358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372"/>
    <x v="0"/>
    <x v="270"/>
    <x v="372"/>
    <x v="1"/>
    <x v="1"/>
    <n v="1444971600"/>
    <x v="359"/>
    <x v="358"/>
    <d v="2015-12-12T06:00:00"/>
    <b v="0"/>
    <b v="0"/>
    <s v="music/indie rock"/>
    <x v="1"/>
    <x v="7"/>
  </r>
  <r>
    <n v="376"/>
    <s v="Perry PLC"/>
    <s v="Mandatory uniform matrix"/>
    <n v="3400"/>
    <n v="12275"/>
    <x v="373"/>
    <x v="1"/>
    <x v="54"/>
    <x v="373"/>
    <x v="1"/>
    <x v="1"/>
    <n v="1404622800"/>
    <x v="36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374"/>
    <x v="0"/>
    <x v="78"/>
    <x v="374"/>
    <x v="1"/>
    <x v="1"/>
    <n v="1571720400"/>
    <x v="361"/>
    <x v="12"/>
    <d v="2019-11-05T06:00:00"/>
    <b v="0"/>
    <b v="0"/>
    <s v="theater/plays"/>
    <x v="3"/>
    <x v="3"/>
  </r>
  <r>
    <n v="378"/>
    <s v="Fleming-Oliver"/>
    <s v="Managed stable function"/>
    <n v="178200"/>
    <n v="24882"/>
    <x v="375"/>
    <x v="0"/>
    <x v="285"/>
    <x v="375"/>
    <x v="1"/>
    <x v="1"/>
    <n v="1526878800"/>
    <x v="362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376"/>
    <x v="0"/>
    <x v="9"/>
    <x v="376"/>
    <x v="4"/>
    <x v="4"/>
    <n v="1319691600"/>
    <x v="363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377"/>
    <x v="1"/>
    <x v="286"/>
    <x v="377"/>
    <x v="1"/>
    <x v="1"/>
    <n v="1371963600"/>
    <x v="364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378"/>
    <x v="1"/>
    <x v="287"/>
    <x v="378"/>
    <x v="1"/>
    <x v="1"/>
    <n v="1433739600"/>
    <x v="365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x v="379"/>
    <x v="0"/>
    <x v="109"/>
    <x v="379"/>
    <x v="1"/>
    <x v="1"/>
    <n v="1508130000"/>
    <x v="366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380"/>
    <x v="1"/>
    <x v="288"/>
    <x v="380"/>
    <x v="1"/>
    <x v="1"/>
    <n v="1550037600"/>
    <x v="285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381"/>
    <x v="1"/>
    <x v="289"/>
    <x v="381"/>
    <x v="1"/>
    <x v="1"/>
    <n v="1486706400"/>
    <x v="367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382"/>
    <x v="1"/>
    <x v="290"/>
    <x v="382"/>
    <x v="1"/>
    <x v="1"/>
    <n v="1553835600"/>
    <x v="368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383"/>
    <x v="0"/>
    <x v="291"/>
    <x v="383"/>
    <x v="1"/>
    <x v="1"/>
    <n v="1277528400"/>
    <x v="369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x v="384"/>
    <x v="0"/>
    <x v="292"/>
    <x v="384"/>
    <x v="1"/>
    <x v="1"/>
    <n v="1339477200"/>
    <x v="37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x v="385"/>
    <x v="3"/>
    <x v="293"/>
    <x v="385"/>
    <x v="5"/>
    <x v="5"/>
    <n v="1325656800"/>
    <x v="371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x v="386"/>
    <x v="1"/>
    <x v="294"/>
    <x v="386"/>
    <x v="1"/>
    <x v="1"/>
    <n v="1288242000"/>
    <x v="372"/>
    <x v="370"/>
    <d v="2010-11-24T06:00:00"/>
    <b v="0"/>
    <b v="0"/>
    <s v="theater/plays"/>
    <x v="3"/>
    <x v="3"/>
  </r>
  <r>
    <n v="390"/>
    <s v="Davis-Allen"/>
    <s v="Digitized eco-centric core"/>
    <n v="2400"/>
    <n v="4477"/>
    <x v="387"/>
    <x v="1"/>
    <x v="126"/>
    <x v="387"/>
    <x v="1"/>
    <x v="1"/>
    <n v="1379048400"/>
    <x v="373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388"/>
    <x v="0"/>
    <x v="295"/>
    <x v="388"/>
    <x v="1"/>
    <x v="1"/>
    <n v="1389679200"/>
    <x v="374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389"/>
    <x v="0"/>
    <x v="296"/>
    <x v="389"/>
    <x v="1"/>
    <x v="1"/>
    <n v="1294293600"/>
    <x v="375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390"/>
    <x v="1"/>
    <x v="297"/>
    <x v="390"/>
    <x v="0"/>
    <x v="0"/>
    <n v="1500267600"/>
    <x v="376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x v="391"/>
    <x v="1"/>
    <x v="298"/>
    <x v="391"/>
    <x v="1"/>
    <x v="1"/>
    <n v="1375074000"/>
    <x v="377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392"/>
    <x v="1"/>
    <x v="10"/>
    <x v="392"/>
    <x v="1"/>
    <x v="1"/>
    <n v="1323324000"/>
    <x v="378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x v="393"/>
    <x v="1"/>
    <x v="299"/>
    <x v="393"/>
    <x v="2"/>
    <x v="2"/>
    <n v="1538715600"/>
    <x v="379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x v="394"/>
    <x v="1"/>
    <x v="211"/>
    <x v="394"/>
    <x v="1"/>
    <x v="1"/>
    <n v="1369285200"/>
    <x v="38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x v="395"/>
    <x v="1"/>
    <x v="300"/>
    <x v="395"/>
    <x v="6"/>
    <x v="6"/>
    <n v="1525755600"/>
    <x v="103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396"/>
    <x v="0"/>
    <x v="301"/>
    <x v="396"/>
    <x v="1"/>
    <x v="1"/>
    <n v="1296626400"/>
    <x v="381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x v="50"/>
    <x v="0"/>
    <x v="49"/>
    <x v="50"/>
    <x v="1"/>
    <x v="1"/>
    <n v="1376629200"/>
    <x v="382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397"/>
    <x v="1"/>
    <x v="302"/>
    <x v="397"/>
    <x v="1"/>
    <x v="1"/>
    <n v="1572152400"/>
    <x v="383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398"/>
    <x v="0"/>
    <x v="174"/>
    <x v="398"/>
    <x v="1"/>
    <x v="1"/>
    <n v="1325829600"/>
    <x v="384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399"/>
    <x v="0"/>
    <x v="303"/>
    <x v="399"/>
    <x v="0"/>
    <x v="0"/>
    <n v="1273640400"/>
    <x v="385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x v="400"/>
    <x v="1"/>
    <x v="304"/>
    <x v="400"/>
    <x v="1"/>
    <x v="1"/>
    <n v="1510639200"/>
    <x v="386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x v="401"/>
    <x v="0"/>
    <x v="305"/>
    <x v="401"/>
    <x v="1"/>
    <x v="1"/>
    <n v="1528088400"/>
    <x v="387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x v="402"/>
    <x v="1"/>
    <x v="306"/>
    <x v="402"/>
    <x v="1"/>
    <x v="1"/>
    <n v="1359525600"/>
    <x v="388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403"/>
    <x v="1"/>
    <x v="307"/>
    <x v="403"/>
    <x v="3"/>
    <x v="3"/>
    <n v="1570942800"/>
    <x v="389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404"/>
    <x v="1"/>
    <x v="110"/>
    <x v="404"/>
    <x v="0"/>
    <x v="0"/>
    <n v="1466398800"/>
    <x v="39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405"/>
    <x v="0"/>
    <x v="308"/>
    <x v="405"/>
    <x v="1"/>
    <x v="1"/>
    <n v="1492491600"/>
    <x v="391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x v="406"/>
    <x v="2"/>
    <x v="309"/>
    <x v="406"/>
    <x v="1"/>
    <x v="1"/>
    <n v="1430197200"/>
    <x v="277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407"/>
    <x v="1"/>
    <x v="172"/>
    <x v="407"/>
    <x v="1"/>
    <x v="1"/>
    <n v="1496034000"/>
    <x v="392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x v="408"/>
    <x v="1"/>
    <x v="38"/>
    <x v="408"/>
    <x v="1"/>
    <x v="1"/>
    <n v="1388728800"/>
    <x v="393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409"/>
    <x v="2"/>
    <x v="310"/>
    <x v="409"/>
    <x v="1"/>
    <x v="1"/>
    <n v="1543298400"/>
    <x v="394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410"/>
    <x v="0"/>
    <x v="311"/>
    <x v="410"/>
    <x v="1"/>
    <x v="1"/>
    <n v="1271739600"/>
    <x v="395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x v="411"/>
    <x v="0"/>
    <x v="312"/>
    <x v="411"/>
    <x v="1"/>
    <x v="1"/>
    <n v="1326434400"/>
    <x v="396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412"/>
    <x v="0"/>
    <x v="313"/>
    <x v="412"/>
    <x v="1"/>
    <x v="1"/>
    <n v="1295244000"/>
    <x v="397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413"/>
    <x v="0"/>
    <x v="27"/>
    <x v="413"/>
    <x v="1"/>
    <x v="1"/>
    <n v="1541221200"/>
    <x v="398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x v="414"/>
    <x v="0"/>
    <x v="314"/>
    <x v="414"/>
    <x v="0"/>
    <x v="0"/>
    <n v="1336280400"/>
    <x v="399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415"/>
    <x v="1"/>
    <x v="315"/>
    <x v="415"/>
    <x v="1"/>
    <x v="1"/>
    <n v="1324533600"/>
    <x v="348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416"/>
    <x v="1"/>
    <x v="115"/>
    <x v="416"/>
    <x v="1"/>
    <x v="1"/>
    <n v="1498366800"/>
    <x v="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x v="417"/>
    <x v="0"/>
    <x v="316"/>
    <x v="417"/>
    <x v="1"/>
    <x v="1"/>
    <n v="1498712400"/>
    <x v="401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418"/>
    <x v="1"/>
    <x v="317"/>
    <x v="418"/>
    <x v="1"/>
    <x v="1"/>
    <n v="1271480400"/>
    <x v="402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419"/>
    <x v="0"/>
    <x v="318"/>
    <x v="419"/>
    <x v="1"/>
    <x v="1"/>
    <n v="1316667600"/>
    <x v="403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x v="420"/>
    <x v="0"/>
    <x v="100"/>
    <x v="420"/>
    <x v="1"/>
    <x v="1"/>
    <n v="1524027600"/>
    <x v="404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421"/>
    <x v="1"/>
    <x v="45"/>
    <x v="421"/>
    <x v="1"/>
    <x v="1"/>
    <n v="1438059600"/>
    <x v="405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422"/>
    <x v="1"/>
    <x v="319"/>
    <x v="422"/>
    <x v="1"/>
    <x v="1"/>
    <n v="1361944800"/>
    <x v="406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x v="423"/>
    <x v="1"/>
    <x v="320"/>
    <x v="423"/>
    <x v="1"/>
    <x v="1"/>
    <n v="1410584400"/>
    <x v="407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x v="424"/>
    <x v="0"/>
    <x v="321"/>
    <x v="424"/>
    <x v="1"/>
    <x v="1"/>
    <n v="1297404000"/>
    <x v="408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425"/>
    <x v="3"/>
    <x v="322"/>
    <x v="425"/>
    <x v="1"/>
    <x v="1"/>
    <n v="1392012000"/>
    <x v="409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426"/>
    <x v="0"/>
    <x v="286"/>
    <x v="426"/>
    <x v="1"/>
    <x v="1"/>
    <n v="1569733200"/>
    <x v="41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x v="427"/>
    <x v="1"/>
    <x v="115"/>
    <x v="427"/>
    <x v="1"/>
    <x v="1"/>
    <n v="1529643600"/>
    <x v="312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x v="428"/>
    <x v="0"/>
    <x v="222"/>
    <x v="428"/>
    <x v="1"/>
    <x v="1"/>
    <n v="1399006800"/>
    <x v="411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429"/>
    <x v="0"/>
    <x v="323"/>
    <x v="429"/>
    <x v="1"/>
    <x v="1"/>
    <n v="1385359200"/>
    <x v="412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430"/>
    <x v="3"/>
    <x v="234"/>
    <x v="430"/>
    <x v="0"/>
    <x v="0"/>
    <n v="1480572000"/>
    <x v="413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431"/>
    <x v="1"/>
    <x v="324"/>
    <x v="431"/>
    <x v="6"/>
    <x v="6"/>
    <n v="1418623200"/>
    <x v="414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x v="432"/>
    <x v="1"/>
    <x v="61"/>
    <x v="432"/>
    <x v="1"/>
    <x v="1"/>
    <n v="1555736400"/>
    <x v="354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x v="433"/>
    <x v="1"/>
    <x v="325"/>
    <x v="433"/>
    <x v="1"/>
    <x v="1"/>
    <n v="1442120400"/>
    <x v="415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434"/>
    <x v="1"/>
    <x v="326"/>
    <x v="434"/>
    <x v="1"/>
    <x v="1"/>
    <n v="1362376800"/>
    <x v="416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x v="435"/>
    <x v="1"/>
    <x v="327"/>
    <x v="435"/>
    <x v="1"/>
    <x v="1"/>
    <n v="1478408400"/>
    <x v="417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436"/>
    <x v="1"/>
    <x v="328"/>
    <x v="436"/>
    <x v="1"/>
    <x v="1"/>
    <n v="1498798800"/>
    <x v="418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437"/>
    <x v="0"/>
    <x v="235"/>
    <x v="437"/>
    <x v="1"/>
    <x v="1"/>
    <n v="1335416400"/>
    <x v="419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438"/>
    <x v="1"/>
    <x v="182"/>
    <x v="438"/>
    <x v="6"/>
    <x v="6"/>
    <n v="1504328400"/>
    <x v="42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x v="439"/>
    <x v="3"/>
    <x v="329"/>
    <x v="439"/>
    <x v="1"/>
    <x v="1"/>
    <n v="1285822800"/>
    <x v="421"/>
    <x v="420"/>
    <d v="2010-10-19T05:00:00"/>
    <b v="0"/>
    <b v="0"/>
    <s v="theater/plays"/>
    <x v="3"/>
    <x v="3"/>
  </r>
  <r>
    <n v="444"/>
    <s v="Hensley Ltd"/>
    <s v="Versatile global attitude"/>
    <n v="6200"/>
    <n v="10938"/>
    <x v="440"/>
    <x v="1"/>
    <x v="102"/>
    <x v="440"/>
    <x v="1"/>
    <x v="1"/>
    <n v="1311483600"/>
    <x v="422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441"/>
    <x v="1"/>
    <x v="73"/>
    <x v="441"/>
    <x v="1"/>
    <x v="1"/>
    <n v="1291356000"/>
    <x v="423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442"/>
    <x v="0"/>
    <x v="129"/>
    <x v="442"/>
    <x v="1"/>
    <x v="1"/>
    <n v="1355810400"/>
    <x v="424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443"/>
    <x v="3"/>
    <x v="330"/>
    <x v="443"/>
    <x v="4"/>
    <x v="4"/>
    <n v="1513663200"/>
    <x v="425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444"/>
    <x v="0"/>
    <x v="331"/>
    <x v="444"/>
    <x v="1"/>
    <x v="1"/>
    <n v="1365915600"/>
    <x v="426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x v="445"/>
    <x v="1"/>
    <x v="99"/>
    <x v="445"/>
    <x v="3"/>
    <x v="3"/>
    <n v="1551852000"/>
    <x v="427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x v="446"/>
    <x v="0"/>
    <x v="49"/>
    <x v="446"/>
    <x v="0"/>
    <x v="0"/>
    <n v="1540098000"/>
    <x v="428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447"/>
    <x v="1"/>
    <x v="332"/>
    <x v="447"/>
    <x v="1"/>
    <x v="1"/>
    <n v="1500440400"/>
    <x v="429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448"/>
    <x v="0"/>
    <x v="249"/>
    <x v="448"/>
    <x v="1"/>
    <x v="1"/>
    <n v="1278392400"/>
    <x v="43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449"/>
    <x v="0"/>
    <x v="333"/>
    <x v="449"/>
    <x v="1"/>
    <x v="1"/>
    <n v="1480572000"/>
    <x v="431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450"/>
    <x v="0"/>
    <x v="334"/>
    <x v="450"/>
    <x v="1"/>
    <x v="1"/>
    <n v="1382331600"/>
    <x v="432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451"/>
    <x v="1"/>
    <x v="335"/>
    <x v="451"/>
    <x v="1"/>
    <x v="1"/>
    <n v="1316754000"/>
    <x v="433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452"/>
    <x v="1"/>
    <x v="336"/>
    <x v="452"/>
    <x v="1"/>
    <x v="1"/>
    <n v="1518242400"/>
    <x v="434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453"/>
    <x v="0"/>
    <x v="337"/>
    <x v="453"/>
    <x v="1"/>
    <x v="1"/>
    <n v="1476421200"/>
    <x v="435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454"/>
    <x v="1"/>
    <x v="338"/>
    <x v="454"/>
    <x v="1"/>
    <x v="1"/>
    <n v="1269752400"/>
    <x v="436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455"/>
    <x v="0"/>
    <x v="339"/>
    <x v="455"/>
    <x v="1"/>
    <x v="1"/>
    <n v="1419746400"/>
    <x v="437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456"/>
    <x v="1"/>
    <x v="126"/>
    <x v="456"/>
    <x v="1"/>
    <x v="1"/>
    <n v="1281330000"/>
    <x v="438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x v="457"/>
    <x v="1"/>
    <x v="340"/>
    <x v="457"/>
    <x v="1"/>
    <x v="1"/>
    <n v="1398661200"/>
    <x v="439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x v="458"/>
    <x v="0"/>
    <x v="341"/>
    <x v="458"/>
    <x v="1"/>
    <x v="1"/>
    <n v="1359525600"/>
    <x v="44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459"/>
    <x v="1"/>
    <x v="342"/>
    <x v="459"/>
    <x v="1"/>
    <x v="1"/>
    <n v="1388469600"/>
    <x v="441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460"/>
    <x v="1"/>
    <x v="343"/>
    <x v="460"/>
    <x v="1"/>
    <x v="1"/>
    <n v="1518328800"/>
    <x v="442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x v="461"/>
    <x v="1"/>
    <x v="175"/>
    <x v="461"/>
    <x v="1"/>
    <x v="1"/>
    <n v="1517032800"/>
    <x v="443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462"/>
    <x v="1"/>
    <x v="344"/>
    <x v="462"/>
    <x v="1"/>
    <x v="1"/>
    <n v="1368594000"/>
    <x v="444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463"/>
    <x v="1"/>
    <x v="279"/>
    <x v="463"/>
    <x v="0"/>
    <x v="0"/>
    <n v="1448258400"/>
    <x v="445"/>
    <x v="441"/>
    <d v="2015-11-30T06:00:00"/>
    <b v="0"/>
    <b v="1"/>
    <s v="technology/web"/>
    <x v="2"/>
    <x v="2"/>
  </r>
  <r>
    <n v="468"/>
    <s v="Hughes Inc"/>
    <s v="Streamlined neutral analyzer"/>
    <n v="4000"/>
    <n v="1620"/>
    <x v="464"/>
    <x v="0"/>
    <x v="36"/>
    <x v="464"/>
    <x v="1"/>
    <x v="1"/>
    <n v="1555218000"/>
    <x v="368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x v="465"/>
    <x v="1"/>
    <x v="122"/>
    <x v="465"/>
    <x v="1"/>
    <x v="1"/>
    <n v="1431925200"/>
    <x v="446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466"/>
    <x v="1"/>
    <x v="345"/>
    <x v="466"/>
    <x v="1"/>
    <x v="1"/>
    <n v="1481522400"/>
    <x v="447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x v="467"/>
    <x v="1"/>
    <x v="346"/>
    <x v="467"/>
    <x v="4"/>
    <x v="4"/>
    <n v="1335934800"/>
    <x v="448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468"/>
    <x v="0"/>
    <x v="347"/>
    <x v="468"/>
    <x v="1"/>
    <x v="1"/>
    <n v="1552280400"/>
    <x v="178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x v="469"/>
    <x v="1"/>
    <x v="88"/>
    <x v="469"/>
    <x v="1"/>
    <x v="1"/>
    <n v="1529989200"/>
    <x v="449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x v="470"/>
    <x v="1"/>
    <x v="23"/>
    <x v="470"/>
    <x v="1"/>
    <x v="1"/>
    <n v="1418709600"/>
    <x v="45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471"/>
    <x v="1"/>
    <x v="57"/>
    <x v="471"/>
    <x v="1"/>
    <x v="1"/>
    <n v="1372136400"/>
    <x v="451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472"/>
    <x v="0"/>
    <x v="348"/>
    <x v="472"/>
    <x v="1"/>
    <x v="1"/>
    <n v="1533877200"/>
    <x v="452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473"/>
    <x v="0"/>
    <x v="86"/>
    <x v="473"/>
    <x v="1"/>
    <x v="1"/>
    <n v="1309064400"/>
    <x v="453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474"/>
    <x v="1"/>
    <x v="349"/>
    <x v="474"/>
    <x v="1"/>
    <x v="1"/>
    <n v="1425877200"/>
    <x v="454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475"/>
    <x v="1"/>
    <x v="350"/>
    <x v="475"/>
    <x v="4"/>
    <x v="4"/>
    <n v="1501304400"/>
    <x v="455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x v="476"/>
    <x v="1"/>
    <x v="215"/>
    <x v="476"/>
    <x v="1"/>
    <x v="1"/>
    <n v="1268287200"/>
    <x v="456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477"/>
    <x v="0"/>
    <x v="351"/>
    <x v="477"/>
    <x v="1"/>
    <x v="1"/>
    <n v="1412139600"/>
    <x v="457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478"/>
    <x v="0"/>
    <x v="352"/>
    <x v="478"/>
    <x v="1"/>
    <x v="1"/>
    <n v="1330063200"/>
    <x v="458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479"/>
    <x v="0"/>
    <x v="353"/>
    <x v="479"/>
    <x v="1"/>
    <x v="1"/>
    <n v="1576130400"/>
    <x v="459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x v="480"/>
    <x v="1"/>
    <x v="354"/>
    <x v="480"/>
    <x v="4"/>
    <x v="4"/>
    <n v="1407128400"/>
    <x v="46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481"/>
    <x v="0"/>
    <x v="355"/>
    <x v="481"/>
    <x v="4"/>
    <x v="4"/>
    <n v="1560142800"/>
    <x v="461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482"/>
    <x v="0"/>
    <x v="356"/>
    <x v="482"/>
    <x v="4"/>
    <x v="4"/>
    <n v="1520575200"/>
    <x v="462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483"/>
    <x v="1"/>
    <x v="357"/>
    <x v="483"/>
    <x v="1"/>
    <x v="1"/>
    <n v="1492664400"/>
    <x v="463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484"/>
    <x v="1"/>
    <x v="127"/>
    <x v="484"/>
    <x v="1"/>
    <x v="1"/>
    <n v="1454479200"/>
    <x v="464"/>
    <x v="460"/>
    <d v="2016-02-20T06:00:00"/>
    <b v="0"/>
    <b v="0"/>
    <s v="theater/plays"/>
    <x v="3"/>
    <x v="3"/>
  </r>
  <r>
    <n v="489"/>
    <s v="Clark Inc"/>
    <s v="Down-sized mobile time-frame"/>
    <n v="9200"/>
    <n v="9339"/>
    <x v="485"/>
    <x v="1"/>
    <x v="72"/>
    <x v="485"/>
    <x v="6"/>
    <x v="6"/>
    <n v="1281934800"/>
    <x v="465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486"/>
    <x v="1"/>
    <x v="358"/>
    <x v="486"/>
    <x v="1"/>
    <x v="1"/>
    <n v="1573970400"/>
    <x v="466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487"/>
    <x v="1"/>
    <x v="120"/>
    <x v="487"/>
    <x v="1"/>
    <x v="1"/>
    <n v="1372654800"/>
    <x v="467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x v="488"/>
    <x v="3"/>
    <x v="359"/>
    <x v="488"/>
    <x v="1"/>
    <x v="1"/>
    <n v="1275886800"/>
    <x v="468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489"/>
    <x v="1"/>
    <x v="251"/>
    <x v="489"/>
    <x v="1"/>
    <x v="1"/>
    <n v="1561784400"/>
    <x v="469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490"/>
    <x v="1"/>
    <x v="360"/>
    <x v="490"/>
    <x v="1"/>
    <x v="1"/>
    <n v="1332392400"/>
    <x v="47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491"/>
    <x v="1"/>
    <x v="135"/>
    <x v="491"/>
    <x v="3"/>
    <x v="3"/>
    <n v="1402376400"/>
    <x v="471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x v="492"/>
    <x v="0"/>
    <x v="71"/>
    <x v="492"/>
    <x v="1"/>
    <x v="1"/>
    <n v="1495342800"/>
    <x v="472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493"/>
    <x v="0"/>
    <x v="53"/>
    <x v="493"/>
    <x v="1"/>
    <x v="1"/>
    <n v="1482213600"/>
    <x v="473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494"/>
    <x v="0"/>
    <x v="361"/>
    <x v="494"/>
    <x v="3"/>
    <x v="3"/>
    <n v="1420092000"/>
    <x v="474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495"/>
    <x v="0"/>
    <x v="362"/>
    <x v="495"/>
    <x v="1"/>
    <x v="1"/>
    <n v="1458018000"/>
    <x v="475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x v="0"/>
    <x v="0"/>
    <x v="0"/>
    <x v="1"/>
    <x v="1"/>
    <n v="1367384400"/>
    <x v="38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x v="496"/>
    <x v="0"/>
    <x v="363"/>
    <x v="496"/>
    <x v="1"/>
    <x v="1"/>
    <n v="1363064400"/>
    <x v="353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497"/>
    <x v="1"/>
    <x v="129"/>
    <x v="497"/>
    <x v="2"/>
    <x v="2"/>
    <n v="1343365200"/>
    <x v="476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498"/>
    <x v="1"/>
    <x v="364"/>
    <x v="498"/>
    <x v="1"/>
    <x v="1"/>
    <n v="1435726800"/>
    <x v="477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499"/>
    <x v="0"/>
    <x v="197"/>
    <x v="499"/>
    <x v="6"/>
    <x v="6"/>
    <n v="1431925200"/>
    <x v="478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x v="500"/>
    <x v="0"/>
    <x v="365"/>
    <x v="500"/>
    <x v="1"/>
    <x v="1"/>
    <n v="1362722400"/>
    <x v="479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501"/>
    <x v="1"/>
    <x v="366"/>
    <x v="501"/>
    <x v="1"/>
    <x v="1"/>
    <n v="1511416800"/>
    <x v="48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502"/>
    <x v="0"/>
    <x v="161"/>
    <x v="502"/>
    <x v="1"/>
    <x v="1"/>
    <n v="1365483600"/>
    <x v="481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503"/>
    <x v="1"/>
    <x v="367"/>
    <x v="503"/>
    <x v="1"/>
    <x v="1"/>
    <n v="1532840400"/>
    <x v="482"/>
    <x v="192"/>
    <d v="2018-08-19T05:00:00"/>
    <b v="0"/>
    <b v="0"/>
    <s v="theater/plays"/>
    <x v="3"/>
    <x v="3"/>
  </r>
  <r>
    <n v="509"/>
    <s v="White LLC"/>
    <s v="Robust zero-defect project"/>
    <n v="168500"/>
    <n v="119510"/>
    <x v="504"/>
    <x v="0"/>
    <x v="368"/>
    <x v="504"/>
    <x v="1"/>
    <x v="1"/>
    <n v="1336194000"/>
    <x v="483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505"/>
    <x v="1"/>
    <x v="54"/>
    <x v="505"/>
    <x v="2"/>
    <x v="2"/>
    <n v="1527742800"/>
    <x v="484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506"/>
    <x v="0"/>
    <x v="369"/>
    <x v="506"/>
    <x v="1"/>
    <x v="1"/>
    <n v="1564030800"/>
    <x v="265"/>
    <x v="479"/>
    <d v="2019-08-04T05:00:00"/>
    <b v="0"/>
    <b v="0"/>
    <s v="theater/plays"/>
    <x v="3"/>
    <x v="3"/>
  </r>
  <r>
    <n v="512"/>
    <s v="Williams-Walsh"/>
    <s v="Organized explicit core"/>
    <n v="9100"/>
    <n v="12678"/>
    <x v="507"/>
    <x v="1"/>
    <x v="370"/>
    <x v="507"/>
    <x v="1"/>
    <x v="1"/>
    <n v="1404536400"/>
    <x v="485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508"/>
    <x v="3"/>
    <x v="164"/>
    <x v="508"/>
    <x v="1"/>
    <x v="1"/>
    <n v="1284008400"/>
    <x v="486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509"/>
    <x v="3"/>
    <x v="371"/>
    <x v="509"/>
    <x v="5"/>
    <x v="5"/>
    <n v="1386309600"/>
    <x v="412"/>
    <x v="481"/>
    <d v="2013-12-11T06:00:00"/>
    <b v="0"/>
    <b v="1"/>
    <s v="music/rock"/>
    <x v="1"/>
    <x v="1"/>
  </r>
  <r>
    <n v="515"/>
    <s v="Cox LLC"/>
    <s v="Phased 24hour flexibility"/>
    <n v="8600"/>
    <n v="4797"/>
    <x v="510"/>
    <x v="0"/>
    <x v="221"/>
    <x v="510"/>
    <x v="0"/>
    <x v="0"/>
    <n v="1324620000"/>
    <x v="487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511"/>
    <x v="0"/>
    <x v="372"/>
    <x v="511"/>
    <x v="1"/>
    <x v="1"/>
    <n v="1281070800"/>
    <x v="488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512"/>
    <x v="1"/>
    <x v="373"/>
    <x v="512"/>
    <x v="1"/>
    <x v="1"/>
    <n v="1493960400"/>
    <x v="489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513"/>
    <x v="0"/>
    <x v="234"/>
    <x v="513"/>
    <x v="1"/>
    <x v="1"/>
    <n v="1519365600"/>
    <x v="442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514"/>
    <x v="1"/>
    <x v="374"/>
    <x v="514"/>
    <x v="1"/>
    <x v="1"/>
    <n v="1420696800"/>
    <x v="437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515"/>
    <x v="1"/>
    <x v="235"/>
    <x v="515"/>
    <x v="1"/>
    <x v="1"/>
    <n v="1555650000"/>
    <x v="49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x v="516"/>
    <x v="1"/>
    <x v="375"/>
    <x v="516"/>
    <x v="1"/>
    <x v="1"/>
    <n v="1471928400"/>
    <x v="491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517"/>
    <x v="0"/>
    <x v="271"/>
    <x v="517"/>
    <x v="1"/>
    <x v="1"/>
    <n v="1341291600"/>
    <x v="163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518"/>
    <x v="1"/>
    <x v="121"/>
    <x v="518"/>
    <x v="1"/>
    <x v="1"/>
    <n v="1267682400"/>
    <x v="492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519"/>
    <x v="0"/>
    <x v="376"/>
    <x v="519"/>
    <x v="1"/>
    <x v="1"/>
    <n v="1272258000"/>
    <x v="493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520"/>
    <x v="0"/>
    <x v="377"/>
    <x v="520"/>
    <x v="1"/>
    <x v="1"/>
    <n v="1290492000"/>
    <x v="494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521"/>
    <x v="1"/>
    <x v="98"/>
    <x v="521"/>
    <x v="1"/>
    <x v="1"/>
    <n v="1451109600"/>
    <x v="495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522"/>
    <x v="0"/>
    <x v="378"/>
    <x v="522"/>
    <x v="0"/>
    <x v="0"/>
    <n v="1454652000"/>
    <x v="496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523"/>
    <x v="0"/>
    <x v="175"/>
    <x v="523"/>
    <x v="4"/>
    <x v="4"/>
    <n v="1385186400"/>
    <x v="497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x v="524"/>
    <x v="0"/>
    <x v="352"/>
    <x v="524"/>
    <x v="1"/>
    <x v="1"/>
    <n v="1399698000"/>
    <x v="18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525"/>
    <x v="0"/>
    <x v="200"/>
    <x v="525"/>
    <x v="1"/>
    <x v="1"/>
    <n v="1283230800"/>
    <x v="498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526"/>
    <x v="2"/>
    <x v="379"/>
    <x v="526"/>
    <x v="5"/>
    <x v="5"/>
    <n v="1384149600"/>
    <x v="499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527"/>
    <x v="1"/>
    <x v="105"/>
    <x v="527"/>
    <x v="0"/>
    <x v="0"/>
    <n v="1516860000"/>
    <x v="5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528"/>
    <x v="1"/>
    <x v="380"/>
    <x v="528"/>
    <x v="4"/>
    <x v="4"/>
    <n v="1374642000"/>
    <x v="5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529"/>
    <x v="0"/>
    <x v="166"/>
    <x v="529"/>
    <x v="1"/>
    <x v="1"/>
    <n v="1534482000"/>
    <x v="501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530"/>
    <x v="1"/>
    <x v="381"/>
    <x v="530"/>
    <x v="6"/>
    <x v="6"/>
    <n v="1528434000"/>
    <x v="502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x v="531"/>
    <x v="1"/>
    <x v="382"/>
    <x v="531"/>
    <x v="6"/>
    <x v="6"/>
    <n v="1282626000"/>
    <x v="52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532"/>
    <x v="1"/>
    <x v="383"/>
    <x v="532"/>
    <x v="3"/>
    <x v="3"/>
    <n v="1535605200"/>
    <x v="503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533"/>
    <x v="0"/>
    <x v="384"/>
    <x v="533"/>
    <x v="1"/>
    <x v="1"/>
    <n v="1379826000"/>
    <x v="504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534"/>
    <x v="0"/>
    <x v="385"/>
    <x v="534"/>
    <x v="1"/>
    <x v="1"/>
    <n v="1561957200"/>
    <x v="505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x v="535"/>
    <x v="1"/>
    <x v="326"/>
    <x v="535"/>
    <x v="1"/>
    <x v="1"/>
    <n v="1525496400"/>
    <x v="506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536"/>
    <x v="0"/>
    <x v="386"/>
    <x v="536"/>
    <x v="6"/>
    <x v="6"/>
    <n v="1433912400"/>
    <x v="507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537"/>
    <x v="0"/>
    <x v="240"/>
    <x v="537"/>
    <x v="4"/>
    <x v="4"/>
    <n v="1453442400"/>
    <x v="508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538"/>
    <x v="0"/>
    <x v="80"/>
    <x v="538"/>
    <x v="1"/>
    <x v="1"/>
    <n v="1378875600"/>
    <x v="509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539"/>
    <x v="1"/>
    <x v="286"/>
    <x v="539"/>
    <x v="1"/>
    <x v="1"/>
    <n v="1452232800"/>
    <x v="51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x v="540"/>
    <x v="0"/>
    <x v="387"/>
    <x v="540"/>
    <x v="1"/>
    <x v="1"/>
    <n v="1577253600"/>
    <x v="511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541"/>
    <x v="1"/>
    <x v="39"/>
    <x v="541"/>
    <x v="1"/>
    <x v="1"/>
    <n v="1537160400"/>
    <x v="512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x v="542"/>
    <x v="1"/>
    <x v="388"/>
    <x v="542"/>
    <x v="1"/>
    <x v="1"/>
    <n v="1422165600"/>
    <x v="513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x v="543"/>
    <x v="1"/>
    <x v="389"/>
    <x v="543"/>
    <x v="1"/>
    <x v="1"/>
    <n v="1459486800"/>
    <x v="514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544"/>
    <x v="1"/>
    <x v="390"/>
    <x v="544"/>
    <x v="1"/>
    <x v="1"/>
    <n v="1369717200"/>
    <x v="515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446"/>
    <x v="3"/>
    <x v="49"/>
    <x v="446"/>
    <x v="5"/>
    <x v="5"/>
    <n v="1330495200"/>
    <x v="516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545"/>
    <x v="0"/>
    <x v="391"/>
    <x v="545"/>
    <x v="2"/>
    <x v="2"/>
    <n v="1419055200"/>
    <x v="517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546"/>
    <x v="0"/>
    <x v="45"/>
    <x v="546"/>
    <x v="1"/>
    <x v="1"/>
    <n v="1480140000"/>
    <x v="518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547"/>
    <x v="0"/>
    <x v="392"/>
    <x v="547"/>
    <x v="1"/>
    <x v="1"/>
    <n v="1293948000"/>
    <x v="519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x v="548"/>
    <x v="1"/>
    <x v="353"/>
    <x v="548"/>
    <x v="0"/>
    <x v="0"/>
    <n v="1482127200"/>
    <x v="52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x v="549"/>
    <x v="1"/>
    <x v="18"/>
    <x v="549"/>
    <x v="3"/>
    <x v="3"/>
    <n v="1396414800"/>
    <x v="219"/>
    <x v="519"/>
    <d v="2014-05-03T05:00:00"/>
    <b v="0"/>
    <b v="0"/>
    <s v="music/rock"/>
    <x v="1"/>
    <x v="1"/>
  </r>
  <r>
    <n v="556"/>
    <s v="Smith and Sons"/>
    <s v="Grass-roots 24/7 attitude"/>
    <n v="5200"/>
    <n v="12467"/>
    <x v="550"/>
    <x v="1"/>
    <x v="393"/>
    <x v="550"/>
    <x v="1"/>
    <x v="1"/>
    <n v="1315285200"/>
    <x v="521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551"/>
    <x v="1"/>
    <x v="394"/>
    <x v="551"/>
    <x v="1"/>
    <x v="1"/>
    <n v="1443762000"/>
    <x v="522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552"/>
    <x v="1"/>
    <x v="105"/>
    <x v="552"/>
    <x v="1"/>
    <x v="1"/>
    <n v="1456293600"/>
    <x v="523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553"/>
    <x v="1"/>
    <x v="395"/>
    <x v="553"/>
    <x v="1"/>
    <x v="1"/>
    <n v="1470114000"/>
    <x v="524"/>
    <x v="523"/>
    <d v="2016-08-09T05:00:00"/>
    <b v="0"/>
    <b v="0"/>
    <s v="theater/plays"/>
    <x v="3"/>
    <x v="3"/>
  </r>
  <r>
    <n v="560"/>
    <s v="Hunt LLC"/>
    <s v="Re-engineered radical policy"/>
    <n v="20000"/>
    <n v="158832"/>
    <x v="554"/>
    <x v="1"/>
    <x v="396"/>
    <x v="554"/>
    <x v="1"/>
    <x v="1"/>
    <n v="1321596000"/>
    <x v="348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555"/>
    <x v="1"/>
    <x v="40"/>
    <x v="555"/>
    <x v="5"/>
    <x v="5"/>
    <n v="1318827600"/>
    <x v="28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556"/>
    <x v="0"/>
    <x v="150"/>
    <x v="556"/>
    <x v="5"/>
    <x v="5"/>
    <n v="1552366800"/>
    <x v="525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557"/>
    <x v="1"/>
    <x v="72"/>
    <x v="557"/>
    <x v="2"/>
    <x v="2"/>
    <n v="1542088800"/>
    <x v="526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558"/>
    <x v="0"/>
    <x v="397"/>
    <x v="558"/>
    <x v="1"/>
    <x v="1"/>
    <n v="1426395600"/>
    <x v="527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x v="559"/>
    <x v="1"/>
    <x v="398"/>
    <x v="559"/>
    <x v="1"/>
    <x v="1"/>
    <n v="1321336800"/>
    <x v="528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x v="560"/>
    <x v="0"/>
    <x v="95"/>
    <x v="560"/>
    <x v="1"/>
    <x v="1"/>
    <n v="1456293600"/>
    <x v="529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561"/>
    <x v="1"/>
    <x v="146"/>
    <x v="561"/>
    <x v="1"/>
    <x v="1"/>
    <n v="1404968400"/>
    <x v="36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x v="562"/>
    <x v="1"/>
    <x v="399"/>
    <x v="562"/>
    <x v="1"/>
    <x v="1"/>
    <n v="1279170000"/>
    <x v="254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563"/>
    <x v="1"/>
    <x v="400"/>
    <x v="563"/>
    <x v="6"/>
    <x v="6"/>
    <n v="1294725600"/>
    <x v="53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564"/>
    <x v="1"/>
    <x v="401"/>
    <x v="564"/>
    <x v="1"/>
    <x v="1"/>
    <n v="1419055200"/>
    <x v="531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x v="565"/>
    <x v="0"/>
    <x v="164"/>
    <x v="565"/>
    <x v="6"/>
    <x v="6"/>
    <n v="1434690000"/>
    <x v="532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566"/>
    <x v="3"/>
    <x v="115"/>
    <x v="566"/>
    <x v="1"/>
    <x v="1"/>
    <n v="1443416400"/>
    <x v="533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x v="567"/>
    <x v="1"/>
    <x v="402"/>
    <x v="567"/>
    <x v="1"/>
    <x v="1"/>
    <n v="1399006800"/>
    <x v="534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568"/>
    <x v="1"/>
    <x v="358"/>
    <x v="568"/>
    <x v="1"/>
    <x v="1"/>
    <n v="1575698400"/>
    <x v="535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x v="569"/>
    <x v="0"/>
    <x v="21"/>
    <x v="569"/>
    <x v="1"/>
    <x v="1"/>
    <n v="1400562000"/>
    <x v="536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570"/>
    <x v="0"/>
    <x v="251"/>
    <x v="570"/>
    <x v="1"/>
    <x v="1"/>
    <n v="1509512400"/>
    <x v="537"/>
    <x v="535"/>
    <d v="2017-11-18T06:00:00"/>
    <b v="0"/>
    <b v="0"/>
    <s v="theater/plays"/>
    <x v="3"/>
    <x v="3"/>
  </r>
  <r>
    <n v="577"/>
    <s v="Stevens Inc"/>
    <s v="Adaptive 24hour projection"/>
    <n v="8200"/>
    <n v="1546"/>
    <x v="571"/>
    <x v="3"/>
    <x v="95"/>
    <x v="571"/>
    <x v="1"/>
    <x v="1"/>
    <n v="1299823200"/>
    <x v="538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x v="572"/>
    <x v="0"/>
    <x v="242"/>
    <x v="572"/>
    <x v="1"/>
    <x v="1"/>
    <n v="1322719200"/>
    <x v="539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573"/>
    <x v="1"/>
    <x v="215"/>
    <x v="573"/>
    <x v="1"/>
    <x v="1"/>
    <n v="1312693200"/>
    <x v="54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x v="574"/>
    <x v="1"/>
    <x v="403"/>
    <x v="574"/>
    <x v="1"/>
    <x v="1"/>
    <n v="1393394400"/>
    <x v="541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575"/>
    <x v="0"/>
    <x v="83"/>
    <x v="575"/>
    <x v="1"/>
    <x v="1"/>
    <n v="1304053200"/>
    <x v="542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x v="576"/>
    <x v="0"/>
    <x v="344"/>
    <x v="576"/>
    <x v="1"/>
    <x v="1"/>
    <n v="1433912400"/>
    <x v="543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577"/>
    <x v="1"/>
    <x v="404"/>
    <x v="577"/>
    <x v="1"/>
    <x v="1"/>
    <n v="1329717600"/>
    <x v="544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578"/>
    <x v="1"/>
    <x v="405"/>
    <x v="578"/>
    <x v="1"/>
    <x v="1"/>
    <n v="1335330000"/>
    <x v="545"/>
    <x v="542"/>
    <d v="2012-05-09T05:00:00"/>
    <b v="0"/>
    <b v="0"/>
    <s v="technology/web"/>
    <x v="2"/>
    <x v="2"/>
  </r>
  <r>
    <n v="585"/>
    <s v="Pugh LLC"/>
    <s v="Reactive analyzing function"/>
    <n v="8900"/>
    <n v="13065"/>
    <x v="579"/>
    <x v="1"/>
    <x v="158"/>
    <x v="579"/>
    <x v="1"/>
    <x v="1"/>
    <n v="1268888400"/>
    <x v="546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580"/>
    <x v="1"/>
    <x v="406"/>
    <x v="580"/>
    <x v="1"/>
    <x v="1"/>
    <n v="1289973600"/>
    <x v="547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x v="581"/>
    <x v="0"/>
    <x v="388"/>
    <x v="581"/>
    <x v="0"/>
    <x v="0"/>
    <n v="1547877600"/>
    <x v="548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x v="582"/>
    <x v="0"/>
    <x v="407"/>
    <x v="582"/>
    <x v="4"/>
    <x v="4"/>
    <n v="1269493200"/>
    <x v="298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583"/>
    <x v="0"/>
    <x v="408"/>
    <x v="583"/>
    <x v="1"/>
    <x v="1"/>
    <n v="1436072400"/>
    <x v="549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584"/>
    <x v="0"/>
    <x v="99"/>
    <x v="584"/>
    <x v="2"/>
    <x v="2"/>
    <n v="1419141600"/>
    <x v="55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585"/>
    <x v="1"/>
    <x v="408"/>
    <x v="585"/>
    <x v="1"/>
    <x v="1"/>
    <n v="1279083600"/>
    <x v="551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586"/>
    <x v="0"/>
    <x v="259"/>
    <x v="586"/>
    <x v="1"/>
    <x v="1"/>
    <n v="1401426000"/>
    <x v="552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x v="587"/>
    <x v="1"/>
    <x v="409"/>
    <x v="587"/>
    <x v="1"/>
    <x v="1"/>
    <n v="1395810000"/>
    <x v="238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588"/>
    <x v="0"/>
    <x v="144"/>
    <x v="588"/>
    <x v="1"/>
    <x v="1"/>
    <n v="1467003600"/>
    <x v="553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589"/>
    <x v="1"/>
    <x v="410"/>
    <x v="589"/>
    <x v="1"/>
    <x v="1"/>
    <n v="1268715600"/>
    <x v="554"/>
    <x v="551"/>
    <d v="2010-04-06T05:00:00"/>
    <b v="0"/>
    <b v="1"/>
    <s v="theater/plays"/>
    <x v="3"/>
    <x v="3"/>
  </r>
  <r>
    <n v="596"/>
    <s v="Becker-Scott"/>
    <s v="Managed optimizing archive"/>
    <n v="7900"/>
    <n v="7875"/>
    <x v="590"/>
    <x v="0"/>
    <x v="236"/>
    <x v="590"/>
    <x v="1"/>
    <x v="1"/>
    <n v="1457157600"/>
    <x v="496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591"/>
    <x v="1"/>
    <x v="411"/>
    <x v="591"/>
    <x v="1"/>
    <x v="1"/>
    <n v="1573970400"/>
    <x v="555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592"/>
    <x v="1"/>
    <x v="412"/>
    <x v="592"/>
    <x v="6"/>
    <x v="6"/>
    <n v="1276578000"/>
    <x v="556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593"/>
    <x v="0"/>
    <x v="172"/>
    <x v="593"/>
    <x v="3"/>
    <x v="3"/>
    <n v="1423720800"/>
    <x v="557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298"/>
    <x v="0"/>
    <x v="49"/>
    <x v="298"/>
    <x v="4"/>
    <x v="4"/>
    <n v="1375160400"/>
    <x v="558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x v="594"/>
    <x v="1"/>
    <x v="346"/>
    <x v="594"/>
    <x v="1"/>
    <x v="1"/>
    <n v="1401426000"/>
    <x v="559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595"/>
    <x v="1"/>
    <x v="413"/>
    <x v="595"/>
    <x v="1"/>
    <x v="1"/>
    <n v="1433480400"/>
    <x v="56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596"/>
    <x v="1"/>
    <x v="408"/>
    <x v="596"/>
    <x v="1"/>
    <x v="1"/>
    <n v="1555563600"/>
    <x v="561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597"/>
    <x v="1"/>
    <x v="414"/>
    <x v="597"/>
    <x v="1"/>
    <x v="1"/>
    <n v="1295676000"/>
    <x v="562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598"/>
    <x v="1"/>
    <x v="37"/>
    <x v="598"/>
    <x v="1"/>
    <x v="1"/>
    <n v="1443848400"/>
    <x v="563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599"/>
    <x v="1"/>
    <x v="415"/>
    <x v="599"/>
    <x v="4"/>
    <x v="4"/>
    <n v="1457330400"/>
    <x v="529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600"/>
    <x v="1"/>
    <x v="416"/>
    <x v="600"/>
    <x v="1"/>
    <x v="1"/>
    <n v="1395550800"/>
    <x v="564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x v="601"/>
    <x v="1"/>
    <x v="417"/>
    <x v="601"/>
    <x v="1"/>
    <x v="1"/>
    <n v="1551852000"/>
    <x v="565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x v="602"/>
    <x v="1"/>
    <x v="124"/>
    <x v="602"/>
    <x v="1"/>
    <x v="1"/>
    <n v="1547618400"/>
    <x v="566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603"/>
    <x v="1"/>
    <x v="418"/>
    <x v="603"/>
    <x v="1"/>
    <x v="1"/>
    <n v="1355637600"/>
    <x v="567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604"/>
    <x v="3"/>
    <x v="27"/>
    <x v="604"/>
    <x v="1"/>
    <x v="1"/>
    <n v="1374728400"/>
    <x v="568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x v="605"/>
    <x v="1"/>
    <x v="325"/>
    <x v="605"/>
    <x v="1"/>
    <x v="1"/>
    <n v="1287810000"/>
    <x v="569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606"/>
    <x v="1"/>
    <x v="150"/>
    <x v="606"/>
    <x v="0"/>
    <x v="0"/>
    <n v="1503723600"/>
    <x v="57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607"/>
    <x v="1"/>
    <x v="419"/>
    <x v="607"/>
    <x v="1"/>
    <x v="1"/>
    <n v="1484114400"/>
    <x v="571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608"/>
    <x v="1"/>
    <x v="73"/>
    <x v="608"/>
    <x v="6"/>
    <x v="6"/>
    <n v="1461906000"/>
    <x v="572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x v="609"/>
    <x v="1"/>
    <x v="202"/>
    <x v="609"/>
    <x v="4"/>
    <x v="4"/>
    <n v="1379653200"/>
    <x v="573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x v="610"/>
    <x v="1"/>
    <x v="12"/>
    <x v="610"/>
    <x v="1"/>
    <x v="1"/>
    <n v="1401858000"/>
    <x v="471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x v="611"/>
    <x v="0"/>
    <x v="420"/>
    <x v="611"/>
    <x v="1"/>
    <x v="1"/>
    <n v="1367470800"/>
    <x v="574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612"/>
    <x v="0"/>
    <x v="355"/>
    <x v="612"/>
    <x v="1"/>
    <x v="1"/>
    <n v="1304658000"/>
    <x v="575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613"/>
    <x v="1"/>
    <x v="58"/>
    <x v="613"/>
    <x v="2"/>
    <x v="2"/>
    <n v="1467954000"/>
    <x v="576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614"/>
    <x v="1"/>
    <x v="421"/>
    <x v="614"/>
    <x v="1"/>
    <x v="1"/>
    <n v="1473742800"/>
    <x v="577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x v="615"/>
    <x v="0"/>
    <x v="251"/>
    <x v="615"/>
    <x v="1"/>
    <x v="1"/>
    <n v="1523768400"/>
    <x v="578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616"/>
    <x v="1"/>
    <x v="422"/>
    <x v="616"/>
    <x v="4"/>
    <x v="4"/>
    <n v="1437022800"/>
    <x v="477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617"/>
    <x v="1"/>
    <x v="423"/>
    <x v="617"/>
    <x v="1"/>
    <x v="1"/>
    <n v="1422165600"/>
    <x v="579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618"/>
    <x v="0"/>
    <x v="197"/>
    <x v="618"/>
    <x v="1"/>
    <x v="1"/>
    <n v="1580104800"/>
    <x v="58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619"/>
    <x v="1"/>
    <x v="288"/>
    <x v="619"/>
    <x v="1"/>
    <x v="1"/>
    <n v="1285650000"/>
    <x v="581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620"/>
    <x v="1"/>
    <x v="110"/>
    <x v="620"/>
    <x v="4"/>
    <x v="4"/>
    <n v="1276664400"/>
    <x v="582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621"/>
    <x v="1"/>
    <x v="87"/>
    <x v="621"/>
    <x v="1"/>
    <x v="1"/>
    <n v="1286168400"/>
    <x v="581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622"/>
    <x v="0"/>
    <x v="424"/>
    <x v="622"/>
    <x v="1"/>
    <x v="1"/>
    <n v="1467781200"/>
    <x v="583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x v="623"/>
    <x v="3"/>
    <x v="215"/>
    <x v="623"/>
    <x v="1"/>
    <x v="1"/>
    <n v="1556686800"/>
    <x v="584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624"/>
    <x v="1"/>
    <x v="425"/>
    <x v="624"/>
    <x v="1"/>
    <x v="1"/>
    <n v="1553576400"/>
    <x v="585"/>
    <x v="581"/>
    <d v="2019-03-30T05:00:00"/>
    <b v="0"/>
    <b v="0"/>
    <s v="theater/plays"/>
    <x v="3"/>
    <x v="3"/>
  </r>
  <r>
    <n v="632"/>
    <s v="Parker PLC"/>
    <s v="Reduced interactive matrix"/>
    <n v="72100"/>
    <n v="30902"/>
    <x v="625"/>
    <x v="2"/>
    <x v="426"/>
    <x v="625"/>
    <x v="1"/>
    <x v="1"/>
    <n v="1414904400"/>
    <x v="586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x v="626"/>
    <x v="0"/>
    <x v="339"/>
    <x v="626"/>
    <x v="1"/>
    <x v="1"/>
    <n v="1446876000"/>
    <x v="587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627"/>
    <x v="3"/>
    <x v="427"/>
    <x v="627"/>
    <x v="1"/>
    <x v="1"/>
    <n v="1490418000"/>
    <x v="588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x v="628"/>
    <x v="1"/>
    <x v="428"/>
    <x v="628"/>
    <x v="1"/>
    <x v="1"/>
    <n v="1360389600"/>
    <x v="589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629"/>
    <x v="0"/>
    <x v="429"/>
    <x v="629"/>
    <x v="3"/>
    <x v="3"/>
    <n v="1326866400"/>
    <x v="59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630"/>
    <x v="0"/>
    <x v="167"/>
    <x v="630"/>
    <x v="1"/>
    <x v="1"/>
    <n v="1479103200"/>
    <x v="591"/>
    <x v="586"/>
    <d v="2016-11-22T06:00:00"/>
    <b v="0"/>
    <b v="0"/>
    <s v="theater/plays"/>
    <x v="3"/>
    <x v="3"/>
  </r>
  <r>
    <n v="638"/>
    <s v="Weaver Ltd"/>
    <s v="Monitored 24/7 approach"/>
    <n v="81600"/>
    <n v="9318"/>
    <x v="631"/>
    <x v="0"/>
    <x v="115"/>
    <x v="631"/>
    <x v="1"/>
    <x v="1"/>
    <n v="1280206800"/>
    <x v="592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x v="632"/>
    <x v="2"/>
    <x v="430"/>
    <x v="632"/>
    <x v="1"/>
    <x v="1"/>
    <n v="1532754000"/>
    <x v="593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633"/>
    <x v="0"/>
    <x v="431"/>
    <x v="633"/>
    <x v="1"/>
    <x v="1"/>
    <n v="1453096800"/>
    <x v="51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634"/>
    <x v="1"/>
    <x v="346"/>
    <x v="634"/>
    <x v="5"/>
    <x v="5"/>
    <n v="1487570400"/>
    <x v="594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635"/>
    <x v="1"/>
    <x v="30"/>
    <x v="635"/>
    <x v="0"/>
    <x v="0"/>
    <n v="1545026400"/>
    <x v="595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x v="636"/>
    <x v="1"/>
    <x v="432"/>
    <x v="636"/>
    <x v="1"/>
    <x v="1"/>
    <n v="1488348000"/>
    <x v="596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x v="637"/>
    <x v="0"/>
    <x v="433"/>
    <x v="637"/>
    <x v="0"/>
    <x v="0"/>
    <n v="1545112800"/>
    <x v="597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638"/>
    <x v="0"/>
    <x v="434"/>
    <x v="638"/>
    <x v="1"/>
    <x v="1"/>
    <n v="1537938000"/>
    <x v="598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x v="639"/>
    <x v="0"/>
    <x v="435"/>
    <x v="639"/>
    <x v="1"/>
    <x v="1"/>
    <n v="1363150800"/>
    <x v="599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640"/>
    <x v="0"/>
    <x v="6"/>
    <x v="640"/>
    <x v="1"/>
    <x v="1"/>
    <n v="1523250000"/>
    <x v="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641"/>
    <x v="3"/>
    <x v="419"/>
    <x v="641"/>
    <x v="1"/>
    <x v="1"/>
    <n v="1499317200"/>
    <x v="601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x v="642"/>
    <x v="0"/>
    <x v="436"/>
    <x v="642"/>
    <x v="5"/>
    <x v="5"/>
    <n v="1287550800"/>
    <x v="602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x v="50"/>
    <x v="0"/>
    <x v="49"/>
    <x v="50"/>
    <x v="1"/>
    <x v="1"/>
    <n v="1404795600"/>
    <x v="603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x v="643"/>
    <x v="0"/>
    <x v="437"/>
    <x v="643"/>
    <x v="6"/>
    <x v="6"/>
    <n v="1393048800"/>
    <x v="604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644"/>
    <x v="1"/>
    <x v="438"/>
    <x v="644"/>
    <x v="1"/>
    <x v="1"/>
    <n v="1470373200"/>
    <x v="292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x v="645"/>
    <x v="1"/>
    <x v="439"/>
    <x v="645"/>
    <x v="1"/>
    <x v="1"/>
    <n v="1460091600"/>
    <x v="605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646"/>
    <x v="1"/>
    <x v="440"/>
    <x v="646"/>
    <x v="1"/>
    <x v="1"/>
    <n v="1440392400"/>
    <x v="606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647"/>
    <x v="1"/>
    <x v="441"/>
    <x v="647"/>
    <x v="1"/>
    <x v="1"/>
    <n v="1488434400"/>
    <x v="607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648"/>
    <x v="0"/>
    <x v="442"/>
    <x v="648"/>
    <x v="2"/>
    <x v="2"/>
    <n v="1514440800"/>
    <x v="608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x v="649"/>
    <x v="0"/>
    <x v="443"/>
    <x v="649"/>
    <x v="1"/>
    <x v="1"/>
    <n v="1514354400"/>
    <x v="609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650"/>
    <x v="3"/>
    <x v="444"/>
    <x v="650"/>
    <x v="1"/>
    <x v="1"/>
    <n v="1440910800"/>
    <x v="61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x v="651"/>
    <x v="0"/>
    <x v="424"/>
    <x v="651"/>
    <x v="4"/>
    <x v="4"/>
    <n v="1296108000"/>
    <x v="611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652"/>
    <x v="0"/>
    <x v="385"/>
    <x v="652"/>
    <x v="1"/>
    <x v="1"/>
    <n v="1440133200"/>
    <x v="612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x v="653"/>
    <x v="0"/>
    <x v="445"/>
    <x v="653"/>
    <x v="3"/>
    <x v="3"/>
    <n v="1332910800"/>
    <x v="613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x v="654"/>
    <x v="0"/>
    <x v="54"/>
    <x v="654"/>
    <x v="1"/>
    <x v="1"/>
    <n v="1544335200"/>
    <x v="614"/>
    <x v="609"/>
    <d v="2018-12-13T06:00:00"/>
    <b v="0"/>
    <b v="0"/>
    <s v="theater/plays"/>
    <x v="3"/>
    <x v="3"/>
  </r>
  <r>
    <n v="663"/>
    <s v="Everett-Wolfe"/>
    <s v="Total optimizing software"/>
    <n v="10000"/>
    <n v="7724"/>
    <x v="655"/>
    <x v="0"/>
    <x v="215"/>
    <x v="655"/>
    <x v="1"/>
    <x v="1"/>
    <n v="1286427600"/>
    <x v="615"/>
    <x v="610"/>
    <d v="2010-10-30T05:00:00"/>
    <b v="0"/>
    <b v="0"/>
    <s v="theater/plays"/>
    <x v="3"/>
    <x v="3"/>
  </r>
  <r>
    <n v="664"/>
    <s v="Young PLC"/>
    <s v="Optional maximized attitude"/>
    <n v="79400"/>
    <n v="26571"/>
    <x v="656"/>
    <x v="0"/>
    <x v="446"/>
    <x v="656"/>
    <x v="1"/>
    <x v="1"/>
    <n v="1329717600"/>
    <x v="616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x v="657"/>
    <x v="1"/>
    <x v="447"/>
    <x v="657"/>
    <x v="1"/>
    <x v="1"/>
    <n v="1310187600"/>
    <x v="453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658"/>
    <x v="3"/>
    <x v="270"/>
    <x v="658"/>
    <x v="1"/>
    <x v="1"/>
    <n v="1377838800"/>
    <x v="617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659"/>
    <x v="1"/>
    <x v="448"/>
    <x v="659"/>
    <x v="1"/>
    <x v="1"/>
    <n v="1410325200"/>
    <x v="618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660"/>
    <x v="0"/>
    <x v="70"/>
    <x v="660"/>
    <x v="1"/>
    <x v="1"/>
    <n v="1343797200"/>
    <x v="619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661"/>
    <x v="1"/>
    <x v="449"/>
    <x v="661"/>
    <x v="6"/>
    <x v="6"/>
    <n v="1498453200"/>
    <x v="62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662"/>
    <x v="1"/>
    <x v="450"/>
    <x v="662"/>
    <x v="1"/>
    <x v="1"/>
    <n v="1456380000"/>
    <x v="621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663"/>
    <x v="1"/>
    <x v="451"/>
    <x v="663"/>
    <x v="1"/>
    <x v="1"/>
    <n v="1280552400"/>
    <x v="622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x v="664"/>
    <x v="0"/>
    <x v="452"/>
    <x v="664"/>
    <x v="2"/>
    <x v="2"/>
    <n v="1521608400"/>
    <x v="623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665"/>
    <x v="0"/>
    <x v="125"/>
    <x v="665"/>
    <x v="6"/>
    <x v="6"/>
    <n v="1460696400"/>
    <x v="624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x v="666"/>
    <x v="3"/>
    <x v="453"/>
    <x v="666"/>
    <x v="1"/>
    <x v="1"/>
    <n v="1313730000"/>
    <x v="625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667"/>
    <x v="1"/>
    <x v="269"/>
    <x v="667"/>
    <x v="1"/>
    <x v="1"/>
    <n v="1568178000"/>
    <x v="626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668"/>
    <x v="1"/>
    <x v="454"/>
    <x v="668"/>
    <x v="1"/>
    <x v="1"/>
    <n v="1348635600"/>
    <x v="627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669"/>
    <x v="0"/>
    <x v="41"/>
    <x v="669"/>
    <x v="1"/>
    <x v="1"/>
    <n v="1468126800"/>
    <x v="491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670"/>
    <x v="3"/>
    <x v="455"/>
    <x v="670"/>
    <x v="1"/>
    <x v="1"/>
    <n v="1547877600"/>
    <x v="628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x v="671"/>
    <x v="1"/>
    <x v="456"/>
    <x v="671"/>
    <x v="1"/>
    <x v="1"/>
    <n v="1571374800"/>
    <x v="629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672"/>
    <x v="0"/>
    <x v="457"/>
    <x v="672"/>
    <x v="1"/>
    <x v="1"/>
    <n v="1576303200"/>
    <x v="63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673"/>
    <x v="0"/>
    <x v="458"/>
    <x v="673"/>
    <x v="1"/>
    <x v="1"/>
    <n v="1324447200"/>
    <x v="631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x v="674"/>
    <x v="1"/>
    <x v="459"/>
    <x v="674"/>
    <x v="1"/>
    <x v="1"/>
    <n v="1386741600"/>
    <x v="632"/>
    <x v="626"/>
    <d v="2013-12-20T06:00:00"/>
    <b v="0"/>
    <b v="0"/>
    <s v="theater/plays"/>
    <x v="3"/>
    <x v="3"/>
  </r>
  <r>
    <n v="683"/>
    <s v="Jones PLC"/>
    <s v="Virtual systemic intranet"/>
    <n v="2300"/>
    <n v="8244"/>
    <x v="675"/>
    <x v="1"/>
    <x v="98"/>
    <x v="675"/>
    <x v="1"/>
    <x v="1"/>
    <n v="1537074000"/>
    <x v="633"/>
    <x v="627"/>
    <d v="2018-09-18T05:00:00"/>
    <b v="0"/>
    <b v="0"/>
    <s v="theater/plays"/>
    <x v="3"/>
    <x v="3"/>
  </r>
  <r>
    <n v="684"/>
    <s v="Gilmore LLC"/>
    <s v="Optimized systemic algorithm"/>
    <n v="1400"/>
    <n v="7600"/>
    <x v="676"/>
    <x v="1"/>
    <x v="460"/>
    <x v="676"/>
    <x v="0"/>
    <x v="0"/>
    <n v="1277787600"/>
    <x v="634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677"/>
    <x v="0"/>
    <x v="461"/>
    <x v="677"/>
    <x v="0"/>
    <x v="0"/>
    <n v="1440306000"/>
    <x v="415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678"/>
    <x v="1"/>
    <x v="38"/>
    <x v="678"/>
    <x v="1"/>
    <x v="1"/>
    <n v="1522126800"/>
    <x v="635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679"/>
    <x v="1"/>
    <x v="462"/>
    <x v="679"/>
    <x v="1"/>
    <x v="1"/>
    <n v="1489298400"/>
    <x v="607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680"/>
    <x v="1"/>
    <x v="463"/>
    <x v="680"/>
    <x v="1"/>
    <x v="1"/>
    <n v="1547100000"/>
    <x v="636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681"/>
    <x v="1"/>
    <x v="464"/>
    <x v="681"/>
    <x v="1"/>
    <x v="1"/>
    <n v="1383022800"/>
    <x v="637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x v="682"/>
    <x v="1"/>
    <x v="257"/>
    <x v="682"/>
    <x v="1"/>
    <x v="1"/>
    <n v="1322373600"/>
    <x v="638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683"/>
    <x v="1"/>
    <x v="465"/>
    <x v="683"/>
    <x v="1"/>
    <x v="1"/>
    <n v="1349240400"/>
    <x v="639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684"/>
    <x v="0"/>
    <x v="385"/>
    <x v="684"/>
    <x v="4"/>
    <x v="4"/>
    <n v="1562648400"/>
    <x v="64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685"/>
    <x v="0"/>
    <x v="466"/>
    <x v="685"/>
    <x v="1"/>
    <x v="1"/>
    <n v="1508216400"/>
    <x v="641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x v="686"/>
    <x v="0"/>
    <x v="467"/>
    <x v="686"/>
    <x v="1"/>
    <x v="1"/>
    <n v="1511762400"/>
    <x v="642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687"/>
    <x v="1"/>
    <x v="468"/>
    <x v="687"/>
    <x v="6"/>
    <x v="6"/>
    <n v="1447480800"/>
    <x v="445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x v="688"/>
    <x v="0"/>
    <x v="469"/>
    <x v="688"/>
    <x v="1"/>
    <x v="1"/>
    <n v="1429506000"/>
    <x v="116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689"/>
    <x v="1"/>
    <x v="470"/>
    <x v="689"/>
    <x v="1"/>
    <x v="1"/>
    <n v="1522472400"/>
    <x v="643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690"/>
    <x v="1"/>
    <x v="471"/>
    <x v="690"/>
    <x v="0"/>
    <x v="0"/>
    <n v="1322114400"/>
    <x v="644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x v="691"/>
    <x v="0"/>
    <x v="75"/>
    <x v="691"/>
    <x v="1"/>
    <x v="1"/>
    <n v="1561438800"/>
    <x v="645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248"/>
    <x v="0"/>
    <x v="49"/>
    <x v="248"/>
    <x v="1"/>
    <x v="1"/>
    <n v="1264399200"/>
    <x v="646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692"/>
    <x v="1"/>
    <x v="472"/>
    <x v="692"/>
    <x v="1"/>
    <x v="1"/>
    <n v="1301202000"/>
    <x v="647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x v="693"/>
    <x v="0"/>
    <x v="100"/>
    <x v="693"/>
    <x v="1"/>
    <x v="1"/>
    <n v="1374469200"/>
    <x v="467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x v="694"/>
    <x v="1"/>
    <x v="473"/>
    <x v="694"/>
    <x v="1"/>
    <x v="1"/>
    <n v="1334984400"/>
    <x v="648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695"/>
    <x v="1"/>
    <x v="220"/>
    <x v="695"/>
    <x v="1"/>
    <x v="1"/>
    <n v="1467608400"/>
    <x v="649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696"/>
    <x v="0"/>
    <x v="474"/>
    <x v="696"/>
    <x v="4"/>
    <x v="4"/>
    <n v="1386741600"/>
    <x v="65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697"/>
    <x v="1"/>
    <x v="475"/>
    <x v="697"/>
    <x v="2"/>
    <x v="2"/>
    <n v="1546754400"/>
    <x v="651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698"/>
    <x v="1"/>
    <x v="170"/>
    <x v="698"/>
    <x v="1"/>
    <x v="1"/>
    <n v="1544248800"/>
    <x v="652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x v="699"/>
    <x v="1"/>
    <x v="231"/>
    <x v="699"/>
    <x v="5"/>
    <x v="5"/>
    <n v="1495429200"/>
    <x v="653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700"/>
    <x v="1"/>
    <x v="129"/>
    <x v="700"/>
    <x v="6"/>
    <x v="6"/>
    <n v="1334811600"/>
    <x v="654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701"/>
    <x v="1"/>
    <x v="476"/>
    <x v="701"/>
    <x v="1"/>
    <x v="1"/>
    <n v="1531544400"/>
    <x v="655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702"/>
    <x v="0"/>
    <x v="443"/>
    <x v="702"/>
    <x v="6"/>
    <x v="6"/>
    <n v="1453615200"/>
    <x v="656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x v="703"/>
    <x v="1"/>
    <x v="381"/>
    <x v="703"/>
    <x v="1"/>
    <x v="1"/>
    <n v="1467954000"/>
    <x v="657"/>
    <x v="571"/>
    <d v="2016-08-18T05:00:00"/>
    <b v="0"/>
    <b v="0"/>
    <s v="theater/plays"/>
    <x v="3"/>
    <x v="3"/>
  </r>
  <r>
    <n v="713"/>
    <s v="Mays LLC"/>
    <s v="Multi-layered global groupware"/>
    <n v="6900"/>
    <n v="11174"/>
    <x v="704"/>
    <x v="1"/>
    <x v="459"/>
    <x v="704"/>
    <x v="1"/>
    <x v="1"/>
    <n v="1471842000"/>
    <x v="89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705"/>
    <x v="1"/>
    <x v="477"/>
    <x v="705"/>
    <x v="1"/>
    <x v="1"/>
    <n v="1408424400"/>
    <x v="658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706"/>
    <x v="0"/>
    <x v="478"/>
    <x v="706"/>
    <x v="1"/>
    <x v="1"/>
    <n v="1281157200"/>
    <x v="438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707"/>
    <x v="1"/>
    <x v="144"/>
    <x v="707"/>
    <x v="1"/>
    <x v="1"/>
    <n v="1373432400"/>
    <x v="659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708"/>
    <x v="1"/>
    <x v="479"/>
    <x v="708"/>
    <x v="1"/>
    <x v="1"/>
    <n v="1313989200"/>
    <x v="66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709"/>
    <x v="1"/>
    <x v="480"/>
    <x v="709"/>
    <x v="1"/>
    <x v="1"/>
    <n v="1371445200"/>
    <x v="661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710"/>
    <x v="1"/>
    <x v="300"/>
    <x v="710"/>
    <x v="1"/>
    <x v="1"/>
    <n v="1338267600"/>
    <x v="662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711"/>
    <x v="3"/>
    <x v="63"/>
    <x v="711"/>
    <x v="3"/>
    <x v="3"/>
    <n v="1519192800"/>
    <x v="236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712"/>
    <x v="3"/>
    <x v="101"/>
    <x v="712"/>
    <x v="1"/>
    <x v="1"/>
    <n v="1522818000"/>
    <x v="663"/>
    <x v="657"/>
    <d v="2018-04-10T05:00:00"/>
    <b v="0"/>
    <b v="0"/>
    <s v="music/rock"/>
    <x v="1"/>
    <x v="1"/>
  </r>
  <r>
    <n v="722"/>
    <s v="Thomas-Simmons"/>
    <s v="Proactive 24hour frame"/>
    <n v="48500"/>
    <n v="75906"/>
    <x v="713"/>
    <x v="1"/>
    <x v="481"/>
    <x v="713"/>
    <x v="1"/>
    <x v="1"/>
    <n v="1509948000"/>
    <x v="202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714"/>
    <x v="1"/>
    <x v="358"/>
    <x v="714"/>
    <x v="2"/>
    <x v="2"/>
    <n v="1456898400"/>
    <x v="664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x v="715"/>
    <x v="1"/>
    <x v="246"/>
    <x v="715"/>
    <x v="4"/>
    <x v="4"/>
    <n v="1413954000"/>
    <x v="665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x v="716"/>
    <x v="0"/>
    <x v="482"/>
    <x v="716"/>
    <x v="1"/>
    <x v="1"/>
    <n v="1416031200"/>
    <x v="666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717"/>
    <x v="3"/>
    <x v="168"/>
    <x v="717"/>
    <x v="1"/>
    <x v="1"/>
    <n v="1287982800"/>
    <x v="602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718"/>
    <x v="1"/>
    <x v="483"/>
    <x v="718"/>
    <x v="1"/>
    <x v="1"/>
    <n v="1547964000"/>
    <x v="667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x v="719"/>
    <x v="0"/>
    <x v="234"/>
    <x v="719"/>
    <x v="1"/>
    <x v="1"/>
    <n v="1464152400"/>
    <x v="668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720"/>
    <x v="1"/>
    <x v="393"/>
    <x v="720"/>
    <x v="1"/>
    <x v="1"/>
    <n v="1359957600"/>
    <x v="669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721"/>
    <x v="1"/>
    <x v="130"/>
    <x v="721"/>
    <x v="0"/>
    <x v="0"/>
    <n v="1432357200"/>
    <x v="67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722"/>
    <x v="3"/>
    <x v="319"/>
    <x v="722"/>
    <x v="1"/>
    <x v="1"/>
    <n v="1500786000"/>
    <x v="601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723"/>
    <x v="0"/>
    <x v="484"/>
    <x v="723"/>
    <x v="1"/>
    <x v="1"/>
    <n v="1490158800"/>
    <x v="671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x v="724"/>
    <x v="1"/>
    <x v="485"/>
    <x v="724"/>
    <x v="1"/>
    <x v="1"/>
    <n v="1406178000"/>
    <x v="672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x v="725"/>
    <x v="1"/>
    <x v="486"/>
    <x v="725"/>
    <x v="1"/>
    <x v="1"/>
    <n v="1485583200"/>
    <x v="673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726"/>
    <x v="1"/>
    <x v="487"/>
    <x v="726"/>
    <x v="1"/>
    <x v="1"/>
    <n v="1459314000"/>
    <x v="674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727"/>
    <x v="3"/>
    <x v="226"/>
    <x v="727"/>
    <x v="1"/>
    <x v="1"/>
    <n v="1424412000"/>
    <x v="675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728"/>
    <x v="1"/>
    <x v="80"/>
    <x v="728"/>
    <x v="1"/>
    <x v="1"/>
    <n v="1478844000"/>
    <x v="676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729"/>
    <x v="0"/>
    <x v="27"/>
    <x v="729"/>
    <x v="1"/>
    <x v="1"/>
    <n v="1416117600"/>
    <x v="677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x v="730"/>
    <x v="0"/>
    <x v="271"/>
    <x v="730"/>
    <x v="1"/>
    <x v="1"/>
    <n v="1340946000"/>
    <x v="678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731"/>
    <x v="0"/>
    <x v="36"/>
    <x v="731"/>
    <x v="1"/>
    <x v="1"/>
    <n v="1486101600"/>
    <x v="679"/>
    <x v="673"/>
    <d v="2017-02-06T06:00:00"/>
    <b v="0"/>
    <b v="0"/>
    <s v="theater/plays"/>
    <x v="3"/>
    <x v="3"/>
  </r>
  <r>
    <n v="741"/>
    <s v="Garcia Ltd"/>
    <s v="Balanced mobile alliance"/>
    <n v="1200"/>
    <n v="14150"/>
    <x v="732"/>
    <x v="1"/>
    <x v="406"/>
    <x v="732"/>
    <x v="1"/>
    <x v="1"/>
    <n v="1274590800"/>
    <x v="68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x v="733"/>
    <x v="1"/>
    <x v="393"/>
    <x v="733"/>
    <x v="1"/>
    <x v="1"/>
    <n v="1263880800"/>
    <x v="681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734"/>
    <x v="0"/>
    <x v="68"/>
    <x v="734"/>
    <x v="1"/>
    <x v="1"/>
    <n v="1445403600"/>
    <x v="682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x v="735"/>
    <x v="1"/>
    <x v="382"/>
    <x v="735"/>
    <x v="1"/>
    <x v="1"/>
    <n v="1533877200"/>
    <x v="683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736"/>
    <x v="0"/>
    <x v="298"/>
    <x v="736"/>
    <x v="1"/>
    <x v="1"/>
    <n v="1275195600"/>
    <x v="684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737"/>
    <x v="1"/>
    <x v="488"/>
    <x v="112"/>
    <x v="1"/>
    <x v="1"/>
    <n v="1318136400"/>
    <x v="685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x v="738"/>
    <x v="1"/>
    <x v="489"/>
    <x v="737"/>
    <x v="1"/>
    <x v="1"/>
    <n v="1283403600"/>
    <x v="488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x v="739"/>
    <x v="3"/>
    <x v="490"/>
    <x v="738"/>
    <x v="1"/>
    <x v="1"/>
    <n v="1267423200"/>
    <x v="686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740"/>
    <x v="1"/>
    <x v="491"/>
    <x v="739"/>
    <x v="6"/>
    <x v="6"/>
    <n v="1412744400"/>
    <x v="687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100"/>
    <x v="0"/>
    <x v="49"/>
    <x v="100"/>
    <x v="4"/>
    <x v="4"/>
    <n v="1277960400"/>
    <x v="688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x v="741"/>
    <x v="1"/>
    <x v="492"/>
    <x v="740"/>
    <x v="1"/>
    <x v="1"/>
    <n v="1458190800"/>
    <x v="689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x v="742"/>
    <x v="3"/>
    <x v="493"/>
    <x v="741"/>
    <x v="1"/>
    <x v="1"/>
    <n v="1280984400"/>
    <x v="69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x v="743"/>
    <x v="1"/>
    <x v="231"/>
    <x v="742"/>
    <x v="1"/>
    <x v="1"/>
    <n v="1274590800"/>
    <x v="691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744"/>
    <x v="1"/>
    <x v="494"/>
    <x v="743"/>
    <x v="1"/>
    <x v="1"/>
    <n v="1351400400"/>
    <x v="424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745"/>
    <x v="1"/>
    <x v="495"/>
    <x v="744"/>
    <x v="3"/>
    <x v="3"/>
    <n v="1514354400"/>
    <x v="231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746"/>
    <x v="1"/>
    <x v="496"/>
    <x v="745"/>
    <x v="1"/>
    <x v="1"/>
    <n v="1421733600"/>
    <x v="692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x v="747"/>
    <x v="1"/>
    <x v="493"/>
    <x v="746"/>
    <x v="1"/>
    <x v="1"/>
    <n v="1305176400"/>
    <x v="693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748"/>
    <x v="1"/>
    <x v="497"/>
    <x v="747"/>
    <x v="0"/>
    <x v="0"/>
    <n v="1414126800"/>
    <x v="694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749"/>
    <x v="0"/>
    <x v="498"/>
    <x v="748"/>
    <x v="1"/>
    <x v="1"/>
    <n v="1517810400"/>
    <x v="236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x v="750"/>
    <x v="0"/>
    <x v="155"/>
    <x v="749"/>
    <x v="6"/>
    <x v="6"/>
    <n v="1564635600"/>
    <x v="695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x v="751"/>
    <x v="1"/>
    <x v="499"/>
    <x v="750"/>
    <x v="1"/>
    <x v="1"/>
    <n v="1500699600"/>
    <x v="696"/>
    <x v="691"/>
    <d v="2017-07-27T05:00:00"/>
    <b v="0"/>
    <b v="0"/>
    <s v="music/rock"/>
    <x v="1"/>
    <x v="1"/>
  </r>
  <r>
    <n v="762"/>
    <s v="Davis Ltd"/>
    <s v="Upgradable uniform service-desk"/>
    <n v="3500"/>
    <n v="6204"/>
    <x v="752"/>
    <x v="1"/>
    <x v="16"/>
    <x v="751"/>
    <x v="2"/>
    <x v="2"/>
    <n v="1354082400"/>
    <x v="697"/>
    <x v="692"/>
    <d v="2012-12-09T06:00:00"/>
    <b v="0"/>
    <b v="0"/>
    <s v="music/jazz"/>
    <x v="1"/>
    <x v="17"/>
  </r>
  <r>
    <n v="763"/>
    <s v="Rowland PLC"/>
    <s v="Inverse client-driven product"/>
    <n v="5600"/>
    <n v="6338"/>
    <x v="753"/>
    <x v="1"/>
    <x v="500"/>
    <x v="752"/>
    <x v="1"/>
    <x v="1"/>
    <n v="1336453200"/>
    <x v="698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754"/>
    <x v="1"/>
    <x v="496"/>
    <x v="753"/>
    <x v="1"/>
    <x v="1"/>
    <n v="1305262800"/>
    <x v="699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x v="755"/>
    <x v="1"/>
    <x v="40"/>
    <x v="754"/>
    <x v="1"/>
    <x v="1"/>
    <n v="1492232400"/>
    <x v="489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756"/>
    <x v="0"/>
    <x v="501"/>
    <x v="755"/>
    <x v="2"/>
    <x v="2"/>
    <n v="1537333200"/>
    <x v="512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757"/>
    <x v="0"/>
    <x v="502"/>
    <x v="756"/>
    <x v="1"/>
    <x v="1"/>
    <n v="1444107600"/>
    <x v="7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758"/>
    <x v="1"/>
    <x v="503"/>
    <x v="757"/>
    <x v="1"/>
    <x v="1"/>
    <n v="1386741600"/>
    <x v="701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x v="759"/>
    <x v="0"/>
    <x v="504"/>
    <x v="758"/>
    <x v="1"/>
    <x v="1"/>
    <n v="1376542800"/>
    <x v="34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760"/>
    <x v="1"/>
    <x v="505"/>
    <x v="759"/>
    <x v="6"/>
    <x v="6"/>
    <n v="1397451600"/>
    <x v="702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761"/>
    <x v="3"/>
    <x v="150"/>
    <x v="760"/>
    <x v="1"/>
    <x v="1"/>
    <n v="1548482400"/>
    <x v="703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x v="762"/>
    <x v="1"/>
    <x v="506"/>
    <x v="761"/>
    <x v="1"/>
    <x v="1"/>
    <n v="1549692000"/>
    <x v="704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763"/>
    <x v="1"/>
    <x v="507"/>
    <x v="762"/>
    <x v="1"/>
    <x v="1"/>
    <n v="1492059600"/>
    <x v="705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x v="764"/>
    <x v="1"/>
    <x v="373"/>
    <x v="763"/>
    <x v="6"/>
    <x v="6"/>
    <n v="1463979600"/>
    <x v="706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x v="765"/>
    <x v="0"/>
    <x v="234"/>
    <x v="764"/>
    <x v="1"/>
    <x v="1"/>
    <n v="1415253600"/>
    <x v="707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x v="766"/>
    <x v="0"/>
    <x v="508"/>
    <x v="765"/>
    <x v="1"/>
    <x v="1"/>
    <n v="1562216400"/>
    <x v="708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x v="767"/>
    <x v="0"/>
    <x v="103"/>
    <x v="766"/>
    <x v="1"/>
    <x v="1"/>
    <n v="1316754000"/>
    <x v="709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x v="768"/>
    <x v="1"/>
    <x v="5"/>
    <x v="767"/>
    <x v="5"/>
    <x v="5"/>
    <n v="1313211600"/>
    <x v="71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769"/>
    <x v="0"/>
    <x v="509"/>
    <x v="768"/>
    <x v="1"/>
    <x v="1"/>
    <n v="1439528400"/>
    <x v="711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770"/>
    <x v="1"/>
    <x v="55"/>
    <x v="769"/>
    <x v="1"/>
    <x v="1"/>
    <n v="1469163600"/>
    <x v="712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771"/>
    <x v="3"/>
    <x v="75"/>
    <x v="770"/>
    <x v="5"/>
    <x v="5"/>
    <n v="1288501200"/>
    <x v="7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x v="772"/>
    <x v="1"/>
    <x v="510"/>
    <x v="771"/>
    <x v="1"/>
    <x v="1"/>
    <n v="1298959200"/>
    <x v="713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773"/>
    <x v="1"/>
    <x v="188"/>
    <x v="772"/>
    <x v="1"/>
    <x v="1"/>
    <n v="1387260000"/>
    <x v="714"/>
    <x v="710"/>
    <d v="2013-12-24T06:00:00"/>
    <b v="0"/>
    <b v="0"/>
    <s v="music/rock"/>
    <x v="1"/>
    <x v="1"/>
  </r>
  <r>
    <n v="784"/>
    <s v="Byrd Group"/>
    <s v="Profound fault-tolerant model"/>
    <n v="88900"/>
    <n v="102535"/>
    <x v="774"/>
    <x v="1"/>
    <x v="511"/>
    <x v="773"/>
    <x v="1"/>
    <x v="1"/>
    <n v="1457244000"/>
    <x v="715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775"/>
    <x v="1"/>
    <x v="78"/>
    <x v="774"/>
    <x v="2"/>
    <x v="2"/>
    <n v="1556341200"/>
    <x v="716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776"/>
    <x v="1"/>
    <x v="512"/>
    <x v="775"/>
    <x v="6"/>
    <x v="6"/>
    <n v="1522126800"/>
    <x v="717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x v="777"/>
    <x v="0"/>
    <x v="513"/>
    <x v="776"/>
    <x v="0"/>
    <x v="0"/>
    <n v="1305954000"/>
    <x v="718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x v="778"/>
    <x v="2"/>
    <x v="249"/>
    <x v="777"/>
    <x v="1"/>
    <x v="1"/>
    <n v="1350709200"/>
    <x v="719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779"/>
    <x v="0"/>
    <x v="430"/>
    <x v="778"/>
    <x v="1"/>
    <x v="1"/>
    <n v="1401166800"/>
    <x v="115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x v="780"/>
    <x v="3"/>
    <x v="260"/>
    <x v="779"/>
    <x v="1"/>
    <x v="1"/>
    <n v="1266127200"/>
    <x v="72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781"/>
    <x v="0"/>
    <x v="514"/>
    <x v="702"/>
    <x v="1"/>
    <x v="1"/>
    <n v="1481436000"/>
    <x v="721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782"/>
    <x v="0"/>
    <x v="243"/>
    <x v="780"/>
    <x v="1"/>
    <x v="1"/>
    <n v="1372222800"/>
    <x v="722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783"/>
    <x v="1"/>
    <x v="483"/>
    <x v="781"/>
    <x v="5"/>
    <x v="5"/>
    <n v="1372136400"/>
    <x v="451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x v="784"/>
    <x v="1"/>
    <x v="460"/>
    <x v="782"/>
    <x v="1"/>
    <x v="1"/>
    <n v="1513922400"/>
    <x v="642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x v="785"/>
    <x v="0"/>
    <x v="249"/>
    <x v="783"/>
    <x v="1"/>
    <x v="1"/>
    <n v="1477976400"/>
    <x v="723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786"/>
    <x v="0"/>
    <x v="373"/>
    <x v="784"/>
    <x v="1"/>
    <x v="1"/>
    <n v="1407474000"/>
    <x v="724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787"/>
    <x v="1"/>
    <x v="515"/>
    <x v="785"/>
    <x v="1"/>
    <x v="1"/>
    <n v="1546149600"/>
    <x v="725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x v="788"/>
    <x v="1"/>
    <x v="246"/>
    <x v="786"/>
    <x v="1"/>
    <x v="1"/>
    <n v="1338440400"/>
    <x v="726"/>
    <x v="721"/>
    <d v="2012-06-28T05:00:00"/>
    <b v="0"/>
    <b v="1"/>
    <s v="theater/plays"/>
    <x v="3"/>
    <x v="3"/>
  </r>
  <r>
    <n v="799"/>
    <s v="Reid-Day"/>
    <s v="Devolved tertiary time-frame"/>
    <n v="84500"/>
    <n v="73522"/>
    <x v="789"/>
    <x v="0"/>
    <x v="516"/>
    <x v="787"/>
    <x v="4"/>
    <x v="4"/>
    <n v="1454133600"/>
    <x v="727"/>
    <x v="722"/>
    <d v="2016-02-03T06:00:00"/>
    <b v="0"/>
    <b v="0"/>
    <s v="theater/plays"/>
    <x v="3"/>
    <x v="3"/>
  </r>
  <r>
    <n v="800"/>
    <s v="Wallace LLC"/>
    <s v="Centralized regional function"/>
    <n v="100"/>
    <n v="1"/>
    <x v="100"/>
    <x v="0"/>
    <x v="49"/>
    <x v="100"/>
    <x v="5"/>
    <x v="5"/>
    <n v="1434085200"/>
    <x v="56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x v="790"/>
    <x v="1"/>
    <x v="88"/>
    <x v="788"/>
    <x v="1"/>
    <x v="1"/>
    <n v="1577772000"/>
    <x v="728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791"/>
    <x v="1"/>
    <x v="23"/>
    <x v="789"/>
    <x v="1"/>
    <x v="1"/>
    <n v="1562216400"/>
    <x v="339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792"/>
    <x v="1"/>
    <x v="517"/>
    <x v="790"/>
    <x v="1"/>
    <x v="1"/>
    <n v="1548568800"/>
    <x v="35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793"/>
    <x v="1"/>
    <x v="205"/>
    <x v="791"/>
    <x v="1"/>
    <x v="1"/>
    <n v="1514872800"/>
    <x v="729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x v="794"/>
    <x v="0"/>
    <x v="109"/>
    <x v="792"/>
    <x v="2"/>
    <x v="2"/>
    <n v="1416031200"/>
    <x v="241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x v="795"/>
    <x v="1"/>
    <x v="70"/>
    <x v="793"/>
    <x v="1"/>
    <x v="1"/>
    <n v="1330927200"/>
    <x v="73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x v="796"/>
    <x v="1"/>
    <x v="177"/>
    <x v="794"/>
    <x v="1"/>
    <x v="1"/>
    <n v="1571115600"/>
    <x v="322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797"/>
    <x v="0"/>
    <x v="161"/>
    <x v="795"/>
    <x v="1"/>
    <x v="1"/>
    <n v="1463461200"/>
    <x v="731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798"/>
    <x v="0"/>
    <x v="518"/>
    <x v="796"/>
    <x v="5"/>
    <x v="5"/>
    <n v="1344920400"/>
    <x v="732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799"/>
    <x v="1"/>
    <x v="394"/>
    <x v="797"/>
    <x v="1"/>
    <x v="1"/>
    <n v="1511848800"/>
    <x v="157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800"/>
    <x v="0"/>
    <x v="89"/>
    <x v="798"/>
    <x v="1"/>
    <x v="1"/>
    <n v="1452319200"/>
    <x v="733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x v="801"/>
    <x v="1"/>
    <x v="519"/>
    <x v="799"/>
    <x v="0"/>
    <x v="0"/>
    <n v="1523854800"/>
    <x v="734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x v="802"/>
    <x v="1"/>
    <x v="520"/>
    <x v="800"/>
    <x v="1"/>
    <x v="1"/>
    <n v="1346043600"/>
    <x v="735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x v="803"/>
    <x v="0"/>
    <x v="521"/>
    <x v="801"/>
    <x v="3"/>
    <x v="3"/>
    <n v="1464325200"/>
    <x v="736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804"/>
    <x v="1"/>
    <x v="236"/>
    <x v="802"/>
    <x v="0"/>
    <x v="0"/>
    <n v="1511935200"/>
    <x v="737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805"/>
    <x v="1"/>
    <x v="221"/>
    <x v="803"/>
    <x v="1"/>
    <x v="1"/>
    <n v="1392012000"/>
    <x v="738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x v="806"/>
    <x v="1"/>
    <x v="522"/>
    <x v="804"/>
    <x v="6"/>
    <x v="6"/>
    <n v="1556946000"/>
    <x v="739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x v="807"/>
    <x v="1"/>
    <x v="464"/>
    <x v="805"/>
    <x v="1"/>
    <x v="1"/>
    <n v="1548050400"/>
    <x v="74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x v="808"/>
    <x v="0"/>
    <x v="523"/>
    <x v="806"/>
    <x v="1"/>
    <x v="1"/>
    <n v="1353736800"/>
    <x v="697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809"/>
    <x v="1"/>
    <x v="524"/>
    <x v="807"/>
    <x v="4"/>
    <x v="4"/>
    <n v="1532840400"/>
    <x v="741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x v="810"/>
    <x v="1"/>
    <x v="155"/>
    <x v="808"/>
    <x v="1"/>
    <x v="1"/>
    <n v="1488261600"/>
    <x v="742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811"/>
    <x v="1"/>
    <x v="525"/>
    <x v="809"/>
    <x v="1"/>
    <x v="1"/>
    <n v="1393567200"/>
    <x v="743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x v="812"/>
    <x v="1"/>
    <x v="526"/>
    <x v="810"/>
    <x v="1"/>
    <x v="1"/>
    <n v="1410325200"/>
    <x v="744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813"/>
    <x v="1"/>
    <x v="527"/>
    <x v="811"/>
    <x v="1"/>
    <x v="1"/>
    <n v="1276923600"/>
    <x v="269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814"/>
    <x v="1"/>
    <x v="144"/>
    <x v="812"/>
    <x v="4"/>
    <x v="4"/>
    <n v="1500958800"/>
    <x v="745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815"/>
    <x v="1"/>
    <x v="346"/>
    <x v="813"/>
    <x v="1"/>
    <x v="1"/>
    <n v="1292220000"/>
    <x v="746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816"/>
    <x v="1"/>
    <x v="172"/>
    <x v="814"/>
    <x v="2"/>
    <x v="2"/>
    <n v="1304398800"/>
    <x v="747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817"/>
    <x v="0"/>
    <x v="131"/>
    <x v="815"/>
    <x v="1"/>
    <x v="1"/>
    <n v="1535432400"/>
    <x v="503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x v="818"/>
    <x v="0"/>
    <x v="110"/>
    <x v="816"/>
    <x v="1"/>
    <x v="1"/>
    <n v="1433826000"/>
    <x v="748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819"/>
    <x v="0"/>
    <x v="528"/>
    <x v="817"/>
    <x v="1"/>
    <x v="1"/>
    <n v="1514959200"/>
    <x v="33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x v="820"/>
    <x v="1"/>
    <x v="529"/>
    <x v="818"/>
    <x v="1"/>
    <x v="1"/>
    <n v="1332738000"/>
    <x v="749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821"/>
    <x v="1"/>
    <x v="265"/>
    <x v="819"/>
    <x v="3"/>
    <x v="3"/>
    <n v="1445490000"/>
    <x v="75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822"/>
    <x v="1"/>
    <x v="34"/>
    <x v="820"/>
    <x v="3"/>
    <x v="3"/>
    <n v="1297663200"/>
    <x v="751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823"/>
    <x v="1"/>
    <x v="530"/>
    <x v="821"/>
    <x v="1"/>
    <x v="1"/>
    <n v="1371963600"/>
    <x v="451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824"/>
    <x v="0"/>
    <x v="531"/>
    <x v="822"/>
    <x v="1"/>
    <x v="1"/>
    <n v="1425103200"/>
    <x v="752"/>
    <x v="748"/>
    <d v="2015-03-06T06:00:00"/>
    <b v="0"/>
    <b v="0"/>
    <s v="technology/web"/>
    <x v="2"/>
    <x v="2"/>
  </r>
  <r>
    <n v="836"/>
    <s v="Macias Inc"/>
    <s v="Optimized didactic intranet"/>
    <n v="8100"/>
    <n v="6086"/>
    <x v="825"/>
    <x v="0"/>
    <x v="115"/>
    <x v="823"/>
    <x v="1"/>
    <x v="1"/>
    <n v="1265349600"/>
    <x v="753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826"/>
    <x v="1"/>
    <x v="532"/>
    <x v="824"/>
    <x v="1"/>
    <x v="1"/>
    <n v="1301202000"/>
    <x v="754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x v="827"/>
    <x v="1"/>
    <x v="210"/>
    <x v="825"/>
    <x v="1"/>
    <x v="1"/>
    <n v="1538024400"/>
    <x v="755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x v="828"/>
    <x v="1"/>
    <x v="144"/>
    <x v="826"/>
    <x v="1"/>
    <x v="1"/>
    <n v="1395032400"/>
    <x v="756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829"/>
    <x v="1"/>
    <x v="533"/>
    <x v="827"/>
    <x v="1"/>
    <x v="1"/>
    <n v="1405486800"/>
    <x v="757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830"/>
    <x v="1"/>
    <x v="287"/>
    <x v="828"/>
    <x v="1"/>
    <x v="1"/>
    <n v="1455861600"/>
    <x v="758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831"/>
    <x v="1"/>
    <x v="227"/>
    <x v="829"/>
    <x v="6"/>
    <x v="6"/>
    <n v="1529038800"/>
    <x v="759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832"/>
    <x v="0"/>
    <x v="254"/>
    <x v="830"/>
    <x v="1"/>
    <x v="1"/>
    <n v="1535259600"/>
    <x v="76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833"/>
    <x v="3"/>
    <x v="115"/>
    <x v="831"/>
    <x v="1"/>
    <x v="1"/>
    <n v="1327212000"/>
    <x v="761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834"/>
    <x v="1"/>
    <x v="534"/>
    <x v="832"/>
    <x v="4"/>
    <x v="4"/>
    <n v="1526360400"/>
    <x v="78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835"/>
    <x v="1"/>
    <x v="44"/>
    <x v="833"/>
    <x v="1"/>
    <x v="1"/>
    <n v="1532149200"/>
    <x v="762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836"/>
    <x v="1"/>
    <x v="460"/>
    <x v="834"/>
    <x v="1"/>
    <x v="1"/>
    <n v="1515304800"/>
    <x v="763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837"/>
    <x v="1"/>
    <x v="535"/>
    <x v="835"/>
    <x v="1"/>
    <x v="1"/>
    <n v="1276318800"/>
    <x v="764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838"/>
    <x v="1"/>
    <x v="253"/>
    <x v="836"/>
    <x v="1"/>
    <x v="1"/>
    <n v="1328767200"/>
    <x v="765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100"/>
    <x v="0"/>
    <x v="49"/>
    <x v="100"/>
    <x v="1"/>
    <x v="1"/>
    <n v="1321682400"/>
    <x v="539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839"/>
    <x v="1"/>
    <x v="415"/>
    <x v="837"/>
    <x v="1"/>
    <x v="1"/>
    <n v="1335934800"/>
    <x v="766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840"/>
    <x v="0"/>
    <x v="249"/>
    <x v="838"/>
    <x v="1"/>
    <x v="1"/>
    <n v="1310792400"/>
    <x v="422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841"/>
    <x v="1"/>
    <x v="50"/>
    <x v="839"/>
    <x v="0"/>
    <x v="0"/>
    <n v="1308546000"/>
    <x v="767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842"/>
    <x v="1"/>
    <x v="536"/>
    <x v="840"/>
    <x v="0"/>
    <x v="0"/>
    <n v="1574056800"/>
    <x v="768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843"/>
    <x v="1"/>
    <x v="15"/>
    <x v="841"/>
    <x v="2"/>
    <x v="2"/>
    <n v="1308373200"/>
    <x v="214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x v="844"/>
    <x v="1"/>
    <x v="1"/>
    <x v="842"/>
    <x v="1"/>
    <x v="1"/>
    <n v="1335243600"/>
    <x v="769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845"/>
    <x v="1"/>
    <x v="537"/>
    <x v="843"/>
    <x v="5"/>
    <x v="5"/>
    <n v="1328421600"/>
    <x v="77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846"/>
    <x v="0"/>
    <x v="164"/>
    <x v="844"/>
    <x v="1"/>
    <x v="1"/>
    <n v="1524286800"/>
    <x v="771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847"/>
    <x v="0"/>
    <x v="377"/>
    <x v="845"/>
    <x v="1"/>
    <x v="1"/>
    <n v="1362117600"/>
    <x v="25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x v="848"/>
    <x v="1"/>
    <x v="167"/>
    <x v="846"/>
    <x v="1"/>
    <x v="1"/>
    <n v="1550556000"/>
    <x v="772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849"/>
    <x v="1"/>
    <x v="25"/>
    <x v="847"/>
    <x v="1"/>
    <x v="1"/>
    <n v="1269147600"/>
    <x v="773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x v="850"/>
    <x v="1"/>
    <x v="72"/>
    <x v="848"/>
    <x v="1"/>
    <x v="1"/>
    <n v="1312174800"/>
    <x v="774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x v="851"/>
    <x v="1"/>
    <x v="538"/>
    <x v="849"/>
    <x v="1"/>
    <x v="1"/>
    <n v="1434517200"/>
    <x v="331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852"/>
    <x v="1"/>
    <x v="503"/>
    <x v="850"/>
    <x v="1"/>
    <x v="1"/>
    <n v="1471582800"/>
    <x v="775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853"/>
    <x v="1"/>
    <x v="539"/>
    <x v="851"/>
    <x v="1"/>
    <x v="1"/>
    <n v="1410757200"/>
    <x v="776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x v="854"/>
    <x v="3"/>
    <x v="540"/>
    <x v="852"/>
    <x v="1"/>
    <x v="1"/>
    <n v="1304830800"/>
    <x v="777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855"/>
    <x v="1"/>
    <x v="402"/>
    <x v="853"/>
    <x v="1"/>
    <x v="1"/>
    <n v="1539061200"/>
    <x v="778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856"/>
    <x v="1"/>
    <x v="105"/>
    <x v="854"/>
    <x v="1"/>
    <x v="1"/>
    <n v="1381554000"/>
    <x v="779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x v="857"/>
    <x v="0"/>
    <x v="541"/>
    <x v="855"/>
    <x v="1"/>
    <x v="1"/>
    <n v="1277096400"/>
    <x v="78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858"/>
    <x v="0"/>
    <x v="246"/>
    <x v="856"/>
    <x v="1"/>
    <x v="1"/>
    <n v="1440392400"/>
    <x v="781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859"/>
    <x v="1"/>
    <x v="542"/>
    <x v="857"/>
    <x v="1"/>
    <x v="1"/>
    <n v="1509512400"/>
    <x v="782"/>
    <x v="535"/>
    <d v="2017-11-19T06:00:00"/>
    <b v="0"/>
    <b v="1"/>
    <s v="theater/plays"/>
    <x v="3"/>
    <x v="3"/>
  </r>
  <r>
    <n v="872"/>
    <s v="Davis LLC"/>
    <s v="Compatible logistical paradigm"/>
    <n v="4700"/>
    <n v="7992"/>
    <x v="860"/>
    <x v="1"/>
    <x v="543"/>
    <x v="858"/>
    <x v="2"/>
    <x v="2"/>
    <n v="1535950800"/>
    <x v="783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861"/>
    <x v="1"/>
    <x v="544"/>
    <x v="859"/>
    <x v="1"/>
    <x v="1"/>
    <n v="1389160800"/>
    <x v="393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862"/>
    <x v="1"/>
    <x v="545"/>
    <x v="860"/>
    <x v="1"/>
    <x v="1"/>
    <n v="1271998800"/>
    <x v="784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863"/>
    <x v="0"/>
    <x v="109"/>
    <x v="861"/>
    <x v="1"/>
    <x v="1"/>
    <n v="1294898400"/>
    <x v="785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864"/>
    <x v="0"/>
    <x v="176"/>
    <x v="862"/>
    <x v="0"/>
    <x v="0"/>
    <n v="1559970000"/>
    <x v="229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865"/>
    <x v="0"/>
    <x v="546"/>
    <x v="863"/>
    <x v="1"/>
    <x v="1"/>
    <n v="1469509200"/>
    <x v="786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x v="866"/>
    <x v="0"/>
    <x v="65"/>
    <x v="864"/>
    <x v="6"/>
    <x v="6"/>
    <n v="1579068000"/>
    <x v="787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x v="867"/>
    <x v="1"/>
    <x v="4"/>
    <x v="865"/>
    <x v="1"/>
    <x v="1"/>
    <n v="1487743200"/>
    <x v="341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868"/>
    <x v="1"/>
    <x v="547"/>
    <x v="866"/>
    <x v="1"/>
    <x v="1"/>
    <n v="1563685200"/>
    <x v="788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869"/>
    <x v="0"/>
    <x v="15"/>
    <x v="867"/>
    <x v="1"/>
    <x v="1"/>
    <n v="1436418000"/>
    <x v="789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x v="870"/>
    <x v="1"/>
    <x v="175"/>
    <x v="868"/>
    <x v="1"/>
    <x v="1"/>
    <n v="1421820000"/>
    <x v="79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871"/>
    <x v="1"/>
    <x v="548"/>
    <x v="869"/>
    <x v="1"/>
    <x v="1"/>
    <n v="1274763600"/>
    <x v="791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872"/>
    <x v="0"/>
    <x v="549"/>
    <x v="870"/>
    <x v="1"/>
    <x v="1"/>
    <n v="1399179600"/>
    <x v="792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x v="873"/>
    <x v="1"/>
    <x v="550"/>
    <x v="871"/>
    <x v="1"/>
    <x v="1"/>
    <n v="1275800400"/>
    <x v="556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x v="874"/>
    <x v="0"/>
    <x v="551"/>
    <x v="872"/>
    <x v="1"/>
    <x v="1"/>
    <n v="1282798800"/>
    <x v="488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x v="875"/>
    <x v="0"/>
    <x v="249"/>
    <x v="873"/>
    <x v="1"/>
    <x v="1"/>
    <n v="1437109200"/>
    <x v="232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876"/>
    <x v="1"/>
    <x v="552"/>
    <x v="874"/>
    <x v="1"/>
    <x v="1"/>
    <n v="1491886800"/>
    <x v="793"/>
    <x v="795"/>
    <d v="2017-04-30T05:00:00"/>
    <b v="0"/>
    <b v="0"/>
    <s v="theater/plays"/>
    <x v="3"/>
    <x v="3"/>
  </r>
  <r>
    <n v="889"/>
    <s v="Santos Group"/>
    <s v="Secured dynamic capacity"/>
    <n v="5600"/>
    <n v="9508"/>
    <x v="877"/>
    <x v="1"/>
    <x v="393"/>
    <x v="875"/>
    <x v="1"/>
    <x v="1"/>
    <n v="1394600400"/>
    <x v="794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878"/>
    <x v="1"/>
    <x v="553"/>
    <x v="876"/>
    <x v="1"/>
    <x v="1"/>
    <n v="1561352400"/>
    <x v="138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879"/>
    <x v="1"/>
    <x v="34"/>
    <x v="877"/>
    <x v="0"/>
    <x v="0"/>
    <n v="1322892000"/>
    <x v="795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880"/>
    <x v="1"/>
    <x v="554"/>
    <x v="878"/>
    <x v="1"/>
    <x v="1"/>
    <n v="1274418000"/>
    <x v="796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881"/>
    <x v="1"/>
    <x v="134"/>
    <x v="879"/>
    <x v="6"/>
    <x v="6"/>
    <n v="1434344400"/>
    <x v="797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882"/>
    <x v="1"/>
    <x v="75"/>
    <x v="880"/>
    <x v="4"/>
    <x v="4"/>
    <n v="1373518800"/>
    <x v="798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883"/>
    <x v="0"/>
    <x v="37"/>
    <x v="881"/>
    <x v="1"/>
    <x v="1"/>
    <n v="1517637600"/>
    <x v="799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884"/>
    <x v="1"/>
    <x v="555"/>
    <x v="882"/>
    <x v="2"/>
    <x v="2"/>
    <n v="1310619600"/>
    <x v="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x v="885"/>
    <x v="0"/>
    <x v="11"/>
    <x v="883"/>
    <x v="1"/>
    <x v="1"/>
    <n v="1556427600"/>
    <x v="368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x v="886"/>
    <x v="0"/>
    <x v="556"/>
    <x v="884"/>
    <x v="1"/>
    <x v="1"/>
    <n v="1576476000"/>
    <x v="801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887"/>
    <x v="1"/>
    <x v="300"/>
    <x v="885"/>
    <x v="5"/>
    <x v="5"/>
    <n v="1381122000"/>
    <x v="802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x v="50"/>
    <x v="0"/>
    <x v="49"/>
    <x v="50"/>
    <x v="1"/>
    <x v="1"/>
    <n v="1411102800"/>
    <x v="803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x v="888"/>
    <x v="1"/>
    <x v="122"/>
    <x v="886"/>
    <x v="1"/>
    <x v="1"/>
    <n v="1531803600"/>
    <x v="482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x v="889"/>
    <x v="1"/>
    <x v="460"/>
    <x v="887"/>
    <x v="1"/>
    <x v="1"/>
    <n v="1454133600"/>
    <x v="496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890"/>
    <x v="2"/>
    <x v="443"/>
    <x v="888"/>
    <x v="1"/>
    <x v="1"/>
    <n v="1336194000"/>
    <x v="804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891"/>
    <x v="0"/>
    <x v="36"/>
    <x v="889"/>
    <x v="1"/>
    <x v="1"/>
    <n v="1349326800"/>
    <x v="805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892"/>
    <x v="1"/>
    <x v="64"/>
    <x v="890"/>
    <x v="1"/>
    <x v="1"/>
    <n v="1379566800"/>
    <x v="806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x v="893"/>
    <x v="1"/>
    <x v="271"/>
    <x v="891"/>
    <x v="1"/>
    <x v="1"/>
    <n v="1494651600"/>
    <x v="807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894"/>
    <x v="0"/>
    <x v="142"/>
    <x v="892"/>
    <x v="1"/>
    <x v="1"/>
    <n v="1303880400"/>
    <x v="808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x v="895"/>
    <x v="1"/>
    <x v="557"/>
    <x v="893"/>
    <x v="1"/>
    <x v="1"/>
    <n v="1335934800"/>
    <x v="104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896"/>
    <x v="1"/>
    <x v="175"/>
    <x v="894"/>
    <x v="0"/>
    <x v="0"/>
    <n v="1528088400"/>
    <x v="809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x v="897"/>
    <x v="3"/>
    <x v="102"/>
    <x v="895"/>
    <x v="1"/>
    <x v="1"/>
    <n v="1421906400"/>
    <x v="81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898"/>
    <x v="1"/>
    <x v="558"/>
    <x v="896"/>
    <x v="1"/>
    <x v="1"/>
    <n v="1568005200"/>
    <x v="811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899"/>
    <x v="1"/>
    <x v="559"/>
    <x v="897"/>
    <x v="1"/>
    <x v="1"/>
    <n v="1346821200"/>
    <x v="812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900"/>
    <x v="0"/>
    <x v="560"/>
    <x v="898"/>
    <x v="2"/>
    <x v="2"/>
    <n v="1557637200"/>
    <x v="813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901"/>
    <x v="0"/>
    <x v="561"/>
    <x v="899"/>
    <x v="4"/>
    <x v="4"/>
    <n v="1375592400"/>
    <x v="814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902"/>
    <x v="1"/>
    <x v="562"/>
    <x v="900"/>
    <x v="4"/>
    <x v="4"/>
    <n v="1503982800"/>
    <x v="815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903"/>
    <x v="0"/>
    <x v="550"/>
    <x v="901"/>
    <x v="1"/>
    <x v="1"/>
    <n v="1418882400"/>
    <x v="414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904"/>
    <x v="2"/>
    <x v="11"/>
    <x v="902"/>
    <x v="4"/>
    <x v="4"/>
    <n v="1309237200"/>
    <x v="816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x v="905"/>
    <x v="1"/>
    <x v="388"/>
    <x v="903"/>
    <x v="5"/>
    <x v="5"/>
    <n v="1343365200"/>
    <x v="82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906"/>
    <x v="0"/>
    <x v="537"/>
    <x v="904"/>
    <x v="2"/>
    <x v="2"/>
    <n v="1507957200"/>
    <x v="817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x v="907"/>
    <x v="1"/>
    <x v="563"/>
    <x v="905"/>
    <x v="1"/>
    <x v="1"/>
    <n v="1549519200"/>
    <x v="818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908"/>
    <x v="0"/>
    <x v="63"/>
    <x v="906"/>
    <x v="1"/>
    <x v="1"/>
    <n v="1329026400"/>
    <x v="819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x v="909"/>
    <x v="1"/>
    <x v="564"/>
    <x v="907"/>
    <x v="1"/>
    <x v="1"/>
    <n v="1544335200"/>
    <x v="32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x v="910"/>
    <x v="1"/>
    <x v="174"/>
    <x v="908"/>
    <x v="1"/>
    <x v="1"/>
    <n v="1279083600"/>
    <x v="82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x v="911"/>
    <x v="1"/>
    <x v="565"/>
    <x v="909"/>
    <x v="6"/>
    <x v="6"/>
    <n v="1572498000"/>
    <x v="821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912"/>
    <x v="1"/>
    <x v="167"/>
    <x v="910"/>
    <x v="1"/>
    <x v="1"/>
    <n v="1506056400"/>
    <x v="822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x v="913"/>
    <x v="0"/>
    <x v="27"/>
    <x v="911"/>
    <x v="1"/>
    <x v="1"/>
    <n v="1463029200"/>
    <x v="823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x v="914"/>
    <x v="0"/>
    <x v="95"/>
    <x v="912"/>
    <x v="1"/>
    <x v="1"/>
    <n v="1342069200"/>
    <x v="824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915"/>
    <x v="1"/>
    <x v="566"/>
    <x v="913"/>
    <x v="6"/>
    <x v="6"/>
    <n v="1388296800"/>
    <x v="497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x v="916"/>
    <x v="1"/>
    <x v="229"/>
    <x v="914"/>
    <x v="4"/>
    <x v="4"/>
    <n v="1493787600"/>
    <x v="825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917"/>
    <x v="1"/>
    <x v="72"/>
    <x v="915"/>
    <x v="1"/>
    <x v="1"/>
    <n v="1424844000"/>
    <x v="826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918"/>
    <x v="0"/>
    <x v="192"/>
    <x v="916"/>
    <x v="1"/>
    <x v="1"/>
    <n v="1403931600"/>
    <x v="827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919"/>
    <x v="1"/>
    <x v="358"/>
    <x v="917"/>
    <x v="1"/>
    <x v="1"/>
    <n v="1394514000"/>
    <x v="828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x v="920"/>
    <x v="1"/>
    <x v="567"/>
    <x v="918"/>
    <x v="1"/>
    <x v="1"/>
    <n v="1365397200"/>
    <x v="829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921"/>
    <x v="1"/>
    <x v="339"/>
    <x v="919"/>
    <x v="1"/>
    <x v="1"/>
    <n v="1456120800"/>
    <x v="83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922"/>
    <x v="1"/>
    <x v="227"/>
    <x v="920"/>
    <x v="1"/>
    <x v="1"/>
    <n v="1437714000"/>
    <x v="94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x v="923"/>
    <x v="0"/>
    <x v="356"/>
    <x v="921"/>
    <x v="1"/>
    <x v="1"/>
    <n v="1563771600"/>
    <x v="831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924"/>
    <x v="3"/>
    <x v="568"/>
    <x v="922"/>
    <x v="1"/>
    <x v="1"/>
    <n v="1448517600"/>
    <x v="832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x v="925"/>
    <x v="1"/>
    <x v="87"/>
    <x v="923"/>
    <x v="1"/>
    <x v="1"/>
    <n v="1528779600"/>
    <x v="833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926"/>
    <x v="0"/>
    <x v="109"/>
    <x v="924"/>
    <x v="1"/>
    <x v="1"/>
    <n v="1304744400"/>
    <x v="834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x v="927"/>
    <x v="2"/>
    <x v="569"/>
    <x v="925"/>
    <x v="0"/>
    <x v="0"/>
    <n v="1354341600"/>
    <x v="835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x v="928"/>
    <x v="0"/>
    <x v="373"/>
    <x v="926"/>
    <x v="1"/>
    <x v="1"/>
    <n v="1294552800"/>
    <x v="836"/>
    <x v="836"/>
    <d v="2011-02-13T06:00:00"/>
    <b v="1"/>
    <b v="0"/>
    <s v="theater/plays"/>
    <x v="3"/>
    <x v="3"/>
  </r>
  <r>
    <n v="942"/>
    <s v="Allen Inc"/>
    <s v="Horizontal optimizing model"/>
    <n v="9600"/>
    <n v="6205"/>
    <x v="929"/>
    <x v="0"/>
    <x v="109"/>
    <x v="927"/>
    <x v="2"/>
    <x v="2"/>
    <n v="1295935200"/>
    <x v="611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930"/>
    <x v="1"/>
    <x v="493"/>
    <x v="928"/>
    <x v="1"/>
    <x v="1"/>
    <n v="1411534800"/>
    <x v="837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x v="931"/>
    <x v="0"/>
    <x v="570"/>
    <x v="929"/>
    <x v="2"/>
    <x v="2"/>
    <n v="1486706400"/>
    <x v="334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932"/>
    <x v="0"/>
    <x v="571"/>
    <x v="930"/>
    <x v="1"/>
    <x v="1"/>
    <n v="1333602000"/>
    <x v="838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933"/>
    <x v="0"/>
    <x v="483"/>
    <x v="931"/>
    <x v="1"/>
    <x v="1"/>
    <n v="1308200400"/>
    <x v="839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x v="934"/>
    <x v="0"/>
    <x v="171"/>
    <x v="932"/>
    <x v="1"/>
    <x v="1"/>
    <n v="1411707600"/>
    <x v="216"/>
    <x v="840"/>
    <d v="2014-10-03T05:00:00"/>
    <b v="0"/>
    <b v="0"/>
    <s v="theater/plays"/>
    <x v="3"/>
    <x v="3"/>
  </r>
  <r>
    <n v="948"/>
    <s v="Smith-Hill"/>
    <s v="Integrated holistic paradigm"/>
    <n v="9400"/>
    <n v="5918"/>
    <x v="935"/>
    <x v="3"/>
    <x v="415"/>
    <x v="933"/>
    <x v="1"/>
    <x v="1"/>
    <n v="1418364000"/>
    <x v="84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936"/>
    <x v="1"/>
    <x v="84"/>
    <x v="934"/>
    <x v="1"/>
    <x v="1"/>
    <n v="1429333200"/>
    <x v="133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298"/>
    <x v="0"/>
    <x v="49"/>
    <x v="298"/>
    <x v="1"/>
    <x v="1"/>
    <n v="1555390800"/>
    <x v="354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x v="937"/>
    <x v="1"/>
    <x v="572"/>
    <x v="935"/>
    <x v="1"/>
    <x v="1"/>
    <n v="1482732000"/>
    <x v="721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x v="938"/>
    <x v="3"/>
    <x v="428"/>
    <x v="936"/>
    <x v="1"/>
    <x v="1"/>
    <n v="1470718800"/>
    <x v="841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939"/>
    <x v="0"/>
    <x v="356"/>
    <x v="937"/>
    <x v="1"/>
    <x v="1"/>
    <n v="1450591200"/>
    <x v="842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940"/>
    <x v="1"/>
    <x v="573"/>
    <x v="938"/>
    <x v="2"/>
    <x v="2"/>
    <n v="1348290000"/>
    <x v="843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941"/>
    <x v="1"/>
    <x v="175"/>
    <x v="939"/>
    <x v="1"/>
    <x v="1"/>
    <n v="1353823200"/>
    <x v="844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x v="942"/>
    <x v="0"/>
    <x v="268"/>
    <x v="940"/>
    <x v="1"/>
    <x v="1"/>
    <n v="1450764000"/>
    <x v="845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943"/>
    <x v="1"/>
    <x v="54"/>
    <x v="941"/>
    <x v="1"/>
    <x v="1"/>
    <n v="1329372000"/>
    <x v="846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944"/>
    <x v="1"/>
    <x v="192"/>
    <x v="942"/>
    <x v="1"/>
    <x v="1"/>
    <n v="1277096400"/>
    <x v="847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945"/>
    <x v="0"/>
    <x v="406"/>
    <x v="943"/>
    <x v="1"/>
    <x v="1"/>
    <n v="1277701200"/>
    <x v="688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946"/>
    <x v="0"/>
    <x v="12"/>
    <x v="944"/>
    <x v="1"/>
    <x v="1"/>
    <n v="1454911200"/>
    <x v="848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947"/>
    <x v="1"/>
    <x v="287"/>
    <x v="945"/>
    <x v="1"/>
    <x v="1"/>
    <n v="1297922400"/>
    <x v="248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948"/>
    <x v="1"/>
    <x v="574"/>
    <x v="946"/>
    <x v="1"/>
    <x v="1"/>
    <n v="1384408800"/>
    <x v="849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x v="949"/>
    <x v="0"/>
    <x v="493"/>
    <x v="947"/>
    <x v="6"/>
    <x v="6"/>
    <n v="1299304800"/>
    <x v="85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950"/>
    <x v="1"/>
    <x v="287"/>
    <x v="948"/>
    <x v="1"/>
    <x v="1"/>
    <n v="1431320400"/>
    <x v="851"/>
    <x v="854"/>
    <d v="2015-05-16T05:00:00"/>
    <b v="0"/>
    <b v="0"/>
    <s v="theater/plays"/>
    <x v="3"/>
    <x v="3"/>
  </r>
  <r>
    <n v="965"/>
    <s v="Nunez-King"/>
    <s v="Phased clear-thinking policy"/>
    <n v="2200"/>
    <n v="8501"/>
    <x v="951"/>
    <x v="1"/>
    <x v="512"/>
    <x v="949"/>
    <x v="4"/>
    <x v="4"/>
    <n v="1264399200"/>
    <x v="852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x v="952"/>
    <x v="1"/>
    <x v="242"/>
    <x v="950"/>
    <x v="1"/>
    <x v="1"/>
    <n v="1497502800"/>
    <x v="853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x v="953"/>
    <x v="1"/>
    <x v="575"/>
    <x v="951"/>
    <x v="1"/>
    <x v="1"/>
    <n v="1333688400"/>
    <x v="104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954"/>
    <x v="1"/>
    <x v="493"/>
    <x v="952"/>
    <x v="1"/>
    <x v="1"/>
    <n v="1293861600"/>
    <x v="854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x v="955"/>
    <x v="1"/>
    <x v="576"/>
    <x v="953"/>
    <x v="1"/>
    <x v="1"/>
    <n v="1576994400"/>
    <x v="855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956"/>
    <x v="0"/>
    <x v="577"/>
    <x v="954"/>
    <x v="1"/>
    <x v="1"/>
    <n v="1304917200"/>
    <x v="856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x v="957"/>
    <x v="0"/>
    <x v="3"/>
    <x v="955"/>
    <x v="1"/>
    <x v="1"/>
    <n v="1381208400"/>
    <x v="857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958"/>
    <x v="1"/>
    <x v="578"/>
    <x v="956"/>
    <x v="1"/>
    <x v="1"/>
    <n v="1401685200"/>
    <x v="858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959"/>
    <x v="0"/>
    <x v="526"/>
    <x v="957"/>
    <x v="1"/>
    <x v="1"/>
    <n v="1291960800"/>
    <x v="859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960"/>
    <x v="1"/>
    <x v="235"/>
    <x v="958"/>
    <x v="1"/>
    <x v="1"/>
    <n v="1368853200"/>
    <x v="86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x v="961"/>
    <x v="1"/>
    <x v="18"/>
    <x v="959"/>
    <x v="1"/>
    <x v="1"/>
    <n v="1448776800"/>
    <x v="264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962"/>
    <x v="1"/>
    <x v="382"/>
    <x v="960"/>
    <x v="1"/>
    <x v="1"/>
    <n v="1296194400"/>
    <x v="65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x v="963"/>
    <x v="0"/>
    <x v="109"/>
    <x v="961"/>
    <x v="1"/>
    <x v="1"/>
    <n v="1517983200"/>
    <x v="861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964"/>
    <x v="1"/>
    <x v="45"/>
    <x v="962"/>
    <x v="1"/>
    <x v="1"/>
    <n v="1478930400"/>
    <x v="862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965"/>
    <x v="1"/>
    <x v="579"/>
    <x v="963"/>
    <x v="4"/>
    <x v="4"/>
    <n v="1426395600"/>
    <x v="454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966"/>
    <x v="0"/>
    <x v="580"/>
    <x v="964"/>
    <x v="1"/>
    <x v="1"/>
    <n v="1446181200"/>
    <x v="863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x v="967"/>
    <x v="1"/>
    <x v="581"/>
    <x v="965"/>
    <x v="1"/>
    <x v="1"/>
    <n v="1514181600"/>
    <x v="864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x v="968"/>
    <x v="0"/>
    <x v="51"/>
    <x v="966"/>
    <x v="1"/>
    <x v="1"/>
    <n v="1311051600"/>
    <x v="865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969"/>
    <x v="1"/>
    <x v="582"/>
    <x v="967"/>
    <x v="1"/>
    <x v="1"/>
    <n v="1564894800"/>
    <x v="866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970"/>
    <x v="1"/>
    <x v="345"/>
    <x v="968"/>
    <x v="1"/>
    <x v="1"/>
    <n v="1567918800"/>
    <x v="867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x v="971"/>
    <x v="0"/>
    <x v="583"/>
    <x v="969"/>
    <x v="1"/>
    <x v="1"/>
    <n v="1386309600"/>
    <x v="868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972"/>
    <x v="0"/>
    <x v="45"/>
    <x v="970"/>
    <x v="1"/>
    <x v="1"/>
    <n v="1301979600"/>
    <x v="296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x v="973"/>
    <x v="1"/>
    <x v="584"/>
    <x v="971"/>
    <x v="1"/>
    <x v="1"/>
    <n v="1493269200"/>
    <x v="869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974"/>
    <x v="0"/>
    <x v="251"/>
    <x v="972"/>
    <x v="1"/>
    <x v="1"/>
    <n v="1478930400"/>
    <x v="274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975"/>
    <x v="1"/>
    <x v="31"/>
    <x v="973"/>
    <x v="1"/>
    <x v="1"/>
    <n v="1555390800"/>
    <x v="354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976"/>
    <x v="0"/>
    <x v="251"/>
    <x v="974"/>
    <x v="1"/>
    <x v="1"/>
    <n v="1456984800"/>
    <x v="87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x v="977"/>
    <x v="1"/>
    <x v="585"/>
    <x v="975"/>
    <x v="1"/>
    <x v="1"/>
    <n v="1411621200"/>
    <x v="871"/>
    <x v="870"/>
    <d v="2014-09-29T05:00:00"/>
    <b v="0"/>
    <b v="1"/>
    <s v="music/rock"/>
    <x v="1"/>
    <x v="1"/>
  </r>
  <r>
    <n v="992"/>
    <s v="Morrow Inc"/>
    <s v="Networked global migration"/>
    <n v="3100"/>
    <n v="13223"/>
    <x v="978"/>
    <x v="1"/>
    <x v="227"/>
    <x v="976"/>
    <x v="1"/>
    <x v="1"/>
    <n v="1525669200"/>
    <x v="98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979"/>
    <x v="3"/>
    <x v="51"/>
    <x v="977"/>
    <x v="6"/>
    <x v="6"/>
    <n v="1450936800"/>
    <x v="872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980"/>
    <x v="0"/>
    <x v="586"/>
    <x v="978"/>
    <x v="1"/>
    <x v="1"/>
    <n v="1413522000"/>
    <x v="873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981"/>
    <x v="1"/>
    <x v="587"/>
    <x v="979"/>
    <x v="1"/>
    <x v="1"/>
    <n v="1541307600"/>
    <x v="526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982"/>
    <x v="0"/>
    <x v="192"/>
    <x v="980"/>
    <x v="1"/>
    <x v="1"/>
    <n v="1357106400"/>
    <x v="874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x v="983"/>
    <x v="3"/>
    <x v="279"/>
    <x v="981"/>
    <x v="6"/>
    <x v="6"/>
    <n v="1390197600"/>
    <x v="875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984"/>
    <x v="0"/>
    <x v="82"/>
    <x v="982"/>
    <x v="1"/>
    <x v="1"/>
    <n v="1265868000"/>
    <x v="876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985"/>
    <x v="3"/>
    <x v="588"/>
    <x v="983"/>
    <x v="1"/>
    <x v="1"/>
    <n v="1467176400"/>
    <x v="877"/>
    <x v="878"/>
    <d v="2016-07-06T05:00:00"/>
    <b v="0"/>
    <b v="0"/>
    <s v="food/food trucks"/>
    <x v="0"/>
    <x v="0"/>
  </r>
  <r>
    <m/>
    <m/>
    <m/>
    <m/>
    <m/>
    <x v="986"/>
    <x v="4"/>
    <x v="589"/>
    <x v="984"/>
    <x v="7"/>
    <x v="7"/>
    <m/>
    <x v="878"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E389A-D7AD-4F39-9F70-5BFBA795A56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1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E2AE8-E517-4E36-81D1-33F604FB78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0F355-4A88-4241-9804-AF7E0375170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8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M1" zoomScaleNormal="100" workbookViewId="0">
      <selection activeCell="I6" sqref="I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18.5" bestFit="1" customWidth="1"/>
    <col min="8" max="8" width="17.5" bestFit="1" customWidth="1"/>
    <col min="9" max="9" width="17.5" customWidth="1"/>
    <col min="12" max="13" width="11.125" bestFit="1" customWidth="1"/>
    <col min="14" max="14" width="26.375" bestFit="1" customWidth="1"/>
    <col min="15" max="15" width="26.375" customWidth="1"/>
    <col min="18" max="18" width="28" bestFit="1" customWidth="1"/>
    <col min="19" max="19" width="15.3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9.5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.75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2">E4/D4*100</f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9.5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9.5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9.5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9.5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.75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9.5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9.5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9.5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9.5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9.5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9.5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9.5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9.5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9.5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9.5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9.5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4">(((L67/60)/60)/24)+DATE(1970,1,1)</f>
        <v>40570.25</v>
      </c>
      <c r="O67" s="8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6">E68/D68*100</f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6"/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8">(((L131/60)/60)/24)+DATE(1970,1,1)</f>
        <v>42038.25</v>
      </c>
      <c r="O131" s="8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0">E132/D132*100</f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8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8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8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8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8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8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8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8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8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8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8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8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8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8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8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8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8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8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8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8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8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8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8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8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8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8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8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8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8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8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8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8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8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8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8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8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8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8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8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8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8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8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8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8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8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8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8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8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8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8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8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8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8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8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8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8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8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8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8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8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8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8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8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0"/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2">(((L195/60)/60)/24)+DATE(1970,1,1)</f>
        <v>43198.208333333328</v>
      </c>
      <c r="O195" s="8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4">E196/D196*100</f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6">(((L259/60)/60)/24)+DATE(1970,1,1)</f>
        <v>41338.25</v>
      </c>
      <c r="O259" s="8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8">E260/D260*100</f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8"/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0">(((L323/60)/60)/24)+DATE(1970,1,1)</f>
        <v>40634.208333333336</v>
      </c>
      <c r="O323" s="8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2">E324/D324*100</f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0"/>
        <v>40507.25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0"/>
        <v>41725.208333333336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0"/>
        <v>42176.208333333328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0"/>
        <v>43267.208333333328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0"/>
        <v>42364.25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0"/>
        <v>43705.208333333328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0"/>
        <v>43434.25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0"/>
        <v>42716.25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0"/>
        <v>43077.25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0"/>
        <v>40896.25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0"/>
        <v>41361.208333333336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0"/>
        <v>43424.25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0"/>
        <v>43110.25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0"/>
        <v>43784.25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0"/>
        <v>40527.25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0"/>
        <v>43780.25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0"/>
        <v>40821.208333333336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0"/>
        <v>42949.208333333328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0"/>
        <v>40889.25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0"/>
        <v>42244.208333333328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0"/>
        <v>41475.208333333336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0"/>
        <v>41597.25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0"/>
        <v>43122.25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0"/>
        <v>42194.208333333328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0"/>
        <v>42971.208333333328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0"/>
        <v>42046.25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0"/>
        <v>42782.25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0"/>
        <v>42930.208333333328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0"/>
        <v>42144.208333333328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0"/>
        <v>42240.208333333328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0"/>
        <v>42315.25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0"/>
        <v>43651.208333333328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0"/>
        <v>41520.208333333336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0"/>
        <v>42757.25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0"/>
        <v>40922.25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0"/>
        <v>42250.208333333328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0"/>
        <v>43322.208333333328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0"/>
        <v>40782.208333333336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0"/>
        <v>40544.25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0"/>
        <v>43015.208333333328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0"/>
        <v>40570.25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0"/>
        <v>40904.25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0"/>
        <v>43164.25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0"/>
        <v>42733.25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0"/>
        <v>40546.25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0"/>
        <v>41930.208333333336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0"/>
        <v>40464.208333333336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0"/>
        <v>41308.25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0"/>
        <v>43570.208333333328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0"/>
        <v>42043.25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0"/>
        <v>42012.25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0"/>
        <v>42964.208333333328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0"/>
        <v>43476.25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0"/>
        <v>42293.208333333328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0"/>
        <v>41826.208333333336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0"/>
        <v>43760.208333333328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0"/>
        <v>43241.208333333328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0"/>
        <v>40843.208333333336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0"/>
        <v>41448.208333333336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0"/>
        <v>42163.208333333328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0"/>
        <v>43024.208333333328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0"/>
        <v>43509.25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0"/>
        <v>42776.25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2"/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4">(((L387/60)/60)/24)+DATE(1970,1,1)</f>
        <v>43553.208333333328</v>
      </c>
      <c r="O387" s="8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6">E388/D388*100</f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4"/>
        <v>40355.208333333336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4"/>
        <v>41072.208333333336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4"/>
        <v>40912.25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4"/>
        <v>40479.208333333336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4"/>
        <v>41530.208333333336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4"/>
        <v>41653.25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4"/>
        <v>40549.25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4"/>
        <v>42933.208333333328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4"/>
        <v>41484.208333333336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4"/>
        <v>40885.25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4"/>
        <v>43378.208333333328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4"/>
        <v>41417.208333333336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4"/>
        <v>43228.208333333328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4"/>
        <v>40576.25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4"/>
        <v>41502.208333333336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4"/>
        <v>43765.208333333328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4"/>
        <v>40914.25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4"/>
        <v>40310.208333333336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4"/>
        <v>43053.25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4"/>
        <v>43255.208333333328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4"/>
        <v>41304.25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4"/>
        <v>43751.208333333328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4"/>
        <v>42541.208333333328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4"/>
        <v>42843.208333333328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4"/>
        <v>42122.208333333328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4"/>
        <v>42884.208333333328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4"/>
        <v>41642.25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4"/>
        <v>43431.25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4"/>
        <v>40288.208333333336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4"/>
        <v>40921.25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4"/>
        <v>40560.25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4"/>
        <v>43407.208333333328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4"/>
        <v>41035.208333333336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4"/>
        <v>40899.25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4"/>
        <v>42911.208333333328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4"/>
        <v>42915.208333333328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4"/>
        <v>40285.208333333336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4"/>
        <v>40808.208333333336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4"/>
        <v>43208.208333333328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4"/>
        <v>42213.208333333328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4"/>
        <v>41332.25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4"/>
        <v>41895.208333333336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4"/>
        <v>40585.25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4"/>
        <v>41680.25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4"/>
        <v>43737.208333333328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4"/>
        <v>43273.208333333328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4"/>
        <v>41761.208333333336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4"/>
        <v>41603.25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4"/>
        <v>42705.25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4"/>
        <v>41988.25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4"/>
        <v>43575.208333333328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4"/>
        <v>42260.208333333328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4"/>
        <v>41337.25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4"/>
        <v>42680.208333333328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4"/>
        <v>42916.208333333328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4"/>
        <v>41025.208333333336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4"/>
        <v>42980.208333333328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4"/>
        <v>40451.208333333336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4"/>
        <v>40748.208333333336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4"/>
        <v>40515.25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4"/>
        <v>41261.25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4"/>
        <v>43088.25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4"/>
        <v>41378.208333333336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6"/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8">(((L451/60)/60)/24)+DATE(1970,1,1)</f>
        <v>43530.25</v>
      </c>
      <c r="O451" s="8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0">E452/D452*100</f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8"/>
        <v>43394.208333333328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8"/>
        <v>42935.208333333328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8"/>
        <v>40365.208333333336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8"/>
        <v>42705.25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8"/>
        <v>41568.208333333336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8"/>
        <v>40809.208333333336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8"/>
        <v>43141.25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8"/>
        <v>42657.208333333328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8"/>
        <v>40265.208333333336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8"/>
        <v>42001.25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8"/>
        <v>40399.208333333336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8"/>
        <v>41757.208333333336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8"/>
        <v>41304.25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8"/>
        <v>41639.25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8"/>
        <v>43142.25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8"/>
        <v>43127.25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8"/>
        <v>41409.208333333336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8"/>
        <v>42331.25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8"/>
        <v>43569.208333333328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8"/>
        <v>42142.208333333328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8"/>
        <v>42716.25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8"/>
        <v>41031.208333333336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8"/>
        <v>43535.208333333328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8"/>
        <v>43277.208333333328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8"/>
        <v>41989.25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8"/>
        <v>41450.208333333336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8"/>
        <v>43322.208333333328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8"/>
        <v>40720.208333333336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8"/>
        <v>42072.208333333328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8"/>
        <v>42945.208333333328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8"/>
        <v>40248.25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8"/>
        <v>41913.208333333336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8"/>
        <v>40963.25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8"/>
        <v>43811.25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8"/>
        <v>41855.208333333336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8"/>
        <v>43626.208333333328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8"/>
        <v>43168.25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8"/>
        <v>42845.208333333328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8"/>
        <v>42403.25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8"/>
        <v>40406.208333333336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8"/>
        <v>43786.25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8"/>
        <v>41456.208333333336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8"/>
        <v>40336.208333333336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8"/>
        <v>43645.208333333328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8"/>
        <v>40990.208333333336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8"/>
        <v>41800.208333333336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8"/>
        <v>42876.208333333328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8"/>
        <v>42724.25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8"/>
        <v>42005.25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8"/>
        <v>42444.208333333328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 s="4"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8"/>
        <v>41395.208333333336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8"/>
        <v>41345.208333333336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8"/>
        <v>41117.208333333336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8"/>
        <v>42186.208333333328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8"/>
        <v>42142.208333333328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8"/>
        <v>41341.25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8"/>
        <v>43062.25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8"/>
        <v>41373.208333333336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8"/>
        <v>43310.208333333328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8"/>
        <v>41034.208333333336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8"/>
        <v>43251.208333333328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8"/>
        <v>43671.208333333328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8"/>
        <v>41825.208333333336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0"/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2">(((L515/60)/60)/24)+DATE(1970,1,1)</f>
        <v>40430.208333333336</v>
      </c>
      <c r="O515" s="8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4">E516/D516*100</f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2"/>
        <v>41614.25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2"/>
        <v>40900.25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2"/>
        <v>40396.208333333336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2"/>
        <v>42860.208333333328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2"/>
        <v>43154.25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2"/>
        <v>42012.25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2"/>
        <v>43574.208333333328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2"/>
        <v>42605.208333333328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2"/>
        <v>41093.208333333336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2"/>
        <v>40241.25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2"/>
        <v>40294.208333333336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2"/>
        <v>40505.25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2"/>
        <v>42364.25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2"/>
        <v>42405.25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2"/>
        <v>41601.25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2"/>
        <v>41769.208333333336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2"/>
        <v>40421.208333333336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2"/>
        <v>41589.25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2"/>
        <v>43125.25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2"/>
        <v>41479.208333333336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2"/>
        <v>43329.208333333328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2"/>
        <v>43259.208333333328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2"/>
        <v>40414.208333333336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2"/>
        <v>43342.208333333328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2"/>
        <v>41539.208333333336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2"/>
        <v>43647.208333333328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2"/>
        <v>43225.208333333328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2"/>
        <v>42165.208333333328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2"/>
        <v>42391.25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2"/>
        <v>41528.208333333336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2"/>
        <v>42377.25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2"/>
        <v>43824.25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2"/>
        <v>43360.208333333328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2"/>
        <v>42029.25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2"/>
        <v>42461.208333333328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2"/>
        <v>41422.208333333336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2"/>
        <v>40968.25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2"/>
        <v>41993.25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2"/>
        <v>42700.25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2"/>
        <v>40545.25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2"/>
        <v>42723.25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2"/>
        <v>41731.208333333336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2"/>
        <v>40792.208333333336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2"/>
        <v>42279.208333333328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2"/>
        <v>42424.25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2"/>
        <v>42584.208333333328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2"/>
        <v>40865.25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2"/>
        <v>40833.208333333336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2"/>
        <v>43536.208333333328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2"/>
        <v>43417.25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2"/>
        <v>42078.208333333328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2"/>
        <v>40862.25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2"/>
        <v>42424.25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2"/>
        <v>41830.208333333336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2"/>
        <v>40374.208333333336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2"/>
        <v>40554.25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2"/>
        <v>41993.25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2"/>
        <v>42174.208333333328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2"/>
        <v>42275.208333333328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2"/>
        <v>41761.208333333336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2"/>
        <v>43806.25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2"/>
        <v>41779.208333333336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2"/>
        <v>43040.208333333328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4"/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6">(((L579/60)/60)/24)+DATE(1970,1,1)</f>
        <v>40613.25</v>
      </c>
      <c r="O579" s="8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8">E580/D580*100</f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6"/>
        <v>40878.25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6"/>
        <v>40762.208333333336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6"/>
        <v>41696.25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6"/>
        <v>40662.208333333336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6"/>
        <v>42165.208333333328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6"/>
        <v>40959.25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6"/>
        <v>41024.208333333336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6"/>
        <v>40255.208333333336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6"/>
        <v>40499.25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6"/>
        <v>43484.25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6"/>
        <v>40262.208333333336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6"/>
        <v>42190.208333333328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6"/>
        <v>41994.25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6"/>
        <v>40373.208333333336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6"/>
        <v>41789.208333333336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6"/>
        <v>41724.208333333336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6"/>
        <v>42548.208333333328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6"/>
        <v>40253.208333333336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6"/>
        <v>42434.25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6"/>
        <v>43786.25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6"/>
        <v>40344.208333333336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6"/>
        <v>42047.25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6"/>
        <v>41485.208333333336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6"/>
        <v>41789.208333333336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6"/>
        <v>42160.208333333328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6"/>
        <v>43573.208333333328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6"/>
        <v>40565.25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6"/>
        <v>42280.208333333328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6"/>
        <v>42436.25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6"/>
        <v>41721.208333333336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6"/>
        <v>43530.25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6"/>
        <v>43481.25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6"/>
        <v>41259.25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6"/>
        <v>41480.208333333336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6"/>
        <v>40474.208333333336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6"/>
        <v>42973.208333333328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6"/>
        <v>42746.25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6"/>
        <v>42489.208333333328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6"/>
        <v>41537.208333333336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6"/>
        <v>41794.208333333336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6"/>
        <v>41396.208333333336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6"/>
        <v>40669.208333333336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6"/>
        <v>42559.208333333328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6"/>
        <v>42626.208333333328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6"/>
        <v>43205.208333333328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6"/>
        <v>42201.208333333328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6"/>
        <v>42029.25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6"/>
        <v>43857.25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6"/>
        <v>40449.208333333336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6"/>
        <v>40345.208333333336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6"/>
        <v>40455.208333333336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6"/>
        <v>42557.208333333328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6"/>
        <v>43586.208333333328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6"/>
        <v>43550.208333333328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6"/>
        <v>41945.208333333336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6"/>
        <v>42315.25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6"/>
        <v>42819.208333333328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6"/>
        <v>41314.25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6"/>
        <v>40926.25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6"/>
        <v>42688.25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6"/>
        <v>40386.208333333336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6"/>
        <v>43309.208333333328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6"/>
        <v>42387.25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8"/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0">(((L643/60)/60)/24)+DATE(1970,1,1)</f>
        <v>42786.25</v>
      </c>
      <c r="O643" s="8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2">E644/D644*100</f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0"/>
        <v>43451.25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0"/>
        <v>42795.25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0"/>
        <v>43452.25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0"/>
        <v>43369.208333333328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0"/>
        <v>41346.208333333336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0"/>
        <v>43199.208333333328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0"/>
        <v>42922.208333333328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0"/>
        <v>40471.208333333336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0"/>
        <v>41828.208333333336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0"/>
        <v>41692.25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0"/>
        <v>42587.208333333328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0"/>
        <v>42468.208333333328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0"/>
        <v>42240.208333333328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0"/>
        <v>42796.25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0"/>
        <v>43097.25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0"/>
        <v>43096.25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0"/>
        <v>42246.208333333328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0"/>
        <v>40570.25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0"/>
        <v>42237.208333333328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0"/>
        <v>40996.208333333336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0"/>
        <v>43443.25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0"/>
        <v>40458.208333333336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0"/>
        <v>40959.25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0"/>
        <v>40733.208333333336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0"/>
        <v>41516.208333333336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0"/>
        <v>41892.208333333336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0"/>
        <v>41122.208333333336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0"/>
        <v>42912.208333333328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0"/>
        <v>42425.25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0"/>
        <v>40390.208333333336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0"/>
        <v>43180.208333333328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0"/>
        <v>42475.208333333328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0"/>
        <v>40774.208333333336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0"/>
        <v>43719.208333333328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0"/>
        <v>41178.208333333336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0"/>
        <v>42561.208333333328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0"/>
        <v>43484.25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0"/>
        <v>43756.208333333328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0"/>
        <v>43813.25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0"/>
        <v>40898.25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0"/>
        <v>41619.25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0"/>
        <v>43359.208333333328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0"/>
        <v>40358.208333333336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0"/>
        <v>42239.208333333328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0"/>
        <v>43186.208333333328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0"/>
        <v>42806.25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0"/>
        <v>43475.25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0"/>
        <v>41576.208333333336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0"/>
        <v>40874.25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0"/>
        <v>41185.208333333336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0"/>
        <v>43655.208333333328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0"/>
        <v>43025.208333333328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0"/>
        <v>43066.25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0"/>
        <v>42322.25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0"/>
        <v>42114.208333333328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0"/>
        <v>43190.208333333328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0"/>
        <v>40871.25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0"/>
        <v>43641.208333333328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0"/>
        <v>40203.25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0"/>
        <v>40629.208333333336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0"/>
        <v>41477.208333333336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0"/>
        <v>41020.208333333336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0"/>
        <v>42555.208333333328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2"/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4">(((L707/60)/60)/24)+DATE(1970,1,1)</f>
        <v>41619.25</v>
      </c>
      <c r="O707" s="8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6">E708/D708*100</f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4"/>
        <v>43471.25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4"/>
        <v>43442.25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4"/>
        <v>42877.208333333328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4"/>
        <v>41018.208333333336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4"/>
        <v>43295.208333333328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4"/>
        <v>42393.25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4"/>
        <v>42559.208333333328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4"/>
        <v>42604.208333333328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4"/>
        <v>41870.208333333336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4"/>
        <v>40397.208333333336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4"/>
        <v>41465.208333333336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4"/>
        <v>40777.208333333336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4"/>
        <v>41442.208333333336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4"/>
        <v>41058.208333333336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4"/>
        <v>43152.25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4"/>
        <v>43194.208333333328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4"/>
        <v>43045.25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4"/>
        <v>42431.25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4"/>
        <v>41934.208333333336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4"/>
        <v>41958.25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4"/>
        <v>40476.208333333336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4"/>
        <v>43485.25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4"/>
        <v>42515.208333333328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4"/>
        <v>41309.25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4"/>
        <v>42147.208333333328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4"/>
        <v>42939.208333333328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4"/>
        <v>42816.208333333328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4"/>
        <v>41844.208333333336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4"/>
        <v>42763.25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4"/>
        <v>42459.208333333328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4"/>
        <v>42055.25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4"/>
        <v>42685.25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4"/>
        <v>41959.25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4"/>
        <v>41089.208333333336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4"/>
        <v>42769.25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4"/>
        <v>40321.208333333336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4"/>
        <v>40197.25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4"/>
        <v>42298.208333333328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4"/>
        <v>43322.208333333328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4"/>
        <v>40328.208333333336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4"/>
        <v>40825.208333333336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4"/>
        <v>40423.208333333336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4"/>
        <v>40238.25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4"/>
        <v>41920.208333333336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4"/>
        <v>40360.208333333336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4"/>
        <v>42446.208333333328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4"/>
        <v>40395.208333333336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4"/>
        <v>40321.208333333336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4"/>
        <v>41210.208333333336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4"/>
        <v>43096.25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4"/>
        <v>42024.25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4"/>
        <v>40675.208333333336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4"/>
        <v>41936.208333333336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4"/>
        <v>43136.25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4"/>
        <v>43678.208333333328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4"/>
        <v>42938.208333333328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4"/>
        <v>41241.25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4"/>
        <v>41037.208333333336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4"/>
        <v>40676.208333333336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4"/>
        <v>42840.208333333328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4"/>
        <v>43362.208333333328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4"/>
        <v>42283.208333333328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4"/>
        <v>41619.25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6"/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8">(((L771/60)/60)/24)+DATE(1970,1,1)</f>
        <v>41501.208333333336</v>
      </c>
      <c r="O771" s="8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0">E772/D772*100</f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8"/>
        <v>41743.208333333336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8"/>
        <v>43491.25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8"/>
        <v>43505.25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8"/>
        <v>42838.208333333328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8"/>
        <v>42513.208333333328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8"/>
        <v>41949.25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8"/>
        <v>43650.208333333328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8"/>
        <v>40809.208333333336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8"/>
        <v>40768.208333333336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8"/>
        <v>42230.208333333328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8"/>
        <v>42573.208333333328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8"/>
        <v>40482.208333333336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8"/>
        <v>40603.25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8"/>
        <v>41625.25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8"/>
        <v>42435.25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8"/>
        <v>43582.208333333328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8"/>
        <v>43186.208333333328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8"/>
        <v>40684.208333333336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8"/>
        <v>41202.208333333336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8"/>
        <v>41786.208333333336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8"/>
        <v>40223.25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8"/>
        <v>42715.25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8"/>
        <v>41451.208333333336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8"/>
        <v>41450.208333333336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8"/>
        <v>43091.25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8"/>
        <v>42675.208333333328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8"/>
        <v>41859.208333333336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8"/>
        <v>43464.25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8"/>
        <v>41060.208333333336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8"/>
        <v>42399.25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8"/>
        <v>42167.208333333328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8"/>
        <v>43830.25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8"/>
        <v>43650.208333333328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8"/>
        <v>43492.25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8"/>
        <v>43102.25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8"/>
        <v>41958.25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8"/>
        <v>40973.25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8"/>
        <v>43753.208333333328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8"/>
        <v>42507.208333333328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8"/>
        <v>41135.208333333336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8"/>
        <v>43067.25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8"/>
        <v>42378.25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8"/>
        <v>43206.208333333328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8"/>
        <v>41148.208333333336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8"/>
        <v>42517.208333333328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8"/>
        <v>43068.25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8"/>
        <v>41680.25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8"/>
        <v>43589.208333333328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8"/>
        <v>43486.25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8"/>
        <v>41237.25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8"/>
        <v>43310.208333333328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8"/>
        <v>42794.25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8"/>
        <v>41698.25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8"/>
        <v>41892.208333333336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8"/>
        <v>40348.208333333336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8"/>
        <v>42941.208333333328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8"/>
        <v>40525.25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8"/>
        <v>40666.208333333336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8"/>
        <v>43340.208333333328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8"/>
        <v>42164.208333333328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8"/>
        <v>43103.25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8"/>
        <v>40994.208333333336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8"/>
        <v>42299.208333333328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0"/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2">(((L835/60)/60)/24)+DATE(1970,1,1)</f>
        <v>40588.25</v>
      </c>
      <c r="O835" s="8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4">E836/D836*100</f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2"/>
        <v>41448.208333333336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2"/>
        <v>42063.25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2"/>
        <v>40214.25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2"/>
        <v>40629.208333333336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2"/>
        <v>43370.208333333328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2"/>
        <v>41715.208333333336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2"/>
        <v>41836.208333333336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2"/>
        <v>42419.25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2"/>
        <v>43266.208333333328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2"/>
        <v>43338.208333333328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2"/>
        <v>40930.25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2"/>
        <v>43235.208333333328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2"/>
        <v>43302.208333333328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2"/>
        <v>43107.25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2"/>
        <v>40341.208333333336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2"/>
        <v>40948.25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2"/>
        <v>40866.25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2"/>
        <v>41031.208333333336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2"/>
        <v>40740.208333333336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2"/>
        <v>40714.208333333336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2"/>
        <v>43787.25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2"/>
        <v>40712.208333333336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2"/>
        <v>41023.208333333336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2"/>
        <v>40944.25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2"/>
        <v>43211.208333333328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2"/>
        <v>41334.25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2"/>
        <v>43515.25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2"/>
        <v>40258.208333333336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2"/>
        <v>40756.208333333336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2"/>
        <v>42172.208333333328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2"/>
        <v>42601.208333333328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2"/>
        <v>41897.208333333336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2"/>
        <v>40671.208333333336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2"/>
        <v>43382.208333333328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2"/>
        <v>41559.208333333336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2"/>
        <v>40350.208333333336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2"/>
        <v>42240.208333333328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2"/>
        <v>43040.208333333328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2"/>
        <v>43346.208333333328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2"/>
        <v>41647.25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2"/>
        <v>40291.208333333336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2"/>
        <v>40556.25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2"/>
        <v>43624.208333333328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2"/>
        <v>42577.208333333328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2"/>
        <v>43845.25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2"/>
        <v>42788.25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2"/>
        <v>43667.208333333328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2"/>
        <v>42194.208333333328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2"/>
        <v>42025.25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2"/>
        <v>40323.208333333336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2"/>
        <v>41763.208333333336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2"/>
        <v>40335.208333333336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2"/>
        <v>40416.208333333336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2"/>
        <v>42202.208333333328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2"/>
        <v>42836.208333333328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2"/>
        <v>41710.208333333336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2"/>
        <v>43640.208333333328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2"/>
        <v>40880.25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2"/>
        <v>40319.208333333336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2"/>
        <v>42170.208333333328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2"/>
        <v>41466.208333333336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2"/>
        <v>43134.25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2"/>
        <v>40738.208333333336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4"/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6">(((L899/60)/60)/24)+DATE(1970,1,1)</f>
        <v>43583.208333333328</v>
      </c>
      <c r="O899" s="8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8">E900/D900*100</f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6"/>
        <v>43815.25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6"/>
        <v>41554.208333333336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6"/>
        <v>41901.208333333336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6"/>
        <v>43298.208333333328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6"/>
        <v>42399.25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6"/>
        <v>41034.208333333336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6"/>
        <v>41186.208333333336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6"/>
        <v>41536.208333333336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6"/>
        <v>42868.208333333328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6"/>
        <v>40660.208333333336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6"/>
        <v>41031.208333333336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6"/>
        <v>43255.208333333328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6"/>
        <v>42026.25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6"/>
        <v>43717.208333333328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6"/>
        <v>41157.208333333336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6"/>
        <v>43597.208333333328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6"/>
        <v>41490.208333333336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6"/>
        <v>42976.208333333328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6"/>
        <v>41991.25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6"/>
        <v>40722.208333333336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6"/>
        <v>41117.208333333336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6"/>
        <v>43022.208333333328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6"/>
        <v>43503.25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6"/>
        <v>40951.25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6"/>
        <v>43443.25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6"/>
        <v>40373.208333333336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6"/>
        <v>43769.208333333328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6"/>
        <v>43000.208333333328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6"/>
        <v>42502.208333333328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6"/>
        <v>41102.208333333336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6"/>
        <v>41637.25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6"/>
        <v>42858.208333333328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6"/>
        <v>42060.25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6"/>
        <v>41818.208333333336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6"/>
        <v>41709.208333333336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6"/>
        <v>41372.208333333336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6"/>
        <v>42422.25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6"/>
        <v>42209.208333333328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6"/>
        <v>43668.208333333328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6"/>
        <v>42334.25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6"/>
        <v>43263.208333333328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6"/>
        <v>40670.208333333336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6"/>
        <v>41244.25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6"/>
        <v>40552.25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6"/>
        <v>40568.25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6"/>
        <v>41906.208333333336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6"/>
        <v>42776.25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6"/>
        <v>41004.208333333336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6"/>
        <v>40710.208333333336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6"/>
        <v>41908.208333333336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6"/>
        <v>41985.25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6"/>
        <v>42112.208333333328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6"/>
        <v>43571.208333333328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6"/>
        <v>42730.25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6"/>
        <v>42591.208333333328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6"/>
        <v>42358.25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6"/>
        <v>41174.208333333336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6"/>
        <v>41238.25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6"/>
        <v>42360.25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6"/>
        <v>40955.25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6"/>
        <v>40350.208333333336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6"/>
        <v>40357.208333333336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6"/>
        <v>42408.25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8"/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0">(((L963/60)/60)/24)+DATE(1970,1,1)</f>
        <v>40591.25</v>
      </c>
      <c r="O963" s="8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2">E964/D964*100</f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0"/>
        <v>41592.25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0"/>
        <v>40607.25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0"/>
        <v>42135.208333333328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0"/>
        <v>40203.25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0"/>
        <v>42901.208333333328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0"/>
        <v>41005.208333333336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0"/>
        <v>40544.25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0"/>
        <v>43821.25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0"/>
        <v>40672.208333333336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0"/>
        <v>41555.208333333336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0"/>
        <v>41792.208333333336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0"/>
        <v>40522.25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0"/>
        <v>41412.208333333336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0"/>
        <v>42337.25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0"/>
        <v>40571.25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0"/>
        <v>43138.25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0"/>
        <v>42686.25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0"/>
        <v>42078.208333333328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0"/>
        <v>42307.208333333328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0"/>
        <v>43094.25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0"/>
        <v>40743.208333333336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0"/>
        <v>43681.208333333328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0"/>
        <v>43716.208333333328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0"/>
        <v>41614.25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0"/>
        <v>40638.208333333336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0"/>
        <v>42852.208333333328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0"/>
        <v>42686.25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0"/>
        <v>43571.208333333328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0"/>
        <v>42432.25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0"/>
        <v>41907.208333333336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0"/>
        <v>43227.208333333328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0"/>
        <v>42362.25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0"/>
        <v>41929.208333333336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0"/>
        <v>43408.208333333328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0"/>
        <v>41276.25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0"/>
        <v>41659.25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0"/>
        <v>40220.25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0"/>
        <v>42550.208333333328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35" priority="2" operator="equal">
      <formula>"canceled"</formula>
    </cfRule>
    <cfRule type="cellIs" dxfId="34" priority="3" operator="equal">
      <formula>"canceled"</formula>
    </cfRule>
    <cfRule type="cellIs" dxfId="33" priority="4" operator="equal">
      <formula>"canceled"</formula>
    </cfRule>
    <cfRule type="cellIs" dxfId="32" priority="5" operator="equal">
      <formula>"live"</formula>
    </cfRule>
    <cfRule type="cellIs" dxfId="31" priority="6" operator="equal">
      <formula>"successful"</formula>
    </cfRule>
    <cfRule type="cellIs" dxfId="30" priority="7" operator="equal">
      <formula>"failed"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{05072659-0B8E-4AA1-AC0C-307679D12418}</x14:id>
        </ext>
      </extLst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072659-0B8E-4AA1-AC0C-307679D12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167D-F4DA-4DE9-A575-DFCE62B65EFC}">
  <dimension ref="A2:F15"/>
  <sheetViews>
    <sheetView workbookViewId="0">
      <selection activeCell="I31" sqref="I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5.625" bestFit="1" customWidth="1"/>
    <col min="9" max="9" width="3.875" bestFit="1" customWidth="1"/>
    <col min="10" max="10" width="9.25" bestFit="1" customWidth="1"/>
    <col min="11" max="11" width="6.875" bestFit="1" customWidth="1"/>
    <col min="12" max="12" width="21.625" bestFit="1" customWidth="1"/>
    <col min="13" max="13" width="35.375" bestFit="1" customWidth="1"/>
    <col min="14" max="14" width="3.875" bestFit="1" customWidth="1"/>
    <col min="15" max="15" width="9.25" bestFit="1" customWidth="1"/>
    <col min="16" max="16" width="22.875" bestFit="1" customWidth="1"/>
    <col min="17" max="17" width="26.375" bestFit="1" customWidth="1"/>
    <col min="18" max="18" width="9.25" bestFit="1" customWidth="1"/>
    <col min="19" max="19" width="29.75" bestFit="1" customWidth="1"/>
    <col min="20" max="20" width="19.375" bestFit="1" customWidth="1"/>
    <col min="21" max="21" width="5.625" bestFit="1" customWidth="1"/>
    <col min="22" max="22" width="3.875" bestFit="1" customWidth="1"/>
    <col min="23" max="23" width="9.25" bestFit="1" customWidth="1"/>
    <col min="24" max="24" width="22.625" bestFit="1" customWidth="1"/>
    <col min="25" max="25" width="22.375" bestFit="1" customWidth="1"/>
    <col min="26" max="26" width="5.625" bestFit="1" customWidth="1"/>
    <col min="27" max="27" width="9.25" bestFit="1" customWidth="1"/>
    <col min="28" max="28" width="25.75" bestFit="1" customWidth="1"/>
    <col min="29" max="29" width="17.375" bestFit="1" customWidth="1"/>
    <col min="30" max="30" width="5.625" bestFit="1" customWidth="1"/>
    <col min="31" max="31" width="9.25" bestFit="1" customWidth="1"/>
    <col min="32" max="32" width="20.625" bestFit="1" customWidth="1"/>
    <col min="33" max="33" width="20.875" bestFit="1" customWidth="1"/>
    <col min="34" max="34" width="3.875" bestFit="1" customWidth="1"/>
    <col min="35" max="35" width="9.25" bestFit="1" customWidth="1"/>
    <col min="36" max="36" width="24.125" bestFit="1" customWidth="1"/>
    <col min="37" max="37" width="19.75" bestFit="1" customWidth="1"/>
    <col min="38" max="38" width="5.625" bestFit="1" customWidth="1"/>
    <col min="39" max="39" width="3.875" bestFit="1" customWidth="1"/>
    <col min="40" max="40" width="9.25" bestFit="1" customWidth="1"/>
    <col min="41" max="41" width="23" bestFit="1" customWidth="1"/>
    <col min="42" max="42" width="17.5" bestFit="1" customWidth="1"/>
    <col min="43" max="43" width="20.75" bestFit="1" customWidth="1"/>
    <col min="44" max="44" width="20.25" bestFit="1" customWidth="1"/>
    <col min="45" max="45" width="9.25" bestFit="1" customWidth="1"/>
    <col min="46" max="46" width="23.5" bestFit="1" customWidth="1"/>
    <col min="47" max="47" width="17" bestFit="1" customWidth="1"/>
    <col min="48" max="48" width="5.625" bestFit="1" customWidth="1"/>
    <col min="49" max="49" width="9.25" bestFit="1" customWidth="1"/>
    <col min="50" max="50" width="20.25" bestFit="1" customWidth="1"/>
    <col min="51" max="51" width="11.375" bestFit="1" customWidth="1"/>
    <col min="52" max="52" width="5.62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6.5" bestFit="1" customWidth="1"/>
    <col min="58" max="58" width="12.125" bestFit="1" customWidth="1"/>
    <col min="59" max="59" width="5.625" bestFit="1" customWidth="1"/>
    <col min="60" max="60" width="9.25" bestFit="1" customWidth="1"/>
    <col min="61" max="61" width="15.375" bestFit="1" customWidth="1"/>
    <col min="62" max="62" width="19" bestFit="1" customWidth="1"/>
    <col min="63" max="63" width="22.25" bestFit="1" customWidth="1"/>
    <col min="64" max="64" width="32.25" bestFit="1" customWidth="1"/>
    <col min="65" max="65" width="5.625" bestFit="1" customWidth="1"/>
    <col min="66" max="66" width="3.875" bestFit="1" customWidth="1"/>
    <col min="67" max="67" width="9.25" bestFit="1" customWidth="1"/>
    <col min="68" max="68" width="35.5" bestFit="1" customWidth="1"/>
    <col min="69" max="69" width="18" bestFit="1" customWidth="1"/>
    <col min="70" max="70" width="5.625" bestFit="1" customWidth="1"/>
    <col min="71" max="71" width="9.25" bestFit="1" customWidth="1"/>
    <col min="72" max="72" width="21.375" bestFit="1" customWidth="1"/>
    <col min="73" max="73" width="21.5" bestFit="1" customWidth="1"/>
    <col min="74" max="74" width="5.625" bestFit="1" customWidth="1"/>
    <col min="75" max="75" width="3.875" bestFit="1" customWidth="1"/>
    <col min="76" max="76" width="9.25" bestFit="1" customWidth="1"/>
    <col min="77" max="77" width="24.75" bestFit="1" customWidth="1"/>
    <col min="78" max="78" width="27.25" bestFit="1" customWidth="1"/>
    <col min="79" max="79" width="9.25" bestFit="1" customWidth="1"/>
    <col min="80" max="80" width="30.5" bestFit="1" customWidth="1"/>
    <col min="81" max="81" width="22.75" bestFit="1" customWidth="1"/>
    <col min="82" max="82" width="9.25" bestFit="1" customWidth="1"/>
    <col min="83" max="83" width="26.125" bestFit="1" customWidth="1"/>
    <col min="84" max="84" width="22" bestFit="1" customWidth="1"/>
    <col min="85" max="85" width="3.875" bestFit="1" customWidth="1"/>
    <col min="86" max="86" width="9.25" bestFit="1" customWidth="1"/>
    <col min="87" max="87" width="25.375" bestFit="1" customWidth="1"/>
    <col min="88" max="88" width="16.875" bestFit="1" customWidth="1"/>
    <col min="89" max="89" width="5.625" bestFit="1" customWidth="1"/>
    <col min="90" max="90" width="3.875" bestFit="1" customWidth="1"/>
    <col min="91" max="91" width="9.25" bestFit="1" customWidth="1"/>
    <col min="92" max="92" width="20.125" bestFit="1" customWidth="1"/>
    <col min="93" max="93" width="14.25" bestFit="1" customWidth="1"/>
    <col min="94" max="94" width="5.625" bestFit="1" customWidth="1"/>
    <col min="95" max="95" width="3.875" bestFit="1" customWidth="1"/>
    <col min="96" max="96" width="9.25" bestFit="1" customWidth="1"/>
    <col min="97" max="97" width="17.625" bestFit="1" customWidth="1"/>
    <col min="98" max="98" width="8.625" bestFit="1" customWidth="1"/>
    <col min="99" max="99" width="11.75" bestFit="1" customWidth="1"/>
    <col min="100" max="100" width="11" bestFit="1" customWidth="1"/>
  </cols>
  <sheetData>
    <row r="2" spans="1:6" x14ac:dyDescent="0.25">
      <c r="A2" s="6" t="s">
        <v>6</v>
      </c>
      <c r="B2" t="s">
        <v>2069</v>
      </c>
    </row>
    <row r="4" spans="1:6" x14ac:dyDescent="0.25">
      <c r="A4" s="6" t="s">
        <v>2068</v>
      </c>
      <c r="B4" s="6" t="s">
        <v>2070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2064</v>
      </c>
      <c r="E9">
        <v>4</v>
      </c>
      <c r="F9">
        <v>4</v>
      </c>
    </row>
    <row r="10" spans="1:6" x14ac:dyDescent="0.25">
      <c r="A10" s="7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CC1D-FD85-4D56-9B38-F83E11B06B7E}">
  <dimension ref="A1:F30"/>
  <sheetViews>
    <sheetView topLeftCell="A16" workbookViewId="0">
      <selection activeCell="T27" sqref="T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2069</v>
      </c>
    </row>
    <row r="2" spans="1:6" x14ac:dyDescent="0.25">
      <c r="A2" s="6" t="s">
        <v>2031</v>
      </c>
      <c r="B2" t="s">
        <v>2069</v>
      </c>
    </row>
    <row r="4" spans="1:6" x14ac:dyDescent="0.25">
      <c r="A4" s="6" t="s">
        <v>2068</v>
      </c>
      <c r="B4" s="6" t="s">
        <v>2070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0E7C-28E7-4FEE-AAC9-4145CB380631}">
  <dimension ref="A1:E18"/>
  <sheetViews>
    <sheetView workbookViewId="0">
      <selection activeCell="D11" sqref="D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2069</v>
      </c>
    </row>
    <row r="2" spans="1:5" x14ac:dyDescent="0.25">
      <c r="A2" s="6" t="s">
        <v>2085</v>
      </c>
      <c r="B2" t="s">
        <v>2069</v>
      </c>
    </row>
    <row r="4" spans="1:5" x14ac:dyDescent="0.25">
      <c r="A4" s="6" t="s">
        <v>2068</v>
      </c>
      <c r="B4" s="6" t="s">
        <v>2070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3991-160A-44D9-8E9B-5945B7247665}">
  <dimension ref="A1:H13"/>
  <sheetViews>
    <sheetView workbookViewId="0">
      <selection activeCell="A17" sqref="A1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3.25" bestFit="1" customWidth="1"/>
    <col min="4" max="4" width="15.375" bestFit="1" customWidth="1"/>
    <col min="5" max="5" width="12" bestFit="1" customWidth="1"/>
    <col min="6" max="6" width="19.25" bestFit="1" customWidth="1"/>
    <col min="7" max="7" width="16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2100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2095</v>
      </c>
      <c r="B4">
        <f>COUNTIFS(Crowdfunding!$D$2:$D$1001,"&gt;=5000", Crowdfunding!$D$2:$D$1001,"&lt;=9999", Crowdfunding!$G$2:$G$1001,"successful")</f>
        <v>164</v>
      </c>
      <c r="C4">
        <f>COUNTIFS(Crowdfunding!$D$2:$D$1001,"&gt;=5000", Crowdfunding!$D$2:$D$1001,"&lt;=9999", Crowdfunding!$G$2:$G$1001,"failed")</f>
        <v>126</v>
      </c>
      <c r="D4">
        <f>COUNTIFS(Crowdfunding!$D$2:$D$1001,"&gt;=5000", Crowdfunding!$D$2:$D$1001,"&lt;=9999", Crowdfunding!$G$2:$G$1001,"canceled")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2096</v>
      </c>
      <c r="B5">
        <f>COUNTIFS(Crowdfunding!$D$2:$D$1001,"&gt;=10000",Crowdfunding!$D$2:$D$1001,"&lt;=14999",Crowdfunding!G2:G1001,"successful")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2101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2102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2103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2104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2097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2098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2099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0FE45-48EC-4AEB-AEB3-279A68667AB0}">
  <dimension ref="A1:D573"/>
  <sheetViews>
    <sheetView tabSelected="1" topLeftCell="A561" workbookViewId="0">
      <selection activeCell="F564" sqref="F564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9.375" bestFit="1" customWidth="1"/>
    <col min="4" max="4" width="13.5" bestFit="1" customWidth="1"/>
  </cols>
  <sheetData>
    <row r="1" spans="1:4" x14ac:dyDescent="0.25">
      <c r="A1" s="1" t="s">
        <v>4</v>
      </c>
      <c r="B1" s="1" t="s">
        <v>5</v>
      </c>
      <c r="C1" s="1" t="s">
        <v>4</v>
      </c>
      <c r="D1" s="1" t="s">
        <v>5</v>
      </c>
    </row>
    <row r="2" spans="1:4" x14ac:dyDescent="0.25">
      <c r="A2" t="s">
        <v>20</v>
      </c>
      <c r="B2">
        <v>158</v>
      </c>
      <c r="C2" t="s">
        <v>14</v>
      </c>
      <c r="D2">
        <v>0</v>
      </c>
    </row>
    <row r="3" spans="1:4" x14ac:dyDescent="0.25">
      <c r="A3" t="s">
        <v>20</v>
      </c>
      <c r="B3">
        <v>1425</v>
      </c>
      <c r="C3" t="s">
        <v>14</v>
      </c>
      <c r="D3">
        <v>24</v>
      </c>
    </row>
    <row r="4" spans="1:4" x14ac:dyDescent="0.25">
      <c r="A4" t="s">
        <v>20</v>
      </c>
      <c r="B4">
        <v>174</v>
      </c>
      <c r="C4" t="s">
        <v>14</v>
      </c>
      <c r="D4">
        <v>53</v>
      </c>
    </row>
    <row r="5" spans="1:4" x14ac:dyDescent="0.25">
      <c r="A5" t="s">
        <v>20</v>
      </c>
      <c r="B5">
        <v>227</v>
      </c>
      <c r="C5" t="s">
        <v>14</v>
      </c>
      <c r="D5">
        <v>18</v>
      </c>
    </row>
    <row r="6" spans="1:4" x14ac:dyDescent="0.25">
      <c r="A6" t="s">
        <v>20</v>
      </c>
      <c r="B6">
        <v>220</v>
      </c>
      <c r="C6" t="s">
        <v>14</v>
      </c>
      <c r="D6">
        <v>44</v>
      </c>
    </row>
    <row r="7" spans="1:4" x14ac:dyDescent="0.25">
      <c r="A7" t="s">
        <v>20</v>
      </c>
      <c r="B7">
        <v>98</v>
      </c>
      <c r="C7" t="s">
        <v>14</v>
      </c>
      <c r="D7">
        <v>27</v>
      </c>
    </row>
    <row r="8" spans="1:4" x14ac:dyDescent="0.25">
      <c r="A8" t="s">
        <v>20</v>
      </c>
      <c r="B8">
        <v>100</v>
      </c>
      <c r="C8" t="s">
        <v>14</v>
      </c>
      <c r="D8">
        <v>55</v>
      </c>
    </row>
    <row r="9" spans="1:4" x14ac:dyDescent="0.25">
      <c r="A9" t="s">
        <v>20</v>
      </c>
      <c r="B9">
        <v>1249</v>
      </c>
      <c r="C9" t="s">
        <v>14</v>
      </c>
      <c r="D9">
        <v>200</v>
      </c>
    </row>
    <row r="10" spans="1:4" x14ac:dyDescent="0.25">
      <c r="A10" t="s">
        <v>20</v>
      </c>
      <c r="B10">
        <v>1396</v>
      </c>
      <c r="C10" t="s">
        <v>14</v>
      </c>
      <c r="D10">
        <v>452</v>
      </c>
    </row>
    <row r="11" spans="1:4" x14ac:dyDescent="0.25">
      <c r="A11" t="s">
        <v>20</v>
      </c>
      <c r="B11">
        <v>890</v>
      </c>
      <c r="C11" t="s">
        <v>14</v>
      </c>
      <c r="D11">
        <v>674</v>
      </c>
    </row>
    <row r="12" spans="1:4" x14ac:dyDescent="0.25">
      <c r="A12" t="s">
        <v>20</v>
      </c>
      <c r="B12">
        <v>142</v>
      </c>
      <c r="C12" t="s">
        <v>14</v>
      </c>
      <c r="D12">
        <v>558</v>
      </c>
    </row>
    <row r="13" spans="1:4" x14ac:dyDescent="0.25">
      <c r="A13" t="s">
        <v>20</v>
      </c>
      <c r="B13">
        <v>2673</v>
      </c>
      <c r="C13" t="s">
        <v>14</v>
      </c>
      <c r="D13">
        <v>15</v>
      </c>
    </row>
    <row r="14" spans="1:4" x14ac:dyDescent="0.25">
      <c r="A14" t="s">
        <v>20</v>
      </c>
      <c r="B14">
        <v>163</v>
      </c>
      <c r="C14" t="s">
        <v>14</v>
      </c>
      <c r="D14">
        <v>2307</v>
      </c>
    </row>
    <row r="15" spans="1:4" x14ac:dyDescent="0.25">
      <c r="A15" t="s">
        <v>20</v>
      </c>
      <c r="B15">
        <v>2220</v>
      </c>
      <c r="C15" t="s">
        <v>14</v>
      </c>
      <c r="D15">
        <v>88</v>
      </c>
    </row>
    <row r="16" spans="1:4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4" x14ac:dyDescent="0.25">
      <c r="A561" t="s">
        <v>20</v>
      </c>
      <c r="B561">
        <v>381</v>
      </c>
    </row>
    <row r="562" spans="1:4" x14ac:dyDescent="0.25">
      <c r="A562" t="s">
        <v>20</v>
      </c>
      <c r="B562">
        <v>480</v>
      </c>
    </row>
    <row r="563" spans="1:4" x14ac:dyDescent="0.25">
      <c r="A563" t="s">
        <v>20</v>
      </c>
      <c r="B563">
        <v>226</v>
      </c>
    </row>
    <row r="564" spans="1:4" x14ac:dyDescent="0.25">
      <c r="A564" t="s">
        <v>20</v>
      </c>
      <c r="B564">
        <v>241</v>
      </c>
    </row>
    <row r="565" spans="1:4" x14ac:dyDescent="0.25">
      <c r="A565" t="s">
        <v>20</v>
      </c>
      <c r="B565">
        <v>132</v>
      </c>
    </row>
    <row r="566" spans="1:4" x14ac:dyDescent="0.25">
      <c r="A566" t="s">
        <v>20</v>
      </c>
      <c r="B566">
        <v>2043</v>
      </c>
    </row>
    <row r="568" spans="1:4" x14ac:dyDescent="0.25">
      <c r="A568" s="10" t="s">
        <v>2106</v>
      </c>
      <c r="B568">
        <f>AVERAGE(B1:B566)</f>
        <v>851.14690265486729</v>
      </c>
      <c r="C568" s="10" t="s">
        <v>2106</v>
      </c>
      <c r="D568">
        <f>AVERAGE(D1:D365)</f>
        <v>585.61538461538464</v>
      </c>
    </row>
    <row r="569" spans="1:4" x14ac:dyDescent="0.25">
      <c r="A569" s="10" t="s">
        <v>2107</v>
      </c>
      <c r="B569">
        <f>MEDIAN(B1:B566)</f>
        <v>201</v>
      </c>
      <c r="C569" s="10" t="s">
        <v>2107</v>
      </c>
      <c r="D569">
        <f>MEDIAN(D1:D365)</f>
        <v>114.5</v>
      </c>
    </row>
    <row r="570" spans="1:4" x14ac:dyDescent="0.25">
      <c r="A570" s="10" t="s">
        <v>2108</v>
      </c>
      <c r="B570">
        <f>MIN(B1:B566)</f>
        <v>16</v>
      </c>
      <c r="C570" s="10" t="s">
        <v>2108</v>
      </c>
      <c r="D570">
        <f>MIN(D1:D365)</f>
        <v>0</v>
      </c>
    </row>
    <row r="571" spans="1:4" x14ac:dyDescent="0.25">
      <c r="A571" s="10" t="s">
        <v>2109</v>
      </c>
      <c r="B571">
        <f>MAX(B1:B566)</f>
        <v>7295</v>
      </c>
      <c r="C571" s="10" t="s">
        <v>2109</v>
      </c>
      <c r="D571">
        <f>MAX(D1:D365)</f>
        <v>6080</v>
      </c>
    </row>
    <row r="572" spans="1:4" x14ac:dyDescent="0.25">
      <c r="A572" s="10" t="s">
        <v>2110</v>
      </c>
      <c r="B572">
        <f>_xlfn.VAR.P(B1:B566)</f>
        <v>1603373.7324019109</v>
      </c>
      <c r="C572" s="10" t="s">
        <v>2110</v>
      </c>
      <c r="D572">
        <f>_xlfn.VAR.P(D1:D365)</f>
        <v>921574.68174133555</v>
      </c>
    </row>
    <row r="573" spans="1:4" x14ac:dyDescent="0.25">
      <c r="A573" s="10" t="s">
        <v>2111</v>
      </c>
      <c r="B573">
        <f>_xlfn.STDEV.P(B1:B566)</f>
        <v>1266.2439466397898</v>
      </c>
      <c r="C573" s="10" t="s">
        <v>2111</v>
      </c>
      <c r="D573">
        <f>_xlfn.STDEV.P(D1:D365)</f>
        <v>959.98681331637863</v>
      </c>
    </row>
  </sheetData>
  <conditionalFormatting sqref="A1:A566 A568:A573">
    <cfRule type="cellIs" dxfId="29" priority="28" operator="equal">
      <formula>"canceled"</formula>
    </cfRule>
    <cfRule type="cellIs" dxfId="28" priority="29" operator="equal">
      <formula>"canceled"</formula>
    </cfRule>
    <cfRule type="cellIs" dxfId="27" priority="30" operator="equal">
      <formula>"canceled"</formula>
    </cfRule>
    <cfRule type="cellIs" dxfId="26" priority="31" operator="equal">
      <formula>"live"</formula>
    </cfRule>
    <cfRule type="cellIs" dxfId="25" priority="32" operator="equal">
      <formula>"successful"</formula>
    </cfRule>
    <cfRule type="cellIs" dxfId="24" priority="33" operator="equal">
      <formula>"failed"</formula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{5C2ED255-194C-4EAF-A120-29925C398C84}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566 A568:A57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65">
    <cfRule type="cellIs" dxfId="23" priority="19" operator="equal">
      <formula>"canceled"</formula>
    </cfRule>
    <cfRule type="cellIs" dxfId="22" priority="20" operator="equal">
      <formula>"canceled"</formula>
    </cfRule>
    <cfRule type="cellIs" dxfId="21" priority="21" operator="equal">
      <formula>"canceled"</formula>
    </cfRule>
    <cfRule type="cellIs" dxfId="20" priority="22" operator="equal">
      <formula>"live"</formula>
    </cfRule>
    <cfRule type="cellIs" dxfId="19" priority="23" operator="equal">
      <formula>"successful"</formula>
    </cfRule>
    <cfRule type="cellIs" dxfId="18" priority="24" operator="equal">
      <formula>"failed"</formula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{888F6D8C-B816-456F-B070-B6D77E806617}</x14:id>
        </ext>
      </extLst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3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C573">
    <cfRule type="cellIs" dxfId="17" priority="1" operator="equal">
      <formula>"canceled"</formula>
    </cfRule>
    <cfRule type="cellIs" dxfId="16" priority="2" operator="equal">
      <formula>"canceled"</formula>
    </cfRule>
    <cfRule type="cellIs" dxfId="15" priority="3" operator="equal">
      <formula>"canceled"</formula>
    </cfRule>
    <cfRule type="cellIs" dxfId="14" priority="4" operator="equal">
      <formula>"live"</formula>
    </cfRule>
    <cfRule type="cellIs" dxfId="13" priority="5" operator="equal">
      <formula>"successful"</formula>
    </cfRule>
    <cfRule type="cellIs" dxfId="12" priority="6" operator="equal">
      <formula>"failed"</formula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{F74F73EF-1E13-41F5-ABC8-643FD7D1890C}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8:C5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ED255-194C-4EAF-A120-29925C398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A1:A566 A568:A573</xm:sqref>
        </x14:conditionalFormatting>
        <x14:conditionalFormatting xmlns:xm="http://schemas.microsoft.com/office/excel/2006/main">
          <x14:cfRule type="dataBar" id="{888F6D8C-B816-456F-B070-B6D77E806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C1:C365</xm:sqref>
        </x14:conditionalFormatting>
        <x14:conditionalFormatting xmlns:xm="http://schemas.microsoft.com/office/excel/2006/main">
          <x14:cfRule type="dataBar" id="{F74F73EF-1E13-41F5-ABC8-643FD7D189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C568:C573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Category</vt:lpstr>
      <vt:lpstr>Pivot Table SubCategory</vt:lpstr>
      <vt:lpstr>Pivot Chart Date </vt:lpstr>
      <vt:lpstr>Goal Analysis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Alahnah Torres</cp:lastModifiedBy>
  <dcterms:created xsi:type="dcterms:W3CDTF">2021-09-29T18:52:28Z</dcterms:created>
  <dcterms:modified xsi:type="dcterms:W3CDTF">2023-05-16T20:31:50Z</dcterms:modified>
</cp:coreProperties>
</file>