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ain/ComputerScience/Projects/R_projects/POSM/"/>
    </mc:Choice>
  </mc:AlternateContent>
  <xr:revisionPtr revIDLastSave="0" documentId="13_ncr:1_{476BFA0D-7D37-E143-81DE-B97AC92BA54E}" xr6:coauthVersionLast="47" xr6:coauthVersionMax="47" xr10:uidLastSave="{00000000-0000-0000-0000-000000000000}"/>
  <bookViews>
    <workbookView xWindow="2860" yWindow="500" windowWidth="30000" windowHeight="21900" activeTab="1" xr2:uid="{00000000-000D-0000-FFFF-FFFF00000000}"/>
  </bookViews>
  <sheets>
    <sheet name="compressed" sheetId="2" r:id="rId1"/>
    <sheet name="expanded" sheetId="5" r:id="rId2"/>
  </sheets>
  <definedNames>
    <definedName name="OpenSolver_ChosenSolver" localSheetId="0" hidden="1">CBC</definedName>
    <definedName name="OpenSolver_ChosenSolver" localSheetId="1" hidden="1">CBC</definedName>
    <definedName name="OpenSolver_DualsNewSheet" localSheetId="0" hidden="1">0</definedName>
    <definedName name="OpenSolver_DualsNewSheet" localSheetId="1" hidden="1">0</definedName>
    <definedName name="OpenSolver_LinearityCheck" localSheetId="0" hidden="1">1</definedName>
    <definedName name="OpenSolver_UpdateSensitivity" localSheetId="0" hidden="1">1</definedName>
    <definedName name="OpenSolver_UpdateSensitivity" localSheetId="1" hidden="1">1</definedName>
    <definedName name="solver_adj" localSheetId="0" hidden="1">compressed!$C$2:$I$2,compressed!$N$3:$N$8,compressed!$Q$3:$U$8</definedName>
    <definedName name="solver_adj" localSheetId="1" hidden="1">expanded!$B$3:$AQ$3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compressed!$B$12</definedName>
    <definedName name="solver_lhs1" localSheetId="1" hidden="1">expanded!$AR$10:$AR$11</definedName>
    <definedName name="solver_lhs2" localSheetId="0" hidden="1">compressed!$J$2</definedName>
    <definedName name="solver_lhs2" localSheetId="1" hidden="1">expanded!$AR$12:$AR$71</definedName>
    <definedName name="solver_lhs3" localSheetId="0" hidden="1">compressed!$Q$3:$U$8</definedName>
    <definedName name="solver_lhs3" localSheetId="1" hidden="1">expanded!$AR$10</definedName>
    <definedName name="solver_lhs4" localSheetId="0" hidden="1">compressed!$Q$3:$U$8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compressed!$B$14</definedName>
    <definedName name="solver_opt" localSheetId="1" hidden="1">expanded!$AR$3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3</definedName>
    <definedName name="solver_rel3" localSheetId="0" hidden="1">3</definedName>
    <definedName name="solver_rel3" localSheetId="1" hidden="1">2</definedName>
    <definedName name="solver_rel4" localSheetId="0" hidden="1">3</definedName>
    <definedName name="solver_rhs1" localSheetId="0" hidden="1">compressed!$B$11</definedName>
    <definedName name="solver_rhs1" localSheetId="1" hidden="1">expanded!$AT$10:$AT$11</definedName>
    <definedName name="solver_rhs2" localSheetId="0" hidden="1">1</definedName>
    <definedName name="solver_rhs2" localSheetId="1" hidden="1">expanded!$AT$12:$AT$71</definedName>
    <definedName name="solver_rhs3" localSheetId="0" hidden="1">compressed!$AC$3:$AG$8</definedName>
    <definedName name="solver_rhs3" localSheetId="1" hidden="1">expanded!$AT$10</definedName>
    <definedName name="solver_rhs4" localSheetId="0" hidden="1">compressed!$W$3:$AA$8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J6" i="5"/>
  <c r="J4" i="5" s="1"/>
  <c r="K6" i="5"/>
  <c r="K4" i="5" s="1"/>
  <c r="L6" i="5"/>
  <c r="L4" i="5" s="1"/>
  <c r="M6" i="5"/>
  <c r="M4" i="5" s="1"/>
  <c r="I6" i="5"/>
  <c r="I4" i="5" s="1"/>
  <c r="B4" i="5"/>
  <c r="C4" i="5"/>
  <c r="C9" i="2"/>
  <c r="D4" i="5"/>
  <c r="E4" i="5"/>
  <c r="F4" i="5"/>
  <c r="G4" i="5"/>
  <c r="H4" i="5"/>
  <c r="AQ6" i="5" l="1"/>
  <c r="AQ4" i="5" s="1"/>
  <c r="AP6" i="5"/>
  <c r="AP4" i="5" s="1"/>
  <c r="AO6" i="5"/>
  <c r="AO4" i="5" s="1"/>
  <c r="AN6" i="5"/>
  <c r="AN4" i="5" s="1"/>
  <c r="AM6" i="5"/>
  <c r="AM4" i="5" s="1"/>
  <c r="AL6" i="5"/>
  <c r="AL4" i="5" s="1"/>
  <c r="AA6" i="5"/>
  <c r="AA4" i="5" s="1"/>
  <c r="AK6" i="5"/>
  <c r="AK4" i="5" s="1"/>
  <c r="AJ6" i="5"/>
  <c r="AJ4" i="5" s="1"/>
  <c r="AI6" i="5"/>
  <c r="AI4" i="5" s="1"/>
  <c r="AH6" i="5"/>
  <c r="AH4" i="5" s="1"/>
  <c r="AG6" i="5"/>
  <c r="AG4" i="5" s="1"/>
  <c r="AD6" i="5"/>
  <c r="AD4" i="5" s="1"/>
  <c r="AE6" i="5"/>
  <c r="AE4" i="5" s="1"/>
  <c r="AC6" i="5"/>
  <c r="AC4" i="5" s="1"/>
  <c r="AB6" i="5"/>
  <c r="AB4" i="5" s="1"/>
  <c r="Y6" i="5"/>
  <c r="Y4" i="5" s="1"/>
  <c r="X6" i="5"/>
  <c r="X4" i="5" s="1"/>
  <c r="W6" i="5"/>
  <c r="W4" i="5" s="1"/>
  <c r="V6" i="5"/>
  <c r="V4" i="5" s="1"/>
  <c r="U6" i="5"/>
  <c r="U4" i="5" s="1"/>
  <c r="S6" i="5"/>
  <c r="S4" i="5" s="1"/>
  <c r="R6" i="5"/>
  <c r="R4" i="5" s="1"/>
  <c r="Q6" i="5"/>
  <c r="Q4" i="5" s="1"/>
  <c r="P6" i="5"/>
  <c r="P4" i="5" s="1"/>
  <c r="O6" i="5"/>
  <c r="O4" i="5" s="1"/>
  <c r="N6" i="5"/>
  <c r="N4" i="5" s="1"/>
  <c r="AF6" i="5"/>
  <c r="AF4" i="5" s="1"/>
  <c r="Z6" i="5"/>
  <c r="Z4" i="5" s="1"/>
  <c r="T6" i="5"/>
  <c r="T4" i="5" s="1"/>
  <c r="AR3" i="5" l="1"/>
  <c r="AR71" i="5"/>
  <c r="AR11" i="5"/>
  <c r="AR10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Z3" i="2"/>
  <c r="U9" i="2"/>
  <c r="O7" i="2" s="1"/>
  <c r="R9" i="2"/>
  <c r="O4" i="2" s="1"/>
  <c r="S9" i="2"/>
  <c r="O5" i="2" s="1"/>
  <c r="T9" i="2"/>
  <c r="O6" i="2" s="1"/>
  <c r="Q9" i="2"/>
  <c r="O3" i="2" s="1"/>
  <c r="M4" i="2"/>
  <c r="AA4" i="2" s="1"/>
  <c r="M5" i="2"/>
  <c r="W5" i="2" s="1"/>
  <c r="M6" i="2"/>
  <c r="X6" i="2" s="1"/>
  <c r="M7" i="2"/>
  <c r="Y7" i="2" s="1"/>
  <c r="M8" i="2"/>
  <c r="Y8" i="2" s="1"/>
  <c r="I9" i="2"/>
  <c r="H9" i="2"/>
  <c r="G9" i="2"/>
  <c r="F9" i="2"/>
  <c r="E9" i="2"/>
  <c r="D9" i="2"/>
  <c r="J2" i="2"/>
  <c r="B11" i="2" l="1"/>
  <c r="O8" i="2"/>
  <c r="M9" i="2"/>
  <c r="B14" i="2" s="1"/>
  <c r="W8" i="2"/>
  <c r="W3" i="2"/>
  <c r="AA3" i="2"/>
  <c r="Y3" i="2"/>
  <c r="X3" i="2"/>
  <c r="W6" i="2"/>
  <c r="AA5" i="2"/>
  <c r="AA8" i="2"/>
  <c r="Z5" i="2"/>
  <c r="Z8" i="2"/>
  <c r="Y5" i="2"/>
  <c r="X8" i="2"/>
  <c r="X5" i="2"/>
  <c r="X7" i="2"/>
  <c r="Y4" i="2"/>
  <c r="AA7" i="2"/>
  <c r="Z7" i="2"/>
  <c r="W7" i="2"/>
  <c r="X4" i="2"/>
  <c r="Z4" i="2"/>
  <c r="W4" i="2"/>
  <c r="AA6" i="2"/>
  <c r="Y6" i="2"/>
  <c r="Z6" i="2"/>
</calcChain>
</file>

<file path=xl/sharedStrings.xml><?xml version="1.0" encoding="utf-8"?>
<sst xmlns="http://schemas.openxmlformats.org/spreadsheetml/2006/main" count="191" uniqueCount="127">
  <si>
    <t>SPY</t>
  </si>
  <si>
    <t>EXS1.DE</t>
  </si>
  <si>
    <t>ISF.L</t>
  </si>
  <si>
    <t>EWL</t>
  </si>
  <si>
    <t>IWC</t>
  </si>
  <si>
    <t>EWI</t>
  </si>
  <si>
    <t>EEM</t>
  </si>
  <si>
    <t>x_i</t>
  </si>
  <si>
    <t>phi_i</t>
  </si>
  <si>
    <t>psi_j</t>
  </si>
  <si>
    <t>return</t>
  </si>
  <si>
    <t>w_1</t>
  </si>
  <si>
    <t>w_2</t>
  </si>
  <si>
    <t>w_3</t>
  </si>
  <si>
    <t>w_4</t>
  </si>
  <si>
    <t>w_5</t>
  </si>
  <si>
    <t>w_6</t>
  </si>
  <si>
    <t>w_7</t>
  </si>
  <si>
    <t>z_11</t>
  </si>
  <si>
    <t>z_12</t>
  </si>
  <si>
    <t>z_13</t>
  </si>
  <si>
    <t>z_14</t>
  </si>
  <si>
    <t>z_15</t>
  </si>
  <si>
    <t>z_21</t>
  </si>
  <si>
    <t>z_22</t>
  </si>
  <si>
    <t>z_23</t>
  </si>
  <si>
    <t>z_24</t>
  </si>
  <si>
    <t>z_25</t>
  </si>
  <si>
    <t>psi_2</t>
  </si>
  <si>
    <t>psi_1</t>
  </si>
  <si>
    <t>psi_3</t>
  </si>
  <si>
    <t>psi_4</t>
  </si>
  <si>
    <t>psi_5</t>
  </si>
  <si>
    <t>phi</t>
  </si>
  <si>
    <t>sign</t>
  </si>
  <si>
    <t>z_31</t>
  </si>
  <si>
    <t>z_32</t>
  </si>
  <si>
    <t>z_33</t>
  </si>
  <si>
    <t>z_34</t>
  </si>
  <si>
    <t>z_35</t>
  </si>
  <si>
    <t>z_41</t>
  </si>
  <si>
    <t>z_42</t>
  </si>
  <si>
    <t>z_43</t>
  </si>
  <si>
    <t>z_44</t>
  </si>
  <si>
    <t>z_45</t>
  </si>
  <si>
    <t>z_51</t>
  </si>
  <si>
    <t>z_52</t>
  </si>
  <si>
    <t>z_53</t>
  </si>
  <si>
    <t>z_54</t>
  </si>
  <si>
    <t>z_55</t>
  </si>
  <si>
    <t>z_61</t>
  </si>
  <si>
    <t>z_62</t>
  </si>
  <si>
    <t>z_63</t>
  </si>
  <si>
    <t>z_64</t>
  </si>
  <si>
    <t>z_65</t>
  </si>
  <si>
    <t>min</t>
  </si>
  <si>
    <t>coeff</t>
  </si>
  <si>
    <t>st_1</t>
  </si>
  <si>
    <t>st_2</t>
  </si>
  <si>
    <t>st_3</t>
  </si>
  <si>
    <t>st_4</t>
  </si>
  <si>
    <t>st_5</t>
  </si>
  <si>
    <t>st_6</t>
  </si>
  <si>
    <t>st_7</t>
  </si>
  <si>
    <t>=</t>
  </si>
  <si>
    <t>&gt;=</t>
  </si>
  <si>
    <t>opt</t>
  </si>
  <si>
    <t>st_21</t>
  </si>
  <si>
    <t>st_22</t>
  </si>
  <si>
    <t>st_23</t>
  </si>
  <si>
    <t>st_24</t>
  </si>
  <si>
    <t>st_25</t>
  </si>
  <si>
    <t>st_26</t>
  </si>
  <si>
    <t>st_27</t>
  </si>
  <si>
    <t>st_11</t>
  </si>
  <si>
    <t>st_01</t>
  </si>
  <si>
    <t>st_02</t>
  </si>
  <si>
    <t>st_12</t>
  </si>
  <si>
    <t>st_13</t>
  </si>
  <si>
    <t>st_14</t>
  </si>
  <si>
    <t>st_15</t>
  </si>
  <si>
    <t>st_16</t>
  </si>
  <si>
    <t>st_17</t>
  </si>
  <si>
    <t>st_8</t>
  </si>
  <si>
    <t>st_9</t>
  </si>
  <si>
    <t>st_10</t>
  </si>
  <si>
    <t>st_18</t>
  </si>
  <si>
    <t>st_19</t>
  </si>
  <si>
    <t>st_20</t>
  </si>
  <si>
    <t>st_28</t>
  </si>
  <si>
    <t>st_29</t>
  </si>
  <si>
    <t>st_30</t>
  </si>
  <si>
    <t>st_31</t>
  </si>
  <si>
    <t>st_32</t>
  </si>
  <si>
    <t>st_33</t>
  </si>
  <si>
    <t>st_34</t>
  </si>
  <si>
    <t>st_35</t>
  </si>
  <si>
    <t>st_36</t>
  </si>
  <si>
    <t>st_37</t>
  </si>
  <si>
    <t>st_38</t>
  </si>
  <si>
    <t>st_39</t>
  </si>
  <si>
    <t>st_40</t>
  </si>
  <si>
    <t>st_41</t>
  </si>
  <si>
    <t>st_42</t>
  </si>
  <si>
    <t>st_43</t>
  </si>
  <si>
    <t>st_44</t>
  </si>
  <si>
    <t>st_45</t>
  </si>
  <si>
    <t>st_46</t>
  </si>
  <si>
    <t>st_47</t>
  </si>
  <si>
    <t>st_48</t>
  </si>
  <si>
    <t>st_49</t>
  </si>
  <si>
    <t>st_50</t>
  </si>
  <si>
    <t>st_51</t>
  </si>
  <si>
    <t>st_52</t>
  </si>
  <si>
    <t>st_53</t>
  </si>
  <si>
    <t>st_54</t>
  </si>
  <si>
    <t>st_55</t>
  </si>
  <si>
    <t>st_56</t>
  </si>
  <si>
    <t>st_57</t>
  </si>
  <si>
    <t>st_58</t>
  </si>
  <si>
    <t>st_59</t>
  </si>
  <si>
    <t>st_60</t>
  </si>
  <si>
    <t>sum</t>
  </si>
  <si>
    <t>average</t>
  </si>
  <si>
    <t>weights</t>
  </si>
  <si>
    <t>par</t>
  </si>
  <si>
    <t>z_ij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</si>
</sst>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0.000"/>
    <numFmt numFmtId="167" formatCode="0.0000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0" fillId="0" borderId="0" xfId="1" applyNumberFormat="1" applyFont="1"/>
    <xf numFmtId="164" fontId="0" fillId="0" borderId="0" xfId="1" applyNumberFormat="1" applyFont="1"/>
    <xf numFmtId="166" fontId="0" fillId="0" borderId="0" xfId="0" applyNumberFormat="1"/>
    <xf numFmtId="166" fontId="0" fillId="2" borderId="0" xfId="0" applyNumberFormat="1" applyFill="1"/>
    <xf numFmtId="166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167" fontId="0" fillId="2" borderId="0" xfId="0" applyNumberFormat="1" applyFill="1"/>
    <xf numFmtId="167" fontId="0" fillId="0" borderId="0" xfId="1" applyNumberFormat="1" applyFont="1"/>
    <xf numFmtId="167" fontId="0" fillId="0" borderId="0" xfId="0" applyNumberFormat="1"/>
    <xf numFmtId="167" fontId="0" fillId="5" borderId="0" xfId="0" applyNumberFormat="1" applyFill="1"/>
    <xf numFmtId="167" fontId="0" fillId="4" borderId="0" xfId="0" applyNumberFormat="1" applyFill="1"/>
    <xf numFmtId="167" fontId="0" fillId="4" borderId="0" xfId="1" applyNumberFormat="1" applyFont="1" applyFill="1"/>
    <xf numFmtId="166" fontId="0" fillId="5" borderId="0" xfId="1" applyNumberFormat="1" applyFont="1" applyFill="1"/>
    <xf numFmtId="167" fontId="0" fillId="6" borderId="0" xfId="1" applyNumberFormat="1" applyFont="1" applyFill="1"/>
    <xf numFmtId="167" fontId="0" fillId="3" borderId="0" xfId="1" applyNumberFormat="1" applyFont="1" applyFill="1"/>
    <xf numFmtId="165" fontId="0" fillId="0" borderId="0" xfId="0" applyNumberFormat="1"/>
    <xf numFmtId="167" fontId="0" fillId="7" borderId="0" xfId="0" applyNumberFormat="1" applyFill="1"/>
    <xf numFmtId="0" fontId="0" fillId="7" borderId="0" xfId="1" applyNumberFormat="1" applyFont="1" applyFill="1"/>
    <xf numFmtId="0" fontId="0" fillId="5" borderId="0" xfId="0" applyFill="1"/>
    <xf numFmtId="167" fontId="0" fillId="5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5DC9-2F91-3B4A-8340-18CF43A9EAE0}">
  <dimension ref="A1:AG14"/>
  <sheetViews>
    <sheetView workbookViewId="0">
      <selection activeCell="F19" sqref="F19"/>
    </sheetView>
  </sheetViews>
  <sheetFormatPr baseColWidth="10" defaultRowHeight="15" x14ac:dyDescent="0.2"/>
  <cols>
    <col min="1" max="1" width="24.83203125" customWidth="1"/>
    <col min="2" max="15" width="8.83203125" customWidth="1"/>
    <col min="16" max="16" width="6.83203125" customWidth="1"/>
    <col min="17" max="33" width="8.83203125" customWidth="1"/>
  </cols>
  <sheetData>
    <row r="1" spans="1:33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58</v>
      </c>
      <c r="L1" s="2" t="s">
        <v>8</v>
      </c>
      <c r="M1" t="s">
        <v>7</v>
      </c>
      <c r="N1" t="s">
        <v>9</v>
      </c>
      <c r="O1" t="s">
        <v>125</v>
      </c>
      <c r="Q1" t="s">
        <v>126</v>
      </c>
      <c r="W1" t="s">
        <v>59</v>
      </c>
      <c r="AC1" t="s">
        <v>60</v>
      </c>
    </row>
    <row r="2" spans="1:33" x14ac:dyDescent="0.2">
      <c r="B2" t="s">
        <v>124</v>
      </c>
      <c r="C2" s="7">
        <v>0</v>
      </c>
      <c r="D2" s="7">
        <v>0</v>
      </c>
      <c r="E2" s="7">
        <v>7.4940936940290255E-3</v>
      </c>
      <c r="F2" s="7">
        <v>0.70158281667103306</v>
      </c>
      <c r="G2" s="7">
        <v>0.16240867488207639</v>
      </c>
      <c r="H2" s="7">
        <v>0.12851441475286138</v>
      </c>
      <c r="I2" s="7">
        <v>0</v>
      </c>
      <c r="J2" s="21">
        <f>SUM(C2:I2)</f>
        <v>0.99999999999999978</v>
      </c>
      <c r="Q2">
        <v>1</v>
      </c>
      <c r="R2">
        <v>2</v>
      </c>
      <c r="S2">
        <v>3</v>
      </c>
      <c r="T2">
        <v>4</v>
      </c>
      <c r="U2">
        <v>5</v>
      </c>
      <c r="W2">
        <v>1</v>
      </c>
      <c r="X2">
        <v>2</v>
      </c>
      <c r="Y2">
        <v>3</v>
      </c>
      <c r="Z2">
        <v>4</v>
      </c>
      <c r="AA2">
        <v>5</v>
      </c>
      <c r="AC2">
        <v>1</v>
      </c>
      <c r="AD2">
        <v>2</v>
      </c>
      <c r="AE2">
        <v>3</v>
      </c>
      <c r="AF2">
        <v>4</v>
      </c>
      <c r="AG2">
        <v>5</v>
      </c>
    </row>
    <row r="3" spans="1:33" x14ac:dyDescent="0.2">
      <c r="B3">
        <v>1</v>
      </c>
      <c r="C3" s="14">
        <v>-2.6182648037701199E-2</v>
      </c>
      <c r="D3" s="14">
        <v>-1.5437170024850601E-2</v>
      </c>
      <c r="E3" s="14">
        <v>2.3373461509468299E-4</v>
      </c>
      <c r="F3" s="14">
        <v>1.8254491474082101E-2</v>
      </c>
      <c r="G3" s="14">
        <v>-3.31659725647113E-2</v>
      </c>
      <c r="H3" s="14">
        <v>-1.9263300442329701E-2</v>
      </c>
      <c r="I3" s="14">
        <v>1.9746790294303401E-2</v>
      </c>
      <c r="J3" s="1"/>
      <c r="L3" s="13">
        <v>0.185090620379495</v>
      </c>
      <c r="M3" s="11">
        <f>SUMPRODUCT(C3:I3,$C$2:$I$2)</f>
        <v>4.9467357364243372E-3</v>
      </c>
      <c r="N3" s="9">
        <v>0</v>
      </c>
      <c r="O3" s="11">
        <f ca="1">(L4-L3)*(B3*N3-OFFSET($P$9,0,B3))</f>
        <v>2.7552246835765445E-3</v>
      </c>
      <c r="P3" s="11"/>
      <c r="Q3" s="9">
        <v>0</v>
      </c>
      <c r="R3" s="9">
        <v>0</v>
      </c>
      <c r="S3" s="9">
        <v>4.2125084523965822E-3</v>
      </c>
      <c r="T3" s="9">
        <v>4.2125084523965883E-3</v>
      </c>
      <c r="U3" s="9">
        <v>4.2125084523965848E-3</v>
      </c>
      <c r="V3" s="11"/>
      <c r="W3" s="12">
        <f t="shared" ref="W3:AA8" ca="1" si="0">OFFSET($N$2,W$2,0) - $M3</f>
        <v>-4.9467357364243372E-3</v>
      </c>
      <c r="X3" s="12">
        <f t="shared" ca="1" si="0"/>
        <v>-4.9467357364243372E-3</v>
      </c>
      <c r="Y3" s="12">
        <f t="shared" ca="1" si="0"/>
        <v>4.2125084523965805E-3</v>
      </c>
      <c r="Z3" s="12">
        <f t="shared" ca="1" si="0"/>
        <v>4.2125084523965874E-3</v>
      </c>
      <c r="AA3" s="12">
        <f t="shared" ca="1" si="0"/>
        <v>4.2125084523965996E-3</v>
      </c>
      <c r="AB3" s="11"/>
      <c r="AC3" s="21">
        <v>0</v>
      </c>
      <c r="AD3" s="21">
        <v>0</v>
      </c>
      <c r="AE3" s="21">
        <v>0</v>
      </c>
      <c r="AF3" s="21">
        <v>0</v>
      </c>
      <c r="AG3" s="21">
        <v>0</v>
      </c>
    </row>
    <row r="4" spans="1:33" x14ac:dyDescent="0.2">
      <c r="B4">
        <v>2</v>
      </c>
      <c r="C4" s="14">
        <v>-8.9823830454705007E-3</v>
      </c>
      <c r="D4" s="14">
        <v>-3.2089989967556902E-2</v>
      </c>
      <c r="E4" s="14">
        <v>-2.26368809591415E-2</v>
      </c>
      <c r="F4" s="14">
        <v>1.7541168330562001E-2</v>
      </c>
      <c r="G4" s="14">
        <v>-1.11372211504648E-2</v>
      </c>
      <c r="H4" s="14">
        <v>-9.0955856019681001E-3</v>
      </c>
      <c r="I4" s="14">
        <v>-3.8252961361125798E-2</v>
      </c>
      <c r="J4" s="1"/>
      <c r="L4" s="13">
        <v>0.15083208262702799</v>
      </c>
      <c r="M4" s="11">
        <f t="shared" ref="M4:M8" si="1">SUMPRODUCT(C4:I4,$C$2:$I$2)</f>
        <v>9.1592441888209176E-3</v>
      </c>
      <c r="N4" s="9">
        <v>0</v>
      </c>
      <c r="O4" s="11">
        <f ca="1">(L5-L4)*(B4*N4-OFFSET($P$9,0,B4))</f>
        <v>2.2452584376083393E-3</v>
      </c>
      <c r="P4" s="11"/>
      <c r="Q4" s="9">
        <v>0</v>
      </c>
      <c r="R4" s="9">
        <v>0</v>
      </c>
      <c r="S4" s="9">
        <v>0</v>
      </c>
      <c r="T4" s="9">
        <v>0</v>
      </c>
      <c r="U4" s="9">
        <v>1.1275702593849246E-17</v>
      </c>
      <c r="V4" s="11"/>
      <c r="W4" s="12">
        <f t="shared" ca="1" si="0"/>
        <v>-9.1592441888209176E-3</v>
      </c>
      <c r="X4" s="12">
        <f t="shared" ca="1" si="0"/>
        <v>-9.1592441888209176E-3</v>
      </c>
      <c r="Y4" s="12">
        <f t="shared" ca="1" si="0"/>
        <v>0</v>
      </c>
      <c r="Z4" s="12">
        <f t="shared" ca="1" si="0"/>
        <v>0</v>
      </c>
      <c r="AA4" s="12">
        <f t="shared" ca="1" si="0"/>
        <v>1.9081958235744878E-17</v>
      </c>
      <c r="AB4" s="11"/>
      <c r="AC4" s="21">
        <v>0</v>
      </c>
      <c r="AD4" s="21">
        <v>0</v>
      </c>
      <c r="AE4" s="21">
        <v>0</v>
      </c>
      <c r="AF4" s="21">
        <v>0</v>
      </c>
      <c r="AG4" s="21">
        <v>0</v>
      </c>
    </row>
    <row r="5" spans="1:33" x14ac:dyDescent="0.2">
      <c r="B5">
        <v>3</v>
      </c>
      <c r="C5" s="14">
        <v>4.6561161230776797E-2</v>
      </c>
      <c r="D5" s="14">
        <v>6.1219767148649899E-2</v>
      </c>
      <c r="E5" s="14">
        <v>6.7670381850343006E-2</v>
      </c>
      <c r="F5" s="14">
        <v>-1.9339283545209999E-3</v>
      </c>
      <c r="G5" s="14">
        <v>1.6606749995022398E-2</v>
      </c>
      <c r="H5" s="14">
        <v>5.6895148006548699E-2</v>
      </c>
      <c r="I5" s="14">
        <v>8.7445385037334206E-2</v>
      </c>
      <c r="J5" s="1"/>
      <c r="L5" s="13">
        <v>0.122914478880461</v>
      </c>
      <c r="M5" s="11">
        <f t="shared" si="1"/>
        <v>9.1592441888209229E-3</v>
      </c>
      <c r="N5" s="9">
        <v>9.1592441888209176E-3</v>
      </c>
      <c r="O5" s="11">
        <f ca="1">(L6-L5)*(B5*N5-OFFSET($P$9,0,B5))</f>
        <v>1.7171423536202492E-3</v>
      </c>
      <c r="P5" s="11"/>
      <c r="Q5" s="9">
        <v>0</v>
      </c>
      <c r="R5" s="9">
        <v>0</v>
      </c>
      <c r="S5" s="9">
        <v>0</v>
      </c>
      <c r="T5" s="9">
        <v>0</v>
      </c>
      <c r="U5" s="9">
        <v>0</v>
      </c>
      <c r="V5" s="11"/>
      <c r="W5" s="12">
        <f t="shared" ca="1" si="0"/>
        <v>-9.1592441888209229E-3</v>
      </c>
      <c r="X5" s="12">
        <f t="shared" ca="1" si="0"/>
        <v>-9.1592441888209229E-3</v>
      </c>
      <c r="Y5" s="12">
        <f t="shared" ca="1" si="0"/>
        <v>0</v>
      </c>
      <c r="Z5" s="12">
        <f t="shared" ca="1" si="0"/>
        <v>0</v>
      </c>
      <c r="AA5" s="12">
        <f t="shared" ca="1" si="0"/>
        <v>1.3877787807814457E-17</v>
      </c>
      <c r="AB5" s="11"/>
      <c r="AC5" s="21">
        <v>0</v>
      </c>
      <c r="AD5" s="21">
        <v>0</v>
      </c>
      <c r="AE5" s="21">
        <v>0</v>
      </c>
      <c r="AF5" s="21">
        <v>0</v>
      </c>
      <c r="AG5" s="21">
        <v>0</v>
      </c>
    </row>
    <row r="6" spans="1:33" x14ac:dyDescent="0.2">
      <c r="B6">
        <v>4</v>
      </c>
      <c r="C6" s="14">
        <v>1.50035683825971E-2</v>
      </c>
      <c r="D6" s="14">
        <v>1.3805711677910001E-2</v>
      </c>
      <c r="E6" s="14">
        <v>-1.5291289441928599E-2</v>
      </c>
      <c r="F6" s="14">
        <v>3.0922491341618401E-3</v>
      </c>
      <c r="G6" s="14">
        <v>3.6691887548432299E-2</v>
      </c>
      <c r="H6" s="14">
        <v>8.9117540141066005E-3</v>
      </c>
      <c r="I6" s="14">
        <v>3.1147618727547201E-2</v>
      </c>
      <c r="J6" s="1"/>
      <c r="L6" s="13">
        <v>0.100164161730854</v>
      </c>
      <c r="M6" s="11">
        <f t="shared" si="1"/>
        <v>9.1592441888209176E-3</v>
      </c>
      <c r="N6" s="9">
        <v>9.1592441888209246E-3</v>
      </c>
      <c r="O6" s="11">
        <f ca="1">(L7-L6)*(B6*N6-OFFSET($P$9,0,B6))</f>
        <v>1.2295080894254046E-3</v>
      </c>
      <c r="P6" s="11"/>
      <c r="Q6" s="9">
        <v>0</v>
      </c>
      <c r="R6" s="9">
        <v>0</v>
      </c>
      <c r="S6" s="9">
        <v>0</v>
      </c>
      <c r="T6" s="9">
        <v>0</v>
      </c>
      <c r="U6" s="9">
        <v>0</v>
      </c>
      <c r="V6" s="11"/>
      <c r="W6" s="12">
        <f t="shared" ca="1" si="0"/>
        <v>-9.1592441888209176E-3</v>
      </c>
      <c r="X6" s="12">
        <f t="shared" ca="1" si="0"/>
        <v>-9.1592441888209176E-3</v>
      </c>
      <c r="Y6" s="12">
        <f t="shared" ca="1" si="0"/>
        <v>0</v>
      </c>
      <c r="Z6" s="12">
        <f t="shared" ca="1" si="0"/>
        <v>0</v>
      </c>
      <c r="AA6" s="12">
        <f t="shared" ca="1" si="0"/>
        <v>1.9081958235744878E-17</v>
      </c>
      <c r="AB6" s="11"/>
      <c r="AC6" s="21">
        <v>0</v>
      </c>
      <c r="AD6" s="21">
        <v>0</v>
      </c>
      <c r="AE6" s="21">
        <v>0</v>
      </c>
      <c r="AF6" s="21">
        <v>0</v>
      </c>
      <c r="AG6" s="21">
        <v>0</v>
      </c>
    </row>
    <row r="7" spans="1:33" x14ac:dyDescent="0.2">
      <c r="B7">
        <v>5</v>
      </c>
      <c r="C7" s="14">
        <v>-8.7276059008206494E-2</v>
      </c>
      <c r="D7" s="14">
        <v>-0.100569859691045</v>
      </c>
      <c r="E7" s="14">
        <v>-7.0151732397125202E-2</v>
      </c>
      <c r="F7" s="14">
        <v>-6.8872426003690396E-2</v>
      </c>
      <c r="G7" s="14">
        <v>-9.6512007535890301E-2</v>
      </c>
      <c r="H7" s="14">
        <v>-0.11941827767223499</v>
      </c>
      <c r="I7" s="14">
        <v>-9.7276737906261804E-2</v>
      </c>
      <c r="J7" s="1"/>
      <c r="L7" s="13">
        <v>8.1624714896298106E-2</v>
      </c>
      <c r="M7" s="11">
        <f t="shared" si="1"/>
        <v>-7.9866791601973811E-2</v>
      </c>
      <c r="N7" s="9">
        <v>9.1592441888209367E-3</v>
      </c>
      <c r="O7" s="11">
        <f ca="1">(L8-L7)*(B7*N7-OFFSET($P$9,0,B7))</f>
        <v>8.6356009603894685E-4</v>
      </c>
      <c r="P7" s="11"/>
      <c r="Q7" s="9">
        <v>7.9866791601973811E-2</v>
      </c>
      <c r="R7" s="9">
        <v>7.9866791601973824E-2</v>
      </c>
      <c r="S7" s="9">
        <v>8.9026035790794752E-2</v>
      </c>
      <c r="T7" s="9">
        <v>8.9026035790794752E-2</v>
      </c>
      <c r="U7" s="9">
        <v>8.9026035790794808E-2</v>
      </c>
      <c r="V7" s="11"/>
      <c r="W7" s="12">
        <f t="shared" ca="1" si="0"/>
        <v>7.9866791601973811E-2</v>
      </c>
      <c r="X7" s="12">
        <f t="shared" ca="1" si="0"/>
        <v>7.9866791601973811E-2</v>
      </c>
      <c r="Y7" s="12">
        <f t="shared" ca="1" si="0"/>
        <v>8.9026035790794725E-2</v>
      </c>
      <c r="Z7" s="12">
        <f t="shared" ca="1" si="0"/>
        <v>8.9026035790794739E-2</v>
      </c>
      <c r="AA7" s="12">
        <f t="shared" ca="1" si="0"/>
        <v>8.9026035790794752E-2</v>
      </c>
      <c r="AB7" s="11"/>
      <c r="AC7" s="21">
        <v>0</v>
      </c>
      <c r="AD7" s="21">
        <v>0</v>
      </c>
      <c r="AE7" s="21">
        <v>0</v>
      </c>
      <c r="AF7" s="21">
        <v>0</v>
      </c>
      <c r="AG7" s="21">
        <v>0</v>
      </c>
    </row>
    <row r="8" spans="1:33" x14ac:dyDescent="0.2">
      <c r="B8">
        <v>6</v>
      </c>
      <c r="C8" s="14">
        <v>-9.0261045821371493E-3</v>
      </c>
      <c r="D8" s="14">
        <v>9.3496949445048792E-3</v>
      </c>
      <c r="E8" s="14">
        <v>-3.8083375345801897E-2</v>
      </c>
      <c r="F8" s="14">
        <v>-5.4793984512664399E-3</v>
      </c>
      <c r="G8" s="14">
        <v>4.79992340876398E-2</v>
      </c>
      <c r="H8" s="14">
        <v>-3.2864146254992101E-2</v>
      </c>
      <c r="I8" s="14">
        <v>-5.6612481079472102E-2</v>
      </c>
      <c r="J8" s="1"/>
      <c r="L8" s="13">
        <v>6.6516745777842903E-2</v>
      </c>
      <c r="M8" s="11">
        <f t="shared" si="1"/>
        <v>-5.5767670091329876E-4</v>
      </c>
      <c r="N8" s="9">
        <v>0</v>
      </c>
      <c r="O8" s="19">
        <f ca="1">SUM(O3:O7)</f>
        <v>8.8106936602694846E-3</v>
      </c>
      <c r="P8" s="11"/>
      <c r="Q8" s="9">
        <v>5.5767670091329334E-4</v>
      </c>
      <c r="R8" s="9">
        <v>5.5767670091329247E-4</v>
      </c>
      <c r="S8" s="9">
        <v>9.7169208897342207E-3</v>
      </c>
      <c r="T8" s="9">
        <v>9.7169208897342294E-3</v>
      </c>
      <c r="U8" s="9">
        <v>9.7169208897342207E-3</v>
      </c>
      <c r="V8" s="11"/>
      <c r="W8" s="12">
        <f t="shared" ca="1" si="0"/>
        <v>5.5767670091329876E-4</v>
      </c>
      <c r="X8" s="12">
        <f t="shared" ca="1" si="0"/>
        <v>5.5767670091329876E-4</v>
      </c>
      <c r="Y8" s="12">
        <f t="shared" ca="1" si="0"/>
        <v>9.7169208897342173E-3</v>
      </c>
      <c r="Z8" s="12">
        <f t="shared" ca="1" si="0"/>
        <v>9.7169208897342242E-3</v>
      </c>
      <c r="AA8" s="12">
        <f t="shared" ca="1" si="0"/>
        <v>9.7169208897342346E-3</v>
      </c>
      <c r="AB8" s="11"/>
      <c r="AC8" s="21">
        <v>0</v>
      </c>
      <c r="AD8" s="21">
        <v>0</v>
      </c>
      <c r="AE8" s="21">
        <v>0</v>
      </c>
      <c r="AF8" s="21">
        <v>0</v>
      </c>
      <c r="AG8" s="21">
        <v>0</v>
      </c>
    </row>
    <row r="9" spans="1:33" x14ac:dyDescent="0.2">
      <c r="B9" t="s">
        <v>123</v>
      </c>
      <c r="C9" s="20">
        <f>AVERAGE(C3:C8)</f>
        <v>-1.1650410843356907E-2</v>
      </c>
      <c r="D9" s="20">
        <f t="shared" ref="D9:I9" si="2">AVERAGE(D3:D8)</f>
        <v>-1.062030765206462E-2</v>
      </c>
      <c r="E9" s="20">
        <f t="shared" si="2"/>
        <v>-1.3043193613093251E-2</v>
      </c>
      <c r="F9" s="20">
        <f t="shared" si="2"/>
        <v>-6.2329739784453145E-3</v>
      </c>
      <c r="G9" s="20">
        <f t="shared" si="2"/>
        <v>-6.5862216033286515E-3</v>
      </c>
      <c r="H9" s="20">
        <f t="shared" si="2"/>
        <v>-1.9139067991811601E-2</v>
      </c>
      <c r="I9" s="20">
        <f t="shared" si="2"/>
        <v>-8.9670643812791492E-3</v>
      </c>
      <c r="J9" s="3"/>
      <c r="M9" s="19">
        <f>SUM(M3:M8)</f>
        <v>-4.8000000000000015E-2</v>
      </c>
      <c r="N9" s="11"/>
      <c r="O9" s="11"/>
      <c r="P9" s="11" t="s">
        <v>122</v>
      </c>
      <c r="Q9" s="19">
        <f>SUM(Q3:Q8)</f>
        <v>8.0424468302887103E-2</v>
      </c>
      <c r="R9" s="19">
        <f>SUM(R3:R8)</f>
        <v>8.0424468302887117E-2</v>
      </c>
      <c r="S9" s="19">
        <f>SUM(S3:S8)</f>
        <v>0.10295546513292556</v>
      </c>
      <c r="T9" s="19">
        <f>SUM(T3:T8)</f>
        <v>0.10295546513292557</v>
      </c>
      <c r="U9" s="19">
        <f>SUM(U3:U8)</f>
        <v>0.10295546513292562</v>
      </c>
      <c r="V9" s="11"/>
      <c r="W9" s="11"/>
      <c r="X9" s="11"/>
      <c r="Y9" s="11"/>
      <c r="Z9" s="11"/>
      <c r="AA9" s="11"/>
      <c r="AB9" s="11"/>
    </row>
    <row r="11" spans="1:33" x14ac:dyDescent="0.2">
      <c r="A11" s="18" t="s">
        <v>10</v>
      </c>
      <c r="B11" s="11">
        <f>SUMPRODUCT(C9:I9,C2:I2)</f>
        <v>-8.0000000000000019E-3</v>
      </c>
      <c r="C11" s="1"/>
      <c r="E11" s="1"/>
      <c r="F11" s="1"/>
      <c r="G11" s="1"/>
      <c r="H11" s="1"/>
      <c r="I11" s="1"/>
      <c r="J11" s="1"/>
    </row>
    <row r="12" spans="1:33" x14ac:dyDescent="0.2">
      <c r="A12" s="18" t="s">
        <v>57</v>
      </c>
      <c r="B12" s="22">
        <v>-8.0000000000000002E-3</v>
      </c>
      <c r="D12" s="1"/>
      <c r="E12" s="1"/>
      <c r="F12" s="1"/>
    </row>
    <row r="13" spans="1:33" x14ac:dyDescent="0.2">
      <c r="D13" s="1"/>
      <c r="E13" s="1"/>
      <c r="F13" s="1"/>
      <c r="G13" s="1"/>
      <c r="H13" s="1"/>
      <c r="I13" s="1"/>
      <c r="J13" s="1"/>
    </row>
    <row r="14" spans="1:33" x14ac:dyDescent="0.2">
      <c r="A14" t="s">
        <v>66</v>
      </c>
      <c r="B14" s="17">
        <f ca="1">(SUM(O3:O7))-(L8*M9)</f>
        <v>1.2003497457605945E-2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0EA1-0E33-194E-AD2B-FBBE605E73B0}">
  <dimension ref="A1:AT71"/>
  <sheetViews>
    <sheetView tabSelected="1" topLeftCell="A3" workbookViewId="0">
      <selection activeCell="I6" sqref="I6"/>
    </sheetView>
  </sheetViews>
  <sheetFormatPr baseColWidth="10" defaultRowHeight="15" x14ac:dyDescent="0.2"/>
  <sheetData>
    <row r="1" spans="1:46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</row>
    <row r="2" spans="1:46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29</v>
      </c>
      <c r="J2" t="s">
        <v>28</v>
      </c>
      <c r="K2" t="s">
        <v>30</v>
      </c>
      <c r="L2" t="s">
        <v>31</v>
      </c>
      <c r="M2" t="s">
        <v>32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</row>
    <row r="3" spans="1:46" x14ac:dyDescent="0.2">
      <c r="A3" t="s">
        <v>55</v>
      </c>
      <c r="B3" s="8">
        <v>0</v>
      </c>
      <c r="C3" s="8">
        <v>0</v>
      </c>
      <c r="D3" s="8">
        <v>7.4940936940287592E-3</v>
      </c>
      <c r="E3" s="8">
        <v>0.70158281667103295</v>
      </c>
      <c r="F3" s="8">
        <v>0.16240867488207664</v>
      </c>
      <c r="G3" s="8">
        <v>0.12851441475286146</v>
      </c>
      <c r="H3" s="8">
        <v>0</v>
      </c>
      <c r="I3" s="5">
        <v>0</v>
      </c>
      <c r="J3" s="5">
        <v>0</v>
      </c>
      <c r="K3" s="5">
        <v>4.9467357364243198E-3</v>
      </c>
      <c r="L3" s="5">
        <v>9.1592441888209298E-3</v>
      </c>
      <c r="M3" s="5">
        <v>9.1592441888209263E-3</v>
      </c>
      <c r="N3" s="8">
        <v>0</v>
      </c>
      <c r="O3" s="8">
        <v>3.4694469519536142E-18</v>
      </c>
      <c r="P3" s="8">
        <v>0</v>
      </c>
      <c r="Q3" s="8">
        <v>0</v>
      </c>
      <c r="R3" s="8">
        <v>7.9866791601973838E-2</v>
      </c>
      <c r="S3" s="8">
        <v>5.576767009132787E-4</v>
      </c>
      <c r="T3" s="8">
        <v>0</v>
      </c>
      <c r="U3" s="8">
        <v>3.4694469519536142E-18</v>
      </c>
      <c r="V3" s="8">
        <v>0</v>
      </c>
      <c r="W3" s="8">
        <v>0</v>
      </c>
      <c r="X3" s="8">
        <v>7.9866791601973838E-2</v>
      </c>
      <c r="Y3" s="8">
        <v>5.576767009132787E-4</v>
      </c>
      <c r="Z3" s="8">
        <v>0</v>
      </c>
      <c r="AA3" s="8">
        <v>3.4694469519536142E-18</v>
      </c>
      <c r="AB3" s="8">
        <v>0</v>
      </c>
      <c r="AC3" s="8">
        <v>0</v>
      </c>
      <c r="AD3" s="8">
        <v>8.4813527338398129E-2</v>
      </c>
      <c r="AE3" s="8">
        <v>5.5044124373375969E-3</v>
      </c>
      <c r="AF3" s="8">
        <v>4.2125084523966056E-3</v>
      </c>
      <c r="AG3" s="8">
        <v>3.4694469519536142E-18</v>
      </c>
      <c r="AH3" s="8">
        <v>0</v>
      </c>
      <c r="AI3" s="8">
        <v>0</v>
      </c>
      <c r="AJ3" s="8">
        <v>8.9026035790794766E-2</v>
      </c>
      <c r="AK3" s="8">
        <v>9.7169208897342103E-3</v>
      </c>
      <c r="AL3" s="8">
        <v>4.2125084523966056E-3</v>
      </c>
      <c r="AM3" s="8">
        <v>3.4694469519536142E-18</v>
      </c>
      <c r="AN3" s="8">
        <v>1.3010426069826053E-18</v>
      </c>
      <c r="AO3" s="8">
        <v>-2.1684043449710089E-19</v>
      </c>
      <c r="AP3" s="8">
        <v>8.9026035790794752E-2</v>
      </c>
      <c r="AQ3" s="8">
        <v>9.7169208897342155E-3</v>
      </c>
      <c r="AR3" s="16" t="e">
        <f ca="1">SUMPRODUCT(B3:AQ3,B5:AQ5,B6:AQ6,B7:AQ7)</f>
        <v>#REF!</v>
      </c>
    </row>
    <row r="4" spans="1:46" x14ac:dyDescent="0.2">
      <c r="B4" s="11">
        <f>SUMPRODUCT(B5,B6,B7)</f>
        <v>4.6496844976499745E-3</v>
      </c>
      <c r="C4" s="11">
        <f t="shared" ref="C4:AQ4" si="0">SUMPRODUCT(C5,C6,C7)</f>
        <v>4.2385698250491715E-3</v>
      </c>
      <c r="D4" s="11">
        <f t="shared" si="0"/>
        <v>5.2055447621598486E-3</v>
      </c>
      <c r="E4" s="11">
        <f t="shared" si="0"/>
        <v>2.4875828733849424E-3</v>
      </c>
      <c r="F4" s="11">
        <f t="shared" si="0"/>
        <v>2.6285641681508928E-3</v>
      </c>
      <c r="G4" s="11">
        <f t="shared" si="0"/>
        <v>7.6384111202170953E-3</v>
      </c>
      <c r="H4" s="11">
        <f t="shared" si="0"/>
        <v>3.5787596509385716E-3</v>
      </c>
      <c r="I4" s="11" t="e">
        <f ca="1">SUMPRODUCT(I5,I6,I7)</f>
        <v>#REF!</v>
      </c>
      <c r="J4" s="11" t="e">
        <f t="shared" ca="1" si="0"/>
        <v>#REF!</v>
      </c>
      <c r="K4" s="11" t="e">
        <f t="shared" ca="1" si="0"/>
        <v>#REF!</v>
      </c>
      <c r="L4" s="11" t="e">
        <f t="shared" ca="1" si="0"/>
        <v>#REF!</v>
      </c>
      <c r="M4" s="11" t="e">
        <f t="shared" ca="1" si="0"/>
        <v>#REF!</v>
      </c>
      <c r="N4" s="11" t="e">
        <f t="shared" ca="1" si="0"/>
        <v>#REF!</v>
      </c>
      <c r="O4" s="11" t="e">
        <f t="shared" ca="1" si="0"/>
        <v>#REF!</v>
      </c>
      <c r="P4" s="11" t="e">
        <f t="shared" ca="1" si="0"/>
        <v>#REF!</v>
      </c>
      <c r="Q4" s="11" t="e">
        <f t="shared" ca="1" si="0"/>
        <v>#REF!</v>
      </c>
      <c r="R4" s="11" t="e">
        <f t="shared" ca="1" si="0"/>
        <v>#REF!</v>
      </c>
      <c r="S4" s="11" t="e">
        <f t="shared" ca="1" si="0"/>
        <v>#REF!</v>
      </c>
      <c r="T4" s="11" t="e">
        <f t="shared" ca="1" si="0"/>
        <v>#REF!</v>
      </c>
      <c r="U4" s="11" t="e">
        <f t="shared" ca="1" si="0"/>
        <v>#REF!</v>
      </c>
      <c r="V4" s="11" t="e">
        <f t="shared" ca="1" si="0"/>
        <v>#REF!</v>
      </c>
      <c r="W4" s="11" t="e">
        <f t="shared" ca="1" si="0"/>
        <v>#REF!</v>
      </c>
      <c r="X4" s="11" t="e">
        <f t="shared" ca="1" si="0"/>
        <v>#REF!</v>
      </c>
      <c r="Y4" s="11" t="e">
        <f t="shared" ca="1" si="0"/>
        <v>#REF!</v>
      </c>
      <c r="Z4" s="11" t="e">
        <f t="shared" ca="1" si="0"/>
        <v>#REF!</v>
      </c>
      <c r="AA4" s="11" t="e">
        <f t="shared" ca="1" si="0"/>
        <v>#REF!</v>
      </c>
      <c r="AB4" s="11" t="e">
        <f t="shared" ca="1" si="0"/>
        <v>#REF!</v>
      </c>
      <c r="AC4" s="11" t="e">
        <f t="shared" ca="1" si="0"/>
        <v>#REF!</v>
      </c>
      <c r="AD4" s="11" t="e">
        <f t="shared" ca="1" si="0"/>
        <v>#REF!</v>
      </c>
      <c r="AE4" s="11" t="e">
        <f t="shared" ca="1" si="0"/>
        <v>#REF!</v>
      </c>
      <c r="AF4" s="11" t="e">
        <f t="shared" ca="1" si="0"/>
        <v>#REF!</v>
      </c>
      <c r="AG4" s="11" t="e">
        <f t="shared" ca="1" si="0"/>
        <v>#REF!</v>
      </c>
      <c r="AH4" s="11" t="e">
        <f t="shared" ca="1" si="0"/>
        <v>#REF!</v>
      </c>
      <c r="AI4" s="11" t="e">
        <f t="shared" ca="1" si="0"/>
        <v>#REF!</v>
      </c>
      <c r="AJ4" s="11" t="e">
        <f t="shared" ca="1" si="0"/>
        <v>#REF!</v>
      </c>
      <c r="AK4" s="11" t="e">
        <f t="shared" ca="1" si="0"/>
        <v>#REF!</v>
      </c>
      <c r="AL4" s="11" t="e">
        <f t="shared" ca="1" si="0"/>
        <v>#REF!</v>
      </c>
      <c r="AM4" s="11" t="e">
        <f t="shared" ca="1" si="0"/>
        <v>#REF!</v>
      </c>
      <c r="AN4" s="11" t="e">
        <f t="shared" ca="1" si="0"/>
        <v>#REF!</v>
      </c>
      <c r="AO4" s="11" t="e">
        <f t="shared" ca="1" si="0"/>
        <v>#REF!</v>
      </c>
      <c r="AP4" s="11" t="e">
        <f t="shared" ca="1" si="0"/>
        <v>#REF!</v>
      </c>
      <c r="AQ4" s="11" t="e">
        <f t="shared" ca="1" si="0"/>
        <v>#REF!</v>
      </c>
    </row>
    <row r="5" spans="1:46" x14ac:dyDescent="0.2">
      <c r="A5" t="s">
        <v>56</v>
      </c>
      <c r="B5" s="10">
        <v>-6.9902465060141444E-2</v>
      </c>
      <c r="C5" s="10">
        <v>-6.372184591238772E-2</v>
      </c>
      <c r="D5" s="10">
        <v>-7.8259161678559508E-2</v>
      </c>
      <c r="E5" s="10">
        <v>-3.7397843870671889E-2</v>
      </c>
      <c r="F5" s="10">
        <v>-3.9517329619971911E-2</v>
      </c>
      <c r="G5" s="10">
        <v>-0.1148344079508696</v>
      </c>
      <c r="H5" s="10">
        <v>-5.3802386287674892E-2</v>
      </c>
      <c r="I5">
        <v>1</v>
      </c>
      <c r="J5">
        <v>2</v>
      </c>
      <c r="K5">
        <v>3</v>
      </c>
      <c r="L5">
        <v>4</v>
      </c>
      <c r="M5">
        <v>5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6" x14ac:dyDescent="0.2">
      <c r="A6" t="s">
        <v>33</v>
      </c>
      <c r="B6" s="11">
        <v>6.6516745777842903E-2</v>
      </c>
      <c r="C6" s="11">
        <v>6.6516745777842903E-2</v>
      </c>
      <c r="D6" s="11">
        <v>6.6516745777842903E-2</v>
      </c>
      <c r="E6" s="11">
        <v>6.6516745777842903E-2</v>
      </c>
      <c r="F6" s="11">
        <v>6.6516745777842903E-2</v>
      </c>
      <c r="G6" s="11">
        <v>6.6516745777842903E-2</v>
      </c>
      <c r="H6" s="11">
        <v>6.6516745777842903E-2</v>
      </c>
      <c r="I6" s="11" t="e">
        <f ca="1">OFFSET(#REF!, expanded!B1, 0)</f>
        <v>#REF!</v>
      </c>
      <c r="J6" s="11" t="e">
        <f ca="1">OFFSET(#REF!, expanded!C1, 0)</f>
        <v>#REF!</v>
      </c>
      <c r="K6" s="11" t="e">
        <f ca="1">OFFSET(#REF!, expanded!D1, 0)</f>
        <v>#REF!</v>
      </c>
      <c r="L6" s="11" t="e">
        <f ca="1">OFFSET(#REF!, expanded!E1, 0)</f>
        <v>#REF!</v>
      </c>
      <c r="M6" s="11" t="e">
        <f ca="1">OFFSET(#REF!, expanded!F1, 0)</f>
        <v>#REF!</v>
      </c>
      <c r="N6" s="11" t="e">
        <f ca="1">$I$6</f>
        <v>#REF!</v>
      </c>
      <c r="O6" s="11" t="e">
        <f t="shared" ref="O6:S6" ca="1" si="1">$I$6</f>
        <v>#REF!</v>
      </c>
      <c r="P6" s="11" t="e">
        <f t="shared" ca="1" si="1"/>
        <v>#REF!</v>
      </c>
      <c r="Q6" s="11" t="e">
        <f t="shared" ca="1" si="1"/>
        <v>#REF!</v>
      </c>
      <c r="R6" s="11" t="e">
        <f t="shared" ca="1" si="1"/>
        <v>#REF!</v>
      </c>
      <c r="S6" s="11" t="e">
        <f t="shared" ca="1" si="1"/>
        <v>#REF!</v>
      </c>
      <c r="T6" s="11" t="e">
        <f t="shared" ref="T6:Y6" ca="1" si="2">$J$6</f>
        <v>#REF!</v>
      </c>
      <c r="U6" s="11" t="e">
        <f t="shared" ca="1" si="2"/>
        <v>#REF!</v>
      </c>
      <c r="V6" s="11" t="e">
        <f t="shared" ca="1" si="2"/>
        <v>#REF!</v>
      </c>
      <c r="W6" s="11" t="e">
        <f t="shared" ca="1" si="2"/>
        <v>#REF!</v>
      </c>
      <c r="X6" s="11" t="e">
        <f t="shared" ca="1" si="2"/>
        <v>#REF!</v>
      </c>
      <c r="Y6" s="11" t="e">
        <f t="shared" ca="1" si="2"/>
        <v>#REF!</v>
      </c>
      <c r="Z6" s="11" t="e">
        <f t="shared" ref="Z6:AE6" ca="1" si="3">$K$6</f>
        <v>#REF!</v>
      </c>
      <c r="AA6" s="11" t="e">
        <f t="shared" ca="1" si="3"/>
        <v>#REF!</v>
      </c>
      <c r="AB6" s="11" t="e">
        <f t="shared" ca="1" si="3"/>
        <v>#REF!</v>
      </c>
      <c r="AC6" s="11" t="e">
        <f t="shared" ca="1" si="3"/>
        <v>#REF!</v>
      </c>
      <c r="AD6" s="11" t="e">
        <f t="shared" ca="1" si="3"/>
        <v>#REF!</v>
      </c>
      <c r="AE6" s="11" t="e">
        <f t="shared" ca="1" si="3"/>
        <v>#REF!</v>
      </c>
      <c r="AF6" s="11" t="e">
        <f t="shared" ref="AF6:AK6" ca="1" si="4">$L$6</f>
        <v>#REF!</v>
      </c>
      <c r="AG6" s="11" t="e">
        <f t="shared" ca="1" si="4"/>
        <v>#REF!</v>
      </c>
      <c r="AH6" s="11" t="e">
        <f t="shared" ca="1" si="4"/>
        <v>#REF!</v>
      </c>
      <c r="AI6" s="11" t="e">
        <f t="shared" ca="1" si="4"/>
        <v>#REF!</v>
      </c>
      <c r="AJ6" s="11" t="e">
        <f t="shared" ca="1" si="4"/>
        <v>#REF!</v>
      </c>
      <c r="AK6" s="11" t="e">
        <f t="shared" ca="1" si="4"/>
        <v>#REF!</v>
      </c>
      <c r="AL6" s="11" t="e">
        <f ca="1">$M$6</f>
        <v>#REF!</v>
      </c>
      <c r="AM6" s="11" t="e">
        <f t="shared" ref="AM6:AQ6" ca="1" si="5">$M$6</f>
        <v>#REF!</v>
      </c>
      <c r="AN6" s="11" t="e">
        <f t="shared" ca="1" si="5"/>
        <v>#REF!</v>
      </c>
      <c r="AO6" s="11" t="e">
        <f t="shared" ca="1" si="5"/>
        <v>#REF!</v>
      </c>
      <c r="AP6" s="11" t="e">
        <f t="shared" ca="1" si="5"/>
        <v>#REF!</v>
      </c>
      <c r="AQ6" s="11" t="e">
        <f t="shared" ca="1" si="5"/>
        <v>#REF!</v>
      </c>
    </row>
    <row r="7" spans="1:46" x14ac:dyDescent="0.2">
      <c r="A7" t="s">
        <v>34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1</v>
      </c>
      <c r="J7">
        <v>1</v>
      </c>
      <c r="K7">
        <v>1</v>
      </c>
      <c r="L7">
        <v>1</v>
      </c>
      <c r="M7">
        <v>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</row>
    <row r="10" spans="1:46" x14ac:dyDescent="0.2">
      <c r="A10" t="s">
        <v>75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AR10">
        <f>SUMPRODUCT(B10:AQ10,$B$3:$AQ$3)</f>
        <v>0.99999999999999978</v>
      </c>
      <c r="AS10" t="s">
        <v>64</v>
      </c>
      <c r="AT10">
        <v>1</v>
      </c>
    </row>
    <row r="11" spans="1:46" x14ac:dyDescent="0.2">
      <c r="A11" t="s">
        <v>76</v>
      </c>
      <c r="B11" s="10">
        <v>-1.1650410843356907E-2</v>
      </c>
      <c r="C11" s="10">
        <v>-1.062030765206462E-2</v>
      </c>
      <c r="D11" s="10">
        <v>-1.3043193613093251E-2</v>
      </c>
      <c r="E11" s="10">
        <v>-6.2329739784453145E-3</v>
      </c>
      <c r="F11" s="10">
        <v>-6.5862216033286515E-3</v>
      </c>
      <c r="G11" s="10">
        <v>-1.9139067991811601E-2</v>
      </c>
      <c r="H11" s="10">
        <v>-8.9670643812791492E-3</v>
      </c>
      <c r="AR11" s="6">
        <f>SUMPRODUCT(B11:AQ11,$B$3:$AQ$3)</f>
        <v>-8.0000000000000002E-3</v>
      </c>
      <c r="AS11" s="4" t="s">
        <v>64</v>
      </c>
      <c r="AT11" s="15">
        <v>-8.0000000000000002E-3</v>
      </c>
    </row>
    <row r="12" spans="1:46" x14ac:dyDescent="0.2">
      <c r="A12" t="s">
        <v>57</v>
      </c>
      <c r="B12" s="10">
        <v>-2.6182648037701199E-2</v>
      </c>
      <c r="C12" s="10">
        <v>-1.5437170024850601E-2</v>
      </c>
      <c r="D12" s="10">
        <v>2.3373461509468299E-4</v>
      </c>
      <c r="E12" s="10">
        <v>1.8254491474082101E-2</v>
      </c>
      <c r="F12" s="10">
        <v>-3.31659725647113E-2</v>
      </c>
      <c r="G12" s="10">
        <v>-1.9263300442329701E-2</v>
      </c>
      <c r="H12" s="10">
        <v>1.9746790294303401E-2</v>
      </c>
      <c r="I12">
        <v>-1</v>
      </c>
      <c r="N12">
        <v>1</v>
      </c>
      <c r="AR12">
        <f t="shared" ref="AR12:AR70" si="6">SUMPRODUCT(B12:AQ12,$B$3:$AQ$3)</f>
        <v>4.946735736424325E-3</v>
      </c>
      <c r="AS12" t="s">
        <v>65</v>
      </c>
      <c r="AT12">
        <v>0</v>
      </c>
    </row>
    <row r="13" spans="1:46" x14ac:dyDescent="0.2">
      <c r="A13" t="s">
        <v>58</v>
      </c>
      <c r="B13" s="10">
        <v>-8.9823830454705007E-3</v>
      </c>
      <c r="C13" s="10">
        <v>-3.2089989967556902E-2</v>
      </c>
      <c r="D13" s="10">
        <v>-2.26368809591415E-2</v>
      </c>
      <c r="E13" s="10">
        <v>1.7541168330562001E-2</v>
      </c>
      <c r="F13" s="10">
        <v>-1.11372211504648E-2</v>
      </c>
      <c r="G13" s="10">
        <v>-9.0955856019681001E-3</v>
      </c>
      <c r="H13" s="10">
        <v>-3.8252961361125798E-2</v>
      </c>
      <c r="I13">
        <v>-1</v>
      </c>
      <c r="O13">
        <v>1</v>
      </c>
      <c r="AR13">
        <f t="shared" si="6"/>
        <v>9.1592441888209229E-3</v>
      </c>
      <c r="AS13" t="s">
        <v>65</v>
      </c>
      <c r="AT13">
        <v>0</v>
      </c>
    </row>
    <row r="14" spans="1:46" x14ac:dyDescent="0.2">
      <c r="A14" t="s">
        <v>59</v>
      </c>
      <c r="B14" s="10">
        <v>4.6561161230776797E-2</v>
      </c>
      <c r="C14" s="10">
        <v>6.1219767148649899E-2</v>
      </c>
      <c r="D14" s="10">
        <v>6.7670381850343006E-2</v>
      </c>
      <c r="E14" s="10">
        <v>-1.9339283545209999E-3</v>
      </c>
      <c r="F14" s="10">
        <v>1.6606749995022398E-2</v>
      </c>
      <c r="G14" s="10">
        <v>5.6895148006548699E-2</v>
      </c>
      <c r="H14" s="10">
        <v>8.7445385037334206E-2</v>
      </c>
      <c r="I14">
        <v>-1</v>
      </c>
      <c r="P14">
        <v>1</v>
      </c>
      <c r="AR14">
        <f t="shared" si="6"/>
        <v>9.1592441888209124E-3</v>
      </c>
      <c r="AS14" t="s">
        <v>65</v>
      </c>
      <c r="AT14">
        <v>0</v>
      </c>
    </row>
    <row r="15" spans="1:46" x14ac:dyDescent="0.2">
      <c r="A15" t="s">
        <v>60</v>
      </c>
      <c r="B15" s="10">
        <v>1.50035683825971E-2</v>
      </c>
      <c r="C15" s="10">
        <v>1.3805711677910001E-2</v>
      </c>
      <c r="D15" s="10">
        <v>-1.5291289441928599E-2</v>
      </c>
      <c r="E15" s="10">
        <v>3.0922491341618401E-3</v>
      </c>
      <c r="F15" s="10">
        <v>3.6691887548432299E-2</v>
      </c>
      <c r="G15" s="10">
        <v>8.9117540141066005E-3</v>
      </c>
      <c r="H15" s="10">
        <v>3.1147618727547201E-2</v>
      </c>
      <c r="I15">
        <v>-1</v>
      </c>
      <c r="Q15">
        <v>1</v>
      </c>
      <c r="AR15">
        <f t="shared" si="6"/>
        <v>9.1592441888209315E-3</v>
      </c>
      <c r="AS15" t="s">
        <v>65</v>
      </c>
      <c r="AT15">
        <v>0</v>
      </c>
    </row>
    <row r="16" spans="1:46" x14ac:dyDescent="0.2">
      <c r="A16" t="s">
        <v>61</v>
      </c>
      <c r="B16" s="10">
        <v>-8.7276059008206494E-2</v>
      </c>
      <c r="C16" s="10">
        <v>-0.100569859691045</v>
      </c>
      <c r="D16" s="10">
        <v>-7.0151732397125202E-2</v>
      </c>
      <c r="E16" s="10">
        <v>-6.8872426003690396E-2</v>
      </c>
      <c r="F16" s="10">
        <v>-9.6512007535890301E-2</v>
      </c>
      <c r="G16" s="10">
        <v>-0.11941827767223499</v>
      </c>
      <c r="H16" s="10">
        <v>-9.7276737906261804E-2</v>
      </c>
      <c r="I16">
        <v>-1</v>
      </c>
      <c r="R16">
        <v>1</v>
      </c>
      <c r="AR16">
        <f t="shared" si="6"/>
        <v>1.3877787807814457E-17</v>
      </c>
      <c r="AS16" t="s">
        <v>65</v>
      </c>
      <c r="AT16">
        <v>0</v>
      </c>
    </row>
    <row r="17" spans="1:46" x14ac:dyDescent="0.2">
      <c r="A17" t="s">
        <v>62</v>
      </c>
      <c r="B17" s="10">
        <v>-9.0261045821371493E-3</v>
      </c>
      <c r="C17" s="10">
        <v>9.3496949445048792E-3</v>
      </c>
      <c r="D17" s="10">
        <v>-3.8083375345801897E-2</v>
      </c>
      <c r="E17" s="10">
        <v>-5.4793984512664399E-3</v>
      </c>
      <c r="F17" s="10">
        <v>4.79992340876398E-2</v>
      </c>
      <c r="G17" s="10">
        <v>-3.2864146254992101E-2</v>
      </c>
      <c r="H17" s="10">
        <v>-5.6612481079472102E-2</v>
      </c>
      <c r="I17">
        <v>-1</v>
      </c>
      <c r="S17">
        <v>1</v>
      </c>
      <c r="AR17">
        <f t="shared" si="6"/>
        <v>-1.8431436932253575E-18</v>
      </c>
      <c r="AS17" t="s">
        <v>65</v>
      </c>
      <c r="AT17">
        <v>0</v>
      </c>
    </row>
    <row r="18" spans="1:46" x14ac:dyDescent="0.2">
      <c r="A18" t="s">
        <v>63</v>
      </c>
      <c r="B18" s="10">
        <v>-2.6182648037701199E-2</v>
      </c>
      <c r="C18" s="10">
        <v>-1.5437170024850601E-2</v>
      </c>
      <c r="D18" s="10">
        <v>2.3373461509468299E-4</v>
      </c>
      <c r="E18" s="10">
        <v>1.8254491474082101E-2</v>
      </c>
      <c r="F18" s="10">
        <v>-3.31659725647113E-2</v>
      </c>
      <c r="G18" s="10">
        <v>-1.9263300442329701E-2</v>
      </c>
      <c r="H18" s="10">
        <v>1.9746790294303401E-2</v>
      </c>
      <c r="J18">
        <v>-1</v>
      </c>
      <c r="T18">
        <v>1</v>
      </c>
      <c r="AR18">
        <f t="shared" si="6"/>
        <v>4.946735736424325E-3</v>
      </c>
      <c r="AS18" t="s">
        <v>65</v>
      </c>
      <c r="AT18">
        <v>0</v>
      </c>
    </row>
    <row r="19" spans="1:46" x14ac:dyDescent="0.2">
      <c r="A19" t="s">
        <v>83</v>
      </c>
      <c r="B19" s="10">
        <v>-8.9823830454705007E-3</v>
      </c>
      <c r="C19" s="10">
        <v>-3.2089989967556902E-2</v>
      </c>
      <c r="D19" s="10">
        <v>-2.26368809591415E-2</v>
      </c>
      <c r="E19" s="10">
        <v>1.7541168330562001E-2</v>
      </c>
      <c r="F19" s="10">
        <v>-1.11372211504648E-2</v>
      </c>
      <c r="G19" s="10">
        <v>-9.0955856019681001E-3</v>
      </c>
      <c r="H19" s="10">
        <v>-3.8252961361125798E-2</v>
      </c>
      <c r="J19">
        <v>-1</v>
      </c>
      <c r="U19">
        <v>1</v>
      </c>
      <c r="AR19">
        <f t="shared" si="6"/>
        <v>9.1592441888209229E-3</v>
      </c>
      <c r="AS19" t="s">
        <v>65</v>
      </c>
      <c r="AT19">
        <v>0</v>
      </c>
    </row>
    <row r="20" spans="1:46" x14ac:dyDescent="0.2">
      <c r="A20" t="s">
        <v>84</v>
      </c>
      <c r="B20" s="10">
        <v>4.6561161230776797E-2</v>
      </c>
      <c r="C20" s="10">
        <v>6.1219767148649899E-2</v>
      </c>
      <c r="D20" s="10">
        <v>6.7670381850343006E-2</v>
      </c>
      <c r="E20" s="10">
        <v>-1.9339283545209999E-3</v>
      </c>
      <c r="F20" s="10">
        <v>1.6606749995022398E-2</v>
      </c>
      <c r="G20" s="10">
        <v>5.6895148006548699E-2</v>
      </c>
      <c r="H20" s="10">
        <v>8.7445385037334206E-2</v>
      </c>
      <c r="J20">
        <v>-1</v>
      </c>
      <c r="V20">
        <v>1</v>
      </c>
      <c r="AR20">
        <f t="shared" si="6"/>
        <v>9.1592441888209124E-3</v>
      </c>
      <c r="AS20" t="s">
        <v>65</v>
      </c>
      <c r="AT20">
        <v>0</v>
      </c>
    </row>
    <row r="21" spans="1:46" x14ac:dyDescent="0.2">
      <c r="A21" t="s">
        <v>85</v>
      </c>
      <c r="B21" s="10">
        <v>1.50035683825971E-2</v>
      </c>
      <c r="C21" s="10">
        <v>1.3805711677910001E-2</v>
      </c>
      <c r="D21" s="10">
        <v>-1.5291289441928599E-2</v>
      </c>
      <c r="E21" s="10">
        <v>3.0922491341618401E-3</v>
      </c>
      <c r="F21" s="10">
        <v>3.6691887548432299E-2</v>
      </c>
      <c r="G21" s="10">
        <v>8.9117540141066005E-3</v>
      </c>
      <c r="H21" s="10">
        <v>3.1147618727547201E-2</v>
      </c>
      <c r="J21">
        <v>-1</v>
      </c>
      <c r="W21">
        <v>1</v>
      </c>
      <c r="AR21">
        <f t="shared" si="6"/>
        <v>9.1592441888209315E-3</v>
      </c>
      <c r="AS21" t="s">
        <v>65</v>
      </c>
      <c r="AT21">
        <v>0</v>
      </c>
    </row>
    <row r="22" spans="1:46" x14ac:dyDescent="0.2">
      <c r="A22" t="s">
        <v>74</v>
      </c>
      <c r="B22" s="10">
        <v>-8.7276059008206494E-2</v>
      </c>
      <c r="C22" s="10">
        <v>-0.100569859691045</v>
      </c>
      <c r="D22" s="10">
        <v>-7.0151732397125202E-2</v>
      </c>
      <c r="E22" s="10">
        <v>-6.8872426003690396E-2</v>
      </c>
      <c r="F22" s="10">
        <v>-9.6512007535890301E-2</v>
      </c>
      <c r="G22" s="10">
        <v>-0.11941827767223499</v>
      </c>
      <c r="H22" s="10">
        <v>-9.7276737906261804E-2</v>
      </c>
      <c r="J22">
        <v>-1</v>
      </c>
      <c r="X22">
        <v>1</v>
      </c>
      <c r="AR22">
        <f t="shared" si="6"/>
        <v>1.3877787807814457E-17</v>
      </c>
      <c r="AS22" t="s">
        <v>65</v>
      </c>
      <c r="AT22">
        <v>0</v>
      </c>
    </row>
    <row r="23" spans="1:46" x14ac:dyDescent="0.2">
      <c r="A23" t="s">
        <v>77</v>
      </c>
      <c r="B23" s="10">
        <v>-9.0261045821371493E-3</v>
      </c>
      <c r="C23" s="10">
        <v>9.3496949445048792E-3</v>
      </c>
      <c r="D23" s="10">
        <v>-3.8083375345801897E-2</v>
      </c>
      <c r="E23" s="10">
        <v>-5.4793984512664399E-3</v>
      </c>
      <c r="F23" s="10">
        <v>4.79992340876398E-2</v>
      </c>
      <c r="G23" s="10">
        <v>-3.2864146254992101E-2</v>
      </c>
      <c r="H23" s="10">
        <v>-5.6612481079472102E-2</v>
      </c>
      <c r="J23">
        <v>-1</v>
      </c>
      <c r="Y23">
        <v>1</v>
      </c>
      <c r="AR23">
        <f t="shared" si="6"/>
        <v>-1.8431436932253575E-18</v>
      </c>
      <c r="AS23" t="s">
        <v>65</v>
      </c>
      <c r="AT23">
        <v>0</v>
      </c>
    </row>
    <row r="24" spans="1:46" x14ac:dyDescent="0.2">
      <c r="A24" t="s">
        <v>78</v>
      </c>
      <c r="B24" s="10">
        <v>-2.6182648037701199E-2</v>
      </c>
      <c r="C24" s="10">
        <v>-1.5437170024850601E-2</v>
      </c>
      <c r="D24" s="10">
        <v>2.3373461509468299E-4</v>
      </c>
      <c r="E24" s="10">
        <v>1.8254491474082101E-2</v>
      </c>
      <c r="F24" s="10">
        <v>-3.31659725647113E-2</v>
      </c>
      <c r="G24" s="10">
        <v>-1.9263300442329701E-2</v>
      </c>
      <c r="H24" s="10">
        <v>1.9746790294303401E-2</v>
      </c>
      <c r="K24">
        <v>-1</v>
      </c>
      <c r="Z24">
        <v>1</v>
      </c>
      <c r="AR24">
        <f t="shared" si="6"/>
        <v>5.2041704279304213E-18</v>
      </c>
      <c r="AS24" t="s">
        <v>65</v>
      </c>
      <c r="AT24">
        <v>0</v>
      </c>
    </row>
    <row r="25" spans="1:46" x14ac:dyDescent="0.2">
      <c r="A25" t="s">
        <v>79</v>
      </c>
      <c r="B25" s="10">
        <v>-8.9823830454705007E-3</v>
      </c>
      <c r="C25" s="10">
        <v>-3.2089989967556902E-2</v>
      </c>
      <c r="D25" s="10">
        <v>-2.26368809591415E-2</v>
      </c>
      <c r="E25" s="10">
        <v>1.7541168330562001E-2</v>
      </c>
      <c r="F25" s="10">
        <v>-1.11372211504648E-2</v>
      </c>
      <c r="G25" s="10">
        <v>-9.0955856019681001E-3</v>
      </c>
      <c r="H25" s="10">
        <v>-3.8252961361125798E-2</v>
      </c>
      <c r="K25">
        <v>-1</v>
      </c>
      <c r="AA25">
        <v>1</v>
      </c>
      <c r="AR25">
        <f t="shared" si="6"/>
        <v>4.212508452396603E-3</v>
      </c>
      <c r="AS25" t="s">
        <v>65</v>
      </c>
      <c r="AT25">
        <v>0</v>
      </c>
    </row>
    <row r="26" spans="1:46" x14ac:dyDescent="0.2">
      <c r="A26" t="s">
        <v>80</v>
      </c>
      <c r="B26" s="10">
        <v>4.6561161230776797E-2</v>
      </c>
      <c r="C26" s="10">
        <v>6.1219767148649899E-2</v>
      </c>
      <c r="D26" s="10">
        <v>6.7670381850343006E-2</v>
      </c>
      <c r="E26" s="10">
        <v>-1.9339283545209999E-3</v>
      </c>
      <c r="F26" s="10">
        <v>1.6606749995022398E-2</v>
      </c>
      <c r="G26" s="10">
        <v>5.6895148006548699E-2</v>
      </c>
      <c r="H26" s="10">
        <v>8.7445385037334206E-2</v>
      </c>
      <c r="K26">
        <v>-1</v>
      </c>
      <c r="AB26">
        <v>1</v>
      </c>
      <c r="AR26">
        <f t="shared" si="6"/>
        <v>4.2125084523965926E-3</v>
      </c>
      <c r="AS26" t="s">
        <v>65</v>
      </c>
      <c r="AT26">
        <v>0</v>
      </c>
    </row>
    <row r="27" spans="1:46" x14ac:dyDescent="0.2">
      <c r="A27" t="s">
        <v>81</v>
      </c>
      <c r="B27" s="10">
        <v>1.50035683825971E-2</v>
      </c>
      <c r="C27" s="10">
        <v>1.3805711677910001E-2</v>
      </c>
      <c r="D27" s="10">
        <v>-1.5291289441928599E-2</v>
      </c>
      <c r="E27" s="10">
        <v>3.0922491341618401E-3</v>
      </c>
      <c r="F27" s="10">
        <v>3.6691887548432299E-2</v>
      </c>
      <c r="G27" s="10">
        <v>8.9117540141066005E-3</v>
      </c>
      <c r="H27" s="10">
        <v>3.1147618727547201E-2</v>
      </c>
      <c r="K27">
        <v>-1</v>
      </c>
      <c r="AC27">
        <v>1</v>
      </c>
      <c r="AR27">
        <f t="shared" si="6"/>
        <v>4.2125084523966117E-3</v>
      </c>
      <c r="AS27" t="s">
        <v>65</v>
      </c>
      <c r="AT27">
        <v>0</v>
      </c>
    </row>
    <row r="28" spans="1:46" x14ac:dyDescent="0.2">
      <c r="A28" t="s">
        <v>82</v>
      </c>
      <c r="B28" s="10">
        <v>-8.7276059008206494E-2</v>
      </c>
      <c r="C28" s="10">
        <v>-0.100569859691045</v>
      </c>
      <c r="D28" s="10">
        <v>-7.0151732397125202E-2</v>
      </c>
      <c r="E28" s="10">
        <v>-6.8872426003690396E-2</v>
      </c>
      <c r="F28" s="10">
        <v>-9.6512007535890301E-2</v>
      </c>
      <c r="G28" s="10">
        <v>-0.11941827767223499</v>
      </c>
      <c r="H28" s="10">
        <v>-9.7276737906261804E-2</v>
      </c>
      <c r="K28">
        <v>-1</v>
      </c>
      <c r="AD28">
        <v>1</v>
      </c>
      <c r="AR28">
        <f t="shared" si="6"/>
        <v>-1.3877787807814457E-17</v>
      </c>
      <c r="AS28" t="s">
        <v>65</v>
      </c>
      <c r="AT28">
        <v>0</v>
      </c>
    </row>
    <row r="29" spans="1:46" x14ac:dyDescent="0.2">
      <c r="A29" t="s">
        <v>86</v>
      </c>
      <c r="B29" s="10">
        <v>-9.0261045821371493E-3</v>
      </c>
      <c r="C29" s="10">
        <v>9.3496949445048792E-3</v>
      </c>
      <c r="D29" s="10">
        <v>-3.8083375345801897E-2</v>
      </c>
      <c r="E29" s="10">
        <v>-5.4793984512664399E-3</v>
      </c>
      <c r="F29" s="10">
        <v>4.79992340876398E-2</v>
      </c>
      <c r="G29" s="10">
        <v>-3.2864146254992101E-2</v>
      </c>
      <c r="H29" s="10">
        <v>-5.6612481079472102E-2</v>
      </c>
      <c r="K29">
        <v>-1</v>
      </c>
      <c r="AE29">
        <v>1</v>
      </c>
      <c r="AR29">
        <f t="shared" si="6"/>
        <v>-3.4694469519536142E-18</v>
      </c>
      <c r="AS29" t="s">
        <v>65</v>
      </c>
      <c r="AT29">
        <v>0</v>
      </c>
    </row>
    <row r="30" spans="1:46" x14ac:dyDescent="0.2">
      <c r="A30" t="s">
        <v>87</v>
      </c>
      <c r="B30" s="10">
        <v>-2.6182648037701199E-2</v>
      </c>
      <c r="C30" s="10">
        <v>-1.5437170024850601E-2</v>
      </c>
      <c r="D30" s="10">
        <v>2.3373461509468299E-4</v>
      </c>
      <c r="E30" s="10">
        <v>1.8254491474082101E-2</v>
      </c>
      <c r="F30" s="10">
        <v>-3.31659725647113E-2</v>
      </c>
      <c r="G30" s="10">
        <v>-1.9263300442329701E-2</v>
      </c>
      <c r="H30" s="10">
        <v>1.9746790294303401E-2</v>
      </c>
      <c r="L30">
        <v>-1</v>
      </c>
      <c r="AF30">
        <v>1</v>
      </c>
      <c r="AR30">
        <f t="shared" si="6"/>
        <v>8.6736173798840355E-19</v>
      </c>
      <c r="AS30" t="s">
        <v>65</v>
      </c>
      <c r="AT30">
        <v>0</v>
      </c>
    </row>
    <row r="31" spans="1:46" x14ac:dyDescent="0.2">
      <c r="A31" t="s">
        <v>88</v>
      </c>
      <c r="B31" s="10">
        <v>-8.9823830454705007E-3</v>
      </c>
      <c r="C31" s="10">
        <v>-3.2089989967556902E-2</v>
      </c>
      <c r="D31" s="10">
        <v>-2.26368809591415E-2</v>
      </c>
      <c r="E31" s="10">
        <v>1.7541168330562001E-2</v>
      </c>
      <c r="F31" s="10">
        <v>-1.11372211504648E-2</v>
      </c>
      <c r="G31" s="10">
        <v>-9.0955856019681001E-3</v>
      </c>
      <c r="H31" s="10">
        <v>-3.8252961361125798E-2</v>
      </c>
      <c r="L31">
        <v>-1</v>
      </c>
      <c r="AG31">
        <v>1</v>
      </c>
      <c r="AR31">
        <f t="shared" si="6"/>
        <v>-6.9388939039072284E-18</v>
      </c>
      <c r="AS31" t="s">
        <v>65</v>
      </c>
      <c r="AT31">
        <v>0</v>
      </c>
    </row>
    <row r="32" spans="1:46" x14ac:dyDescent="0.2">
      <c r="A32" t="s">
        <v>67</v>
      </c>
      <c r="B32" s="10">
        <v>4.6561161230776797E-2</v>
      </c>
      <c r="C32" s="10">
        <v>6.1219767148649899E-2</v>
      </c>
      <c r="D32" s="10">
        <v>6.7670381850343006E-2</v>
      </c>
      <c r="E32" s="10">
        <v>-1.9339283545209999E-3</v>
      </c>
      <c r="F32" s="10">
        <v>1.6606749995022398E-2</v>
      </c>
      <c r="G32" s="10">
        <v>5.6895148006548699E-2</v>
      </c>
      <c r="H32" s="10">
        <v>8.7445385037334206E-2</v>
      </c>
      <c r="L32">
        <v>-1</v>
      </c>
      <c r="AH32">
        <v>1</v>
      </c>
      <c r="AR32">
        <f t="shared" si="6"/>
        <v>-1.7347234759768071E-17</v>
      </c>
      <c r="AS32" t="s">
        <v>65</v>
      </c>
      <c r="AT32">
        <v>0</v>
      </c>
    </row>
    <row r="33" spans="1:46" x14ac:dyDescent="0.2">
      <c r="A33" t="s">
        <v>68</v>
      </c>
      <c r="B33" s="10">
        <v>1.50035683825971E-2</v>
      </c>
      <c r="C33" s="10">
        <v>1.3805711677910001E-2</v>
      </c>
      <c r="D33" s="10">
        <v>-1.5291289441928599E-2</v>
      </c>
      <c r="E33" s="10">
        <v>3.0922491341618401E-3</v>
      </c>
      <c r="F33" s="10">
        <v>3.6691887548432299E-2</v>
      </c>
      <c r="G33" s="10">
        <v>8.9117540141066005E-3</v>
      </c>
      <c r="H33" s="10">
        <v>3.1147618727547201E-2</v>
      </c>
      <c r="L33">
        <v>-1</v>
      </c>
      <c r="AI33">
        <v>1</v>
      </c>
      <c r="AR33">
        <f t="shared" si="6"/>
        <v>1.7347234759768071E-18</v>
      </c>
      <c r="AS33" t="s">
        <v>65</v>
      </c>
      <c r="AT33">
        <v>0</v>
      </c>
    </row>
    <row r="34" spans="1:46" x14ac:dyDescent="0.2">
      <c r="A34" t="s">
        <v>69</v>
      </c>
      <c r="B34" s="10">
        <v>-8.7276059008206494E-2</v>
      </c>
      <c r="C34" s="10">
        <v>-0.100569859691045</v>
      </c>
      <c r="D34" s="10">
        <v>-7.0151732397125202E-2</v>
      </c>
      <c r="E34" s="10">
        <v>-6.8872426003690396E-2</v>
      </c>
      <c r="F34" s="10">
        <v>-9.6512007535890301E-2</v>
      </c>
      <c r="G34" s="10">
        <v>-0.11941827767223499</v>
      </c>
      <c r="H34" s="10">
        <v>-9.7276737906261804E-2</v>
      </c>
      <c r="L34">
        <v>-1</v>
      </c>
      <c r="AJ34">
        <v>1</v>
      </c>
      <c r="AR34">
        <f t="shared" si="6"/>
        <v>1.3877787807814457E-17</v>
      </c>
      <c r="AS34" t="s">
        <v>65</v>
      </c>
      <c r="AT34">
        <v>0</v>
      </c>
    </row>
    <row r="35" spans="1:46" x14ac:dyDescent="0.2">
      <c r="A35" t="s">
        <v>70</v>
      </c>
      <c r="B35" s="10">
        <v>-9.0261045821371493E-3</v>
      </c>
      <c r="C35" s="10">
        <v>9.3496949445048792E-3</v>
      </c>
      <c r="D35" s="10">
        <v>-3.8083375345801897E-2</v>
      </c>
      <c r="E35" s="10">
        <v>-5.4793984512664399E-3</v>
      </c>
      <c r="F35" s="10">
        <v>4.79992340876398E-2</v>
      </c>
      <c r="G35" s="10">
        <v>-3.2864146254992101E-2</v>
      </c>
      <c r="H35" s="10">
        <v>-5.6612481079472102E-2</v>
      </c>
      <c r="L35">
        <v>-1</v>
      </c>
      <c r="AK35">
        <v>1</v>
      </c>
      <c r="AR35">
        <f t="shared" si="6"/>
        <v>0</v>
      </c>
      <c r="AS35" t="s">
        <v>65</v>
      </c>
      <c r="AT35">
        <v>0</v>
      </c>
    </row>
    <row r="36" spans="1:46" x14ac:dyDescent="0.2">
      <c r="A36" t="s">
        <v>71</v>
      </c>
      <c r="B36" s="10">
        <v>-2.6182648037701199E-2</v>
      </c>
      <c r="C36" s="10">
        <v>-1.5437170024850601E-2</v>
      </c>
      <c r="D36" s="10">
        <v>2.3373461509468299E-4</v>
      </c>
      <c r="E36" s="10">
        <v>1.8254491474082101E-2</v>
      </c>
      <c r="F36" s="10">
        <v>-3.31659725647113E-2</v>
      </c>
      <c r="G36" s="10">
        <v>-1.9263300442329701E-2</v>
      </c>
      <c r="H36" s="10">
        <v>1.9746790294303401E-2</v>
      </c>
      <c r="M36">
        <v>-1</v>
      </c>
      <c r="AL36">
        <v>1</v>
      </c>
      <c r="AR36">
        <f t="shared" si="6"/>
        <v>4.3368086899420177E-18</v>
      </c>
      <c r="AS36" t="s">
        <v>65</v>
      </c>
      <c r="AT36">
        <v>0</v>
      </c>
    </row>
    <row r="37" spans="1:46" x14ac:dyDescent="0.2">
      <c r="A37" t="s">
        <v>72</v>
      </c>
      <c r="B37" s="10">
        <v>-8.9823830454705007E-3</v>
      </c>
      <c r="C37" s="10">
        <v>-3.2089989967556902E-2</v>
      </c>
      <c r="D37" s="10">
        <v>-2.26368809591415E-2</v>
      </c>
      <c r="E37" s="10">
        <v>1.7541168330562001E-2</v>
      </c>
      <c r="F37" s="10">
        <v>-1.11372211504648E-2</v>
      </c>
      <c r="G37" s="10">
        <v>-9.0955856019681001E-3</v>
      </c>
      <c r="H37" s="10">
        <v>-3.8252961361125798E-2</v>
      </c>
      <c r="M37">
        <v>-1</v>
      </c>
      <c r="AM37">
        <v>1</v>
      </c>
      <c r="AR37">
        <f t="shared" si="6"/>
        <v>-3.4694469519536142E-18</v>
      </c>
      <c r="AS37" t="s">
        <v>65</v>
      </c>
      <c r="AT37">
        <v>0</v>
      </c>
    </row>
    <row r="38" spans="1:46" x14ac:dyDescent="0.2">
      <c r="A38" t="s">
        <v>73</v>
      </c>
      <c r="B38" s="10">
        <v>4.6561161230776797E-2</v>
      </c>
      <c r="C38" s="10">
        <v>6.1219767148649899E-2</v>
      </c>
      <c r="D38" s="10">
        <v>6.7670381850343006E-2</v>
      </c>
      <c r="E38" s="10">
        <v>-1.9339283545209999E-3</v>
      </c>
      <c r="F38" s="10">
        <v>1.6606749995022398E-2</v>
      </c>
      <c r="G38" s="10">
        <v>5.6895148006548699E-2</v>
      </c>
      <c r="H38" s="10">
        <v>8.7445385037334206E-2</v>
      </c>
      <c r="M38">
        <v>-1</v>
      </c>
      <c r="AN38">
        <v>1</v>
      </c>
      <c r="AR38">
        <f t="shared" si="6"/>
        <v>-1.2576745200831851E-17</v>
      </c>
      <c r="AS38" t="s">
        <v>65</v>
      </c>
      <c r="AT38">
        <v>0</v>
      </c>
    </row>
    <row r="39" spans="1:46" x14ac:dyDescent="0.2">
      <c r="A39" t="s">
        <v>89</v>
      </c>
      <c r="B39" s="10">
        <v>1.50035683825971E-2</v>
      </c>
      <c r="C39" s="10">
        <v>1.3805711677910001E-2</v>
      </c>
      <c r="D39" s="10">
        <v>-1.5291289441928599E-2</v>
      </c>
      <c r="E39" s="10">
        <v>3.0922491341618401E-3</v>
      </c>
      <c r="F39" s="10">
        <v>3.6691887548432299E-2</v>
      </c>
      <c r="G39" s="10">
        <v>8.9117540141066005E-3</v>
      </c>
      <c r="H39" s="10">
        <v>3.1147618727547201E-2</v>
      </c>
      <c r="M39">
        <v>-1</v>
      </c>
      <c r="AO39">
        <v>1</v>
      </c>
      <c r="AR39">
        <f t="shared" si="6"/>
        <v>4.9873299934333204E-18</v>
      </c>
      <c r="AS39" t="s">
        <v>65</v>
      </c>
      <c r="AT39">
        <v>0</v>
      </c>
    </row>
    <row r="40" spans="1:46" x14ac:dyDescent="0.2">
      <c r="A40" t="s">
        <v>90</v>
      </c>
      <c r="B40" s="10">
        <v>-8.7276059008206494E-2</v>
      </c>
      <c r="C40" s="10">
        <v>-0.100569859691045</v>
      </c>
      <c r="D40" s="10">
        <v>-7.0151732397125202E-2</v>
      </c>
      <c r="E40" s="10">
        <v>-6.8872426003690396E-2</v>
      </c>
      <c r="F40" s="10">
        <v>-9.6512007535890301E-2</v>
      </c>
      <c r="G40" s="10">
        <v>-0.11941827767223499</v>
      </c>
      <c r="H40" s="10">
        <v>-9.7276737906261804E-2</v>
      </c>
      <c r="M40">
        <v>-1</v>
      </c>
      <c r="AP40">
        <v>1</v>
      </c>
      <c r="AR40">
        <f t="shared" si="6"/>
        <v>0</v>
      </c>
      <c r="AS40" t="s">
        <v>65</v>
      </c>
      <c r="AT40">
        <v>0</v>
      </c>
    </row>
    <row r="41" spans="1:46" x14ac:dyDescent="0.2">
      <c r="A41" t="s">
        <v>91</v>
      </c>
      <c r="B41" s="10">
        <v>-9.0261045821371493E-3</v>
      </c>
      <c r="C41" s="10">
        <v>9.3496949445048792E-3</v>
      </c>
      <c r="D41" s="10">
        <v>-3.8083375345801897E-2</v>
      </c>
      <c r="E41" s="10">
        <v>-5.4793984512664399E-3</v>
      </c>
      <c r="F41" s="10">
        <v>4.79992340876398E-2</v>
      </c>
      <c r="G41" s="10">
        <v>-3.2864146254992101E-2</v>
      </c>
      <c r="H41" s="10">
        <v>-5.6612481079472102E-2</v>
      </c>
      <c r="M41">
        <v>-1</v>
      </c>
      <c r="AQ41">
        <v>1</v>
      </c>
      <c r="AR41">
        <f t="shared" si="6"/>
        <v>8.6736173798840355E-18</v>
      </c>
      <c r="AS41" t="s">
        <v>65</v>
      </c>
      <c r="AT41">
        <v>0</v>
      </c>
    </row>
    <row r="42" spans="1:46" x14ac:dyDescent="0.2">
      <c r="A42" t="s">
        <v>92</v>
      </c>
      <c r="N42">
        <v>1</v>
      </c>
      <c r="AR42">
        <f t="shared" si="6"/>
        <v>0</v>
      </c>
      <c r="AS42" t="s">
        <v>65</v>
      </c>
      <c r="AT42">
        <v>0</v>
      </c>
    </row>
    <row r="43" spans="1:46" x14ac:dyDescent="0.2">
      <c r="A43" t="s">
        <v>93</v>
      </c>
      <c r="O43">
        <v>1</v>
      </c>
      <c r="AR43">
        <f t="shared" si="6"/>
        <v>3.4694469519536142E-18</v>
      </c>
      <c r="AS43" t="s">
        <v>65</v>
      </c>
      <c r="AT43">
        <v>0</v>
      </c>
    </row>
    <row r="44" spans="1:46" x14ac:dyDescent="0.2">
      <c r="A44" t="s">
        <v>94</v>
      </c>
      <c r="P44">
        <v>1</v>
      </c>
      <c r="AR44">
        <f t="shared" si="6"/>
        <v>0</v>
      </c>
      <c r="AS44" t="s">
        <v>65</v>
      </c>
      <c r="AT44">
        <v>0</v>
      </c>
    </row>
    <row r="45" spans="1:46" x14ac:dyDescent="0.2">
      <c r="A45" t="s">
        <v>95</v>
      </c>
      <c r="Q45">
        <v>1</v>
      </c>
      <c r="AR45">
        <f t="shared" si="6"/>
        <v>0</v>
      </c>
      <c r="AS45" t="s">
        <v>65</v>
      </c>
      <c r="AT45">
        <v>0</v>
      </c>
    </row>
    <row r="46" spans="1:46" x14ac:dyDescent="0.2">
      <c r="A46" t="s">
        <v>96</v>
      </c>
      <c r="R46">
        <v>1</v>
      </c>
      <c r="AR46">
        <f t="shared" si="6"/>
        <v>7.9866791601973838E-2</v>
      </c>
      <c r="AS46" t="s">
        <v>65</v>
      </c>
      <c r="AT46">
        <v>0</v>
      </c>
    </row>
    <row r="47" spans="1:46" x14ac:dyDescent="0.2">
      <c r="A47" t="s">
        <v>97</v>
      </c>
      <c r="S47">
        <v>1</v>
      </c>
      <c r="AR47">
        <f t="shared" si="6"/>
        <v>5.576767009132787E-4</v>
      </c>
      <c r="AS47" t="s">
        <v>65</v>
      </c>
      <c r="AT47">
        <v>0</v>
      </c>
    </row>
    <row r="48" spans="1:46" x14ac:dyDescent="0.2">
      <c r="A48" t="s">
        <v>98</v>
      </c>
      <c r="T48">
        <v>1</v>
      </c>
      <c r="AR48">
        <f t="shared" si="6"/>
        <v>0</v>
      </c>
      <c r="AS48" t="s">
        <v>65</v>
      </c>
      <c r="AT48">
        <v>0</v>
      </c>
    </row>
    <row r="49" spans="1:46" x14ac:dyDescent="0.2">
      <c r="A49" t="s">
        <v>99</v>
      </c>
      <c r="U49">
        <v>1</v>
      </c>
      <c r="AR49">
        <f t="shared" si="6"/>
        <v>3.4694469519536142E-18</v>
      </c>
      <c r="AS49" t="s">
        <v>65</v>
      </c>
      <c r="AT49">
        <v>0</v>
      </c>
    </row>
    <row r="50" spans="1:46" x14ac:dyDescent="0.2">
      <c r="A50" t="s">
        <v>100</v>
      </c>
      <c r="V50">
        <v>1</v>
      </c>
      <c r="AR50">
        <f t="shared" si="6"/>
        <v>0</v>
      </c>
      <c r="AS50" t="s">
        <v>65</v>
      </c>
      <c r="AT50">
        <v>0</v>
      </c>
    </row>
    <row r="51" spans="1:46" x14ac:dyDescent="0.2">
      <c r="A51" t="s">
        <v>101</v>
      </c>
      <c r="W51">
        <v>1</v>
      </c>
      <c r="AR51">
        <f t="shared" si="6"/>
        <v>0</v>
      </c>
      <c r="AS51" t="s">
        <v>65</v>
      </c>
      <c r="AT51">
        <v>0</v>
      </c>
    </row>
    <row r="52" spans="1:46" x14ac:dyDescent="0.2">
      <c r="A52" t="s">
        <v>102</v>
      </c>
      <c r="X52">
        <v>1</v>
      </c>
      <c r="AR52">
        <f t="shared" si="6"/>
        <v>7.9866791601973838E-2</v>
      </c>
      <c r="AS52" t="s">
        <v>65</v>
      </c>
      <c r="AT52">
        <v>0</v>
      </c>
    </row>
    <row r="53" spans="1:46" x14ac:dyDescent="0.2">
      <c r="A53" t="s">
        <v>103</v>
      </c>
      <c r="Y53">
        <v>1</v>
      </c>
      <c r="AR53">
        <f t="shared" si="6"/>
        <v>5.576767009132787E-4</v>
      </c>
      <c r="AS53" t="s">
        <v>65</v>
      </c>
      <c r="AT53">
        <v>0</v>
      </c>
    </row>
    <row r="54" spans="1:46" x14ac:dyDescent="0.2">
      <c r="A54" t="s">
        <v>104</v>
      </c>
      <c r="Z54">
        <v>1</v>
      </c>
      <c r="AR54">
        <f t="shared" si="6"/>
        <v>0</v>
      </c>
      <c r="AS54" t="s">
        <v>65</v>
      </c>
      <c r="AT54">
        <v>0</v>
      </c>
    </row>
    <row r="55" spans="1:46" x14ac:dyDescent="0.2">
      <c r="A55" t="s">
        <v>105</v>
      </c>
      <c r="AA55">
        <v>1</v>
      </c>
      <c r="AR55">
        <f t="shared" si="6"/>
        <v>3.4694469519536142E-18</v>
      </c>
      <c r="AS55" t="s">
        <v>65</v>
      </c>
      <c r="AT55">
        <v>0</v>
      </c>
    </row>
    <row r="56" spans="1:46" x14ac:dyDescent="0.2">
      <c r="A56" t="s">
        <v>106</v>
      </c>
      <c r="AB56">
        <v>1</v>
      </c>
      <c r="AR56">
        <f t="shared" si="6"/>
        <v>0</v>
      </c>
      <c r="AS56" t="s">
        <v>65</v>
      </c>
      <c r="AT56">
        <v>0</v>
      </c>
    </row>
    <row r="57" spans="1:46" x14ac:dyDescent="0.2">
      <c r="A57" t="s">
        <v>107</v>
      </c>
      <c r="AC57">
        <v>1</v>
      </c>
      <c r="AR57">
        <f t="shared" si="6"/>
        <v>0</v>
      </c>
      <c r="AS57" t="s">
        <v>65</v>
      </c>
      <c r="AT57">
        <v>0</v>
      </c>
    </row>
    <row r="58" spans="1:46" x14ac:dyDescent="0.2">
      <c r="A58" t="s">
        <v>108</v>
      </c>
      <c r="AD58">
        <v>1</v>
      </c>
      <c r="AR58">
        <f t="shared" si="6"/>
        <v>8.4813527338398129E-2</v>
      </c>
      <c r="AS58" t="s">
        <v>65</v>
      </c>
      <c r="AT58">
        <v>0</v>
      </c>
    </row>
    <row r="59" spans="1:46" x14ac:dyDescent="0.2">
      <c r="A59" t="s">
        <v>109</v>
      </c>
      <c r="AE59">
        <v>1</v>
      </c>
      <c r="AR59">
        <f t="shared" si="6"/>
        <v>5.5044124373375969E-3</v>
      </c>
      <c r="AS59" t="s">
        <v>65</v>
      </c>
      <c r="AT59">
        <v>0</v>
      </c>
    </row>
    <row r="60" spans="1:46" x14ac:dyDescent="0.2">
      <c r="A60" t="s">
        <v>110</v>
      </c>
      <c r="AF60">
        <v>1</v>
      </c>
      <c r="AR60">
        <f t="shared" si="6"/>
        <v>4.2125084523966056E-3</v>
      </c>
      <c r="AS60" t="s">
        <v>65</v>
      </c>
      <c r="AT60">
        <v>0</v>
      </c>
    </row>
    <row r="61" spans="1:46" x14ac:dyDescent="0.2">
      <c r="A61" t="s">
        <v>111</v>
      </c>
      <c r="AG61">
        <v>1</v>
      </c>
      <c r="AR61">
        <f t="shared" si="6"/>
        <v>3.4694469519536142E-18</v>
      </c>
      <c r="AS61" t="s">
        <v>65</v>
      </c>
      <c r="AT61">
        <v>0</v>
      </c>
    </row>
    <row r="62" spans="1:46" x14ac:dyDescent="0.2">
      <c r="A62" t="s">
        <v>112</v>
      </c>
      <c r="AH62">
        <v>1</v>
      </c>
      <c r="AR62">
        <f t="shared" si="6"/>
        <v>0</v>
      </c>
      <c r="AS62" t="s">
        <v>65</v>
      </c>
      <c r="AT62">
        <v>0</v>
      </c>
    </row>
    <row r="63" spans="1:46" x14ac:dyDescent="0.2">
      <c r="A63" t="s">
        <v>113</v>
      </c>
      <c r="AI63">
        <v>1</v>
      </c>
      <c r="AR63">
        <f t="shared" si="6"/>
        <v>0</v>
      </c>
      <c r="AS63" t="s">
        <v>65</v>
      </c>
      <c r="AT63">
        <v>0</v>
      </c>
    </row>
    <row r="64" spans="1:46" x14ac:dyDescent="0.2">
      <c r="A64" t="s">
        <v>114</v>
      </c>
      <c r="AJ64">
        <v>1</v>
      </c>
      <c r="AR64">
        <f t="shared" si="6"/>
        <v>8.9026035790794766E-2</v>
      </c>
      <c r="AS64" t="s">
        <v>65</v>
      </c>
      <c r="AT64">
        <v>0</v>
      </c>
    </row>
    <row r="65" spans="1:46" x14ac:dyDescent="0.2">
      <c r="A65" t="s">
        <v>115</v>
      </c>
      <c r="AK65">
        <v>1</v>
      </c>
      <c r="AR65">
        <f t="shared" si="6"/>
        <v>9.7169208897342103E-3</v>
      </c>
      <c r="AS65" t="s">
        <v>65</v>
      </c>
      <c r="AT65">
        <v>0</v>
      </c>
    </row>
    <row r="66" spans="1:46" x14ac:dyDescent="0.2">
      <c r="A66" t="s">
        <v>116</v>
      </c>
      <c r="AL66">
        <v>1</v>
      </c>
      <c r="AR66">
        <f t="shared" si="6"/>
        <v>4.2125084523966056E-3</v>
      </c>
      <c r="AS66" t="s">
        <v>65</v>
      </c>
      <c r="AT66">
        <v>0</v>
      </c>
    </row>
    <row r="67" spans="1:46" x14ac:dyDescent="0.2">
      <c r="A67" t="s">
        <v>117</v>
      </c>
      <c r="AM67">
        <v>1</v>
      </c>
      <c r="AR67">
        <f t="shared" si="6"/>
        <v>3.4694469519536142E-18</v>
      </c>
      <c r="AS67" t="s">
        <v>65</v>
      </c>
      <c r="AT67">
        <v>0</v>
      </c>
    </row>
    <row r="68" spans="1:46" x14ac:dyDescent="0.2">
      <c r="A68" t="s">
        <v>118</v>
      </c>
      <c r="AN68">
        <v>1</v>
      </c>
      <c r="AR68">
        <f t="shared" si="6"/>
        <v>1.3010426069826053E-18</v>
      </c>
      <c r="AS68" t="s">
        <v>65</v>
      </c>
      <c r="AT68">
        <v>0</v>
      </c>
    </row>
    <row r="69" spans="1:46" x14ac:dyDescent="0.2">
      <c r="A69" t="s">
        <v>119</v>
      </c>
      <c r="AO69">
        <v>1</v>
      </c>
      <c r="AR69">
        <f t="shared" si="6"/>
        <v>-2.1684043449710089E-19</v>
      </c>
      <c r="AS69" t="s">
        <v>65</v>
      </c>
      <c r="AT69">
        <v>0</v>
      </c>
    </row>
    <row r="70" spans="1:46" x14ac:dyDescent="0.2">
      <c r="A70" t="s">
        <v>120</v>
      </c>
      <c r="AP70">
        <v>1</v>
      </c>
      <c r="AR70">
        <f t="shared" si="6"/>
        <v>8.9026035790794752E-2</v>
      </c>
      <c r="AS70" t="s">
        <v>65</v>
      </c>
      <c r="AT70">
        <v>0</v>
      </c>
    </row>
    <row r="71" spans="1:46" x14ac:dyDescent="0.2">
      <c r="A71" t="s">
        <v>121</v>
      </c>
      <c r="AQ71">
        <v>1</v>
      </c>
      <c r="AR71">
        <f>SUMPRODUCT(B71:AQ71,$B$3:$AQ$3)</f>
        <v>9.7169208897342155E-3</v>
      </c>
      <c r="AS71" t="s">
        <v>65</v>
      </c>
      <c r="AT7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compressed</vt:lpstr>
      <vt:lpstr>expanded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federicoambrosoli</dc:creator>
  <cp:lastModifiedBy>Alain Joss</cp:lastModifiedBy>
  <dcterms:created xsi:type="dcterms:W3CDTF">2022-08-13T12:38:40Z</dcterms:created>
  <dcterms:modified xsi:type="dcterms:W3CDTF">2022-10-08T12:06:57Z</dcterms:modified>
</cp:coreProperties>
</file>