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hebbrecht\Desktop\20240426-Redaction_GT_ASTEE\Travail\Redaction202411\matrices\"/>
    </mc:Choice>
  </mc:AlternateContent>
  <xr:revisionPtr revIDLastSave="0" documentId="13_ncr:1_{E54C79A8-CA87-4C5D-A48F-77EB604960D5}" xr6:coauthVersionLast="47" xr6:coauthVersionMax="47" xr10:uidLastSave="{00000000-0000-0000-0000-000000000000}"/>
  <bookViews>
    <workbookView minimized="1" xWindow="34980" yWindow="6255" windowWidth="21600" windowHeight="11175" activeTab="4" xr2:uid="{00000000-000D-0000-FFFF-FFFF00000000}"/>
  </bookViews>
  <sheets>
    <sheet name="TdM" sheetId="1" r:id="rId1"/>
    <sheet name="aep_type_vanne" sheetId="2" r:id="rId2"/>
    <sheet name="aep_etat_ouverture" sheetId="3" r:id="rId3"/>
    <sheet name="aep_type_consigne" sheetId="4" r:id="rId4"/>
    <sheet name="aep_type_pression" sheetId="5" r:id="rId5"/>
    <sheet name="aep_fonction_vanne" sheetId="6" r:id="rId6"/>
    <sheet name="aep_type_reservoir" sheetId="7" r:id="rId7"/>
    <sheet name="aep_contenu_canalisation" sheetId="8" r:id="rId8"/>
    <sheet name="aep_type_ressource" sheetId="9" r:id="rId9"/>
    <sheet name="aep_type_desinfection" sheetId="10" r:id="rId10"/>
    <sheet name="aep_fonction_canalisation" sheetId="11" r:id="rId11"/>
    <sheet name="aep_fonction_point_mesure" sheetId="12" r:id="rId12"/>
    <sheet name="aep_type_piece" sheetId="13" r:id="rId13"/>
    <sheet name="aep_fonction_branchement" sheetId="14" r:id="rId14"/>
    <sheet name="aep_fonction_traitement" sheetId="15" r:id="rId15"/>
    <sheet name="aep_sens_fermeture" sheetId="16" r:id="rId16"/>
    <sheet name="aep_type_point_livraison" sheetId="17" r:id="rId17"/>
    <sheet name="aep_fonction_pompage" sheetId="18" r:id="rId18"/>
    <sheet name="aep_type_captage" sheetId="19" r:id="rId19"/>
    <sheet name="aep_installation_pompage" sheetId="20" r:id="rId20"/>
    <sheet name="aep_type_appareillage" sheetId="21" r:id="rId21"/>
    <sheet name="aep_type_regulation" sheetId="22" r:id="rId22"/>
    <sheet name="aep_type_point_mesure" sheetId="23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<sst xmlns="http://schemas.openxmlformats.org/spreadsheetml/2006/main" count="476" uniqueCount="332">
  <si>
    <t>onglets</t>
  </si>
  <si>
    <t>nombre valeurs</t>
  </si>
  <si>
    <t>code</t>
  </si>
  <si>
    <t>valeur</t>
  </si>
  <si>
    <t>description</t>
  </si>
  <si>
    <t>quart_tour</t>
  </si>
  <si>
    <t>1/4 tour</t>
  </si>
  <si>
    <t>fermeture par boisseau tournant sur 1 quart de tour</t>
  </si>
  <si>
    <t>papillon</t>
  </si>
  <si>
    <t>fermeture par pelle tournante sur axe central</t>
  </si>
  <si>
    <t>opercule</t>
  </si>
  <si>
    <t>à opercule</t>
  </si>
  <si>
    <t>fermeture avec une double pelle revêtue ou non</t>
  </si>
  <si>
    <t>boisseau</t>
  </si>
  <si>
    <t>à boisseau sphérique</t>
  </si>
  <si>
    <t>fermeture par une boule tournante</t>
  </si>
  <si>
    <t>diaphragme</t>
  </si>
  <si>
    <t>à diaphragme</t>
  </si>
  <si>
    <t>fermeture de type iris, ou appareil photo</t>
  </si>
  <si>
    <t>pointeau</t>
  </si>
  <si>
    <t>à pointeau</t>
  </si>
  <si>
    <t>fermeture par obturation d’un passage</t>
  </si>
  <si>
    <t>guillotine</t>
  </si>
  <si>
    <t>fermeture par pelle à glissement vertical (bord fin)</t>
  </si>
  <si>
    <t>clapet</t>
  </si>
  <si>
    <t>fermeture par clapet</t>
  </si>
  <si>
    <t>ouverte</t>
  </si>
  <si>
    <t>vanne totalement ouverte</t>
  </si>
  <si>
    <t>fermee</t>
  </si>
  <si>
    <t>fermée</t>
  </si>
  <si>
    <t>vanne totalement fermée</t>
  </si>
  <si>
    <t>partiel_ouverte</t>
  </si>
  <si>
    <t>partiellement ouverte</t>
  </si>
  <si>
    <t>vanne ouverte entre 50 et 100 % de son ouverture</t>
  </si>
  <si>
    <t>partiel_fermee</t>
  </si>
  <si>
    <t>partiellement fermée</t>
  </si>
  <si>
    <t>vanne ouverte entre 0 et 50 % de son ouverture</t>
  </si>
  <si>
    <t>amont</t>
  </si>
  <si>
    <t>consigne s'applique en entrée</t>
  </si>
  <si>
    <t>aval</t>
  </si>
  <si>
    <t>consigne s'applique en sortie</t>
  </si>
  <si>
    <t>amont_aval</t>
  </si>
  <si>
    <t>amont/aval</t>
  </si>
  <si>
    <t>consigne s'applique en entrée et en sortie</t>
  </si>
  <si>
    <t>gravitaire</t>
  </si>
  <si>
    <t>surpresse</t>
  </si>
  <si>
    <t>surpressé</t>
  </si>
  <si>
    <t>secteur ou étage après surpresseur</t>
  </si>
  <si>
    <t>reduit</t>
  </si>
  <si>
    <t>réduit</t>
  </si>
  <si>
    <t>secteur ou étage où la pression est réduite</t>
  </si>
  <si>
    <t>surpresse_reduit</t>
  </si>
  <si>
    <t>surpressé - réduit</t>
  </si>
  <si>
    <t>pression réduite après la phase de surpression</t>
  </si>
  <si>
    <t>sectorisation</t>
  </si>
  <si>
    <t>vanne permettant l'isolation d'un secteur ou d'un îlot</t>
  </si>
  <si>
    <t>coupure</t>
  </si>
  <si>
    <t>vanne de coupure</t>
  </si>
  <si>
    <t>vanne permettant d'isoler une partie de réseau</t>
  </si>
  <si>
    <t>purge</t>
  </si>
  <si>
    <t>vanne permettant la purge ou vidange du réseau</t>
  </si>
  <si>
    <t>securisation</t>
  </si>
  <si>
    <t>sécurisation</t>
  </si>
  <si>
    <t>assure la mise en sécurité d'un ouvrage ou équipement</t>
  </si>
  <si>
    <t>sans_fonction</t>
  </si>
  <si>
    <t>sans fonction</t>
  </si>
  <si>
    <t>vanne sans fonction particulière</t>
  </si>
  <si>
    <t>tour</t>
  </si>
  <si>
    <t>sur tour</t>
  </si>
  <si>
    <t>sur tour, en élévation</t>
  </si>
  <si>
    <t>sol</t>
  </si>
  <si>
    <t>au sol</t>
  </si>
  <si>
    <t>posé au sol</t>
  </si>
  <si>
    <t>semi_enterre</t>
  </si>
  <si>
    <t>semi-enterré</t>
  </si>
  <si>
    <t>en partie enterré, une partie est visible</t>
  </si>
  <si>
    <t>enterre</t>
  </si>
  <si>
    <t>enterré</t>
  </si>
  <si>
    <t>enterré, réservoir non visible</t>
  </si>
  <si>
    <t>eau_brute</t>
  </si>
  <si>
    <t>eau brute</t>
  </si>
  <si>
    <t>eau brute naturelle non traitée pour potabilisation</t>
  </si>
  <si>
    <t>eau_potable</t>
  </si>
  <si>
    <t>eau potable</t>
  </si>
  <si>
    <t>eau potable conforme pour distribution</t>
  </si>
  <si>
    <t>eau_impropre</t>
  </si>
  <si>
    <t>eau impropre consommation humaine</t>
  </si>
  <si>
    <t>eau impropre à la consommation humaine (REUT, EICH, industrielle...)</t>
  </si>
  <si>
    <t>cours_eau</t>
  </si>
  <si>
    <t>cours d'eau</t>
  </si>
  <si>
    <t>cours d'eau : ruisseau, rivière, fleuve</t>
  </si>
  <si>
    <t>nappe</t>
  </si>
  <si>
    <t>nappe phréatique</t>
  </si>
  <si>
    <t>retenue</t>
  </si>
  <si>
    <t>retenue d'eau</t>
  </si>
  <si>
    <t>retenue d'eau artificielle ou naturel</t>
  </si>
  <si>
    <t>source</t>
  </si>
  <si>
    <t>eau sortant naturellement du sol</t>
  </si>
  <si>
    <t>impluvium</t>
  </si>
  <si>
    <t>zone de récupération des eaux de pluie</t>
  </si>
  <si>
    <t>reut</t>
  </si>
  <si>
    <t>ré-utilisation des eaux usées</t>
  </si>
  <si>
    <t>marin</t>
  </si>
  <si>
    <t>milieu marin</t>
  </si>
  <si>
    <t>eaux prélevée dans les milieux salins</t>
  </si>
  <si>
    <t>surface</t>
  </si>
  <si>
    <t>eaux de surface</t>
  </si>
  <si>
    <t>eau qui s'écoule ou qui stagne à la surface de l'écorce terrestre (lithosphère)</t>
  </si>
  <si>
    <t>souterraine</t>
  </si>
  <si>
    <t>eaux souterraines</t>
  </si>
  <si>
    <t>toutes les eaux se trouvant sous la surface du sol en contact direct avec le sol ou le sous-sol</t>
  </si>
  <si>
    <t>littorale</t>
  </si>
  <si>
    <t>eaux littorales</t>
  </si>
  <si>
    <t>eau des océans et des mers, caractérisée par une salinité et une densité plus élevées que celles de l'eau douce</t>
  </si>
  <si>
    <t>non_conv</t>
  </si>
  <si>
    <t>eaux non conventionnelles</t>
  </si>
  <si>
    <t>sont appelées eaux non conventionnelles les eaux pluviales, les eaux provenant du dessalement d'eaux de mer ou saumâtres et la réutilisation d'eaux usées traitées</t>
  </si>
  <si>
    <t>uv</t>
  </si>
  <si>
    <t>lumière ultraviolet (UV)</t>
  </si>
  <si>
    <t>radiation</t>
  </si>
  <si>
    <t>radiation électronique</t>
  </si>
  <si>
    <t>gamma</t>
  </si>
  <si>
    <t>rayon gamma</t>
  </si>
  <si>
    <t>ultrason</t>
  </si>
  <si>
    <t>ultrasons</t>
  </si>
  <si>
    <t>chaleur</t>
  </si>
  <si>
    <t>chlore</t>
  </si>
  <si>
    <t>chlore (Cl2)</t>
  </si>
  <si>
    <t>dichlore</t>
  </si>
  <si>
    <t>dioxyde de chlore (ClO2)</t>
  </si>
  <si>
    <t>hypochlorite</t>
  </si>
  <si>
    <t>hypochlorite (OCl-)</t>
  </si>
  <si>
    <t>ozone</t>
  </si>
  <si>
    <t>ozone (O3)</t>
  </si>
  <si>
    <t>halogene</t>
  </si>
  <si>
    <t>halogène</t>
  </si>
  <si>
    <t>halogènes: brome(Br2), iode(I)</t>
  </si>
  <si>
    <t>brome</t>
  </si>
  <si>
    <t>chlorure de brome (BrCl)</t>
  </si>
  <si>
    <t>metaux</t>
  </si>
  <si>
    <t>métaux</t>
  </si>
  <si>
    <t>métaux: cuivre(Cu2+), argent(Ag+)</t>
  </si>
  <si>
    <t>kmno4</t>
  </si>
  <si>
    <t>permanganate de potassium (KMnO4)</t>
  </si>
  <si>
    <t>phenol</t>
  </si>
  <si>
    <t>phénol</t>
  </si>
  <si>
    <t>phénols</t>
  </si>
  <si>
    <t>alcool</t>
  </si>
  <si>
    <t>alcools</t>
  </si>
  <si>
    <t>detergent</t>
  </si>
  <si>
    <t>détergent</t>
  </si>
  <si>
    <t>savons et détergents</t>
  </si>
  <si>
    <t>h2o2</t>
  </si>
  <si>
    <t>peroxyde d'hydrogène</t>
  </si>
  <si>
    <t>adduction</t>
  </si>
  <si>
    <t>eaux de leur source jusqu'aux installations de traitement</t>
  </si>
  <si>
    <t>transport</t>
  </si>
  <si>
    <t>canalisation de transport ou transfert entre réservoir</t>
  </si>
  <si>
    <t>transport_distri</t>
  </si>
  <si>
    <t>transport-distribution</t>
  </si>
  <si>
    <t>canalisation assurant le transport et la distribution</t>
  </si>
  <si>
    <t>distribution</t>
  </si>
  <si>
    <t>canalisation assurant la distribution auprès des usagers</t>
  </si>
  <si>
    <t>comptage d'un secteur/îlot</t>
  </si>
  <si>
    <t>production</t>
  </si>
  <si>
    <t>comptage de sortie d'usine</t>
  </si>
  <si>
    <t>recherche_fuite</t>
  </si>
  <si>
    <t>recherche de fuite</t>
  </si>
  <si>
    <t>compteur pour recherche de fuite</t>
  </si>
  <si>
    <t>achat</t>
  </si>
  <si>
    <t>achat d'eau facturé</t>
  </si>
  <si>
    <t>vente</t>
  </si>
  <si>
    <t>vente d'eau facturée</t>
  </si>
  <si>
    <t>achat_vente</t>
  </si>
  <si>
    <t>achat/vente</t>
  </si>
  <si>
    <t>échange d'eau facturé</t>
  </si>
  <si>
    <t>import</t>
  </si>
  <si>
    <t>entrée d'eau sans facturation</t>
  </si>
  <si>
    <t>export</t>
  </si>
  <si>
    <t>sortie d'eau sans facturation</t>
  </si>
  <si>
    <t>import_export</t>
  </si>
  <si>
    <t>import/export</t>
  </si>
  <si>
    <t>échange d'eau sans facturation</t>
  </si>
  <si>
    <t>cone</t>
  </si>
  <si>
    <t>cône de réduction</t>
  </si>
  <si>
    <t>diminution ou augmentation de diamètre</t>
  </si>
  <si>
    <t>pp</t>
  </si>
  <si>
    <t>plaque pleine</t>
  </si>
  <si>
    <t>plaque pleine de fermeture à une extrémité de conduite</t>
  </si>
  <si>
    <t>plaque_taraudee</t>
  </si>
  <si>
    <t>plaque taraudée</t>
  </si>
  <si>
    <t>plaque percée et taraudée pour fixation robinetterie</t>
  </si>
  <si>
    <t>coude</t>
  </si>
  <si>
    <t>changement de direction</t>
  </si>
  <si>
    <t>manchon</t>
  </si>
  <si>
    <t>manchon de réparation ou de jointure dans le prolongement de deux conduites</t>
  </si>
  <si>
    <t>raccord</t>
  </si>
  <si>
    <t>connexion entre plusieurs conduites</t>
  </si>
  <si>
    <t>te</t>
  </si>
  <si>
    <t>té</t>
  </si>
  <si>
    <t>raccord à angle droit entre trois conduites</t>
  </si>
  <si>
    <t>croix</t>
  </si>
  <si>
    <t>raccord entre 4 conduites</t>
  </si>
  <si>
    <t>bouchon</t>
  </si>
  <si>
    <t>pièce permettant la fermeture définitive de la conduite</t>
  </si>
  <si>
    <t>usager</t>
  </si>
  <si>
    <t>à destination d'un usager/abonné</t>
  </si>
  <si>
    <t>incendie</t>
  </si>
  <si>
    <t>pour branchement défense incendie</t>
  </si>
  <si>
    <t>pour purge de la canalisation principale</t>
  </si>
  <si>
    <t>vidange</t>
  </si>
  <si>
    <t>pour vidange de la canalisation principale</t>
  </si>
  <si>
    <t>livraison</t>
  </si>
  <si>
    <t>point livraison</t>
  </si>
  <si>
    <t>cf. information du point de livraison</t>
  </si>
  <si>
    <t>usine</t>
  </si>
  <si>
    <t>installation de traitement complet</t>
  </si>
  <si>
    <t>chimique</t>
  </si>
  <si>
    <t>traitement d'éléments chimiques</t>
  </si>
  <si>
    <t>abattement des nitrates, phosphates, pesticides, fluoruration, défluoruration....</t>
  </si>
  <si>
    <t>traitement des métaux</t>
  </si>
  <si>
    <t>traitement des fers, métaux lourds, metalloïdes...</t>
  </si>
  <si>
    <t>desinfection</t>
  </si>
  <si>
    <t>désinfection</t>
  </si>
  <si>
    <t>juste poste de désinfection</t>
  </si>
  <si>
    <t>rechloration</t>
  </si>
  <si>
    <t>re-chloration</t>
  </si>
  <si>
    <t>maintient ou remonte le taux de chlore</t>
  </si>
  <si>
    <t>equilibre</t>
  </si>
  <si>
    <t>maintien des équilibres</t>
  </si>
  <si>
    <t>équilibre calcocarbonique, minéralisation, dureté, pH....</t>
  </si>
  <si>
    <t>FSH</t>
  </si>
  <si>
    <t>fermeture horaire</t>
  </si>
  <si>
    <t>sens de fermeture dans les sens des aiguilles d'une montre</t>
  </si>
  <si>
    <t>FAH</t>
  </si>
  <si>
    <t>fermeture anti-horaire</t>
  </si>
  <si>
    <t>sens de fermeture dans le sens opposé aux aiguilles d'une montre</t>
  </si>
  <si>
    <t>mural</t>
  </si>
  <si>
    <t>coffret mural</t>
  </si>
  <si>
    <t>socle</t>
  </si>
  <si>
    <t>coffret sur socle</t>
  </si>
  <si>
    <t>citerneau</t>
  </si>
  <si>
    <t>regard</t>
  </si>
  <si>
    <t>regard visitable</t>
  </si>
  <si>
    <t>abri</t>
  </si>
  <si>
    <t>abri non gélif</t>
  </si>
  <si>
    <t>sans</t>
  </si>
  <si>
    <t>sans enveloppe</t>
  </si>
  <si>
    <t>support</t>
  </si>
  <si>
    <t>support mural</t>
  </si>
  <si>
    <t>défense incendie</t>
  </si>
  <si>
    <t>lavoir</t>
  </si>
  <si>
    <t>fontaine</t>
  </si>
  <si>
    <t>borne_arrosage</t>
  </si>
  <si>
    <t>borne arrosage</t>
  </si>
  <si>
    <t>borne_puisage</t>
  </si>
  <si>
    <t>borne puisage</t>
  </si>
  <si>
    <t>exhaure</t>
  </si>
  <si>
    <t>eaux d'exhaure</t>
  </si>
  <si>
    <t>puisage ou pompage des eaux d'infiltration des mines, carrières et milieux souterrains</t>
  </si>
  <si>
    <t>transfert</t>
  </si>
  <si>
    <t>pompage de transvasement entre ouvrage</t>
  </si>
  <si>
    <t>reprise</t>
  </si>
  <si>
    <t>pompage qui assure les débits et la remise en pression</t>
  </si>
  <si>
    <t>accelerateur</t>
  </si>
  <si>
    <t>accélérateur</t>
  </si>
  <si>
    <t>pompage servant à accélérer l'écoulement des eaux</t>
  </si>
  <si>
    <t>surpresseur</t>
  </si>
  <si>
    <t>pompage servant à augmenter ou maintenir la pression du réseau</t>
  </si>
  <si>
    <t>forage</t>
  </si>
  <si>
    <t>ouvrages étroit permettant de capter les eaux souterraines</t>
  </si>
  <si>
    <t>prise_eau</t>
  </si>
  <si>
    <t>prise d'eau</t>
  </si>
  <si>
    <t>prise d'eau, puits artésien, ou captant</t>
  </si>
  <si>
    <t>puits</t>
  </si>
  <si>
    <t>cavité circulaire, profonde et étroite, à parois maçonnées, pratiquée dans le sol pour atteindre une nappe d'eau souterraine</t>
  </si>
  <si>
    <t>ligne</t>
  </si>
  <si>
    <t>en ligne</t>
  </si>
  <si>
    <t>installation sur conduite</t>
  </si>
  <si>
    <t>bache</t>
  </si>
  <si>
    <t>dans bâche</t>
  </si>
  <si>
    <t>installation dans une bâche</t>
  </si>
  <si>
    <t>hors_bache</t>
  </si>
  <si>
    <t>hors bâche</t>
  </si>
  <si>
    <t>pompe en local sec (hors bâche)</t>
  </si>
  <si>
    <t>ventouse</t>
  </si>
  <si>
    <t>permet d'évacuer les gaz d'une conduite</t>
  </si>
  <si>
    <t>disconnecteur</t>
  </si>
  <si>
    <t>organe de protection contre les retours d'eau</t>
  </si>
  <si>
    <t>filtre</t>
  </si>
  <si>
    <t>permet de retenir des éléments présents dans l'eau</t>
  </si>
  <si>
    <t>chasse</t>
  </si>
  <si>
    <t>chasse manuelle/automatique</t>
  </si>
  <si>
    <t>organe créant une circulation soudaine d'eau</t>
  </si>
  <si>
    <t>boite_boue</t>
  </si>
  <si>
    <t>boite à boues</t>
  </si>
  <si>
    <t>permet de piéger les boues</t>
  </si>
  <si>
    <t>ouverture manuelle du réseau pour chasse d'air ou d'eau</t>
  </si>
  <si>
    <t>vidange (décharge)</t>
  </si>
  <si>
    <t>permet de vider entièrement une conduite ou réseau</t>
  </si>
  <si>
    <t>anti_belier</t>
  </si>
  <si>
    <t>anti-bélier</t>
  </si>
  <si>
    <t>organe de protection contre les variations soudaines de pression</t>
  </si>
  <si>
    <t>anti_retour</t>
  </si>
  <si>
    <t>clapet anti-retour</t>
  </si>
  <si>
    <t>organe de protection contre le retour d''eau dans le réseau</t>
  </si>
  <si>
    <t>stabilisateur</t>
  </si>
  <si>
    <t>évite les fluctuation en pression ou en débit</t>
  </si>
  <si>
    <t>reducteur</t>
  </si>
  <si>
    <t>réducteur</t>
  </si>
  <si>
    <t>réduit la pression ou le débit</t>
  </si>
  <si>
    <t>limiteur</t>
  </si>
  <si>
    <t>limiteur de débit</t>
  </si>
  <si>
    <t>maintient automatiquement le débit, indépendamment des changements de pressions amont ou aval</t>
  </si>
  <si>
    <t>vanne_alti</t>
  </si>
  <si>
    <t>vanne altimétrique</t>
  </si>
  <si>
    <t>vanne de régulation - régule automatiquement les niveaux d'eau</t>
  </si>
  <si>
    <t>volume</t>
  </si>
  <si>
    <t>mesure d'un volume</t>
  </si>
  <si>
    <t>vitesse</t>
  </si>
  <si>
    <t>mesure la vitesse d'écoulement</t>
  </si>
  <si>
    <t>debit</t>
  </si>
  <si>
    <t>débit</t>
  </si>
  <si>
    <t>mesure du débit</t>
  </si>
  <si>
    <t>pression</t>
  </si>
  <si>
    <t>mesure de la pression</t>
  </si>
  <si>
    <t>physico_chimique</t>
  </si>
  <si>
    <t>physico-chimique</t>
  </si>
  <si>
    <t>mesure un ou des paramètres physico chimique (température, pH, chlore...)</t>
  </si>
  <si>
    <t>multiple</t>
  </si>
  <si>
    <t>plusieurs mesures au même point</t>
  </si>
  <si>
    <t>écoulement suivant la gravité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</si>
</sst>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</font>
    <font>
      <b/>
      <sz val="11"/>
      <name val="Cambria"/>
    </font>
  </fonts>
  <fills count="3">
    <fill>
      <patternFill patternType="none"/>
    </fill>
    <fill>
      <patternFill patternType="gray125"/>
    </fill>
    <fill>
      <patternFill patternType="solid">
        <fgColor rgb="FFDDDDDD"/>
        <b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workbookViewId="0">
      <selection activeCell="B5" sqref="B5"/>
    </sheetView>
  </sheetViews>
  <sheetFormatPr baseColWidth="10" defaultColWidth="11.5703125" defaultRowHeight="15" x14ac:dyDescent="0.25"/>
  <cols>
    <col min="1" max="1" width="28.28515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tr">
        <f>HYPERLINK("#'aep_type_vanne'.A1","aep_type_vanne")</f>
        <v>aep_type_vanne</v>
      </c>
      <c r="B2">
        <f>COUNTA(aep_type_vanne!$A3:$A51)</f>
        <v>7</v>
      </c>
    </row>
    <row r="3" spans="1:2" x14ac:dyDescent="0.25">
      <c r="A3" t="str">
        <f>HYPERLINK("#'aep_etat_ouverture'.A1","aep_etat_ouverture")</f>
        <v>aep_etat_ouverture</v>
      </c>
      <c r="B3">
        <f>COUNTA(aep_etat_ouverture!$A3:$A51)</f>
        <v>3</v>
      </c>
    </row>
    <row r="4" spans="1:2" x14ac:dyDescent="0.25">
      <c r="A4" t="str">
        <f>HYPERLINK("#'aep_type_consigne'.A1","aep_type_consigne")</f>
        <v>aep_type_consigne</v>
      </c>
      <c r="B4">
        <f>COUNTA(aep_type_consigne!$A3:$A51)</f>
        <v>2</v>
      </c>
    </row>
    <row r="5" spans="1:2" x14ac:dyDescent="0.25">
      <c r="A5" t="str">
        <f>HYPERLINK("#'aep_type_pression'.A1","aep_type_pression")</f>
        <v>aep_type_pression</v>
      </c>
      <c r="B5">
        <f>COUNTA(aep_type_pression!$A3:$A51)</f>
        <v>3</v>
      </c>
    </row>
    <row r="6" spans="1:2" x14ac:dyDescent="0.25">
      <c r="A6" t="str">
        <f>HYPERLINK("#'aep_fonction_vanne'.A1","aep_fonction_vanne")</f>
        <v>aep_fonction_vanne</v>
      </c>
      <c r="B6">
        <f>COUNTA(aep_fonction_vanne!$A3:$A51)</f>
        <v>4</v>
      </c>
    </row>
    <row r="7" spans="1:2" x14ac:dyDescent="0.25">
      <c r="A7" t="str">
        <f>HYPERLINK("#'aep_type_reservoir'.A1","aep_type_reservoir")</f>
        <v>aep_type_reservoir</v>
      </c>
      <c r="B7">
        <f>COUNTA(aep_type_reservoir!$A3:$A51)</f>
        <v>3</v>
      </c>
    </row>
    <row r="8" spans="1:2" x14ac:dyDescent="0.25">
      <c r="A8" t="str">
        <f>HYPERLINK("#'aep_contenu_canalisation'.A1","aep_contenu_canalisation")</f>
        <v>aep_contenu_canalisation</v>
      </c>
      <c r="B8">
        <f>COUNTA(aep_contenu_canalisation!$A3:$A51)</f>
        <v>2</v>
      </c>
    </row>
    <row r="9" spans="1:2" x14ac:dyDescent="0.25">
      <c r="A9" t="str">
        <f>HYPERLINK("#'aep_type_ressource'.A1","aep_type_ressource")</f>
        <v>aep_type_ressource</v>
      </c>
      <c r="B9">
        <f>COUNTA(aep_type_ressource!$A3:$A51)</f>
        <v>10</v>
      </c>
    </row>
    <row r="10" spans="1:2" x14ac:dyDescent="0.25">
      <c r="A10" t="str">
        <f>HYPERLINK("#'aep_type_desinfection'.A1","aep_type_desinfection")</f>
        <v>aep_type_desinfection</v>
      </c>
      <c r="B10">
        <f>COUNTA(aep_type_desinfection!$A3:$A51)</f>
        <v>16</v>
      </c>
    </row>
    <row r="11" spans="1:2" x14ac:dyDescent="0.25">
      <c r="A11" t="str">
        <f>HYPERLINK("#'aep_fonction_canalisation'.A1","aep_fonction_canalisation")</f>
        <v>aep_fonction_canalisation</v>
      </c>
      <c r="B11">
        <f>COUNTA(aep_fonction_canalisation!$A3:$A51)</f>
        <v>3</v>
      </c>
    </row>
    <row r="12" spans="1:2" x14ac:dyDescent="0.25">
      <c r="A12" t="str">
        <f>HYPERLINK("#'aep_fonction_point_mesure'.A1","aep_fonction_point_mesure")</f>
        <v>aep_fonction_point_mesure</v>
      </c>
      <c r="B12">
        <f>COUNTA(aep_fonction_point_mesure!$A3:$A51)</f>
        <v>8</v>
      </c>
    </row>
    <row r="13" spans="1:2" x14ac:dyDescent="0.25">
      <c r="A13" t="str">
        <f>HYPERLINK("#'aep_type_piece'.A1","aep_type_piece")</f>
        <v>aep_type_piece</v>
      </c>
      <c r="B13">
        <f>COUNTA(aep_type_piece!$A3:$A51)</f>
        <v>8</v>
      </c>
    </row>
    <row r="14" spans="1:2" x14ac:dyDescent="0.25">
      <c r="A14" t="str">
        <f>HYPERLINK("#'aep_fonction_branchement'.A1","aep_fonction_branchement")</f>
        <v>aep_fonction_branchement</v>
      </c>
      <c r="B14">
        <f>COUNTA(aep_fonction_branchement!$A3:$A51)</f>
        <v>4</v>
      </c>
    </row>
    <row r="15" spans="1:2" x14ac:dyDescent="0.25">
      <c r="A15" t="str">
        <f>HYPERLINK("#'aep_fonction_traitement'.A1","aep_fonction_traitement")</f>
        <v>aep_fonction_traitement</v>
      </c>
      <c r="B15">
        <f>COUNTA(aep_fonction_traitement!$A3:$A51)</f>
        <v>5</v>
      </c>
    </row>
    <row r="16" spans="1:2" x14ac:dyDescent="0.25">
      <c r="A16" t="str">
        <f>HYPERLINK("#'aep_sens_fermeture'.A1","aep_sens_fermeture")</f>
        <v>aep_sens_fermeture</v>
      </c>
      <c r="B16">
        <f>COUNTA(aep_sens_fermeture!$A3:$A51)</f>
        <v>1</v>
      </c>
    </row>
    <row r="17" spans="1:2" x14ac:dyDescent="0.25">
      <c r="A17" t="str">
        <f>HYPERLINK("#'aep_type_point_livraison'.A1","aep_type_point_livraison")</f>
        <v>aep_type_point_livraison</v>
      </c>
      <c r="B17">
        <f>COUNTA(aep_type_point_livraison!$A3:$A51)</f>
        <v>11</v>
      </c>
    </row>
    <row r="18" spans="1:2" x14ac:dyDescent="0.25">
      <c r="A18" t="str">
        <f>HYPERLINK("#'aep_fonction_pompage'.A1","aep_fonction_pompage")</f>
        <v>aep_fonction_pompage</v>
      </c>
      <c r="B18">
        <f>COUNTA(aep_fonction_pompage!$A3:$A51)</f>
        <v>4</v>
      </c>
    </row>
    <row r="19" spans="1:2" x14ac:dyDescent="0.25">
      <c r="A19" t="str">
        <f>HYPERLINK("#'aep_type_captage'.A1","aep_type_captage")</f>
        <v>aep_type_captage</v>
      </c>
      <c r="B19">
        <f>COUNTA(aep_type_captage!$A3:$A51)</f>
        <v>2</v>
      </c>
    </row>
    <row r="20" spans="1:2" x14ac:dyDescent="0.25">
      <c r="A20" t="str">
        <f>HYPERLINK("#'aep_installation_pompage'.A1","aep_installation_pompage")</f>
        <v>aep_installation_pompage</v>
      </c>
      <c r="B20">
        <f>COUNTA(aep_installation_pompage!$A3:$A51)</f>
        <v>2</v>
      </c>
    </row>
    <row r="21" spans="1:2" x14ac:dyDescent="0.25">
      <c r="A21" t="str">
        <f>HYPERLINK("#'aep_type_appareillage'.A1","aep_type_appareillage")</f>
        <v>aep_type_appareillage</v>
      </c>
      <c r="B21">
        <f>COUNTA(aep_type_appareillage!$A3:$A51)</f>
        <v>8</v>
      </c>
    </row>
    <row r="22" spans="1:2" x14ac:dyDescent="0.25">
      <c r="A22" t="str">
        <f>HYPERLINK("#'aep_type_regulation'.A1","aep_type_regulation")</f>
        <v>aep_type_regulation</v>
      </c>
      <c r="B22">
        <f>COUNTA(aep_type_regulation!$A3:$A51)</f>
        <v>3</v>
      </c>
    </row>
    <row r="23" spans="1:2" x14ac:dyDescent="0.25">
      <c r="A23" t="str">
        <f>HYPERLINK("#'aep_type_point_mesure'.A1","aep_type_point_mesure")</f>
        <v>aep_type_point_mesure</v>
      </c>
      <c r="B23">
        <f>COUNTA(aep_type_point_mesure!$A3:$A51)</f>
        <v>5</v>
      </c>
    </row>
  </sheetData>
  <pageMargins left="0.78750000000000009" right="0.78750000000000009" top="1.05277777777778" bottom="1.05277777777778" header="0.78750000000000009" footer="0.78750000000000009"/>
  <pageSetup paperSize="9" orientation="portrait" horizontalDpi="300" verticalDpi="300"/>
  <headerFooter>
    <oddHeader>&amp;C&amp;"Times New Roman,Normal"&amp;12&amp;Kffffff&amp;A</oddHeader>
    <oddFooter>&amp;C&amp;"Times New Roman,Normal"&amp;12&amp;KffffffPage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8"/>
  <sheetViews>
    <sheetView workbookViewId="0"/>
  </sheetViews>
  <sheetFormatPr baseColWidth="10" defaultColWidth="8.7109375" defaultRowHeight="15" x14ac:dyDescent="0.25"/>
  <cols>
    <col min="1" max="1" width="26.28515625" customWidth="1"/>
    <col min="2" max="2" width="24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117</v>
      </c>
      <c r="B2" t="s">
        <v>117</v>
      </c>
      <c r="C2" t="s">
        <v>118</v>
      </c>
    </row>
    <row r="3" spans="1:3" x14ac:dyDescent="0.25">
      <c r="A3" t="s">
        <v>119</v>
      </c>
      <c r="B3" t="s">
        <v>119</v>
      </c>
      <c r="C3" t="s">
        <v>120</v>
      </c>
    </row>
    <row r="4" spans="1:3" x14ac:dyDescent="0.25">
      <c r="A4" t="s">
        <v>121</v>
      </c>
      <c r="B4" t="s">
        <v>121</v>
      </c>
      <c r="C4" t="s">
        <v>122</v>
      </c>
    </row>
    <row r="5" spans="1:3" x14ac:dyDescent="0.25">
      <c r="A5" t="s">
        <v>123</v>
      </c>
      <c r="B5" t="s">
        <v>123</v>
      </c>
      <c r="C5" t="s">
        <v>124</v>
      </c>
    </row>
    <row r="6" spans="1:3" x14ac:dyDescent="0.25">
      <c r="A6" t="s">
        <v>125</v>
      </c>
      <c r="B6" t="s">
        <v>125</v>
      </c>
      <c r="C6" t="s">
        <v>125</v>
      </c>
    </row>
    <row r="7" spans="1:3" x14ac:dyDescent="0.25">
      <c r="A7" t="s">
        <v>126</v>
      </c>
      <c r="B7" t="s">
        <v>126</v>
      </c>
      <c r="C7" t="s">
        <v>127</v>
      </c>
    </row>
    <row r="8" spans="1:3" x14ac:dyDescent="0.25">
      <c r="A8" t="s">
        <v>128</v>
      </c>
      <c r="B8" t="s">
        <v>128</v>
      </c>
      <c r="C8" t="s">
        <v>129</v>
      </c>
    </row>
    <row r="9" spans="1:3" x14ac:dyDescent="0.25">
      <c r="A9" t="s">
        <v>130</v>
      </c>
      <c r="B9" t="s">
        <v>130</v>
      </c>
      <c r="C9" t="s">
        <v>131</v>
      </c>
    </row>
    <row r="10" spans="1:3" x14ac:dyDescent="0.25">
      <c r="A10" t="s">
        <v>132</v>
      </c>
      <c r="B10" t="s">
        <v>132</v>
      </c>
      <c r="C10" t="s">
        <v>133</v>
      </c>
    </row>
    <row r="11" spans="1:3" x14ac:dyDescent="0.25">
      <c r="A11" t="s">
        <v>134</v>
      </c>
      <c r="B11" t="s">
        <v>135</v>
      </c>
      <c r="C11" t="s">
        <v>136</v>
      </c>
    </row>
    <row r="12" spans="1:3" x14ac:dyDescent="0.25">
      <c r="A12" t="s">
        <v>137</v>
      </c>
      <c r="B12" t="s">
        <v>137</v>
      </c>
      <c r="C12" t="s">
        <v>138</v>
      </c>
    </row>
    <row r="13" spans="1:3" x14ac:dyDescent="0.25">
      <c r="A13" t="s">
        <v>139</v>
      </c>
      <c r="B13" t="s">
        <v>140</v>
      </c>
      <c r="C13" t="s">
        <v>141</v>
      </c>
    </row>
    <row r="14" spans="1:3" x14ac:dyDescent="0.25">
      <c r="A14" t="s">
        <v>142</v>
      </c>
      <c r="B14" t="s">
        <v>142</v>
      </c>
      <c r="C14" t="s">
        <v>143</v>
      </c>
    </row>
    <row r="15" spans="1:3" x14ac:dyDescent="0.25">
      <c r="A15" t="s">
        <v>144</v>
      </c>
      <c r="B15" t="s">
        <v>145</v>
      </c>
      <c r="C15" t="s">
        <v>146</v>
      </c>
    </row>
    <row r="16" spans="1:3" x14ac:dyDescent="0.25">
      <c r="A16" t="s">
        <v>147</v>
      </c>
      <c r="B16" t="s">
        <v>147</v>
      </c>
      <c r="C16" t="s">
        <v>148</v>
      </c>
    </row>
    <row r="17" spans="1:3" x14ac:dyDescent="0.25">
      <c r="A17" t="s">
        <v>149</v>
      </c>
      <c r="B17" t="s">
        <v>150</v>
      </c>
      <c r="C17" t="s">
        <v>151</v>
      </c>
    </row>
    <row r="18" spans="1:3" x14ac:dyDescent="0.25">
      <c r="A18" t="s">
        <v>152</v>
      </c>
      <c r="B18" t="s">
        <v>152</v>
      </c>
      <c r="C18" t="s">
        <v>153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baseColWidth="10" defaultColWidth="8.7109375" defaultRowHeight="15" x14ac:dyDescent="0.25"/>
  <cols>
    <col min="1" max="1" width="17.140625" customWidth="1"/>
    <col min="2" max="2" width="26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154</v>
      </c>
      <c r="B2" t="s">
        <v>154</v>
      </c>
      <c r="C2" t="s">
        <v>155</v>
      </c>
    </row>
    <row r="3" spans="1:3" x14ac:dyDescent="0.25">
      <c r="A3" t="s">
        <v>156</v>
      </c>
      <c r="B3" t="s">
        <v>156</v>
      </c>
      <c r="C3" t="s">
        <v>157</v>
      </c>
    </row>
    <row r="4" spans="1:3" x14ac:dyDescent="0.25">
      <c r="A4" t="s">
        <v>158</v>
      </c>
      <c r="B4" t="s">
        <v>159</v>
      </c>
      <c r="C4" t="s">
        <v>160</v>
      </c>
    </row>
    <row r="5" spans="1:3" x14ac:dyDescent="0.25">
      <c r="A5" t="s">
        <v>161</v>
      </c>
      <c r="B5" t="s">
        <v>161</v>
      </c>
      <c r="C5" t="s">
        <v>162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"/>
  <sheetViews>
    <sheetView workbookViewId="0"/>
  </sheetViews>
  <sheetFormatPr baseColWidth="10" defaultColWidth="8.7109375" defaultRowHeight="15" x14ac:dyDescent="0.25"/>
  <cols>
    <col min="1" max="1" width="19.7109375" customWidth="1"/>
    <col min="2" max="2" width="23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54</v>
      </c>
      <c r="B2" t="s">
        <v>54</v>
      </c>
      <c r="C2" t="s">
        <v>163</v>
      </c>
    </row>
    <row r="3" spans="1:3" x14ac:dyDescent="0.25">
      <c r="A3" t="s">
        <v>164</v>
      </c>
      <c r="B3" t="s">
        <v>164</v>
      </c>
      <c r="C3" t="s">
        <v>165</v>
      </c>
    </row>
    <row r="4" spans="1:3" x14ac:dyDescent="0.25">
      <c r="A4" t="s">
        <v>166</v>
      </c>
      <c r="B4" t="s">
        <v>167</v>
      </c>
      <c r="C4" t="s">
        <v>168</v>
      </c>
    </row>
    <row r="5" spans="1:3" x14ac:dyDescent="0.25">
      <c r="A5" t="s">
        <v>169</v>
      </c>
      <c r="B5" t="s">
        <v>169</v>
      </c>
      <c r="C5" t="s">
        <v>170</v>
      </c>
    </row>
    <row r="6" spans="1:3" x14ac:dyDescent="0.25">
      <c r="A6" t="s">
        <v>171</v>
      </c>
      <c r="B6" t="s">
        <v>171</v>
      </c>
      <c r="C6" t="s">
        <v>172</v>
      </c>
    </row>
    <row r="7" spans="1:3" x14ac:dyDescent="0.25">
      <c r="A7" t="s">
        <v>173</v>
      </c>
      <c r="B7" t="s">
        <v>174</v>
      </c>
      <c r="C7" t="s">
        <v>175</v>
      </c>
    </row>
    <row r="8" spans="1:3" x14ac:dyDescent="0.25">
      <c r="A8" t="s">
        <v>176</v>
      </c>
      <c r="B8" t="s">
        <v>176</v>
      </c>
      <c r="C8" t="s">
        <v>177</v>
      </c>
    </row>
    <row r="9" spans="1:3" x14ac:dyDescent="0.25">
      <c r="A9" t="s">
        <v>178</v>
      </c>
      <c r="B9" t="s">
        <v>178</v>
      </c>
      <c r="C9" t="s">
        <v>179</v>
      </c>
    </row>
    <row r="10" spans="1:3" x14ac:dyDescent="0.25">
      <c r="A10" t="s">
        <v>180</v>
      </c>
      <c r="B10" t="s">
        <v>181</v>
      </c>
      <c r="C10" t="s">
        <v>182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10"/>
  <sheetViews>
    <sheetView workbookViewId="0"/>
  </sheetViews>
  <sheetFormatPr baseColWidth="10" defaultColWidth="8.7109375" defaultRowHeight="15" x14ac:dyDescent="0.25"/>
  <cols>
    <col min="1" max="1" width="18.28515625" customWidth="1"/>
    <col min="2" max="2" width="21.71093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183</v>
      </c>
      <c r="B2" t="s">
        <v>184</v>
      </c>
      <c r="C2" t="s">
        <v>185</v>
      </c>
    </row>
    <row r="3" spans="1:3" x14ac:dyDescent="0.25">
      <c r="A3" t="s">
        <v>186</v>
      </c>
      <c r="B3" t="s">
        <v>187</v>
      </c>
      <c r="C3" t="s">
        <v>188</v>
      </c>
    </row>
    <row r="4" spans="1:3" x14ac:dyDescent="0.25">
      <c r="A4" t="s">
        <v>189</v>
      </c>
      <c r="B4" t="s">
        <v>190</v>
      </c>
      <c r="C4" t="s">
        <v>191</v>
      </c>
    </row>
    <row r="5" spans="1:3" x14ac:dyDescent="0.25">
      <c r="A5" t="s">
        <v>192</v>
      </c>
      <c r="B5" t="s">
        <v>192</v>
      </c>
      <c r="C5" t="s">
        <v>193</v>
      </c>
    </row>
    <row r="6" spans="1:3" x14ac:dyDescent="0.25">
      <c r="A6" t="s">
        <v>194</v>
      </c>
      <c r="B6" t="s">
        <v>194</v>
      </c>
      <c r="C6" t="s">
        <v>195</v>
      </c>
    </row>
    <row r="7" spans="1:3" x14ac:dyDescent="0.25">
      <c r="A7" t="s">
        <v>196</v>
      </c>
      <c r="B7" t="s">
        <v>196</v>
      </c>
      <c r="C7" t="s">
        <v>197</v>
      </c>
    </row>
    <row r="8" spans="1:3" x14ac:dyDescent="0.25">
      <c r="A8" t="s">
        <v>198</v>
      </c>
      <c r="B8" t="s">
        <v>199</v>
      </c>
      <c r="C8" t="s">
        <v>200</v>
      </c>
    </row>
    <row r="9" spans="1:3" x14ac:dyDescent="0.25">
      <c r="A9" t="s">
        <v>201</v>
      </c>
      <c r="B9" t="s">
        <v>201</v>
      </c>
      <c r="C9" t="s">
        <v>202</v>
      </c>
    </row>
    <row r="10" spans="1:3" x14ac:dyDescent="0.25">
      <c r="A10" t="s">
        <v>203</v>
      </c>
      <c r="B10" t="s">
        <v>203</v>
      </c>
      <c r="C10" t="s">
        <v>204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"/>
  <sheetViews>
    <sheetView workbookViewId="0"/>
  </sheetViews>
  <sheetFormatPr baseColWidth="10" defaultColWidth="8.7109375" defaultRowHeight="15" x14ac:dyDescent="0.25"/>
  <cols>
    <col min="1" max="1" width="17.85546875" customWidth="1"/>
    <col min="2" max="2" width="25.140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205</v>
      </c>
      <c r="B2" t="s">
        <v>205</v>
      </c>
      <c r="C2" t="s">
        <v>206</v>
      </c>
    </row>
    <row r="3" spans="1:3" x14ac:dyDescent="0.25">
      <c r="A3" t="s">
        <v>207</v>
      </c>
      <c r="B3" t="s">
        <v>207</v>
      </c>
      <c r="C3" t="s">
        <v>208</v>
      </c>
    </row>
    <row r="4" spans="1:3" x14ac:dyDescent="0.25">
      <c r="A4" t="s">
        <v>59</v>
      </c>
      <c r="B4" t="s">
        <v>59</v>
      </c>
      <c r="C4" t="s">
        <v>209</v>
      </c>
    </row>
    <row r="5" spans="1:3" x14ac:dyDescent="0.25">
      <c r="A5" t="s">
        <v>210</v>
      </c>
      <c r="B5" t="s">
        <v>210</v>
      </c>
      <c r="C5" t="s">
        <v>211</v>
      </c>
    </row>
    <row r="6" spans="1:3" x14ac:dyDescent="0.25">
      <c r="A6" t="s">
        <v>212</v>
      </c>
      <c r="B6" t="s">
        <v>213</v>
      </c>
      <c r="C6" t="s">
        <v>214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/>
  </sheetViews>
  <sheetFormatPr baseColWidth="10" defaultColWidth="8.7109375" defaultRowHeight="15" x14ac:dyDescent="0.25"/>
  <cols>
    <col min="1" max="1" width="13.5703125" customWidth="1"/>
    <col min="2" max="2" width="32.5703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215</v>
      </c>
      <c r="B2" t="s">
        <v>215</v>
      </c>
      <c r="C2" t="s">
        <v>216</v>
      </c>
    </row>
    <row r="3" spans="1:3" x14ac:dyDescent="0.25">
      <c r="A3" t="s">
        <v>217</v>
      </c>
      <c r="B3" t="s">
        <v>218</v>
      </c>
      <c r="C3" t="s">
        <v>219</v>
      </c>
    </row>
    <row r="4" spans="1:3" x14ac:dyDescent="0.25">
      <c r="A4" t="s">
        <v>139</v>
      </c>
      <c r="B4" t="s">
        <v>220</v>
      </c>
      <c r="C4" t="s">
        <v>221</v>
      </c>
    </row>
    <row r="5" spans="1:3" x14ac:dyDescent="0.25">
      <c r="A5" t="s">
        <v>222</v>
      </c>
      <c r="B5" t="s">
        <v>223</v>
      </c>
      <c r="C5" t="s">
        <v>224</v>
      </c>
    </row>
    <row r="6" spans="1:3" x14ac:dyDescent="0.25">
      <c r="A6" t="s">
        <v>225</v>
      </c>
      <c r="B6" t="s">
        <v>226</v>
      </c>
      <c r="C6" t="s">
        <v>227</v>
      </c>
    </row>
    <row r="7" spans="1:3" x14ac:dyDescent="0.25">
      <c r="A7" t="s">
        <v>228</v>
      </c>
      <c r="B7" t="s">
        <v>229</v>
      </c>
      <c r="C7" t="s">
        <v>230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"/>
  <sheetViews>
    <sheetView workbookViewId="0"/>
  </sheetViews>
  <sheetFormatPr baseColWidth="10" defaultColWidth="8.7109375" defaultRowHeight="15" x14ac:dyDescent="0.25"/>
  <cols>
    <col min="2" max="2" width="21.5703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231</v>
      </c>
      <c r="B2" t="s">
        <v>232</v>
      </c>
      <c r="C2" t="s">
        <v>233</v>
      </c>
    </row>
    <row r="3" spans="1:3" x14ac:dyDescent="0.25">
      <c r="A3" t="s">
        <v>234</v>
      </c>
      <c r="B3" t="s">
        <v>235</v>
      </c>
      <c r="C3" t="s">
        <v>236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3"/>
  <sheetViews>
    <sheetView workbookViewId="0"/>
  </sheetViews>
  <sheetFormatPr baseColWidth="10" defaultColWidth="8.7109375" defaultRowHeight="15" x14ac:dyDescent="0.25"/>
  <cols>
    <col min="1" max="1" width="15.85546875" customWidth="1"/>
    <col min="2" max="2" width="30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237</v>
      </c>
      <c r="B2" t="s">
        <v>238</v>
      </c>
      <c r="C2" t="s">
        <v>238</v>
      </c>
    </row>
    <row r="3" spans="1:3" x14ac:dyDescent="0.25">
      <c r="A3" t="s">
        <v>239</v>
      </c>
      <c r="B3" t="s">
        <v>240</v>
      </c>
      <c r="C3" t="s">
        <v>240</v>
      </c>
    </row>
    <row r="4" spans="1:3" x14ac:dyDescent="0.25">
      <c r="A4" t="s">
        <v>241</v>
      </c>
      <c r="B4" t="s">
        <v>241</v>
      </c>
      <c r="C4" t="s">
        <v>241</v>
      </c>
    </row>
    <row r="5" spans="1:3" x14ac:dyDescent="0.25">
      <c r="A5" t="s">
        <v>242</v>
      </c>
      <c r="B5" t="s">
        <v>243</v>
      </c>
      <c r="C5" t="s">
        <v>243</v>
      </c>
    </row>
    <row r="6" spans="1:3" x14ac:dyDescent="0.25">
      <c r="A6" t="s">
        <v>244</v>
      </c>
      <c r="B6" t="s">
        <v>245</v>
      </c>
      <c r="C6" t="s">
        <v>245</v>
      </c>
    </row>
    <row r="7" spans="1:3" x14ac:dyDescent="0.25">
      <c r="A7" t="s">
        <v>246</v>
      </c>
      <c r="B7" t="s">
        <v>247</v>
      </c>
      <c r="C7" t="s">
        <v>247</v>
      </c>
    </row>
    <row r="8" spans="1:3" x14ac:dyDescent="0.25">
      <c r="A8" t="s">
        <v>248</v>
      </c>
      <c r="B8" t="s">
        <v>249</v>
      </c>
      <c r="C8" t="s">
        <v>249</v>
      </c>
    </row>
    <row r="9" spans="1:3" x14ac:dyDescent="0.25">
      <c r="A9" t="s">
        <v>207</v>
      </c>
      <c r="B9" t="s">
        <v>250</v>
      </c>
      <c r="C9" t="s">
        <v>250</v>
      </c>
    </row>
    <row r="10" spans="1:3" x14ac:dyDescent="0.25">
      <c r="A10" t="s">
        <v>251</v>
      </c>
      <c r="B10" t="s">
        <v>251</v>
      </c>
      <c r="C10" t="s">
        <v>251</v>
      </c>
    </row>
    <row r="11" spans="1:3" x14ac:dyDescent="0.25">
      <c r="A11" t="s">
        <v>252</v>
      </c>
      <c r="B11" t="s">
        <v>252</v>
      </c>
      <c r="C11" t="s">
        <v>252</v>
      </c>
    </row>
    <row r="12" spans="1:3" x14ac:dyDescent="0.25">
      <c r="A12" t="s">
        <v>253</v>
      </c>
      <c r="B12" t="s">
        <v>254</v>
      </c>
      <c r="C12" t="s">
        <v>254</v>
      </c>
    </row>
    <row r="13" spans="1:3" x14ac:dyDescent="0.25">
      <c r="A13" t="s">
        <v>255</v>
      </c>
      <c r="B13" t="s">
        <v>256</v>
      </c>
      <c r="C13" t="s">
        <v>256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"/>
  <sheetViews>
    <sheetView workbookViewId="0"/>
  </sheetViews>
  <sheetFormatPr baseColWidth="10" defaultColWidth="8.7109375" defaultRowHeight="15" x14ac:dyDescent="0.25"/>
  <cols>
    <col min="1" max="1" width="17.5703125" customWidth="1"/>
    <col min="2" max="2" width="26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257</v>
      </c>
      <c r="B2" t="s">
        <v>258</v>
      </c>
      <c r="C2" t="s">
        <v>259</v>
      </c>
    </row>
    <row r="3" spans="1:3" x14ac:dyDescent="0.25">
      <c r="A3" t="s">
        <v>260</v>
      </c>
      <c r="B3" t="s">
        <v>260</v>
      </c>
      <c r="C3" t="s">
        <v>261</v>
      </c>
    </row>
    <row r="4" spans="1:3" x14ac:dyDescent="0.25">
      <c r="A4" t="s">
        <v>262</v>
      </c>
      <c r="B4" t="s">
        <v>262</v>
      </c>
      <c r="C4" t="s">
        <v>263</v>
      </c>
    </row>
    <row r="5" spans="1:3" x14ac:dyDescent="0.25">
      <c r="A5" t="s">
        <v>264</v>
      </c>
      <c r="B5" t="s">
        <v>265</v>
      </c>
      <c r="C5" t="s">
        <v>266</v>
      </c>
    </row>
    <row r="6" spans="1:3" x14ac:dyDescent="0.25">
      <c r="A6" t="s">
        <v>267</v>
      </c>
      <c r="B6" t="s">
        <v>267</v>
      </c>
      <c r="C6" t="s">
        <v>268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4"/>
  <sheetViews>
    <sheetView workbookViewId="0"/>
  </sheetViews>
  <sheetFormatPr baseColWidth="10" defaultColWidth="8.7109375" defaultRowHeight="15" x14ac:dyDescent="0.25"/>
  <cols>
    <col min="1" max="1" width="16.7109375" customWidth="1"/>
    <col min="2" max="2" width="21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269</v>
      </c>
      <c r="B2" t="s">
        <v>269</v>
      </c>
      <c r="C2" t="s">
        <v>270</v>
      </c>
    </row>
    <row r="3" spans="1:3" x14ac:dyDescent="0.25">
      <c r="A3" t="s">
        <v>271</v>
      </c>
      <c r="B3" t="s">
        <v>272</v>
      </c>
      <c r="C3" t="s">
        <v>273</v>
      </c>
    </row>
    <row r="4" spans="1:3" x14ac:dyDescent="0.25">
      <c r="A4" t="s">
        <v>274</v>
      </c>
      <c r="B4" t="s">
        <v>274</v>
      </c>
      <c r="C4" t="s">
        <v>275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workbookViewId="0"/>
  </sheetViews>
  <sheetFormatPr baseColWidth="10" defaultColWidth="8.7109375" defaultRowHeight="15" x14ac:dyDescent="0.25"/>
  <cols>
    <col min="2" max="2" width="27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5</v>
      </c>
      <c r="B2" t="s">
        <v>6</v>
      </c>
      <c r="C2" t="s">
        <v>7</v>
      </c>
    </row>
    <row r="3" spans="1:3" x14ac:dyDescent="0.25">
      <c r="A3" t="s">
        <v>8</v>
      </c>
      <c r="B3" t="s">
        <v>8</v>
      </c>
      <c r="C3" t="s">
        <v>9</v>
      </c>
    </row>
    <row r="4" spans="1:3" x14ac:dyDescent="0.25">
      <c r="A4" t="s">
        <v>10</v>
      </c>
      <c r="B4" t="s">
        <v>11</v>
      </c>
      <c r="C4" t="s">
        <v>12</v>
      </c>
    </row>
    <row r="5" spans="1:3" x14ac:dyDescent="0.25">
      <c r="A5" t="s">
        <v>13</v>
      </c>
      <c r="B5" t="s">
        <v>14</v>
      </c>
      <c r="C5" t="s">
        <v>15</v>
      </c>
    </row>
    <row r="6" spans="1:3" x14ac:dyDescent="0.25">
      <c r="A6" t="s">
        <v>16</v>
      </c>
      <c r="B6" t="s">
        <v>17</v>
      </c>
      <c r="C6" t="s">
        <v>18</v>
      </c>
    </row>
    <row r="7" spans="1:3" x14ac:dyDescent="0.25">
      <c r="A7" t="s">
        <v>19</v>
      </c>
      <c r="B7" t="s">
        <v>20</v>
      </c>
      <c r="C7" t="s">
        <v>21</v>
      </c>
    </row>
    <row r="8" spans="1:3" x14ac:dyDescent="0.25">
      <c r="A8" t="s">
        <v>22</v>
      </c>
      <c r="B8" t="s">
        <v>22</v>
      </c>
      <c r="C8" t="s">
        <v>23</v>
      </c>
    </row>
    <row r="9" spans="1:3" x14ac:dyDescent="0.25">
      <c r="A9" t="s">
        <v>24</v>
      </c>
      <c r="B9" t="s">
        <v>24</v>
      </c>
      <c r="C9" t="s">
        <v>25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4"/>
  <sheetViews>
    <sheetView workbookViewId="0"/>
  </sheetViews>
  <sheetFormatPr baseColWidth="10" defaultColWidth="8.7109375" defaultRowHeight="15" x14ac:dyDescent="0.25"/>
  <cols>
    <col min="1" max="1" width="16.85546875" customWidth="1"/>
    <col min="2" max="2" width="19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276</v>
      </c>
      <c r="B2" t="s">
        <v>277</v>
      </c>
      <c r="C2" t="s">
        <v>278</v>
      </c>
    </row>
    <row r="3" spans="1:3" x14ac:dyDescent="0.25">
      <c r="A3" t="s">
        <v>279</v>
      </c>
      <c r="B3" t="s">
        <v>280</v>
      </c>
      <c r="C3" t="s">
        <v>281</v>
      </c>
    </row>
    <row r="4" spans="1:3" x14ac:dyDescent="0.25">
      <c r="A4" t="s">
        <v>282</v>
      </c>
      <c r="B4" t="s">
        <v>283</v>
      </c>
      <c r="C4" t="s">
        <v>284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10"/>
  <sheetViews>
    <sheetView workbookViewId="0"/>
  </sheetViews>
  <sheetFormatPr baseColWidth="10" defaultColWidth="8.7109375" defaultRowHeight="15" x14ac:dyDescent="0.25"/>
  <cols>
    <col min="1" max="1" width="17.5703125" customWidth="1"/>
    <col min="2" max="2" width="29.140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285</v>
      </c>
      <c r="B2" t="s">
        <v>285</v>
      </c>
      <c r="C2" t="s">
        <v>286</v>
      </c>
    </row>
    <row r="3" spans="1:3" x14ac:dyDescent="0.25">
      <c r="A3" t="s">
        <v>287</v>
      </c>
      <c r="B3" t="s">
        <v>287</v>
      </c>
      <c r="C3" t="s">
        <v>288</v>
      </c>
    </row>
    <row r="4" spans="1:3" x14ac:dyDescent="0.25">
      <c r="A4" t="s">
        <v>289</v>
      </c>
      <c r="B4" t="s">
        <v>289</v>
      </c>
      <c r="C4" t="s">
        <v>290</v>
      </c>
    </row>
    <row r="5" spans="1:3" x14ac:dyDescent="0.25">
      <c r="A5" t="s">
        <v>291</v>
      </c>
      <c r="B5" t="s">
        <v>292</v>
      </c>
      <c r="C5" t="s">
        <v>293</v>
      </c>
    </row>
    <row r="6" spans="1:3" x14ac:dyDescent="0.25">
      <c r="A6" t="s">
        <v>294</v>
      </c>
      <c r="B6" t="s">
        <v>295</v>
      </c>
      <c r="C6" t="s">
        <v>296</v>
      </c>
    </row>
    <row r="7" spans="1:3" x14ac:dyDescent="0.25">
      <c r="A7" t="s">
        <v>59</v>
      </c>
      <c r="B7" t="s">
        <v>59</v>
      </c>
      <c r="C7" t="s">
        <v>297</v>
      </c>
    </row>
    <row r="8" spans="1:3" x14ac:dyDescent="0.25">
      <c r="A8" t="s">
        <v>210</v>
      </c>
      <c r="B8" t="s">
        <v>298</v>
      </c>
      <c r="C8" t="s">
        <v>299</v>
      </c>
    </row>
    <row r="9" spans="1:3" x14ac:dyDescent="0.25">
      <c r="A9" t="s">
        <v>300</v>
      </c>
      <c r="B9" t="s">
        <v>301</v>
      </c>
      <c r="C9" t="s">
        <v>302</v>
      </c>
    </row>
    <row r="10" spans="1:3" x14ac:dyDescent="0.25">
      <c r="A10" t="s">
        <v>303</v>
      </c>
      <c r="B10" t="s">
        <v>304</v>
      </c>
      <c r="C10" t="s">
        <v>305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5"/>
  <sheetViews>
    <sheetView workbookViewId="0"/>
  </sheetViews>
  <sheetFormatPr baseColWidth="10" defaultColWidth="8.7109375" defaultRowHeight="15" x14ac:dyDescent="0.25"/>
  <cols>
    <col min="1" max="1" width="13.7109375" customWidth="1"/>
    <col min="2" max="5" width="27.42578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306</v>
      </c>
      <c r="B2" t="s">
        <v>306</v>
      </c>
      <c r="C2" t="s">
        <v>307</v>
      </c>
    </row>
    <row r="3" spans="1:3" x14ac:dyDescent="0.25">
      <c r="A3" t="s">
        <v>308</v>
      </c>
      <c r="B3" t="s">
        <v>309</v>
      </c>
      <c r="C3" t="s">
        <v>310</v>
      </c>
    </row>
    <row r="4" spans="1:3" x14ac:dyDescent="0.25">
      <c r="A4" t="s">
        <v>311</v>
      </c>
      <c r="B4" t="s">
        <v>312</v>
      </c>
      <c r="C4" t="s">
        <v>313</v>
      </c>
    </row>
    <row r="5" spans="1:3" x14ac:dyDescent="0.25">
      <c r="A5" t="s">
        <v>314</v>
      </c>
      <c r="B5" t="s">
        <v>315</v>
      </c>
      <c r="C5" t="s">
        <v>316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7"/>
  <sheetViews>
    <sheetView workbookViewId="0"/>
  </sheetViews>
  <sheetFormatPr baseColWidth="10" defaultColWidth="8.7109375" defaultRowHeight="15" x14ac:dyDescent="0.25"/>
  <cols>
    <col min="1" max="1" width="20.28515625" customWidth="1"/>
    <col min="2" max="2" width="21.5703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317</v>
      </c>
      <c r="B2" t="s">
        <v>317</v>
      </c>
      <c r="C2" t="s">
        <v>318</v>
      </c>
    </row>
    <row r="3" spans="1:3" x14ac:dyDescent="0.25">
      <c r="A3" t="s">
        <v>319</v>
      </c>
      <c r="B3" t="s">
        <v>319</v>
      </c>
      <c r="C3" t="s">
        <v>320</v>
      </c>
    </row>
    <row r="4" spans="1:3" x14ac:dyDescent="0.25">
      <c r="A4" t="s">
        <v>321</v>
      </c>
      <c r="B4" t="s">
        <v>322</v>
      </c>
      <c r="C4" t="s">
        <v>323</v>
      </c>
    </row>
    <row r="5" spans="1:3" x14ac:dyDescent="0.25">
      <c r="A5" t="s">
        <v>324</v>
      </c>
      <c r="B5" t="s">
        <v>324</v>
      </c>
      <c r="C5" t="s">
        <v>325</v>
      </c>
    </row>
    <row r="6" spans="1:3" x14ac:dyDescent="0.25">
      <c r="A6" t="s">
        <v>326</v>
      </c>
      <c r="B6" t="s">
        <v>327</v>
      </c>
      <c r="C6" t="s">
        <v>328</v>
      </c>
    </row>
    <row r="7" spans="1:3" x14ac:dyDescent="0.25">
      <c r="A7" t="s">
        <v>329</v>
      </c>
      <c r="B7" t="s">
        <v>329</v>
      </c>
      <c r="C7" t="s">
        <v>330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/>
  </sheetViews>
  <sheetFormatPr baseColWidth="10" defaultColWidth="8.7109375" defaultRowHeight="15" x14ac:dyDescent="0.25"/>
  <cols>
    <col min="1" max="1" width="23.42578125" customWidth="1"/>
    <col min="2" max="2" width="25.5703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26</v>
      </c>
      <c r="B2" t="s">
        <v>26</v>
      </c>
      <c r="C2" t="s">
        <v>27</v>
      </c>
    </row>
    <row r="3" spans="1:3" x14ac:dyDescent="0.25">
      <c r="A3" t="s">
        <v>28</v>
      </c>
      <c r="B3" t="s">
        <v>29</v>
      </c>
      <c r="C3" t="s">
        <v>30</v>
      </c>
    </row>
    <row r="4" spans="1:3" x14ac:dyDescent="0.25">
      <c r="A4" t="s">
        <v>31</v>
      </c>
      <c r="B4" t="s">
        <v>32</v>
      </c>
      <c r="C4" t="s">
        <v>33</v>
      </c>
    </row>
    <row r="5" spans="1:3" x14ac:dyDescent="0.25">
      <c r="A5" t="s">
        <v>34</v>
      </c>
      <c r="B5" t="s">
        <v>35</v>
      </c>
      <c r="C5" t="s">
        <v>36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/>
  </sheetViews>
  <sheetFormatPr baseColWidth="10" defaultColWidth="8.7109375" defaultRowHeight="15" x14ac:dyDescent="0.25"/>
  <cols>
    <col min="1" max="1" width="15.5703125" customWidth="1"/>
    <col min="2" max="2" width="26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37</v>
      </c>
      <c r="B2" t="s">
        <v>37</v>
      </c>
      <c r="C2" t="s">
        <v>38</v>
      </c>
    </row>
    <row r="3" spans="1:3" x14ac:dyDescent="0.25">
      <c r="A3" t="s">
        <v>39</v>
      </c>
      <c r="B3" t="s">
        <v>39</v>
      </c>
      <c r="C3" t="s">
        <v>40</v>
      </c>
    </row>
    <row r="4" spans="1:3" x14ac:dyDescent="0.25">
      <c r="A4" t="s">
        <v>41</v>
      </c>
      <c r="B4" t="s">
        <v>42</v>
      </c>
      <c r="C4" t="s">
        <v>43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"/>
  <sheetViews>
    <sheetView tabSelected="1" workbookViewId="0">
      <selection activeCell="C2" sqref="C2"/>
    </sheetView>
  </sheetViews>
  <sheetFormatPr baseColWidth="10" defaultColWidth="8.7109375" defaultRowHeight="15" x14ac:dyDescent="0.25"/>
  <cols>
    <col min="1" max="1" width="17.42578125" customWidth="1"/>
    <col min="2" max="2" width="21.425781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44</v>
      </c>
      <c r="B2" t="s">
        <v>44</v>
      </c>
      <c r="C2" t="s">
        <v>331</v>
      </c>
    </row>
    <row r="3" spans="1:3" x14ac:dyDescent="0.25">
      <c r="A3" t="s">
        <v>45</v>
      </c>
      <c r="B3" t="s">
        <v>46</v>
      </c>
      <c r="C3" t="s">
        <v>47</v>
      </c>
    </row>
    <row r="4" spans="1:3" x14ac:dyDescent="0.25">
      <c r="A4" t="s">
        <v>48</v>
      </c>
      <c r="B4" t="s">
        <v>49</v>
      </c>
      <c r="C4" t="s">
        <v>50</v>
      </c>
    </row>
    <row r="5" spans="1:3" x14ac:dyDescent="0.25">
      <c r="A5" t="s">
        <v>51</v>
      </c>
      <c r="B5" t="s">
        <v>52</v>
      </c>
      <c r="C5" t="s">
        <v>53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"/>
  <sheetViews>
    <sheetView workbookViewId="0"/>
  </sheetViews>
  <sheetFormatPr baseColWidth="10" defaultColWidth="8.7109375" defaultRowHeight="15" x14ac:dyDescent="0.25"/>
  <cols>
    <col min="1" max="1" width="18.140625" customWidth="1"/>
    <col min="2" max="2" width="29.855468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54</v>
      </c>
      <c r="B2" t="s">
        <v>54</v>
      </c>
      <c r="C2" t="s">
        <v>55</v>
      </c>
    </row>
    <row r="3" spans="1:3" x14ac:dyDescent="0.25">
      <c r="A3" t="s">
        <v>56</v>
      </c>
      <c r="B3" t="s">
        <v>57</v>
      </c>
      <c r="C3" t="s">
        <v>58</v>
      </c>
    </row>
    <row r="4" spans="1:3" x14ac:dyDescent="0.25">
      <c r="A4" t="s">
        <v>59</v>
      </c>
      <c r="B4" t="s">
        <v>59</v>
      </c>
      <c r="C4" t="s">
        <v>60</v>
      </c>
    </row>
    <row r="5" spans="1:3" x14ac:dyDescent="0.25">
      <c r="A5" t="s">
        <v>61</v>
      </c>
      <c r="B5" t="s">
        <v>62</v>
      </c>
      <c r="C5" t="s">
        <v>63</v>
      </c>
    </row>
    <row r="6" spans="1:3" x14ac:dyDescent="0.25">
      <c r="A6" t="s">
        <v>64</v>
      </c>
      <c r="B6" t="s">
        <v>65</v>
      </c>
      <c r="C6" t="s">
        <v>66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7109375" defaultRowHeight="15" x14ac:dyDescent="0.25"/>
  <cols>
    <col min="1" max="2" width="17.2851562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67</v>
      </c>
      <c r="B2" t="s">
        <v>68</v>
      </c>
      <c r="C2" t="s">
        <v>69</v>
      </c>
    </row>
    <row r="3" spans="1:3" x14ac:dyDescent="0.25">
      <c r="A3" t="s">
        <v>70</v>
      </c>
      <c r="B3" t="s">
        <v>71</v>
      </c>
      <c r="C3" t="s">
        <v>72</v>
      </c>
    </row>
    <row r="4" spans="1:3" x14ac:dyDescent="0.25">
      <c r="A4" t="s">
        <v>73</v>
      </c>
      <c r="B4" t="s">
        <v>74</v>
      </c>
      <c r="C4" t="s">
        <v>75</v>
      </c>
    </row>
    <row r="5" spans="1:3" x14ac:dyDescent="0.25">
      <c r="A5" t="s">
        <v>76</v>
      </c>
      <c r="B5" t="s">
        <v>77</v>
      </c>
      <c r="C5" t="s">
        <v>78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/>
  </sheetViews>
  <sheetFormatPr baseColWidth="10" defaultColWidth="8.7109375" defaultRowHeight="15" x14ac:dyDescent="0.25"/>
  <cols>
    <col min="1" max="1" width="14" customWidth="1"/>
    <col min="2" max="2" width="43.71093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79</v>
      </c>
      <c r="B2" t="s">
        <v>80</v>
      </c>
      <c r="C2" t="s">
        <v>81</v>
      </c>
    </row>
    <row r="3" spans="1:3" x14ac:dyDescent="0.25">
      <c r="A3" t="s">
        <v>82</v>
      </c>
      <c r="B3" t="s">
        <v>83</v>
      </c>
      <c r="C3" t="s">
        <v>84</v>
      </c>
    </row>
    <row r="4" spans="1:3" x14ac:dyDescent="0.25">
      <c r="A4" t="s">
        <v>85</v>
      </c>
      <c r="B4" t="s">
        <v>86</v>
      </c>
      <c r="C4" t="s">
        <v>87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2"/>
  <sheetViews>
    <sheetView workbookViewId="0"/>
  </sheetViews>
  <sheetFormatPr baseColWidth="10" defaultColWidth="8.7109375" defaultRowHeight="15" x14ac:dyDescent="0.25"/>
  <cols>
    <col min="1" max="1" width="18.28515625" customWidth="1"/>
    <col min="2" max="2" width="36.7109375" customWidth="1"/>
  </cols>
  <sheetData>
    <row r="1" spans="1:3" x14ac:dyDescent="0.25">
      <c r="A1" s="1" t="s">
        <v>2</v>
      </c>
      <c r="B1" s="1" t="s">
        <v>3</v>
      </c>
      <c r="C1" s="1" t="s">
        <v>4</v>
      </c>
    </row>
    <row r="2" spans="1:3" x14ac:dyDescent="0.25">
      <c r="A2" t="s">
        <v>88</v>
      </c>
      <c r="B2" t="s">
        <v>89</v>
      </c>
      <c r="C2" t="s">
        <v>90</v>
      </c>
    </row>
    <row r="3" spans="1:3" x14ac:dyDescent="0.25">
      <c r="A3" t="s">
        <v>91</v>
      </c>
      <c r="B3" t="s">
        <v>92</v>
      </c>
      <c r="C3" t="s">
        <v>92</v>
      </c>
    </row>
    <row r="4" spans="1:3" x14ac:dyDescent="0.25">
      <c r="A4" t="s">
        <v>93</v>
      </c>
      <c r="B4" t="s">
        <v>94</v>
      </c>
      <c r="C4" t="s">
        <v>95</v>
      </c>
    </row>
    <row r="5" spans="1:3" x14ac:dyDescent="0.25">
      <c r="A5" t="s">
        <v>96</v>
      </c>
      <c r="B5" t="s">
        <v>96</v>
      </c>
      <c r="C5" t="s">
        <v>97</v>
      </c>
    </row>
    <row r="6" spans="1:3" x14ac:dyDescent="0.25">
      <c r="A6" t="s">
        <v>98</v>
      </c>
      <c r="B6" t="s">
        <v>98</v>
      </c>
      <c r="C6" t="s">
        <v>99</v>
      </c>
    </row>
    <row r="7" spans="1:3" x14ac:dyDescent="0.25">
      <c r="A7" t="s">
        <v>100</v>
      </c>
      <c r="B7" t="s">
        <v>100</v>
      </c>
      <c r="C7" t="s">
        <v>101</v>
      </c>
    </row>
    <row r="8" spans="1:3" x14ac:dyDescent="0.25">
      <c r="A8" t="s">
        <v>102</v>
      </c>
      <c r="B8" t="s">
        <v>103</v>
      </c>
      <c r="C8" t="s">
        <v>104</v>
      </c>
    </row>
    <row r="9" spans="1:3" x14ac:dyDescent="0.25">
      <c r="A9" t="s">
        <v>105</v>
      </c>
      <c r="B9" t="s">
        <v>106</v>
      </c>
      <c r="C9" t="s">
        <v>107</v>
      </c>
    </row>
    <row r="10" spans="1:3" x14ac:dyDescent="0.25">
      <c r="A10" t="s">
        <v>108</v>
      </c>
      <c r="B10" t="s">
        <v>109</v>
      </c>
      <c r="C10" t="s">
        <v>110</v>
      </c>
    </row>
    <row r="11" spans="1:3" x14ac:dyDescent="0.25">
      <c r="A11" t="s">
        <v>111</v>
      </c>
      <c r="B11" t="s">
        <v>112</v>
      </c>
      <c r="C11" t="s">
        <v>113</v>
      </c>
    </row>
    <row r="12" spans="1:3" x14ac:dyDescent="0.25">
      <c r="A12" t="s">
        <v>114</v>
      </c>
      <c r="B12" t="s">
        <v>115</v>
      </c>
      <c r="C12" t="s">
        <v>116</v>
      </c>
    </row>
  </sheetData>
  <pageMargins left="0.75" right="0.75" top="1" bottom="1" header="0.51181102362204689" footer="0.51181102362204689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23</vt:i4>
      </vt:variant>
    </vt:vector>
  </HeadingPairs>
  <TitlesOfParts>
    <vt:vector size="23" baseType="lpstr">
      <vt:lpstr>TdM</vt:lpstr>
      <vt:lpstr>aep_type_vanne</vt:lpstr>
      <vt:lpstr>aep_etat_ouverture</vt:lpstr>
      <vt:lpstr>aep_type_consigne</vt:lpstr>
      <vt:lpstr>aep_type_pression</vt:lpstr>
      <vt:lpstr>aep_fonction_vanne</vt:lpstr>
      <vt:lpstr>aep_type_reservoir</vt:lpstr>
      <vt:lpstr>aep_contenu_canalisation</vt:lpstr>
      <vt:lpstr>aep_type_ressource</vt:lpstr>
      <vt:lpstr>aep_type_desinfection</vt:lpstr>
      <vt:lpstr>aep_fonction_canalisation</vt:lpstr>
      <vt:lpstr>aep_fonction_point_mesure</vt:lpstr>
      <vt:lpstr>aep_type_piece</vt:lpstr>
      <vt:lpstr>aep_fonction_branchement</vt:lpstr>
      <vt:lpstr>aep_fonction_traitement</vt:lpstr>
      <vt:lpstr>aep_sens_fermeture</vt:lpstr>
      <vt:lpstr>aep_type_point_livraison</vt:lpstr>
      <vt:lpstr>aep_fonction_pompage</vt:lpstr>
      <vt:lpstr>aep_type_captage</vt:lpstr>
      <vt:lpstr>aep_installation_pompage</vt:lpstr>
      <vt:lpstr>aep_type_appareillage</vt:lpstr>
      <vt:lpstr>aep_type_regulation</vt:lpstr>
      <vt:lpstr>aep_type_point_mesure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HEBBRECHT Jean-Baptiste</cp:lastModifiedBy>
  <cp:revision>4</cp:revision>
  <dcterms:created xsi:type="dcterms:W3CDTF">2024-11-11T10:14:03Z</dcterms:created>
  <dcterms:modified xsi:type="dcterms:W3CDTF">2024-11-15T11:30:36Z</dcterms:modified>
  <dc:language>fr-FR</dc:language>
</cp:coreProperties>
</file>