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docProps/custom.xml" ContentType="application/vnd.openxmlformats-officedocument.custom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0.xml" ContentType="application/vnd.openxmlformats-officedocument.spreadsheetml.worksheet+xml"/>
  <Override PartName="/xl/worksheets/sheet2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6"/>
  </bookViews>
  <sheets>
    <sheet name="TdM" sheetId="1" state="visible" r:id="rId1"/>
    <sheet name="ass_code_sandre" sheetId="2" state="visible" r:id="rId2"/>
    <sheet name="ass_fonction_bassin" sheetId="3" state="visible" r:id="rId3"/>
    <sheet name="ass_type_regard" sheetId="4" state="visible" r:id="rId4"/>
    <sheet name="ass_position" sheetId="5" state="visible" r:id="rId5"/>
    <sheet name="ass_type_pretraitement" sheetId="6" state="visible" r:id="rId6"/>
    <sheet name="ass_techno_traitement" sheetId="7" state="visible" r:id="rId7"/>
    <sheet name="ass_type_point_prelevement" sheetId="8" state="visible" r:id="rId8"/>
    <sheet name="ass_type_point_collecte" sheetId="9" state="visible" r:id="rId9"/>
    <sheet name="ass_type_bassin" sheetId="10" state="visible" r:id="rId10"/>
    <sheet name="ass_structure_bassin" sheetId="11" state="visible" r:id="rId11"/>
    <sheet name="ass_fonction_equipement" sheetId="12" state="visible" r:id="rId12"/>
    <sheet name="ass_type_point_mesure" sheetId="13" state="visible" r:id="rId13"/>
    <sheet name="ass_type_raccord" sheetId="14" state="visible" r:id="rId14"/>
    <sheet name="ass_type_ouvrage_special" sheetId="15" state="visible" r:id="rId15"/>
    <sheet name="ass_fonction_canalisation" sheetId="16" state="visible" r:id="rId16"/>
    <sheet name="ass_fonction_gestion_epl" sheetId="17" state="visible" r:id="rId17"/>
    <sheet name="ass_fonction_pompage" sheetId="18" state="visible" r:id="rId18"/>
    <sheet name="ass_type_pompage" sheetId="19" state="visible" r:id="rId19"/>
    <sheet name="ass_type_equipement" sheetId="20" state="visible" r:id="rId20"/>
    <sheet name="ass_destination" sheetId="21" state="visible" r:id="rId21"/>
    <sheet name="ass_type_piece" sheetId="22" state="visible" r:id="rId22"/>
    <sheet name="ass_type_descente" sheetId="23" state="visible" r:id="rId23"/>
    <sheet name="ass_contenu_canalisation" sheetId="24" state="visible" r:id="rId24"/>
    <sheet name="ass_type_engouffrement" sheetId="25" state="visible" r:id="rId25"/>
    <sheet name="ass_fonction_branchement" sheetId="26" state="visible" r:id="rId26"/>
    <sheet name="ass_type_gestion_epl" sheetId="27" state="visible" r:id="rId27"/>
    <sheet name="ass_type_chambre" sheetId="28" state="visible" r:id="rId28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<sst xmlns="http://schemas.openxmlformats.org/spreadsheetml/2006/main" count="495" uniqueCount="495">
  <si>
    <t>ONGLETS</t>
  </si>
  <si>
    <t xml:space="preserve">nombre de valeurs</t>
  </si>
  <si>
    <t>code</t>
  </si>
  <si>
    <t>valeur</t>
  </si>
  <si>
    <t>description</t>
  </si>
  <si>
    <t>0</t>
  </si>
  <si>
    <t>Inconnu</t>
  </si>
  <si>
    <t xml:space="preserve">Localisation inconnue</t>
  </si>
  <si>
    <t>A1</t>
  </si>
  <si>
    <t xml:space="preserve">Pt réglementaire : Déversoir du système de collecte</t>
  </si>
  <si>
    <t>A2</t>
  </si>
  <si>
    <t xml:space="preserve">Pt réglementaire :  déversoir en tête de station</t>
  </si>
  <si>
    <t>A3</t>
  </si>
  <si>
    <t xml:space="preserve">Pt réglementaire :  Entrée station (effluent «eau»)</t>
  </si>
  <si>
    <t>A4</t>
  </si>
  <si>
    <t xml:space="preserve">Pt réglementaire : Sortie station (effluent «eau»)</t>
  </si>
  <si>
    <t>A5</t>
  </si>
  <si>
    <t xml:space="preserve">Pt réglementaire :  by-pass</t>
  </si>
  <si>
    <t>A6</t>
  </si>
  <si>
    <t xml:space="preserve">Pt réglementaire : Boue produite</t>
  </si>
  <si>
    <t>A7</t>
  </si>
  <si>
    <t xml:space="preserve">Pt réglementaire : Apports extérieurs file(s) «eau»</t>
  </si>
  <si>
    <t>A8</t>
  </si>
  <si>
    <t xml:space="preserve">Sortie de station pour utilisation des eaux usées traitées</t>
  </si>
  <si>
    <t>R1</t>
  </si>
  <si>
    <t xml:space="preserve">Pt logique : Déversoir du système de collecte</t>
  </si>
  <si>
    <t>R2</t>
  </si>
  <si>
    <t xml:space="preserve">Point caractéristique du système de collecte</t>
  </si>
  <si>
    <t>R3</t>
  </si>
  <si>
    <t xml:space="preserve">Effluent non domestique entrant dans le système de collecte</t>
  </si>
  <si>
    <t>S1</t>
  </si>
  <si>
    <t xml:space="preserve">Pt logique : Entrée station (effluent «eau»)</t>
  </si>
  <si>
    <t>S2</t>
  </si>
  <si>
    <t xml:space="preserve">Pt logique : Sortie station (effluent «eau»)</t>
  </si>
  <si>
    <t>S3</t>
  </si>
  <si>
    <t xml:space="preserve">Pt logique : By-pass</t>
  </si>
  <si>
    <t>S4</t>
  </si>
  <si>
    <t xml:space="preserve">Pt logique : Boue extraite de la file «eau» avant traitement</t>
  </si>
  <si>
    <t>S5</t>
  </si>
  <si>
    <t xml:space="preserve">Pt logique : Apport extérieur file «boue»</t>
  </si>
  <si>
    <t>S6</t>
  </si>
  <si>
    <t xml:space="preserve">Pt logique : Boue évacuée après traitement</t>
  </si>
  <si>
    <t>S7</t>
  </si>
  <si>
    <t xml:space="preserve">Pt logique : Apport extérieur en huiles/graisses</t>
  </si>
  <si>
    <t>S8</t>
  </si>
  <si>
    <t xml:space="preserve">Pt logique : Huiles/graisses produites avant traitement</t>
  </si>
  <si>
    <t>S9</t>
  </si>
  <si>
    <t xml:space="preserve">Pt logique : Huiles/graisses évacuées sans traitement</t>
  </si>
  <si>
    <t>S10</t>
  </si>
  <si>
    <t xml:space="preserve">Pt logique :Sable évacué</t>
  </si>
  <si>
    <t>S11</t>
  </si>
  <si>
    <t xml:space="preserve">Pt logique :Refus de dégrillage évacué</t>
  </si>
  <si>
    <t>S12</t>
  </si>
  <si>
    <t xml:space="preserve">Pt logique : Apport extérieur en matières de vidange</t>
  </si>
  <si>
    <t>S13</t>
  </si>
  <si>
    <t xml:space="preserve">Pt logique : Apport extérieur en produits de curage</t>
  </si>
  <si>
    <t>S14</t>
  </si>
  <si>
    <t xml:space="preserve">Pt logique : Les réactifs utilisés (file «eau»)</t>
  </si>
  <si>
    <t>S15</t>
  </si>
  <si>
    <t xml:space="preserve">Pt logique : Les réactifs utilisés (file 'boue')</t>
  </si>
  <si>
    <t>S16</t>
  </si>
  <si>
    <t xml:space="preserve">Pt logique : Déversoir en tête de station</t>
  </si>
  <si>
    <t>S17</t>
  </si>
  <si>
    <t xml:space="preserve">Pt logique : Boue produite et évacuée sans traitement</t>
  </si>
  <si>
    <t>S18</t>
  </si>
  <si>
    <t xml:space="preserve">Apport extérieur d'eaux usées</t>
  </si>
  <si>
    <t>S19</t>
  </si>
  <si>
    <t>1</t>
  </si>
  <si>
    <t xml:space="preserve">En entrée</t>
  </si>
  <si>
    <t xml:space="preserve">Pt physique : En entrée</t>
  </si>
  <si>
    <t>2</t>
  </si>
  <si>
    <t>Sur</t>
  </si>
  <si>
    <t xml:space="preserve">Pt physique : Sur</t>
  </si>
  <si>
    <t>3</t>
  </si>
  <si>
    <t xml:space="preserve">En sortie</t>
  </si>
  <si>
    <t xml:space="preserve">Pt physique : En sortie</t>
  </si>
  <si>
    <t>4</t>
  </si>
  <si>
    <t xml:space="preserve">By pass</t>
  </si>
  <si>
    <t xml:space="preserve">Pt physique : By pass</t>
  </si>
  <si>
    <t>5</t>
  </si>
  <si>
    <t xml:space="preserve">Au Champ</t>
  </si>
  <si>
    <t xml:space="preserve">Pt physique : au champ</t>
  </si>
  <si>
    <t>M1</t>
  </si>
  <si>
    <t xml:space="preserve">Point de suivi amont d'un cours d'eau récepteur de rejets d'eaux usées</t>
  </si>
  <si>
    <t>M2</t>
  </si>
  <si>
    <t xml:space="preserve">Point de suivi aval d'un milieu aquatique récepteur de rejets d'eaux usées</t>
  </si>
  <si>
    <t>M3</t>
  </si>
  <si>
    <t xml:space="preserve">Autre type de point de mesure du milieu aquatique</t>
  </si>
  <si>
    <t>I1</t>
  </si>
  <si>
    <t xml:space="preserve">Eaux de procédés, sortie site d'activités sans traitement</t>
  </si>
  <si>
    <t>I2</t>
  </si>
  <si>
    <t xml:space="preserve">Eaux de procédés, entrée système de traitement du site</t>
  </si>
  <si>
    <t>I3</t>
  </si>
  <si>
    <t xml:space="preserve">Eaux de procédés, sortie site d'activités après traitement total</t>
  </si>
  <si>
    <t>I4</t>
  </si>
  <si>
    <t xml:space="preserve">Eaux de procédés, sortie système traitement du site d'activités après traitement partiel (by-pass)</t>
  </si>
  <si>
    <t>I5</t>
  </si>
  <si>
    <t xml:space="preserve">Réactifs utilisés, file «eau»</t>
  </si>
  <si>
    <t>I6</t>
  </si>
  <si>
    <t xml:space="preserve">Eaux de procédés, sortie activité polluante</t>
  </si>
  <si>
    <t>I7</t>
  </si>
  <si>
    <t xml:space="preserve">Eaux de refroidissement, entrée système de traitement du site</t>
  </si>
  <si>
    <t>I8</t>
  </si>
  <si>
    <t xml:space="preserve">Eaux de refroidissement, sortie site d'activités après traitement total</t>
  </si>
  <si>
    <t>I9</t>
  </si>
  <si>
    <t xml:space="preserve">Eaux de refroidissement, sortie site d'activités sans traitement</t>
  </si>
  <si>
    <t>I10</t>
  </si>
  <si>
    <t xml:space="preserve">Eaux de refroidissement, sortie activité polluante</t>
  </si>
  <si>
    <t>I11</t>
  </si>
  <si>
    <t xml:space="preserve">Eaux-vannes, entrée système de traitement du site</t>
  </si>
  <si>
    <t>I12</t>
  </si>
  <si>
    <t xml:space="preserve">Eaux-vannes, sortie site d'activités après traitement total</t>
  </si>
  <si>
    <t>I13</t>
  </si>
  <si>
    <t xml:space="preserve">Eaux-vannes, sortie site d'activités sans traitement</t>
  </si>
  <si>
    <t>I17</t>
  </si>
  <si>
    <t xml:space="preserve">Eaux pluviales, entrée site d'activités</t>
  </si>
  <si>
    <t>I18</t>
  </si>
  <si>
    <t xml:space="preserve">Eaux pluviales, entrée système de traitement du site</t>
  </si>
  <si>
    <t>I19</t>
  </si>
  <si>
    <t xml:space="preserve">Eaux pluviales, sortie site d'activités après traitement total</t>
  </si>
  <si>
    <t>I20</t>
  </si>
  <si>
    <t xml:space="preserve">Eaux pluviales, sortie site d'activités sans traitement</t>
  </si>
  <si>
    <t>I21</t>
  </si>
  <si>
    <t xml:space="preserve">Déchets industriels, entrée système de traitement du site</t>
  </si>
  <si>
    <t>I22</t>
  </si>
  <si>
    <t xml:space="preserve">Déchets industriels, sortie site d'activités après traitement total</t>
  </si>
  <si>
    <t>I23</t>
  </si>
  <si>
    <t xml:space="preserve">Déchets  industriels, sortie site d'activités sans traitement</t>
  </si>
  <si>
    <t>I24</t>
  </si>
  <si>
    <t xml:space="preserve">Déchets  industriels, sortie activité polluante</t>
  </si>
  <si>
    <t>I25</t>
  </si>
  <si>
    <t xml:space="preserve">Eaux de réseau de distribution, entrée site d'activités</t>
  </si>
  <si>
    <t>I26</t>
  </si>
  <si>
    <t xml:space="preserve">Boue d'épuration, entrée système de traitement du site</t>
  </si>
  <si>
    <t>I27</t>
  </si>
  <si>
    <t xml:space="preserve">Boue d'épuration, sortie site d'activités après traitement total</t>
  </si>
  <si>
    <t>I28</t>
  </si>
  <si>
    <t xml:space="preserve">Boue d'épuration, sortie site d'activités sans traitement</t>
  </si>
  <si>
    <t>I30</t>
  </si>
  <si>
    <t xml:space="preserve">Boue d'épuration, réactifs utilisés</t>
  </si>
  <si>
    <t>I31</t>
  </si>
  <si>
    <t xml:space="preserve">Eaux naturelles d'alimentation, entrée site d'activités</t>
  </si>
  <si>
    <t>I32</t>
  </si>
  <si>
    <t xml:space="preserve">Boue d'épuration, apport extérieur</t>
  </si>
  <si>
    <t>I33</t>
  </si>
  <si>
    <t xml:space="preserve">Eaux de procédés, apport extérieur</t>
  </si>
  <si>
    <t>I34</t>
  </si>
  <si>
    <t xml:space="preserve">Eaux de refroidissement, apport extérieur</t>
  </si>
  <si>
    <t>I35</t>
  </si>
  <si>
    <t xml:space="preserve">Eaux-vannes, apport extérieur</t>
  </si>
  <si>
    <t>I36</t>
  </si>
  <si>
    <t xml:space="preserve">Eaux pluviales, apport extérieur</t>
  </si>
  <si>
    <t>I37</t>
  </si>
  <si>
    <t xml:space="preserve">Déchets industriels, apport extérieur</t>
  </si>
  <si>
    <t>infiltration</t>
  </si>
  <si>
    <t xml:space="preserve">non étanche - les eaux s'infiltrent dans le terrain</t>
  </si>
  <si>
    <t>retention</t>
  </si>
  <si>
    <t>rétention</t>
  </si>
  <si>
    <t xml:space="preserve">permet le stockage temporaire des eaux (transit)</t>
  </si>
  <si>
    <t>stockage</t>
  </si>
  <si>
    <t xml:space="preserve">permet le stockage des eaux sur une durée longue dans l'attente de leur évacuation</t>
  </si>
  <si>
    <t>retention_infiltration</t>
  </si>
  <si>
    <t xml:space="preserve">infiltration + rétention</t>
  </si>
  <si>
    <t xml:space="preserve">permet le stockage dans l'attente de l'évacuation par infiltration</t>
  </si>
  <si>
    <t>visite</t>
  </si>
  <si>
    <t xml:space="preserve">regard de visite</t>
  </si>
  <si>
    <t xml:space="preserve">regard standard de visite</t>
  </si>
  <si>
    <t>chambre</t>
  </si>
  <si>
    <t xml:space="preserve">ouvrage de dimension importante</t>
  </si>
  <si>
    <t>borgne</t>
  </si>
  <si>
    <t xml:space="preserve">regard borgne</t>
  </si>
  <si>
    <t xml:space="preserve">regard conçu et construit sans accès en surface</t>
  </si>
  <si>
    <t>mixte</t>
  </si>
  <si>
    <t xml:space="preserve">donnant accès à EPL et AC en même temps</t>
  </si>
  <si>
    <t>axial</t>
  </si>
  <si>
    <t xml:space="preserve">centre du regard sur l'axe de canalisation</t>
  </si>
  <si>
    <t>non_axial</t>
  </si>
  <si>
    <t xml:space="preserve">non axial</t>
  </si>
  <si>
    <t xml:space="preserve">centre du regard décalé de l'axe de canalisation</t>
  </si>
  <si>
    <t>deporte</t>
  </si>
  <si>
    <t>déporté</t>
  </si>
  <si>
    <t xml:space="preserve">centre du regard hors du tracé de canalisation</t>
  </si>
  <si>
    <t>debourbeur</t>
  </si>
  <si>
    <t>débourbeur</t>
  </si>
  <si>
    <t xml:space="preserve">retient les boues</t>
  </si>
  <si>
    <t>deshuileur</t>
  </si>
  <si>
    <t>déshuileur</t>
  </si>
  <si>
    <t xml:space="preserve">retient les huiles</t>
  </si>
  <si>
    <t>degrilleur</t>
  </si>
  <si>
    <t>dégrilleur</t>
  </si>
  <si>
    <t xml:space="preserve">retient les éléments solides</t>
  </si>
  <si>
    <t>separateur_hydrocarbure</t>
  </si>
  <si>
    <t xml:space="preserve">séparateur hydrocarbures</t>
  </si>
  <si>
    <t xml:space="preserve">retient les hydrocarbures</t>
  </si>
  <si>
    <t>separateur_graisse</t>
  </si>
  <si>
    <t xml:space="preserve">séparateur à graisse</t>
  </si>
  <si>
    <t xml:space="preserve">retient les graisses et produits gras</t>
  </si>
  <si>
    <t>decanteur</t>
  </si>
  <si>
    <t>décanteur</t>
  </si>
  <si>
    <t xml:space="preserve">retient les sables et particules lourdes</t>
  </si>
  <si>
    <t>combine</t>
  </si>
  <si>
    <t>combiné</t>
  </si>
  <si>
    <t xml:space="preserve">combine plusieurs prétraitements</t>
  </si>
  <si>
    <t>physico_chimique</t>
  </si>
  <si>
    <t>physico-chimique</t>
  </si>
  <si>
    <t xml:space="preserve">traitement faisant appel à plusieurs technologies</t>
  </si>
  <si>
    <t>chimique</t>
  </si>
  <si>
    <t xml:space="preserve">traitement entièrement chimique</t>
  </si>
  <si>
    <t>biologique</t>
  </si>
  <si>
    <t xml:space="preserve">traitement faisant intervenir des procédés biologiques</t>
  </si>
  <si>
    <t>automatique</t>
  </si>
  <si>
    <t xml:space="preserve">fonctionne de manière automatique</t>
  </si>
  <si>
    <t>manuel</t>
  </si>
  <si>
    <t xml:space="preserve">fonctionne par intervention humaine</t>
  </si>
  <si>
    <t>direct</t>
  </si>
  <si>
    <t xml:space="preserve">boite à passage direct</t>
  </si>
  <si>
    <t xml:space="preserve">Le passage de l'effluent s'effectue en ligne droite depuis l'amont jusqu'à l'aval de la boîte de branchement</t>
  </si>
  <si>
    <t>siphon</t>
  </si>
  <si>
    <t xml:space="preserve">boite siphoïde</t>
  </si>
  <si>
    <t xml:space="preserve">boite fait office de siphon anti-odeur et fait obstacle aux corps flottants</t>
  </si>
  <si>
    <t>disconnecteur</t>
  </si>
  <si>
    <t xml:space="preserve">assure la décantation ou la rétention des matières lourdes ou légères, et des corps volumineux</t>
  </si>
  <si>
    <t>te</t>
  </si>
  <si>
    <t>té</t>
  </si>
  <si>
    <t xml:space="preserve">té de visite</t>
  </si>
  <si>
    <t xml:space="preserve">boite ou point sans accès de surface</t>
  </si>
  <si>
    <t>etanche</t>
  </si>
  <si>
    <t>étanche</t>
  </si>
  <si>
    <t xml:space="preserve">boite point étanche à l'eau et à l'air</t>
  </si>
  <si>
    <t>ciel_ouvert</t>
  </si>
  <si>
    <t xml:space="preserve">à ciel ouvert</t>
  </si>
  <si>
    <t xml:space="preserve">qui ne possède pas de toit, de couverture le protégeant du ciel</t>
  </si>
  <si>
    <t>souterrain</t>
  </si>
  <si>
    <t xml:space="preserve">ouvrage enterré</t>
  </si>
  <si>
    <t>hors_sol</t>
  </si>
  <si>
    <t>hors-sol</t>
  </si>
  <si>
    <t xml:space="preserve">cuve ou structure sur sol, semi enterré ou sur une autre structure (citerne souple...)</t>
  </si>
  <si>
    <t>cadre_beton</t>
  </si>
  <si>
    <t xml:space="preserve">cadre béton</t>
  </si>
  <si>
    <t xml:space="preserve">constitué par des cadres bétons préfabriqués</t>
  </si>
  <si>
    <t>alveolaire</t>
  </si>
  <si>
    <t>alvéolaire</t>
  </si>
  <si>
    <t xml:space="preserve">structure alvéolaire ultra légère ou non</t>
  </si>
  <si>
    <t>cuve</t>
  </si>
  <si>
    <t xml:space="preserve">cuve en acier, plastique ou autre</t>
  </si>
  <si>
    <t>terre</t>
  </si>
  <si>
    <t xml:space="preserve">en terre naturelle</t>
  </si>
  <si>
    <t>empierrement</t>
  </si>
  <si>
    <t xml:space="preserve">couche de pierres cassées ou de cailloux</t>
  </si>
  <si>
    <t>enrochement</t>
  </si>
  <si>
    <t xml:space="preserve">constitué de blocs rocheux, assemblés ou non</t>
  </si>
  <si>
    <t>coule_en_place</t>
  </si>
  <si>
    <t xml:space="preserve">coulé en place</t>
  </si>
  <si>
    <t xml:space="preserve">ouvrage béton coulé ou fabriqué sur place</t>
  </si>
  <si>
    <t>regulation</t>
  </si>
  <si>
    <t>régulation</t>
  </si>
  <si>
    <t xml:space="preserve">permet de réguler le débit des écoulements</t>
  </si>
  <si>
    <t>anti_crue</t>
  </si>
  <si>
    <t>anti-crue</t>
  </si>
  <si>
    <t xml:space="preserve">permet de la gestion des crues dans le réseau</t>
  </si>
  <si>
    <t>anti_retour</t>
  </si>
  <si>
    <t>anti-retour</t>
  </si>
  <si>
    <t xml:space="preserve">permet d'éviter le retour des eaux en arrière</t>
  </si>
  <si>
    <t>deversoir_orage</t>
  </si>
  <si>
    <t xml:space="preserve">déversoir d'orage</t>
  </si>
  <si>
    <t xml:space="preserve">sur unitaire, permet d'évacuer le trop-plein de pluvial par surverse</t>
  </si>
  <si>
    <t>reprise_temps_secs</t>
  </si>
  <si>
    <t xml:space="preserve">reprise temps secs</t>
  </si>
  <si>
    <t xml:space="preserve">sur pluvial, permet de diriger les écoulements de temps secs vers le réseaux d'eaux usées</t>
  </si>
  <si>
    <t>securite</t>
  </si>
  <si>
    <t xml:space="preserve">mise en sécurité</t>
  </si>
  <si>
    <t xml:space="preserve">permet de la mise en sécurité du personnel</t>
  </si>
  <si>
    <t>deviation</t>
  </si>
  <si>
    <t>déviation</t>
  </si>
  <si>
    <t xml:space="preserve">permet de diriger les eaux vers un autre réseau.</t>
  </si>
  <si>
    <t>hauteur</t>
  </si>
  <si>
    <t xml:space="preserve">mesure la hauteur d'eau</t>
  </si>
  <si>
    <t>hauteur_vitesse</t>
  </si>
  <si>
    <t xml:space="preserve">hauteur et vitesse</t>
  </si>
  <si>
    <t xml:space="preserve">mesure la vitesse et la hauteur d'eau</t>
  </si>
  <si>
    <t>vitesse</t>
  </si>
  <si>
    <t xml:space="preserve">mesure la vitesse d'écoulement</t>
  </si>
  <si>
    <t>debit</t>
  </si>
  <si>
    <t>débit</t>
  </si>
  <si>
    <t xml:space="preserve">mesure du débit</t>
  </si>
  <si>
    <t>turbidite</t>
  </si>
  <si>
    <t>turbidité</t>
  </si>
  <si>
    <t xml:space="preserve">mesure de la turbidité</t>
  </si>
  <si>
    <t>temperature</t>
  </si>
  <si>
    <t>température</t>
  </si>
  <si>
    <t xml:space="preserve">mesure de la température</t>
  </si>
  <si>
    <t>chimie</t>
  </si>
  <si>
    <t xml:space="preserve">mesure un élément chimique ou biologique déterminé (à indiquer en commentaire)</t>
  </si>
  <si>
    <t>piquage_direct</t>
  </si>
  <si>
    <t xml:space="preserve">piquage direct</t>
  </si>
  <si>
    <t xml:space="preserve">piquage par percement de paroi</t>
  </si>
  <si>
    <t>culotte</t>
  </si>
  <si>
    <t xml:space="preserve">culotte de branchement</t>
  </si>
  <si>
    <t>selle</t>
  </si>
  <si>
    <t xml:space="preserve">selle de branchement</t>
  </si>
  <si>
    <t>tulipe</t>
  </si>
  <si>
    <t xml:space="preserve">tulipe de branchement</t>
  </si>
  <si>
    <t xml:space="preserve">té de branchement</t>
  </si>
  <si>
    <t>libre</t>
  </si>
  <si>
    <t xml:space="preserve">sortie libre</t>
  </si>
  <si>
    <t xml:space="preserve">raccord en sortie libre (exutoire, en surface, sans canalisation...)</t>
  </si>
  <si>
    <t>puits_chute</t>
  </si>
  <si>
    <t xml:space="preserve">puits de chute</t>
  </si>
  <si>
    <t xml:space="preserve">variation altimétrique importante dans l'écoulement des eaux</t>
  </si>
  <si>
    <t>gradins</t>
  </si>
  <si>
    <t xml:space="preserve">variation altimétrique accompagné par en ouvrage présentant des paliers</t>
  </si>
  <si>
    <t>saut_ski</t>
  </si>
  <si>
    <t xml:space="preserve">saut à ski</t>
  </si>
  <si>
    <t xml:space="preserve">variation altimétrique accompagné par un ouvrage lisse (toboggan)</t>
  </si>
  <si>
    <t xml:space="preserve">passage des eaux suivant le principe des vases communicants</t>
  </si>
  <si>
    <t>chasse</t>
  </si>
  <si>
    <t xml:space="preserve">élément manuel ou automatique permettant de créer un lâcher d'un volume d'eau</t>
  </si>
  <si>
    <t>by_pass</t>
  </si>
  <si>
    <t>by-pass</t>
  </si>
  <si>
    <t xml:space="preserve">canalisation créant un by-pass du réseau ou d'un ouvrage</t>
  </si>
  <si>
    <t>collecte</t>
  </si>
  <si>
    <t xml:space="preserve">collecte des eaux usées</t>
  </si>
  <si>
    <t>galerie_acces</t>
  </si>
  <si>
    <t xml:space="preserve">galerie d'accès</t>
  </si>
  <si>
    <t xml:space="preserve">galerie d'accès à une canalisation depuis un regard ou entre canalisation</t>
  </si>
  <si>
    <t xml:space="preserve">canalisation permettant le stockage ou la rétention des effluents</t>
  </si>
  <si>
    <t>transport</t>
  </si>
  <si>
    <t xml:space="preserve">canalisation de transit entre 2 ouvrages sans branchement</t>
  </si>
  <si>
    <t>trop_plein</t>
  </si>
  <si>
    <t>trop-plein</t>
  </si>
  <si>
    <t xml:space="preserve">canalisation d'évacuation d'un trop-plein d'ouvrage</t>
  </si>
  <si>
    <t>drain</t>
  </si>
  <si>
    <t xml:space="preserve">canalisation perforée pour retirer le surplus d'eau du sol</t>
  </si>
  <si>
    <t xml:space="preserve">stockage non étanche - les eaux s'infiltrent dans le terrain</t>
  </si>
  <si>
    <t>filtration</t>
  </si>
  <si>
    <t xml:space="preserve">permet une filtration avant rejet</t>
  </si>
  <si>
    <t>evaporation</t>
  </si>
  <si>
    <t>évaporation</t>
  </si>
  <si>
    <t xml:space="preserve">assure ou facilite l'évaporation ou l'évapotranspiration</t>
  </si>
  <si>
    <t>reutilisation</t>
  </si>
  <si>
    <t>réutilisation</t>
  </si>
  <si>
    <t xml:space="preserve">stockage en attente de réutilisation des eaux</t>
  </si>
  <si>
    <t>biodiversite</t>
  </si>
  <si>
    <t>biodiversité</t>
  </si>
  <si>
    <t xml:space="preserve">créer pour maintenir ou améliorer la biodiversité ou espace vert</t>
  </si>
  <si>
    <t>diminution</t>
  </si>
  <si>
    <t xml:space="preserve">diminution écoulement</t>
  </si>
  <si>
    <t xml:space="preserve">réduit ou ralentit les écoulements ou ruissellement</t>
  </si>
  <si>
    <t>vidange</t>
  </si>
  <si>
    <t xml:space="preserve">permet de vider un ouvrage ou des conduites</t>
  </si>
  <si>
    <t xml:space="preserve">évites la montée des eaux dans le réseau ou les ouvrages</t>
  </si>
  <si>
    <t xml:space="preserve">permet l'amorçage ou facilite le fonctionnement d'un siphon</t>
  </si>
  <si>
    <t>relevage</t>
  </si>
  <si>
    <t xml:space="preserve">fonction d'élévation des eaux (fonction de base)</t>
  </si>
  <si>
    <t>refoulement</t>
  </si>
  <si>
    <t xml:space="preserve">relève et transporte les eaux à une distance importante via une canalisation</t>
  </si>
  <si>
    <t>relevement</t>
  </si>
  <si>
    <t>relèvement</t>
  </si>
  <si>
    <t xml:space="preserve">relève le niveau des eaux, sans distance importante vers la destination</t>
  </si>
  <si>
    <t>en_ligne</t>
  </si>
  <si>
    <t xml:space="preserve">pompage en ligne</t>
  </si>
  <si>
    <t xml:space="preserve">permet de d’accélérer ou d'injecter des eaux dans le réseau</t>
  </si>
  <si>
    <t>sous_vide</t>
  </si>
  <si>
    <t xml:space="preserve">sous vide</t>
  </si>
  <si>
    <t xml:space="preserve">pompe à vide</t>
  </si>
  <si>
    <t>clapet</t>
  </si>
  <si>
    <t xml:space="preserve">élément empêchant le retour de l'eau en arrière</t>
  </si>
  <si>
    <t>batardeau</t>
  </si>
  <si>
    <t xml:space="preserve">barrage provisoire permettant la baisse du niveau d'eau en aval</t>
  </si>
  <si>
    <t>ventouse</t>
  </si>
  <si>
    <t xml:space="preserve">élément permettant de chasser les gaz d'une conduite</t>
  </si>
  <si>
    <t>vanne</t>
  </si>
  <si>
    <t xml:space="preserve">élément d'ouverture ou fermeture d'un réseau</t>
  </si>
  <si>
    <t>vanne_regul</t>
  </si>
  <si>
    <t xml:space="preserve">vanne de régulation</t>
  </si>
  <si>
    <t xml:space="preserve">vanne permettant la régulation de l'écoulement</t>
  </si>
  <si>
    <t>orifice</t>
  </si>
  <si>
    <t xml:space="preserve">ouverture calibrée permettant l'évacuation des eaux à une débit déterminé</t>
  </si>
  <si>
    <t>barrage_poutrelle</t>
  </si>
  <si>
    <t xml:space="preserve">barrage à poutrelle</t>
  </si>
  <si>
    <t xml:space="preserve">ensemble de poutre assemblée formant une embâcle sur l'écoulement des eaux</t>
  </si>
  <si>
    <t>porte_flots</t>
  </si>
  <si>
    <t xml:space="preserve">porte à flots</t>
  </si>
  <si>
    <t xml:space="preserve">élément de régulation pouvant être ouvert ou fermé suivant le niveau d'eau</t>
  </si>
  <si>
    <t>venturi</t>
  </si>
  <si>
    <t xml:space="preserve">canal à effet venturi permettant la mesure du débit</t>
  </si>
  <si>
    <t>seuil</t>
  </si>
  <si>
    <t xml:space="preserve">élément calibré en hauteur permettant le passage par surverse à un débit connu</t>
  </si>
  <si>
    <t>naturel</t>
  </si>
  <si>
    <t xml:space="preserve">milieu naturel : cours d'eau, mare, étang, milieu maritime...</t>
  </si>
  <si>
    <t>artificiel</t>
  </si>
  <si>
    <t xml:space="preserve">milieu ou la main de l'homme est intervenue : fossé, dalot, plan d'eau, réseau, drainage...</t>
  </si>
  <si>
    <t>coude</t>
  </si>
  <si>
    <t xml:space="preserve">pièce de changement de direction</t>
  </si>
  <si>
    <t>manchon</t>
  </si>
  <si>
    <t xml:space="preserve">manchon entre 2 canalisation</t>
  </si>
  <si>
    <t>raccord</t>
  </si>
  <si>
    <t xml:space="preserve">pièce de raccordement</t>
  </si>
  <si>
    <t xml:space="preserve">pièce de visite ou d'accès</t>
  </si>
  <si>
    <t>cone</t>
  </si>
  <si>
    <t>cône</t>
  </si>
  <si>
    <t xml:space="preserve">pièce permettant le changement de diamètre (agrandissement ou réduction)</t>
  </si>
  <si>
    <t>bouchon</t>
  </si>
  <si>
    <t xml:space="preserve">élément de fermeture de canalisation</t>
  </si>
  <si>
    <t>bee</t>
  </si>
  <si>
    <t xml:space="preserve">gueule bée</t>
  </si>
  <si>
    <t xml:space="preserve">sortie sans obstacle à l'écoulement</t>
  </si>
  <si>
    <t>echelle</t>
  </si>
  <si>
    <t xml:space="preserve">échelle fixe</t>
  </si>
  <si>
    <t xml:space="preserve">échelle fixée à demeure</t>
  </si>
  <si>
    <t>echelle_mobile</t>
  </si>
  <si>
    <t xml:space="preserve">échelle mobile</t>
  </si>
  <si>
    <t xml:space="preserve">élément prévu dans le regard pour installation d'un équipement mobile (échelle apportée...)</t>
  </si>
  <si>
    <t>echelon_simple</t>
  </si>
  <si>
    <t xml:space="preserve">échelon simple</t>
  </si>
  <si>
    <t xml:space="preserve">marches suffisamment larges pour poser un pied</t>
  </si>
  <si>
    <t>echelon_double</t>
  </si>
  <si>
    <t xml:space="preserve">échelon double</t>
  </si>
  <si>
    <t xml:space="preserve">marches suffisamment larges pour poser deux pieds</t>
  </si>
  <si>
    <t>trou</t>
  </si>
  <si>
    <t xml:space="preserve">trous dans la paroi</t>
  </si>
  <si>
    <t xml:space="preserve">dispositif creusé dans la paroi</t>
  </si>
  <si>
    <t>aucun</t>
  </si>
  <si>
    <t xml:space="preserve">aucun dispositif à demeure</t>
  </si>
  <si>
    <t>eru</t>
  </si>
  <si>
    <t xml:space="preserve">eaux résiduaires urbaine</t>
  </si>
  <si>
    <t xml:space="preserve">eaux usées domestiques ou mélange des eaux usées domestiques et des eaux usées industrielles et/ou des eaux de ruissellement</t>
  </si>
  <si>
    <t>eri</t>
  </si>
  <si>
    <t xml:space="preserve">eaux résiduaires industrielles</t>
  </si>
  <si>
    <t xml:space="preserve">effluents liquides générés par les activités industrielles, nécessitant des traitements spécifiques pour réduire les concentrations de polluants et les risques pour l’environnement et la santé humaine</t>
  </si>
  <si>
    <t>eaux_usees_traitee</t>
  </si>
  <si>
    <t xml:space="preserve">eaux usées traitées</t>
  </si>
  <si>
    <t xml:space="preserve">eaux usées rejetées par une station d'épuration après traitement</t>
  </si>
  <si>
    <t>grille</t>
  </si>
  <si>
    <t xml:space="preserve">grille d'engouffrement</t>
  </si>
  <si>
    <t>caniveau</t>
  </si>
  <si>
    <t xml:space="preserve">bordure permettant l'évacuation des eaux</t>
  </si>
  <si>
    <t>gargouille</t>
  </si>
  <si>
    <t xml:space="preserve">prolongement de gouttière permettant l'évacuation hors des murs ou trottoirs des eaux</t>
  </si>
  <si>
    <t>avaloir</t>
  </si>
  <si>
    <t xml:space="preserve">ouverture de drainage urbain</t>
  </si>
  <si>
    <t>grille_avaloir</t>
  </si>
  <si>
    <t>grille-avaloir</t>
  </si>
  <si>
    <t xml:space="preserve">ouverture composé d'une longueur de grille permettant l'évacuation des eaux</t>
  </si>
  <si>
    <t>tampon_avaloir</t>
  </si>
  <si>
    <t xml:space="preserve">tampon avaloir</t>
  </si>
  <si>
    <t xml:space="preserve">ouverture ronde sur regard permettant l'évacuation des eaux</t>
  </si>
  <si>
    <t>grille_double</t>
  </si>
  <si>
    <t xml:space="preserve">grille double</t>
  </si>
  <si>
    <t xml:space="preserve">surface de grille doublée avant avaloir</t>
  </si>
  <si>
    <t xml:space="preserve">assure la collecte des eaux domestiques</t>
  </si>
  <si>
    <t>puits</t>
  </si>
  <si>
    <t xml:space="preserve">puits infiltation</t>
  </si>
  <si>
    <t xml:space="preserve">excavation profonde remplie de materiau favorisant des eaux par le sol</t>
  </si>
  <si>
    <t>bassin</t>
  </si>
  <si>
    <t xml:space="preserve">permet le stockage des eaux</t>
  </si>
  <si>
    <t>fosse</t>
  </si>
  <si>
    <t>fossé</t>
  </si>
  <si>
    <t xml:space="preserve">cavité creusée pour favoriser l'écoulement des eaux</t>
  </si>
  <si>
    <t>noue</t>
  </si>
  <si>
    <t xml:space="preserve">fossé peu profond et végétalisé</t>
  </si>
  <si>
    <t>canal</t>
  </si>
  <si>
    <t xml:space="preserve">système de transport dans lequel l'eau s'écoule et dont la surface libre est soumise à la pression atmosphérique</t>
  </si>
  <si>
    <t>cours_eau</t>
  </si>
  <si>
    <t xml:space="preserve">cours d'eau</t>
  </si>
  <si>
    <t xml:space="preserve">écoulement d'eaux courantes dans un lit naturel à l'origine, alimenté par une source et présentant un débit suffisant la majeure partie de l'année</t>
  </si>
  <si>
    <t>tranchee_infiltration</t>
  </si>
  <si>
    <t xml:space="preserve">tranchée infiltration</t>
  </si>
  <si>
    <t xml:space="preserve">excavation longiligne peu profonde remplie de materiau favorisant des eaux par le sol</t>
  </si>
  <si>
    <t>bande</t>
  </si>
  <si>
    <t xml:space="preserve">bande végétalisée</t>
  </si>
  <si>
    <t xml:space="preserve">espace végétalisé</t>
  </si>
  <si>
    <t>toiture</t>
  </si>
  <si>
    <t xml:space="preserve">toiture végétalisée</t>
  </si>
  <si>
    <t xml:space="preserve">système de toiture recouvert d'un ecosysteme végétal</t>
  </si>
  <si>
    <t>chaussee</t>
  </si>
  <si>
    <t xml:space="preserve">chaussée perméable</t>
  </si>
  <si>
    <t xml:space="preserve">revêtement routier conçu pour permettre l’infiltration naturelle des eaux pluviales</t>
  </si>
  <si>
    <t>jardin</t>
  </si>
  <si>
    <t xml:space="preserve">jardin de pluie</t>
  </si>
  <si>
    <t xml:space="preserve">aménagement paysager qui utilise les eaux de ruissellement pour constituer un point d’eau ou une zone humide</t>
  </si>
  <si>
    <t>etang</t>
  </si>
  <si>
    <t>étang</t>
  </si>
  <si>
    <t xml:space="preserve">étendue d'eau stagnante à niveau relativement constant</t>
  </si>
  <si>
    <t>zone_humide_artif</t>
  </si>
  <si>
    <t xml:space="preserve">zone humide artificielle</t>
  </si>
  <si>
    <t xml:space="preserve">écosystème créé par l’homme, qui présente des caractéristiques similaires à celles des zones humides naturelles</t>
  </si>
  <si>
    <t>simple</t>
  </si>
  <si>
    <t xml:space="preserve">chambre comporte un seule cuve</t>
  </si>
  <si>
    <t>double</t>
  </si>
  <si>
    <t xml:space="preserve">chambre comporte une double cuve</t>
  </si>
  <si>
    <t>triple</t>
  </si>
  <si>
    <t xml:space="preserve">chambre comporte une triple cuve</t>
  </si>
  <si>
    <t>multiple</t>
  </si>
  <si>
    <t xml:space="preserve">chambre comporte plusieurs cuves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</si>
</sst>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indexed="64"/>
      <name val="Calibri"/>
    </font>
    <font>
      <sz val="10.000000"/>
      <name val="Arial"/>
    </font>
    <font>
      <b/>
      <sz val="11.000000"/>
      <color indexed="65"/>
      <name val="Calibri"/>
    </font>
    <font>
      <b/>
      <sz val="11.000000"/>
      <name val="Cambria"/>
    </font>
  </fonts>
  <fills count="4">
    <fill>
      <patternFill patternType="none"/>
    </fill>
    <fill>
      <patternFill patternType="gray125"/>
    </fill>
    <fill>
      <patternFill patternType="solid">
        <fgColor indexed="64"/>
        <bgColor indexed="58"/>
      </patternFill>
    </fill>
    <fill>
      <patternFill patternType="solid">
        <fgColor rgb="FFDDDDDD"/>
        <bgColor indexed="42"/>
      </patternFill>
    </fill>
  </fills>
  <borders count="1">
    <border>
      <left style="none"/>
      <right style="none"/>
      <top style="none"/>
      <bottom style="none"/>
      <diagonal style="none"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0"/>
  </cellStyleXfs>
  <cellXfs count="5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2" fillId="2" borderId="0" numFmtId="0" xfId="6" applyFont="1" applyFill="1" applyProtection="0">
      <protection hidden="0" locked="1"/>
    </xf>
    <xf fontId="2" fillId="2" borderId="0" numFmtId="0" xfId="6" applyFont="1" applyFill="1" applyAlignment="1" applyProtection="0">
      <alignment horizontal="center"/>
      <protection hidden="0" locked="1"/>
    </xf>
    <xf fontId="3" fillId="3" borderId="0" numFmtId="0" xfId="0" applyFont="1" applyFill="1" applyProtection="0"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worksheet" Target="worksheets/sheet18.xml"/><Relationship  Id="rId19" Type="http://schemas.openxmlformats.org/officeDocument/2006/relationships/worksheet" Target="worksheets/sheet19.xml"/><Relationship  Id="rId2" Type="http://schemas.openxmlformats.org/officeDocument/2006/relationships/worksheet" Target="worksheets/sheet2.xml"/><Relationship  Id="rId20" Type="http://schemas.openxmlformats.org/officeDocument/2006/relationships/worksheet" Target="worksheets/sheet20.xml"/><Relationship  Id="rId21" Type="http://schemas.openxmlformats.org/officeDocument/2006/relationships/worksheet" Target="worksheets/sheet21.xml"/><Relationship  Id="rId22" Type="http://schemas.openxmlformats.org/officeDocument/2006/relationships/worksheet" Target="worksheets/sheet22.xml"/><Relationship  Id="rId23" Type="http://schemas.openxmlformats.org/officeDocument/2006/relationships/worksheet" Target="worksheets/sheet23.xml"/><Relationship  Id="rId24" Type="http://schemas.openxmlformats.org/officeDocument/2006/relationships/worksheet" Target="worksheets/sheet24.xml"/><Relationship  Id="rId25" Type="http://schemas.openxmlformats.org/officeDocument/2006/relationships/worksheet" Target="worksheets/sheet25.xml"/><Relationship  Id="rId26" Type="http://schemas.openxmlformats.org/officeDocument/2006/relationships/worksheet" Target="worksheets/sheet26.xml"/><Relationship  Id="rId27" Type="http://schemas.openxmlformats.org/officeDocument/2006/relationships/worksheet" Target="worksheets/sheet27.xml"/><Relationship  Id="rId28" Type="http://schemas.openxmlformats.org/officeDocument/2006/relationships/worksheet" Target="worksheets/sheet28.xml"/><Relationship  Id="rId29" Type="http://schemas.openxmlformats.org/officeDocument/2006/relationships/theme" Target="theme/theme1.xml"/><Relationship  Id="rId3" Type="http://schemas.openxmlformats.org/officeDocument/2006/relationships/worksheet" Target="worksheets/sheet3.xml"/><Relationship  Id="rId30" Type="http://schemas.openxmlformats.org/officeDocument/2006/relationships/sharedStrings" Target="sharedStrings.xml"/><Relationship  Id="rId31" Type="http://schemas.openxmlformats.org/officeDocument/2006/relationships/styles" Target="styles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D16" activeCellId="0" sqref="D16:D17"/>
    </sheetView>
  </sheetViews>
  <sheetFormatPr defaultColWidth="11.53515625" defaultRowHeight="14.25"/>
  <cols>
    <col customWidth="1" min="1" max="1" style="0" width="33.100000000000001"/>
    <col customWidth="1" min="2" max="2" style="1" width="12.789999999999999"/>
  </cols>
  <sheetData>
    <row r="1" ht="13.800000000000001">
      <c r="A1" s="2" t="s">
        <v>0</v>
      </c>
      <c r="B1" s="3" t="s">
        <v>1</v>
      </c>
    </row>
    <row r="2" ht="13.800000000000001">
      <c r="A2" t="str">
        <f>HYPERLINK("#'ass_code_sandre'.A1","ass_code_sandre")</f>
        <v>ass_code_sandre</v>
      </c>
      <c r="B2" s="1">
        <f>COUNTA(ass_code_sandre!$A2:$A50)</f>
        <v>49</v>
      </c>
    </row>
    <row r="3" ht="13.800000000000001">
      <c r="A3" t="str">
        <f>HYPERLINK("#'ass_fonction_bassin'.A1","ass_fonction_bassin")</f>
        <v>ass_fonction_bassin</v>
      </c>
      <c r="B3" s="1">
        <f>COUNTA(ass_fonction_bassin!$A2:$A50)</f>
        <v>4</v>
      </c>
    </row>
    <row r="4" ht="13.800000000000001">
      <c r="A4" t="str">
        <f>HYPERLINK("#'ass_type_regard'.A1","ass_type_regard")</f>
        <v>ass_type_regard</v>
      </c>
      <c r="B4" s="1">
        <f>COUNTA(ass_type_regard!$A2:$A50)</f>
        <v>4</v>
      </c>
    </row>
    <row r="5" ht="13.800000000000001">
      <c r="A5" t="str">
        <f>HYPERLINK("#'ass_position'.A1","ass_position")</f>
        <v>ass_position</v>
      </c>
      <c r="B5" s="1">
        <f>COUNTA(ass_position!$A2:$A50)</f>
        <v>3</v>
      </c>
    </row>
    <row r="6" ht="13.800000000000001">
      <c r="A6" t="str">
        <f>HYPERLINK("#'ass_type_pretraitement'.A1","ass_type_pretraitement")</f>
        <v>ass_type_pretraitement</v>
      </c>
      <c r="B6" s="1">
        <f>COUNTA(ass_type_pretraitement!$A2:$A50)</f>
        <v>7</v>
      </c>
    </row>
    <row r="7" ht="13.800000000000001">
      <c r="A7" t="str">
        <f>HYPERLINK("#'ass_techno_traitement'.A1","ass_techno_traitement")</f>
        <v>ass_techno_traitement</v>
      </c>
      <c r="B7" s="1">
        <f>COUNTA(ass_techno_traitement!$A2:$A50)</f>
        <v>3</v>
      </c>
    </row>
    <row r="8" ht="13.800000000000001">
      <c r="A8" t="str">
        <f>HYPERLINK("#'ass_type_point_prelevement'.A1","ass_type_point_prelevement")</f>
        <v>ass_type_point_prelevement</v>
      </c>
      <c r="B8" s="1">
        <f>COUNTA(ass_type_point_prelevement!$A2:$A50)</f>
        <v>2</v>
      </c>
    </row>
    <row r="9" ht="13.800000000000001">
      <c r="A9" t="str">
        <f>HYPERLINK("#'ass_type_point_collecte'.A1","ass_type_point_collecte")</f>
        <v>ass_type_point_collecte</v>
      </c>
      <c r="B9" s="1">
        <f>COUNTA(ass_type_point_collecte!$A2:$A50)</f>
        <v>6</v>
      </c>
    </row>
    <row r="10" ht="13.800000000000001">
      <c r="A10" t="str">
        <f>HYPERLINK("#'ass_type_bassin'.A1","ass_type_bassin")</f>
        <v>ass_type_bassin</v>
      </c>
      <c r="B10" s="1">
        <f>COUNTA(ass_type_bassin!$A2:$A50)</f>
        <v>3</v>
      </c>
    </row>
    <row r="11" ht="13.800000000000001">
      <c r="A11" t="str">
        <f>HYPERLINK("#'ass_structure_bassin'.A1","ass_structure_bassin")</f>
        <v>ass_structure_bassin</v>
      </c>
      <c r="B11" s="1">
        <f>COUNTA(ass_structure_bassin!$A2:$A50)</f>
        <v>7</v>
      </c>
    </row>
    <row r="12" ht="13.800000000000001">
      <c r="A12" t="str">
        <f>HYPERLINK("#'ass_fonction_equipement'.A1","ass_fonction_equipement")</f>
        <v>ass_fonction_equipement</v>
      </c>
      <c r="B12" s="1">
        <f>COUNTA(ass_fonction_equipement!$A2:$A50)</f>
        <v>7</v>
      </c>
    </row>
    <row r="13" ht="13.800000000000001">
      <c r="A13" t="str">
        <f>HYPERLINK("#'ass_type_point_mesure'.A1","ass_type_point_mesure")</f>
        <v>ass_type_point_mesure</v>
      </c>
      <c r="B13" s="1">
        <f>COUNTA(ass_type_point_mesure!$A2:$A50)</f>
        <v>7</v>
      </c>
    </row>
    <row r="14" ht="13.800000000000001">
      <c r="A14" t="str">
        <f>HYPERLINK("#'ass_type_raccord'.A1","ass_type_raccord")</f>
        <v>ass_type_raccord</v>
      </c>
      <c r="B14" s="1">
        <f>COUNTA(ass_type_raccord!$A2:$A50)</f>
        <v>6</v>
      </c>
    </row>
    <row r="15" ht="13.800000000000001">
      <c r="A15" t="str">
        <f>HYPERLINK("#'ass_type_ouvrage_special'.A1","ass_type_ouvrage_special")</f>
        <v>ass_type_ouvrage_special</v>
      </c>
      <c r="B15" s="1">
        <f>COUNTA(ass_type_ouvrage_special!$A2:$A50)</f>
        <v>5</v>
      </c>
    </row>
    <row r="16" ht="13.800000000000001">
      <c r="A16" t="str">
        <f>HYPERLINK("#'ass_fonction_canalisation'.A1","ass_fonction_canalisation")</f>
        <v>ass_fonction_canalisation</v>
      </c>
      <c r="B16" s="1">
        <f>COUNTA(ass_fonction_canalisation!$A2:$A50)</f>
        <v>7</v>
      </c>
    </row>
    <row r="17" ht="13.800000000000001">
      <c r="A17" t="str">
        <f>HYPERLINK("#'ass_fonction_gestion_epl'.A1","ass_fonction_gestion_epl")</f>
        <v>ass_fonction_gestion_epl</v>
      </c>
      <c r="B17" s="1">
        <f>COUNTA(ass_fonction_gestion_epl!$A2:$A50)</f>
        <v>8</v>
      </c>
    </row>
    <row r="18" ht="13.800000000000001">
      <c r="A18" t="str">
        <f>HYPERLINK("#'ass_fonction_pompage'.A1","ass_fonction_pompage")</f>
        <v>ass_fonction_pompage</v>
      </c>
      <c r="B18" s="1">
        <f>COUNTA(ass_fonction_pompage!$A2:$A50)</f>
        <v>4</v>
      </c>
    </row>
    <row r="19" ht="13.800000000000001">
      <c r="A19" t="str">
        <f>HYPERLINK("#'ass_type_pompage'.A1","ass_type_pompage")</f>
        <v>ass_type_pompage</v>
      </c>
      <c r="B19" s="1">
        <f>COUNTA(ass_type_pompage!$A2:$A50)</f>
        <v>4</v>
      </c>
    </row>
    <row r="20" ht="13.800000000000001">
      <c r="A20" t="str">
        <f>HYPERLINK("#'ass_type_equipement'.A1","ass_type_equipement")</f>
        <v>ass_type_equipement</v>
      </c>
      <c r="B20" s="1">
        <f>COUNTA(ass_type_equipement!$A2:$A50)</f>
        <v>10</v>
      </c>
    </row>
    <row r="21" ht="13.800000000000001">
      <c r="A21" t="str">
        <f>HYPERLINK("#'ass_destination'.A1","ass_destination")</f>
        <v>ass_destination</v>
      </c>
      <c r="B21" s="1">
        <f>COUNTA(ass_destination!$A2:$A50)</f>
        <v>2</v>
      </c>
    </row>
    <row r="22" ht="13.800000000000001">
      <c r="A22" t="str">
        <f>HYPERLINK("#'ass_type_piece'.A1","ass_type_piece")</f>
        <v>ass_type_piece</v>
      </c>
      <c r="B22" s="1">
        <f>COUNTA(ass_type_piece!$A2:$A50)</f>
        <v>7</v>
      </c>
    </row>
    <row r="23" ht="13.800000000000001">
      <c r="A23" t="str">
        <f>HYPERLINK("#'ass_type_descente'.A1","ass_type_descente")</f>
        <v>ass_type_descente</v>
      </c>
      <c r="B23" s="1">
        <f>COUNTA(ass_type_descente!$A2:$A50)</f>
        <v>6</v>
      </c>
    </row>
    <row r="24" ht="13.800000000000001">
      <c r="A24" t="str">
        <f>HYPERLINK("#'ass_contenu_canalisation'.A1","ass_contenu_canalisation")</f>
        <v>ass_contenu_canalisation</v>
      </c>
      <c r="B24" s="1">
        <f>COUNTA(ass_contenu_canalisation!$A2:$A50)</f>
        <v>3</v>
      </c>
    </row>
    <row r="25" ht="13.800000000000001">
      <c r="A25" t="str">
        <f>HYPERLINK("#'ass_type_engouffrement'.A1","ass_type_engouffrement")</f>
        <v>ass_type_engouffrement</v>
      </c>
      <c r="B25" s="1">
        <f>COUNTA(ass_type_engouffrement!$A2:$A50)</f>
        <v>7</v>
      </c>
    </row>
    <row r="26" ht="13.800000000000001">
      <c r="A26" t="str">
        <f>HYPERLINK("#'ass_fonction_branchement'.A1","ass_fonction_branchement")</f>
        <v>ass_fonction_branchement</v>
      </c>
      <c r="B26" s="1">
        <f>COUNTA(ass_fonction_branchement!$A2:$A50)</f>
        <v>3</v>
      </c>
    </row>
    <row r="27" ht="13.800000000000001">
      <c r="A27" t="str">
        <f>HYPERLINK("#'ass_type_gestion_epl'.A1","ass_type_gestion_epl")</f>
        <v>ass_type_gestion_epl</v>
      </c>
      <c r="B27" s="1">
        <f>COUNTA(ass_type_gestion_epl!$A2:$A50)</f>
        <v>13</v>
      </c>
    </row>
    <row r="28" ht="13.800000000000001">
      <c r="A28" t="str">
        <f>HYPERLINK("#'ass_type_chambre'.A1","ass_type_chambre")</f>
        <v>ass_type_chambre</v>
      </c>
      <c r="B28" s="1">
        <f>COUNTA(ass_type_chambre!$A2:$A50)</f>
        <v>4</v>
      </c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5.28125"/>
    <col customWidth="1" min="2" max="2" width="23.0039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229</v>
      </c>
      <c r="B2" t="s">
        <v>230</v>
      </c>
      <c r="C2" t="s">
        <v>231</v>
      </c>
    </row>
    <row r="3" ht="15">
      <c r="A3" t="s">
        <v>232</v>
      </c>
      <c r="B3" t="s">
        <v>232</v>
      </c>
      <c r="C3" t="s">
        <v>233</v>
      </c>
    </row>
    <row r="4" ht="15">
      <c r="A4" t="s">
        <v>234</v>
      </c>
      <c r="B4" t="s">
        <v>235</v>
      </c>
      <c r="C4" t="s">
        <v>236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4.203125"/>
    <col bestFit="1" min="2" max="2" width="13.050781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237</v>
      </c>
      <c r="B2" t="s">
        <v>238</v>
      </c>
      <c r="C2" t="s">
        <v>239</v>
      </c>
    </row>
    <row r="3" ht="15">
      <c r="A3" t="s">
        <v>240</v>
      </c>
      <c r="B3" t="s">
        <v>241</v>
      </c>
      <c r="C3" t="s">
        <v>242</v>
      </c>
    </row>
    <row r="4" ht="15">
      <c r="A4" t="s">
        <v>243</v>
      </c>
      <c r="B4" t="s">
        <v>243</v>
      </c>
      <c r="C4" t="s">
        <v>244</v>
      </c>
    </row>
    <row r="5" ht="15">
      <c r="A5" t="s">
        <v>245</v>
      </c>
      <c r="B5" t="s">
        <v>245</v>
      </c>
      <c r="C5" t="s">
        <v>246</v>
      </c>
    </row>
    <row r="6" ht="15">
      <c r="A6" t="s">
        <v>247</v>
      </c>
      <c r="B6" t="s">
        <v>247</v>
      </c>
      <c r="C6" t="s">
        <v>248</v>
      </c>
    </row>
    <row r="7" ht="15">
      <c r="A7" t="s">
        <v>249</v>
      </c>
      <c r="B7" t="s">
        <v>249</v>
      </c>
      <c r="C7" t="s">
        <v>250</v>
      </c>
    </row>
    <row r="8" ht="15">
      <c r="A8" t="s">
        <v>251</v>
      </c>
      <c r="B8" t="s">
        <v>252</v>
      </c>
      <c r="C8" t="s">
        <v>253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7.51171875"/>
    <col bestFit="1" min="2" max="2" width="16.371093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254</v>
      </c>
      <c r="B2" t="s">
        <v>255</v>
      </c>
      <c r="C2" t="s">
        <v>256</v>
      </c>
    </row>
    <row r="3" ht="15">
      <c r="A3" t="s">
        <v>257</v>
      </c>
      <c r="B3" t="s">
        <v>258</v>
      </c>
      <c r="C3" t="s">
        <v>259</v>
      </c>
    </row>
    <row r="4" ht="15">
      <c r="A4" t="s">
        <v>260</v>
      </c>
      <c r="B4" t="s">
        <v>261</v>
      </c>
      <c r="C4" t="s">
        <v>262</v>
      </c>
    </row>
    <row r="5" ht="15">
      <c r="A5" t="s">
        <v>263</v>
      </c>
      <c r="B5" t="s">
        <v>264</v>
      </c>
      <c r="C5" t="s">
        <v>265</v>
      </c>
    </row>
    <row r="6" ht="15">
      <c r="A6" t="s">
        <v>266</v>
      </c>
      <c r="B6" t="s">
        <v>267</v>
      </c>
      <c r="C6" t="s">
        <v>268</v>
      </c>
    </row>
    <row r="7" ht="15">
      <c r="A7" t="s">
        <v>269</v>
      </c>
      <c r="B7" t="s">
        <v>270</v>
      </c>
      <c r="C7" t="s">
        <v>271</v>
      </c>
    </row>
    <row r="8" ht="15">
      <c r="A8" t="s">
        <v>272</v>
      </c>
      <c r="B8" t="s">
        <v>273</v>
      </c>
      <c r="C8" t="s">
        <v>274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4.3125"/>
    <col bestFit="1" min="2" max="2" width="15.914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275</v>
      </c>
      <c r="B2" t="s">
        <v>275</v>
      </c>
      <c r="C2" t="s">
        <v>276</v>
      </c>
    </row>
    <row r="3" ht="15">
      <c r="A3" t="s">
        <v>277</v>
      </c>
      <c r="B3" t="s">
        <v>278</v>
      </c>
      <c r="C3" t="s">
        <v>279</v>
      </c>
    </row>
    <row r="4" ht="15">
      <c r="A4" t="s">
        <v>280</v>
      </c>
      <c r="B4" t="s">
        <v>280</v>
      </c>
      <c r="C4" t="s">
        <v>281</v>
      </c>
    </row>
    <row r="5" ht="15">
      <c r="A5" t="s">
        <v>282</v>
      </c>
      <c r="B5" t="s">
        <v>283</v>
      </c>
      <c r="C5" t="s">
        <v>284</v>
      </c>
    </row>
    <row r="6" ht="15">
      <c r="A6" t="s">
        <v>285</v>
      </c>
      <c r="B6" t="s">
        <v>286</v>
      </c>
      <c r="C6" t="s">
        <v>287</v>
      </c>
    </row>
    <row r="7" ht="15">
      <c r="A7" t="s">
        <v>288</v>
      </c>
      <c r="B7" t="s">
        <v>289</v>
      </c>
      <c r="C7" t="s">
        <v>290</v>
      </c>
    </row>
    <row r="8" ht="15">
      <c r="A8" t="s">
        <v>291</v>
      </c>
      <c r="B8" t="s">
        <v>291</v>
      </c>
      <c r="C8" t="s">
        <v>292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20.421875"/>
    <col customWidth="1" min="2" max="2" width="26.0039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293</v>
      </c>
      <c r="B2" t="s">
        <v>294</v>
      </c>
      <c r="C2" t="s">
        <v>295</v>
      </c>
    </row>
    <row r="3" ht="15">
      <c r="A3" t="s">
        <v>296</v>
      </c>
      <c r="B3" t="s">
        <v>296</v>
      </c>
      <c r="C3" t="s">
        <v>297</v>
      </c>
    </row>
    <row r="4" ht="15">
      <c r="A4" t="s">
        <v>298</v>
      </c>
      <c r="B4" t="s">
        <v>298</v>
      </c>
      <c r="C4" t="s">
        <v>299</v>
      </c>
    </row>
    <row r="5" ht="15">
      <c r="A5" t="s">
        <v>300</v>
      </c>
      <c r="B5" t="s">
        <v>300</v>
      </c>
      <c r="C5" t="s">
        <v>301</v>
      </c>
    </row>
    <row r="6" ht="15">
      <c r="A6" t="s">
        <v>222</v>
      </c>
      <c r="B6" t="s">
        <v>223</v>
      </c>
      <c r="C6" t="s">
        <v>302</v>
      </c>
    </row>
    <row r="7" ht="15">
      <c r="A7" t="s">
        <v>303</v>
      </c>
      <c r="B7" t="s">
        <v>304</v>
      </c>
      <c r="C7" t="s">
        <v>305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20.57421875"/>
    <col customWidth="1" min="2" max="2" width="23.71093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306</v>
      </c>
      <c r="B2" t="s">
        <v>307</v>
      </c>
      <c r="C2" t="s">
        <v>308</v>
      </c>
    </row>
    <row r="3" ht="15">
      <c r="A3" t="s">
        <v>309</v>
      </c>
      <c r="B3" t="s">
        <v>309</v>
      </c>
      <c r="C3" t="s">
        <v>310</v>
      </c>
    </row>
    <row r="4" ht="15">
      <c r="A4" t="s">
        <v>311</v>
      </c>
      <c r="B4" t="s">
        <v>312</v>
      </c>
      <c r="C4" t="s">
        <v>313</v>
      </c>
    </row>
    <row r="5" ht="15">
      <c r="A5" t="s">
        <v>217</v>
      </c>
      <c r="B5" t="s">
        <v>217</v>
      </c>
      <c r="C5" t="s">
        <v>314</v>
      </c>
    </row>
    <row r="6" ht="15">
      <c r="A6" t="s">
        <v>315</v>
      </c>
      <c r="B6" t="s">
        <v>315</v>
      </c>
      <c r="C6" t="s">
        <v>316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2.140625"/>
    <col bestFit="1" min="2" max="2" width="13.511718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317</v>
      </c>
      <c r="B2" t="s">
        <v>318</v>
      </c>
      <c r="C2" t="s">
        <v>319</v>
      </c>
    </row>
    <row r="3" ht="15">
      <c r="A3" t="s">
        <v>320</v>
      </c>
      <c r="B3" t="s">
        <v>320</v>
      </c>
      <c r="C3" t="s">
        <v>321</v>
      </c>
    </row>
    <row r="4" ht="15">
      <c r="A4" t="s">
        <v>322</v>
      </c>
      <c r="B4" t="s">
        <v>323</v>
      </c>
      <c r="C4" t="s">
        <v>324</v>
      </c>
    </row>
    <row r="5" ht="15">
      <c r="A5" t="s">
        <v>159</v>
      </c>
      <c r="B5" t="s">
        <v>159</v>
      </c>
      <c r="C5" t="s">
        <v>325</v>
      </c>
    </row>
    <row r="6" ht="15">
      <c r="A6" t="s">
        <v>326</v>
      </c>
      <c r="B6" t="s">
        <v>326</v>
      </c>
      <c r="C6" t="s">
        <v>327</v>
      </c>
    </row>
    <row r="7" ht="15">
      <c r="A7" t="s">
        <v>328</v>
      </c>
      <c r="B7" t="s">
        <v>329</v>
      </c>
      <c r="C7" t="s">
        <v>330</v>
      </c>
    </row>
    <row r="8" ht="15">
      <c r="A8" t="s">
        <v>331</v>
      </c>
      <c r="B8" t="s">
        <v>331</v>
      </c>
      <c r="C8" t="s">
        <v>332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7.421875"/>
    <col customWidth="1" min="2" max="2" width="39.14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159</v>
      </c>
      <c r="B2" t="s">
        <v>159</v>
      </c>
      <c r="C2" t="s">
        <v>160</v>
      </c>
    </row>
    <row r="3" ht="15">
      <c r="A3" t="s">
        <v>154</v>
      </c>
      <c r="B3" t="s">
        <v>154</v>
      </c>
      <c r="C3" t="s">
        <v>333</v>
      </c>
    </row>
    <row r="4" ht="15">
      <c r="A4" t="s">
        <v>156</v>
      </c>
      <c r="B4" t="s">
        <v>157</v>
      </c>
      <c r="C4" t="s">
        <v>158</v>
      </c>
    </row>
    <row r="5" ht="15">
      <c r="A5" t="s">
        <v>334</v>
      </c>
      <c r="B5" t="s">
        <v>334</v>
      </c>
      <c r="C5" t="s">
        <v>335</v>
      </c>
    </row>
    <row r="6" ht="15">
      <c r="A6" t="s">
        <v>336</v>
      </c>
      <c r="B6" t="s">
        <v>337</v>
      </c>
      <c r="C6" t="s">
        <v>338</v>
      </c>
    </row>
    <row r="7" ht="15">
      <c r="A7" t="s">
        <v>339</v>
      </c>
      <c r="B7" t="s">
        <v>340</v>
      </c>
      <c r="C7" t="s">
        <v>341</v>
      </c>
    </row>
    <row r="8" ht="15">
      <c r="A8" t="s">
        <v>342</v>
      </c>
      <c r="B8" t="s">
        <v>343</v>
      </c>
      <c r="C8" t="s">
        <v>344</v>
      </c>
    </row>
    <row r="9" ht="15">
      <c r="A9" t="s">
        <v>345</v>
      </c>
      <c r="B9" t="s">
        <v>346</v>
      </c>
      <c r="C9" t="s">
        <v>347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8.82421875"/>
    <col bestFit="1" min="2" max="2" width="8.480468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348</v>
      </c>
      <c r="B2" t="s">
        <v>348</v>
      </c>
      <c r="C2" t="s">
        <v>349</v>
      </c>
    </row>
    <row r="3" ht="15">
      <c r="A3" t="s">
        <v>257</v>
      </c>
      <c r="B3" t="s">
        <v>258</v>
      </c>
      <c r="C3" t="s">
        <v>350</v>
      </c>
    </row>
    <row r="4" ht="15">
      <c r="A4" t="s">
        <v>217</v>
      </c>
      <c r="B4" t="s">
        <v>217</v>
      </c>
      <c r="C4" t="s">
        <v>351</v>
      </c>
    </row>
    <row r="5" ht="15">
      <c r="A5" t="s">
        <v>352</v>
      </c>
      <c r="B5" t="s">
        <v>352</v>
      </c>
      <c r="C5" t="s">
        <v>353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1.453125"/>
    <col bestFit="1" min="2" max="2" width="16.14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354</v>
      </c>
      <c r="B2" t="s">
        <v>354</v>
      </c>
      <c r="C2" t="s">
        <v>355</v>
      </c>
    </row>
    <row r="3" ht="15">
      <c r="A3" t="s">
        <v>356</v>
      </c>
      <c r="B3" t="s">
        <v>357</v>
      </c>
      <c r="C3" t="s">
        <v>358</v>
      </c>
    </row>
    <row r="4" ht="15">
      <c r="A4" t="s">
        <v>359</v>
      </c>
      <c r="B4" t="s">
        <v>360</v>
      </c>
      <c r="C4" t="s">
        <v>361</v>
      </c>
    </row>
    <row r="5" ht="15">
      <c r="A5" t="s">
        <v>362</v>
      </c>
      <c r="B5" t="s">
        <v>363</v>
      </c>
      <c r="C5" t="s">
        <v>364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2" max="2" width="12.281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5</v>
      </c>
      <c r="B2" t="s">
        <v>6</v>
      </c>
      <c r="C2" t="s">
        <v>7</v>
      </c>
    </row>
    <row r="3" ht="15">
      <c r="A3" t="s">
        <v>8</v>
      </c>
      <c r="B3" t="s">
        <v>8</v>
      </c>
      <c r="C3" t="s">
        <v>9</v>
      </c>
    </row>
    <row r="4" ht="15">
      <c r="A4" t="s">
        <v>10</v>
      </c>
      <c r="B4" t="s">
        <v>10</v>
      </c>
      <c r="C4" t="s">
        <v>11</v>
      </c>
    </row>
    <row r="5" ht="15">
      <c r="A5" t="s">
        <v>12</v>
      </c>
      <c r="B5" t="s">
        <v>12</v>
      </c>
      <c r="C5" t="s">
        <v>13</v>
      </c>
    </row>
    <row r="6" ht="15">
      <c r="A6" t="s">
        <v>14</v>
      </c>
      <c r="B6" t="s">
        <v>14</v>
      </c>
      <c r="C6" t="s">
        <v>15</v>
      </c>
    </row>
    <row r="7" ht="15">
      <c r="A7" t="s">
        <v>16</v>
      </c>
      <c r="B7" t="s">
        <v>16</v>
      </c>
      <c r="C7" t="s">
        <v>17</v>
      </c>
    </row>
    <row r="8" ht="15">
      <c r="A8" t="s">
        <v>18</v>
      </c>
      <c r="B8" t="s">
        <v>18</v>
      </c>
      <c r="C8" t="s">
        <v>19</v>
      </c>
    </row>
    <row r="9" ht="15">
      <c r="A9" t="s">
        <v>20</v>
      </c>
      <c r="B9" t="s">
        <v>20</v>
      </c>
      <c r="C9" t="s">
        <v>21</v>
      </c>
    </row>
    <row r="10" ht="15">
      <c r="A10" t="s">
        <v>22</v>
      </c>
      <c r="B10" t="s">
        <v>22</v>
      </c>
      <c r="C10" t="s">
        <v>23</v>
      </c>
    </row>
    <row r="11" ht="15">
      <c r="A11" t="s">
        <v>24</v>
      </c>
      <c r="B11" t="s">
        <v>24</v>
      </c>
      <c r="C11" t="s">
        <v>25</v>
      </c>
    </row>
    <row r="12" ht="15">
      <c r="A12" t="s">
        <v>26</v>
      </c>
      <c r="B12" t="s">
        <v>26</v>
      </c>
      <c r="C12" t="s">
        <v>27</v>
      </c>
    </row>
    <row r="13" ht="15">
      <c r="A13" t="s">
        <v>28</v>
      </c>
      <c r="B13" t="s">
        <v>28</v>
      </c>
      <c r="C13" t="s">
        <v>29</v>
      </c>
    </row>
    <row r="14" ht="15">
      <c r="A14" t="s">
        <v>30</v>
      </c>
      <c r="B14" t="s">
        <v>30</v>
      </c>
      <c r="C14" t="s">
        <v>31</v>
      </c>
    </row>
    <row r="15" ht="15">
      <c r="A15" t="s">
        <v>32</v>
      </c>
      <c r="B15" t="s">
        <v>32</v>
      </c>
      <c r="C15" t="s">
        <v>33</v>
      </c>
    </row>
    <row r="16" ht="15">
      <c r="A16" t="s">
        <v>34</v>
      </c>
      <c r="B16" t="s">
        <v>34</v>
      </c>
      <c r="C16" t="s">
        <v>35</v>
      </c>
    </row>
    <row r="17" ht="15">
      <c r="A17" t="s">
        <v>36</v>
      </c>
      <c r="B17" t="s">
        <v>36</v>
      </c>
      <c r="C17" t="s">
        <v>37</v>
      </c>
    </row>
    <row r="18" ht="15">
      <c r="A18" t="s">
        <v>38</v>
      </c>
      <c r="B18" t="s">
        <v>38</v>
      </c>
      <c r="C18" t="s">
        <v>39</v>
      </c>
    </row>
    <row r="19" ht="15">
      <c r="A19" t="s">
        <v>40</v>
      </c>
      <c r="B19" t="s">
        <v>40</v>
      </c>
      <c r="C19" t="s">
        <v>41</v>
      </c>
    </row>
    <row r="20" ht="15">
      <c r="A20" t="s">
        <v>42</v>
      </c>
      <c r="B20" t="s">
        <v>42</v>
      </c>
      <c r="C20" t="s">
        <v>43</v>
      </c>
    </row>
    <row r="21" ht="15">
      <c r="A21" t="s">
        <v>44</v>
      </c>
      <c r="B21" t="s">
        <v>44</v>
      </c>
      <c r="C21" t="s">
        <v>45</v>
      </c>
    </row>
    <row r="22" ht="15">
      <c r="A22" t="s">
        <v>46</v>
      </c>
      <c r="B22" t="s">
        <v>46</v>
      </c>
      <c r="C22" t="s">
        <v>47</v>
      </c>
    </row>
    <row r="23" ht="15">
      <c r="A23" t="s">
        <v>48</v>
      </c>
      <c r="B23" t="s">
        <v>48</v>
      </c>
      <c r="C23" t="s">
        <v>49</v>
      </c>
    </row>
    <row r="24" ht="15">
      <c r="A24" t="s">
        <v>50</v>
      </c>
      <c r="B24" t="s">
        <v>50</v>
      </c>
      <c r="C24" t="s">
        <v>51</v>
      </c>
    </row>
    <row r="25" ht="15">
      <c r="A25" t="s">
        <v>52</v>
      </c>
      <c r="B25" t="s">
        <v>52</v>
      </c>
      <c r="C25" t="s">
        <v>53</v>
      </c>
    </row>
    <row r="26" ht="15">
      <c r="A26" t="s">
        <v>54</v>
      </c>
      <c r="B26" t="s">
        <v>54</v>
      </c>
      <c r="C26" t="s">
        <v>55</v>
      </c>
    </row>
    <row r="27" ht="15">
      <c r="A27" t="s">
        <v>56</v>
      </c>
      <c r="B27" t="s">
        <v>56</v>
      </c>
      <c r="C27" t="s">
        <v>57</v>
      </c>
    </row>
    <row r="28" ht="15">
      <c r="A28" t="s">
        <v>58</v>
      </c>
      <c r="B28" t="s">
        <v>58</v>
      </c>
      <c r="C28" t="s">
        <v>59</v>
      </c>
    </row>
    <row r="29" ht="15">
      <c r="A29" t="s">
        <v>60</v>
      </c>
      <c r="B29" t="s">
        <v>60</v>
      </c>
      <c r="C29" t="s">
        <v>61</v>
      </c>
    </row>
    <row r="30" ht="15">
      <c r="A30" t="s">
        <v>62</v>
      </c>
      <c r="B30" t="s">
        <v>62</v>
      </c>
      <c r="C30" t="s">
        <v>63</v>
      </c>
    </row>
    <row r="31" ht="15">
      <c r="A31" t="s">
        <v>64</v>
      </c>
      <c r="B31" t="s">
        <v>64</v>
      </c>
      <c r="C31" t="s">
        <v>65</v>
      </c>
    </row>
    <row r="32" ht="15">
      <c r="A32" t="s">
        <v>66</v>
      </c>
      <c r="B32" t="s">
        <v>66</v>
      </c>
      <c r="C32" t="s">
        <v>23</v>
      </c>
    </row>
    <row r="33" ht="15">
      <c r="A33" t="s">
        <v>67</v>
      </c>
      <c r="B33" t="s">
        <v>68</v>
      </c>
      <c r="C33" t="s">
        <v>69</v>
      </c>
    </row>
    <row r="34" ht="15">
      <c r="A34" t="s">
        <v>70</v>
      </c>
      <c r="B34" t="s">
        <v>71</v>
      </c>
      <c r="C34" t="s">
        <v>72</v>
      </c>
    </row>
    <row r="35" ht="15">
      <c r="A35" t="s">
        <v>73</v>
      </c>
      <c r="B35" t="s">
        <v>74</v>
      </c>
      <c r="C35" t="s">
        <v>75</v>
      </c>
    </row>
    <row r="36" ht="15">
      <c r="A36" t="s">
        <v>76</v>
      </c>
      <c r="B36" t="s">
        <v>77</v>
      </c>
      <c r="C36" t="s">
        <v>78</v>
      </c>
    </row>
    <row r="37" ht="15">
      <c r="A37" t="s">
        <v>79</v>
      </c>
      <c r="B37" t="s">
        <v>80</v>
      </c>
      <c r="C37" t="s">
        <v>81</v>
      </c>
    </row>
    <row r="38" ht="15">
      <c r="A38" t="s">
        <v>82</v>
      </c>
      <c r="B38" t="s">
        <v>82</v>
      </c>
      <c r="C38" t="s">
        <v>83</v>
      </c>
    </row>
    <row r="39" ht="15">
      <c r="A39" t="s">
        <v>84</v>
      </c>
      <c r="B39" t="s">
        <v>84</v>
      </c>
      <c r="C39" t="s">
        <v>85</v>
      </c>
    </row>
    <row r="40" ht="15">
      <c r="A40" t="s">
        <v>86</v>
      </c>
      <c r="B40" t="s">
        <v>86</v>
      </c>
      <c r="C40" t="s">
        <v>87</v>
      </c>
    </row>
    <row r="41" ht="15">
      <c r="A41" t="s">
        <v>88</v>
      </c>
      <c r="B41" t="s">
        <v>88</v>
      </c>
      <c r="C41" t="s">
        <v>89</v>
      </c>
    </row>
    <row r="42" ht="15">
      <c r="A42" t="s">
        <v>90</v>
      </c>
      <c r="B42" t="s">
        <v>90</v>
      </c>
      <c r="C42" t="s">
        <v>91</v>
      </c>
    </row>
    <row r="43" ht="15">
      <c r="A43" t="s">
        <v>92</v>
      </c>
      <c r="B43" t="s">
        <v>92</v>
      </c>
      <c r="C43" t="s">
        <v>93</v>
      </c>
    </row>
    <row r="44" ht="15">
      <c r="A44" t="s">
        <v>94</v>
      </c>
      <c r="B44" t="s">
        <v>94</v>
      </c>
      <c r="C44" t="s">
        <v>95</v>
      </c>
    </row>
    <row r="45" ht="15">
      <c r="A45" t="s">
        <v>96</v>
      </c>
      <c r="B45" t="s">
        <v>96</v>
      </c>
      <c r="C45" t="s">
        <v>97</v>
      </c>
    </row>
    <row r="46" ht="15">
      <c r="A46" t="s">
        <v>98</v>
      </c>
      <c r="B46" t="s">
        <v>98</v>
      </c>
      <c r="C46" t="s">
        <v>99</v>
      </c>
    </row>
    <row r="47" ht="15">
      <c r="A47" t="s">
        <v>100</v>
      </c>
      <c r="B47" t="s">
        <v>100</v>
      </c>
      <c r="C47" t="s">
        <v>101</v>
      </c>
    </row>
    <row r="48" ht="15">
      <c r="A48" t="s">
        <v>102</v>
      </c>
      <c r="B48" t="s">
        <v>102</v>
      </c>
      <c r="C48" t="s">
        <v>103</v>
      </c>
    </row>
    <row r="49" ht="15">
      <c r="A49" t="s">
        <v>104</v>
      </c>
      <c r="B49" t="s">
        <v>104</v>
      </c>
      <c r="C49" t="s">
        <v>105</v>
      </c>
    </row>
    <row r="50" ht="15">
      <c r="A50" t="s">
        <v>106</v>
      </c>
      <c r="B50" t="s">
        <v>106</v>
      </c>
      <c r="C50" t="s">
        <v>107</v>
      </c>
    </row>
    <row r="51" ht="15">
      <c r="A51" t="s">
        <v>108</v>
      </c>
      <c r="B51" t="s">
        <v>108</v>
      </c>
      <c r="C51" t="s">
        <v>109</v>
      </c>
    </row>
    <row r="52" ht="15">
      <c r="A52" t="s">
        <v>110</v>
      </c>
      <c r="B52" t="s">
        <v>110</v>
      </c>
      <c r="C52" t="s">
        <v>111</v>
      </c>
    </row>
    <row r="53" ht="15">
      <c r="A53" t="s">
        <v>112</v>
      </c>
      <c r="B53" t="s">
        <v>112</v>
      </c>
      <c r="C53" t="s">
        <v>113</v>
      </c>
    </row>
    <row r="54" ht="15">
      <c r="A54" t="s">
        <v>114</v>
      </c>
      <c r="B54" t="s">
        <v>114</v>
      </c>
      <c r="C54" t="s">
        <v>115</v>
      </c>
    </row>
    <row r="55" ht="15">
      <c r="A55" t="s">
        <v>116</v>
      </c>
      <c r="B55" t="s">
        <v>116</v>
      </c>
      <c r="C55" t="s">
        <v>117</v>
      </c>
    </row>
    <row r="56" ht="15">
      <c r="A56" t="s">
        <v>118</v>
      </c>
      <c r="B56" t="s">
        <v>118</v>
      </c>
      <c r="C56" t="s">
        <v>119</v>
      </c>
    </row>
    <row r="57" ht="15">
      <c r="A57" t="s">
        <v>120</v>
      </c>
      <c r="B57" t="s">
        <v>120</v>
      </c>
      <c r="C57" t="s">
        <v>121</v>
      </c>
    </row>
    <row r="58" ht="15">
      <c r="A58" t="s">
        <v>122</v>
      </c>
      <c r="B58" t="s">
        <v>122</v>
      </c>
      <c r="C58" t="s">
        <v>123</v>
      </c>
    </row>
    <row r="59" ht="15">
      <c r="A59" t="s">
        <v>124</v>
      </c>
      <c r="B59" t="s">
        <v>124</v>
      </c>
      <c r="C59" t="s">
        <v>125</v>
      </c>
    </row>
    <row r="60" ht="15">
      <c r="A60" t="s">
        <v>126</v>
      </c>
      <c r="B60" t="s">
        <v>126</v>
      </c>
      <c r="C60" t="s">
        <v>127</v>
      </c>
    </row>
    <row r="61" ht="15">
      <c r="A61" t="s">
        <v>128</v>
      </c>
      <c r="B61" t="s">
        <v>128</v>
      </c>
      <c r="C61" t="s">
        <v>129</v>
      </c>
    </row>
    <row r="62" ht="15">
      <c r="A62" t="s">
        <v>130</v>
      </c>
      <c r="B62" t="s">
        <v>130</v>
      </c>
      <c r="C62" t="s">
        <v>131</v>
      </c>
    </row>
    <row r="63" ht="15">
      <c r="A63" t="s">
        <v>132</v>
      </c>
      <c r="B63" t="s">
        <v>132</v>
      </c>
      <c r="C63" t="s">
        <v>133</v>
      </c>
    </row>
    <row r="64" ht="15">
      <c r="A64" t="s">
        <v>134</v>
      </c>
      <c r="B64" t="s">
        <v>134</v>
      </c>
      <c r="C64" t="s">
        <v>135</v>
      </c>
    </row>
    <row r="65" ht="15">
      <c r="A65" t="s">
        <v>136</v>
      </c>
      <c r="B65" t="s">
        <v>136</v>
      </c>
      <c r="C65" t="s">
        <v>137</v>
      </c>
    </row>
    <row r="66" ht="15">
      <c r="A66" t="s">
        <v>138</v>
      </c>
      <c r="B66" t="s">
        <v>138</v>
      </c>
      <c r="C66" t="s">
        <v>139</v>
      </c>
    </row>
    <row r="67" ht="15">
      <c r="A67" t="s">
        <v>140</v>
      </c>
      <c r="B67" t="s">
        <v>140</v>
      </c>
      <c r="C67" t="s">
        <v>141</v>
      </c>
    </row>
    <row r="68" ht="15">
      <c r="A68" t="s">
        <v>142</v>
      </c>
      <c r="B68" t="s">
        <v>142</v>
      </c>
      <c r="C68" t="s">
        <v>143</v>
      </c>
    </row>
    <row r="69" ht="15">
      <c r="A69" t="s">
        <v>144</v>
      </c>
      <c r="B69" t="s">
        <v>144</v>
      </c>
      <c r="C69" t="s">
        <v>145</v>
      </c>
    </row>
    <row r="70" ht="15">
      <c r="A70" t="s">
        <v>146</v>
      </c>
      <c r="B70" t="s">
        <v>146</v>
      </c>
      <c r="C70" t="s">
        <v>147</v>
      </c>
    </row>
    <row r="71" ht="15">
      <c r="A71" t="s">
        <v>148</v>
      </c>
      <c r="B71" t="s">
        <v>148</v>
      </c>
      <c r="C71" t="s">
        <v>149</v>
      </c>
    </row>
    <row r="72" ht="15">
      <c r="A72" t="s">
        <v>150</v>
      </c>
      <c r="B72" t="s">
        <v>150</v>
      </c>
      <c r="C72" t="s">
        <v>151</v>
      </c>
    </row>
    <row r="73" ht="15">
      <c r="A73" t="s">
        <v>152</v>
      </c>
      <c r="B73" t="s">
        <v>152</v>
      </c>
      <c r="C73" t="s">
        <v>153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6.140625"/>
    <col bestFit="1" min="2" max="2" width="18.082031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365</v>
      </c>
      <c r="B2" t="s">
        <v>365</v>
      </c>
      <c r="C2" t="s">
        <v>366</v>
      </c>
    </row>
    <row r="3" ht="15">
      <c r="A3" t="s">
        <v>367</v>
      </c>
      <c r="B3" t="s">
        <v>367</v>
      </c>
      <c r="C3" t="s">
        <v>368</v>
      </c>
    </row>
    <row r="4" ht="15">
      <c r="A4" t="s">
        <v>369</v>
      </c>
      <c r="B4" t="s">
        <v>369</v>
      </c>
      <c r="C4" t="s">
        <v>370</v>
      </c>
    </row>
    <row r="5" ht="15">
      <c r="A5" t="s">
        <v>371</v>
      </c>
      <c r="B5" t="s">
        <v>371</v>
      </c>
      <c r="C5" t="s">
        <v>372</v>
      </c>
    </row>
    <row r="6" ht="15">
      <c r="A6" t="s">
        <v>373</v>
      </c>
      <c r="B6" t="s">
        <v>374</v>
      </c>
      <c r="C6" t="s">
        <v>375</v>
      </c>
    </row>
    <row r="7" ht="15">
      <c r="A7" t="s">
        <v>376</v>
      </c>
      <c r="B7" t="s">
        <v>376</v>
      </c>
      <c r="C7" t="s">
        <v>377</v>
      </c>
    </row>
    <row r="8" ht="15">
      <c r="A8" t="s">
        <v>378</v>
      </c>
      <c r="B8" t="s">
        <v>379</v>
      </c>
      <c r="C8" t="s">
        <v>380</v>
      </c>
    </row>
    <row r="9" ht="15">
      <c r="A9" t="s">
        <v>381</v>
      </c>
      <c r="B9" t="s">
        <v>382</v>
      </c>
      <c r="C9" t="s">
        <v>383</v>
      </c>
    </row>
    <row r="10" ht="15">
      <c r="A10" t="s">
        <v>384</v>
      </c>
      <c r="B10" t="s">
        <v>384</v>
      </c>
      <c r="C10" t="s">
        <v>385</v>
      </c>
    </row>
    <row r="11" ht="15">
      <c r="A11" t="s">
        <v>386</v>
      </c>
      <c r="B11" t="s">
        <v>386</v>
      </c>
      <c r="C11" t="s">
        <v>387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1" activeCellId="1" sqref="D16:D17 A1"/>
    </sheetView>
  </sheetViews>
  <sheetFormatPr defaultColWidth="8.6796875" defaultRowHeight="15"/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388</v>
      </c>
      <c r="B2" t="s">
        <v>388</v>
      </c>
      <c r="C2" t="s">
        <v>389</v>
      </c>
    </row>
    <row r="3" ht="15">
      <c r="A3" t="s">
        <v>390</v>
      </c>
      <c r="B3" t="s">
        <v>390</v>
      </c>
      <c r="C3" t="s">
        <v>391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8.94140625"/>
    <col bestFit="1" min="2" max="2" width="10.2031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392</v>
      </c>
      <c r="B2" t="s">
        <v>392</v>
      </c>
      <c r="C2" t="s">
        <v>393</v>
      </c>
    </row>
    <row r="3" ht="15">
      <c r="A3" t="s">
        <v>394</v>
      </c>
      <c r="B3" t="s">
        <v>394</v>
      </c>
      <c r="C3" t="s">
        <v>395</v>
      </c>
    </row>
    <row r="4" ht="15">
      <c r="A4" t="s">
        <v>396</v>
      </c>
      <c r="B4" t="s">
        <v>396</v>
      </c>
      <c r="C4" t="s">
        <v>397</v>
      </c>
    </row>
    <row r="5" ht="15">
      <c r="A5" t="s">
        <v>222</v>
      </c>
      <c r="B5" t="s">
        <v>223</v>
      </c>
      <c r="C5" t="s">
        <v>398</v>
      </c>
    </row>
    <row r="6" ht="15">
      <c r="A6" t="s">
        <v>399</v>
      </c>
      <c r="B6" t="s">
        <v>400</v>
      </c>
      <c r="C6" t="s">
        <v>401</v>
      </c>
    </row>
    <row r="7" ht="15">
      <c r="A7" t="s">
        <v>402</v>
      </c>
      <c r="B7" t="s">
        <v>402</v>
      </c>
      <c r="C7" t="s">
        <v>403</v>
      </c>
    </row>
    <row r="8" ht="15">
      <c r="A8" t="s">
        <v>404</v>
      </c>
      <c r="B8" t="s">
        <v>405</v>
      </c>
      <c r="C8" t="s">
        <v>406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4.65234375"/>
    <col bestFit="1" min="2" max="2" width="16.6015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407</v>
      </c>
      <c r="B2" t="s">
        <v>408</v>
      </c>
      <c r="C2" t="s">
        <v>409</v>
      </c>
    </row>
    <row r="3" ht="15">
      <c r="A3" t="s">
        <v>410</v>
      </c>
      <c r="B3" t="s">
        <v>411</v>
      </c>
      <c r="C3" t="s">
        <v>412</v>
      </c>
    </row>
    <row r="4" ht="15">
      <c r="A4" t="s">
        <v>413</v>
      </c>
      <c r="B4" t="s">
        <v>414</v>
      </c>
      <c r="C4" t="s">
        <v>415</v>
      </c>
    </row>
    <row r="5" ht="15">
      <c r="A5" t="s">
        <v>416</v>
      </c>
      <c r="B5" t="s">
        <v>417</v>
      </c>
      <c r="C5" t="s">
        <v>418</v>
      </c>
    </row>
    <row r="6" ht="15">
      <c r="A6" t="s">
        <v>419</v>
      </c>
      <c r="B6" t="s">
        <v>420</v>
      </c>
      <c r="C6" t="s">
        <v>421</v>
      </c>
    </row>
    <row r="7" ht="15">
      <c r="A7" t="s">
        <v>422</v>
      </c>
      <c r="B7" t="s">
        <v>422</v>
      </c>
      <c r="C7" t="s">
        <v>423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7.28125"/>
    <col bestFit="1" min="2" max="2" width="25.8515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424</v>
      </c>
      <c r="B2" t="s">
        <v>425</v>
      </c>
      <c r="C2" t="s">
        <v>426</v>
      </c>
    </row>
    <row r="3" ht="15">
      <c r="A3" t="s">
        <v>427</v>
      </c>
      <c r="B3" t="s">
        <v>428</v>
      </c>
      <c r="C3" t="s">
        <v>429</v>
      </c>
    </row>
    <row r="4" ht="15">
      <c r="A4" t="s">
        <v>430</v>
      </c>
      <c r="B4" t="s">
        <v>431</v>
      </c>
      <c r="C4" t="s">
        <v>432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4.3125"/>
    <col bestFit="1" min="2" max="2" width="13.74218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433</v>
      </c>
      <c r="B2" t="s">
        <v>433</v>
      </c>
      <c r="C2" t="s">
        <v>434</v>
      </c>
    </row>
    <row r="3" ht="15">
      <c r="A3" t="s">
        <v>435</v>
      </c>
      <c r="B3" t="s">
        <v>435</v>
      </c>
      <c r="C3" t="s">
        <v>436</v>
      </c>
    </row>
    <row r="4" ht="15">
      <c r="A4" t="s">
        <v>437</v>
      </c>
      <c r="B4" t="s">
        <v>437</v>
      </c>
      <c r="C4" t="s">
        <v>438</v>
      </c>
    </row>
    <row r="5" ht="15">
      <c r="A5" t="s">
        <v>439</v>
      </c>
      <c r="B5" t="s">
        <v>439</v>
      </c>
      <c r="C5" t="s">
        <v>440</v>
      </c>
    </row>
    <row r="6" ht="15">
      <c r="A6" t="s">
        <v>441</v>
      </c>
      <c r="B6" t="s">
        <v>442</v>
      </c>
      <c r="C6" t="s">
        <v>443</v>
      </c>
    </row>
    <row r="7" ht="15">
      <c r="A7" t="s">
        <v>444</v>
      </c>
      <c r="B7" t="s">
        <v>445</v>
      </c>
      <c r="C7" t="s">
        <v>446</v>
      </c>
    </row>
    <row r="8" ht="15">
      <c r="A8" t="s">
        <v>447</v>
      </c>
      <c r="B8" t="s">
        <v>448</v>
      </c>
      <c r="C8" t="s">
        <v>449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2" width="9.621093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320</v>
      </c>
      <c r="B2" t="s">
        <v>320</v>
      </c>
      <c r="C2" t="s">
        <v>450</v>
      </c>
    </row>
    <row r="3" ht="15">
      <c r="A3" t="s">
        <v>328</v>
      </c>
      <c r="B3" t="s">
        <v>329</v>
      </c>
      <c r="C3" t="s">
        <v>330</v>
      </c>
    </row>
    <row r="4" ht="15">
      <c r="A4" t="s">
        <v>331</v>
      </c>
      <c r="B4" t="s">
        <v>331</v>
      </c>
      <c r="C4" t="s">
        <v>332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bestFit="1" min="1" max="1" width="18.421875"/>
    <col bestFit="1" min="2" max="2" width="21.1718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451</v>
      </c>
      <c r="B2" t="s">
        <v>452</v>
      </c>
      <c r="C2" t="s">
        <v>453</v>
      </c>
    </row>
    <row r="3" ht="15">
      <c r="A3" t="s">
        <v>454</v>
      </c>
      <c r="B3" t="s">
        <v>454</v>
      </c>
      <c r="C3" t="s">
        <v>455</v>
      </c>
    </row>
    <row r="4" ht="15">
      <c r="A4" t="s">
        <v>456</v>
      </c>
      <c r="B4" t="s">
        <v>457</v>
      </c>
      <c r="C4" t="s">
        <v>458</v>
      </c>
    </row>
    <row r="5" ht="15">
      <c r="A5" t="s">
        <v>459</v>
      </c>
      <c r="B5" t="s">
        <v>459</v>
      </c>
      <c r="C5" t="s">
        <v>460</v>
      </c>
    </row>
    <row r="6" ht="15">
      <c r="A6" t="s">
        <v>461</v>
      </c>
      <c r="B6" t="s">
        <v>461</v>
      </c>
      <c r="C6" t="s">
        <v>462</v>
      </c>
    </row>
    <row r="7" ht="15">
      <c r="A7" t="s">
        <v>463</v>
      </c>
      <c r="B7" t="s">
        <v>464</v>
      </c>
      <c r="C7" t="s">
        <v>465</v>
      </c>
    </row>
    <row r="8" ht="15">
      <c r="A8" t="s">
        <v>466</v>
      </c>
      <c r="B8" t="s">
        <v>467</v>
      </c>
      <c r="C8" t="s">
        <v>468</v>
      </c>
    </row>
    <row r="9" ht="15">
      <c r="A9" t="s">
        <v>469</v>
      </c>
      <c r="B9" t="s">
        <v>470</v>
      </c>
      <c r="C9" t="s">
        <v>471</v>
      </c>
    </row>
    <row r="10" ht="15">
      <c r="A10" t="s">
        <v>472</v>
      </c>
      <c r="B10" t="s">
        <v>473</v>
      </c>
      <c r="C10" t="s">
        <v>474</v>
      </c>
    </row>
    <row r="11" ht="15">
      <c r="A11" t="s">
        <v>475</v>
      </c>
      <c r="B11" t="s">
        <v>476</v>
      </c>
      <c r="C11" t="s">
        <v>477</v>
      </c>
    </row>
    <row r="12" ht="15">
      <c r="A12" t="s">
        <v>478</v>
      </c>
      <c r="B12" t="s">
        <v>479</v>
      </c>
      <c r="C12" t="s">
        <v>480</v>
      </c>
    </row>
    <row r="13" ht="15">
      <c r="A13" t="s">
        <v>481</v>
      </c>
      <c r="B13" t="s">
        <v>482</v>
      </c>
      <c r="C13" t="s">
        <v>483</v>
      </c>
    </row>
    <row r="14" ht="15">
      <c r="A14" t="s">
        <v>484</v>
      </c>
      <c r="B14" t="s">
        <v>485</v>
      </c>
      <c r="C14" t="s">
        <v>486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1" activeCellId="1" sqref="D16:D17 A1"/>
    </sheetView>
  </sheetViews>
  <sheetFormatPr defaultColWidth="8.6796875" defaultRowHeight="15"/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487</v>
      </c>
      <c r="B2" t="s">
        <v>487</v>
      </c>
      <c r="C2" t="s">
        <v>488</v>
      </c>
    </row>
    <row r="3" ht="15">
      <c r="A3" t="s">
        <v>489</v>
      </c>
      <c r="B3" t="s">
        <v>489</v>
      </c>
      <c r="C3" t="s">
        <v>490</v>
      </c>
    </row>
    <row r="4" ht="15">
      <c r="A4" t="s">
        <v>491</v>
      </c>
      <c r="B4" t="s">
        <v>491</v>
      </c>
      <c r="C4" t="s">
        <v>492</v>
      </c>
    </row>
    <row r="5" ht="15">
      <c r="A5" t="s">
        <v>493</v>
      </c>
      <c r="B5" t="s">
        <v>493</v>
      </c>
      <c r="C5" t="s">
        <v>494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9.28125"/>
    <col customWidth="1" min="2" max="2" width="32.0039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154</v>
      </c>
      <c r="B2" t="s">
        <v>154</v>
      </c>
      <c r="C2" t="s">
        <v>155</v>
      </c>
    </row>
    <row r="3" ht="15">
      <c r="A3" t="s">
        <v>156</v>
      </c>
      <c r="B3" t="s">
        <v>157</v>
      </c>
      <c r="C3" t="s">
        <v>158</v>
      </c>
    </row>
    <row r="4" ht="15">
      <c r="A4" t="s">
        <v>159</v>
      </c>
      <c r="B4" t="s">
        <v>159</v>
      </c>
      <c r="C4" t="s">
        <v>160</v>
      </c>
    </row>
    <row r="5" ht="15">
      <c r="A5" t="s">
        <v>161</v>
      </c>
      <c r="B5" t="s">
        <v>162</v>
      </c>
      <c r="C5" t="s">
        <v>163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2" max="2" width="28.14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164</v>
      </c>
      <c r="B2" t="s">
        <v>165</v>
      </c>
      <c r="C2" t="s">
        <v>166</v>
      </c>
    </row>
    <row r="3" ht="15">
      <c r="A3" t="s">
        <v>167</v>
      </c>
      <c r="B3" t="s">
        <v>167</v>
      </c>
      <c r="C3" t="s">
        <v>168</v>
      </c>
    </row>
    <row r="4" ht="15">
      <c r="A4" t="s">
        <v>169</v>
      </c>
      <c r="B4" t="s">
        <v>170</v>
      </c>
      <c r="C4" t="s">
        <v>171</v>
      </c>
    </row>
    <row r="5" ht="15">
      <c r="A5" t="s">
        <v>172</v>
      </c>
      <c r="B5" t="s">
        <v>172</v>
      </c>
      <c r="C5" t="s">
        <v>173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2.57421875"/>
    <col customWidth="1" min="2" max="2" width="12.281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174</v>
      </c>
      <c r="B2" t="s">
        <v>174</v>
      </c>
      <c r="C2" t="s">
        <v>175</v>
      </c>
    </row>
    <row r="3" ht="15">
      <c r="A3" t="s">
        <v>176</v>
      </c>
      <c r="B3" t="s">
        <v>177</v>
      </c>
      <c r="C3" t="s">
        <v>178</v>
      </c>
    </row>
    <row r="4" ht="15">
      <c r="A4" t="s">
        <v>179</v>
      </c>
      <c r="B4" t="s">
        <v>180</v>
      </c>
      <c r="C4" t="s">
        <v>181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26.57421875"/>
    <col customWidth="1" min="2" max="2" width="31.71093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182</v>
      </c>
      <c r="B2" t="s">
        <v>183</v>
      </c>
      <c r="C2" t="s">
        <v>184</v>
      </c>
    </row>
    <row r="3" ht="15">
      <c r="A3" t="s">
        <v>185</v>
      </c>
      <c r="B3" t="s">
        <v>186</v>
      </c>
      <c r="C3" t="s">
        <v>187</v>
      </c>
    </row>
    <row r="4" ht="15">
      <c r="A4" t="s">
        <v>188</v>
      </c>
      <c r="B4" t="s">
        <v>189</v>
      </c>
      <c r="C4" t="s">
        <v>190</v>
      </c>
    </row>
    <row r="5" ht="15">
      <c r="A5" t="s">
        <v>191</v>
      </c>
      <c r="B5" t="s">
        <v>192</v>
      </c>
      <c r="C5" t="s">
        <v>193</v>
      </c>
    </row>
    <row r="6" ht="15">
      <c r="A6" t="s">
        <v>194</v>
      </c>
      <c r="B6" t="s">
        <v>195</v>
      </c>
      <c r="C6" t="s">
        <v>196</v>
      </c>
    </row>
    <row r="7" ht="15">
      <c r="A7" t="s">
        <v>197</v>
      </c>
      <c r="B7" t="s">
        <v>198</v>
      </c>
      <c r="C7" t="s">
        <v>199</v>
      </c>
    </row>
    <row r="8" ht="15">
      <c r="A8" t="s">
        <v>200</v>
      </c>
      <c r="B8" t="s">
        <v>201</v>
      </c>
      <c r="C8" t="s">
        <v>202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9.28125"/>
    <col customWidth="1" min="2" max="2" width="25.71093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203</v>
      </c>
      <c r="B2" t="s">
        <v>204</v>
      </c>
      <c r="C2" t="s">
        <v>205</v>
      </c>
    </row>
    <row r="3" ht="15">
      <c r="A3" t="s">
        <v>206</v>
      </c>
      <c r="B3" t="s">
        <v>206</v>
      </c>
      <c r="C3" t="s">
        <v>207</v>
      </c>
    </row>
    <row r="4" ht="15">
      <c r="A4" t="s">
        <v>208</v>
      </c>
      <c r="B4" t="s">
        <v>208</v>
      </c>
      <c r="C4" t="s">
        <v>209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6.7109375"/>
    <col customWidth="1" min="2" max="2" width="14.0039062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210</v>
      </c>
      <c r="B2" t="s">
        <v>210</v>
      </c>
      <c r="C2" t="s">
        <v>211</v>
      </c>
    </row>
    <row r="3" ht="15">
      <c r="A3" t="s">
        <v>212</v>
      </c>
      <c r="B3" t="s">
        <v>212</v>
      </c>
      <c r="C3" t="s">
        <v>213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1" sqref="D16:D17 A1"/>
    </sheetView>
  </sheetViews>
  <sheetFormatPr defaultColWidth="8.6796875" defaultRowHeight="14.25"/>
  <cols>
    <col customWidth="1" min="1" max="1" width="19.7109375"/>
    <col customWidth="1" min="2" max="2" width="23.421875"/>
  </cols>
  <sheetData>
    <row r="1" ht="15">
      <c r="A1" s="4" t="s">
        <v>2</v>
      </c>
      <c r="B1" s="4" t="s">
        <v>3</v>
      </c>
      <c r="C1" s="4" t="s">
        <v>4</v>
      </c>
    </row>
    <row r="2" ht="15">
      <c r="A2" t="s">
        <v>214</v>
      </c>
      <c r="B2" t="s">
        <v>215</v>
      </c>
      <c r="C2" t="s">
        <v>216</v>
      </c>
    </row>
    <row r="3" ht="15">
      <c r="A3" t="s">
        <v>217</v>
      </c>
      <c r="B3" t="s">
        <v>218</v>
      </c>
      <c r="C3" t="s">
        <v>219</v>
      </c>
    </row>
    <row r="4" ht="15">
      <c r="A4" t="s">
        <v>220</v>
      </c>
      <c r="B4" t="s">
        <v>220</v>
      </c>
      <c r="C4" t="s">
        <v>221</v>
      </c>
    </row>
    <row r="5" ht="15">
      <c r="A5" t="s">
        <v>222</v>
      </c>
      <c r="B5" t="s">
        <v>223</v>
      </c>
      <c r="C5" t="s">
        <v>224</v>
      </c>
    </row>
    <row r="6" ht="15">
      <c r="A6" t="s">
        <v>169</v>
      </c>
      <c r="B6" t="s">
        <v>169</v>
      </c>
      <c r="C6" t="s">
        <v>225</v>
      </c>
    </row>
    <row r="7" ht="15">
      <c r="A7" t="s">
        <v>226</v>
      </c>
      <c r="B7" t="s">
        <v>227</v>
      </c>
      <c r="C7" t="s">
        <v>228</v>
      </c>
    </row>
  </sheetData>
  <printOptions headings="0" gridLines="0" horizontalCentered="0" verticalCentered="0"/>
  <pageMargins left="0.75" right="0.75" top="1" bottom="1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dc:language>fr-FR</dc:language>
  <cp:lastModifiedBy>ALAYRANGUES Patrick</cp:lastModifiedBy>
  <cp:revision>2</cp:revision>
  <dcterms:created xsi:type="dcterms:W3CDTF">2024-11-11T10:13:59Z</dcterms:created>
  <dcterms:modified xsi:type="dcterms:W3CDTF">2024-11-11T12:45:15Z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