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2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ez-moi" sheetId="1" state="visible" r:id="rId2"/>
    <sheet name="Affleurant" sheetId="2" state="visible" r:id="rId3"/>
    <sheet name="Bassin" sheetId="3" state="visible" r:id="rId4"/>
    <sheet name="Canalisation assainissement" sheetId="4" state="visible" r:id="rId5"/>
    <sheet name="Chambre dépollution" sheetId="5" state="visible" r:id="rId6"/>
    <sheet name="Equipement" sheetId="6" state="visible" r:id="rId7"/>
    <sheet name="Exutoire" sheetId="7" state="visible" r:id="rId8"/>
    <sheet name="Emprise génie civil" sheetId="8" state="visible" r:id="rId9"/>
    <sheet name="ass_gestion_epl_point" sheetId="9" state="visible" r:id="rId10"/>
    <sheet name="ass_gestion_epl_ligne" sheetId="10" state="visible" r:id="rId11"/>
    <sheet name="ass_gestion_epl_surface" sheetId="11" state="visible" r:id="rId12"/>
    <sheet name="Ouvrage spécial point" sheetId="12" state="visible" r:id="rId13"/>
    <sheet name="Ouvrage spécial ligne" sheetId="13" state="visible" r:id="rId14"/>
    <sheet name="Ouvrage spécial surface" sheetId="14" state="visible" r:id="rId15"/>
    <sheet name="Périmètre en gestion" sheetId="15" state="visible" r:id="rId16"/>
    <sheet name="Pièce" sheetId="16" state="visible" r:id="rId17"/>
    <sheet name="Pièce hors topo" sheetId="17" state="visible" r:id="rId18"/>
    <sheet name="Point mesure" sheetId="18" state="visible" r:id="rId19"/>
    <sheet name="Point prélèvement" sheetId="19" state="visible" r:id="rId20"/>
    <sheet name="Poste pompage" sheetId="20" state="visible" r:id="rId21"/>
    <sheet name="Prétraitement" sheetId="21" state="visible" r:id="rId22"/>
    <sheet name="Protection mécanique" sheetId="22" state="visible" r:id="rId23"/>
    <sheet name="Regard assainissement" sheetId="23" state="visible" r:id="rId24"/>
    <sheet name="Station traitement EU" sheetId="24" state="visible" r:id="rId25"/>
    <sheet name="Canalisation branchement" sheetId="25" state="visible" r:id="rId26"/>
    <sheet name="Engouffrement poncuel" sheetId="26" state="visible" r:id="rId27"/>
    <sheet name="Engouffrement ligne" sheetId="27" state="visible" r:id="rId28"/>
    <sheet name="Engouffrement surface" sheetId="28" state="visible" r:id="rId29"/>
    <sheet name="Point de collecte" sheetId="29" state="visible" r:id="rId30"/>
    <sheet name="Raccord assainissement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<sst xmlns="http://schemas.openxmlformats.org/spreadsheetml/2006/main" count="1825" uniqueCount="493">
  <si>
    <t xml:space="preserve">table</t>
  </si>
  <si>
    <t xml:space="preserve">nom (lien)</t>
  </si>
  <si>
    <t xml:space="preserve">description</t>
  </si>
  <si>
    <t xml:space="preserve">géométrie</t>
  </si>
  <si>
    <t xml:space="preserve">Nombre de champs</t>
  </si>
  <si>
    <t xml:space="preserve">Nom de l'entité (nom logique)</t>
  </si>
  <si>
    <t xml:space="preserve">ass_affleurant</t>
  </si>
  <si>
    <t xml:space="preserve">Alias de l'entité (nom conceptuel)</t>
  </si>
  <si>
    <t xml:space="preserve">Affleurant assainissement</t>
  </si>
  <si>
    <t xml:space="preserve">Définition</t>
  </si>
  <si>
    <t xml:space="preserve">Objet visible depuis la surface, au niveau du sol</t>
  </si>
  <si>
    <t xml:space="preserve">Contraintes topologiques</t>
  </si>
  <si>
    <t xml:space="preserve">Sans</t>
  </si>
  <si>
    <t xml:space="preserve">Association</t>
  </si>
  <si>
    <t xml:space="preserve">par attributs</t>
  </si>
  <si>
    <t xml:space="preserve">Point/ligne/surfacique</t>
  </si>
  <si>
    <t xml:space="preserve">Point</t>
  </si>
  <si>
    <t xml:space="preserve">Attributs </t>
  </si>
  <si>
    <t xml:space="preserve">Alias de l'attribut</t>
  </si>
  <si>
    <t xml:space="preserve">Type de valeurs</t>
  </si>
  <si>
    <t xml:space="preserve">Valeurs possibles</t>
  </si>
  <si>
    <t xml:space="preserve">Autorise les valeurs nulles</t>
  </si>
  <si>
    <t xml:space="preserve">Nom RAEPA</t>
  </si>
  <si>
    <t xml:space="preserve">Réglementaire</t>
  </si>
  <si>
    <t xml:space="preserve">Commentaires</t>
  </si>
  <si>
    <t xml:space="preserve">id_ass_affleurant</t>
  </si>
  <si>
    <t xml:space="preserve">identifiant métier</t>
  </si>
  <si>
    <t xml:space="preserve">Identifiant</t>
  </si>
  <si>
    <t xml:space="preserve">Texte</t>
  </si>
  <si>
    <t xml:space="preserve">Non</t>
  </si>
  <si>
    <t xml:space="preserve">type_affleurant</t>
  </si>
  <si>
    <t xml:space="preserve">type d’affleurants</t>
  </si>
  <si>
    <t xml:space="preserve">Type affleurant</t>
  </si>
  <si>
    <t xml:space="preserve">com_type_affleurant</t>
  </si>
  <si>
    <t xml:space="preserve">id_affleurant_pcrs</t>
  </si>
  <si>
    <t xml:space="preserve">identifiant affleurant PCRS</t>
  </si>
  <si>
    <t xml:space="preserve">Lein vers la  table des affleurants PCRS</t>
  </si>
  <si>
    <t xml:space="preserve">Oui</t>
  </si>
  <si>
    <t xml:space="preserve">Voir liste PCRS</t>
  </si>
  <si>
    <t xml:space="preserve">id_emprise</t>
  </si>
  <si>
    <t xml:space="preserve">identifiant emprise</t>
  </si>
  <si>
    <t xml:space="preserve">lien vers emprise</t>
  </si>
  <si>
    <t xml:space="preserve">emprise</t>
  </si>
  <si>
    <t xml:space="preserve">Référence à l'entité dessous</t>
  </si>
  <si>
    <t xml:space="preserve">id_noeud_reseau</t>
  </si>
  <si>
    <t xml:space="preserve">identifiant nœud réseau</t>
  </si>
  <si>
    <t xml:space="preserve">lien vers élément ponctuel</t>
  </si>
  <si>
    <t xml:space="preserve">noeud_reseau</t>
  </si>
  <si>
    <t xml:space="preserve">id_canalisation</t>
  </si>
  <si>
    <t xml:space="preserve">identifiant canalisation</t>
  </si>
  <si>
    <t xml:space="preserve">lien vers élément linéaire</t>
  </si>
  <si>
    <t xml:space="preserve">canalisation</t>
  </si>
  <si>
    <t xml:space="preserve">ass_bassin</t>
  </si>
  <si>
    <t xml:space="preserve">Entité fille de nœud</t>
  </si>
  <si>
    <t xml:space="preserve">Bassin</t>
  </si>
  <si>
    <t xml:space="preserve">Ouvrage retenant momentanément des eaux pendant les périodes pluvieuses, que ce soit des eaux pluviales seules ou un mélange d'eaux pluviales et d'eaux usées.</t>
  </si>
  <si>
    <t xml:space="preserve">http://wikhydro.developpement-durable.gouv.fr/index.php/Bassin_(HU)</t>
  </si>
  <si>
    <t xml:space="preserve">Portées par sa classe mère</t>
  </si>
  <si>
    <t xml:space="preserve">Fille de noeud_reseau</t>
  </si>
  <si>
    <t xml:space="preserve">id_ass_bassin</t>
  </si>
  <si>
    <t xml:space="preserve">Identifiant bassin</t>
  </si>
  <si>
    <t xml:space="preserve">identifiant</t>
  </si>
  <si>
    <t xml:space="preserve">nom_usuel</t>
  </si>
  <si>
    <t xml:space="preserve">Nom usuel bassin</t>
  </si>
  <si>
    <t xml:space="preserve">Nom usuel du bassin</t>
  </si>
  <si>
    <t xml:space="preserve">type_bassin</t>
  </si>
  <si>
    <t xml:space="preserve">Type bassin</t>
  </si>
  <si>
    <t xml:space="preserve">exemple : bassin à ciel ouvert, enterré, cuve…</t>
  </si>
  <si>
    <t xml:space="preserve">ass_type_bassin</t>
  </si>
  <si>
    <t xml:space="preserve">fonction_bassin</t>
  </si>
  <si>
    <t xml:space="preserve">Fonction bassin</t>
  </si>
  <si>
    <t xml:space="preserve">exemple : infiltration,rétention,stockage,…</t>
  </si>
  <si>
    <t xml:space="preserve">ass_fonction_bassin</t>
  </si>
  <si>
    <t xml:space="preserve">structure_bassin</t>
  </si>
  <si>
    <t xml:space="preserve">Structure bassin</t>
  </si>
  <si>
    <t xml:space="preserve">exemple : cadre béton, alvéolaire, cuve acier, ...</t>
  </si>
  <si>
    <t xml:space="preserve">ass_structure_bassin</t>
  </si>
  <si>
    <t xml:space="preserve">capacite</t>
  </si>
  <si>
    <t xml:space="preserve">Capacité bassin</t>
  </si>
  <si>
    <t xml:space="preserve">Capacité maximale de stockage du bassin en M3</t>
  </si>
  <si>
    <t xml:space="preserve">debit_fuite</t>
  </si>
  <si>
    <t xml:space="preserve">Débit fuite</t>
  </si>
  <si>
    <t xml:space="preserve">Quantité limitée d'eau en M3/s qui s'évacue du bassin de stockage par l'intermédiaire d'un dispositif de régulation</t>
  </si>
  <si>
    <t xml:space="preserve">Décimal</t>
  </si>
  <si>
    <t xml:space="preserve">cote_radier</t>
  </si>
  <si>
    <t xml:space="preserve">Cote radier NGF</t>
  </si>
  <si>
    <t xml:space="preserve">Cote NGF du point le plus bas du fond de bassin</t>
  </si>
  <si>
    <t xml:space="preserve">cote mesurée au point le + bas du bassin</t>
  </si>
  <si>
    <t xml:space="preserve">cote_trop_plein</t>
  </si>
  <si>
    <t xml:space="preserve">Cote trop-plein NGF</t>
  </si>
  <si>
    <t xml:space="preserve">Cote NGF de débordement du bassin</t>
  </si>
  <si>
    <t xml:space="preserve">telegestion</t>
  </si>
  <si>
    <t xml:space="preserve">Télégestion</t>
  </si>
  <si>
    <t xml:space="preserve">présence d'une gestion à distance</t>
  </si>
  <si>
    <t xml:space="preserve">com_oui_non</t>
  </si>
  <si>
    <t xml:space="preserve">ass_canalisation</t>
  </si>
  <si>
    <t xml:space="preserve">Entité fille de Canalisation</t>
  </si>
  <si>
    <t xml:space="preserve">Canalisation assainissement</t>
  </si>
  <si>
    <t xml:space="preserve">Ensemble de tuyaux joints par leurs extrémités, de caractéristiques physiques (diamètre, matériau, etc.) identiques, représentées spatialement par une ligne.</t>
  </si>
  <si>
    <t xml:space="preserve">fille de canalisation</t>
  </si>
  <si>
    <t xml:space="preserve">Ligne</t>
  </si>
  <si>
    <t xml:space="preserve">id_ass_canalisation</t>
  </si>
  <si>
    <t xml:space="preserve">Identifiant canalisation assainissement</t>
  </si>
  <si>
    <t xml:space="preserve">fonction_canalisation</t>
  </si>
  <si>
    <t xml:space="preserve">Fonction canalisation assainissement</t>
  </si>
  <si>
    <t xml:space="preserve">Fonction principale dans le réseau d'une canalisation d'assainissement collectif
Exemple : Transport / Collecte / Trop plein / By pass /Galerie d'accès
Stockage…</t>
  </si>
  <si>
    <t xml:space="preserve">ass_fonction_canalisation</t>
  </si>
  <si>
    <t xml:space="preserve">fonctionCanAss</t>
  </si>
  <si>
    <t xml:space="preserve">contenu_canalisation</t>
  </si>
  <si>
    <t xml:space="preserve">contenu de la canalisation</t>
  </si>
  <si>
    <t xml:space="preserve">exemple : eaux résiduaires urbaines, eaux résiduaires industrielles…</t>
  </si>
  <si>
    <t xml:space="preserve">ass_contenu_canalisation</t>
  </si>
  <si>
    <t xml:space="preserve">contCanAss</t>
  </si>
  <si>
    <t xml:space="preserve">visitable</t>
  </si>
  <si>
    <t xml:space="preserve">Visitable en inspection pédestre</t>
  </si>
  <si>
    <t xml:space="preserve">altitude_fil_eau_amont</t>
  </si>
  <si>
    <t xml:space="preserve">Exprimés en m NGF avec 2 décimales (au cm)</t>
  </si>
  <si>
    <t xml:space="preserve">altAmont</t>
  </si>
  <si>
    <t xml:space="preserve">altitude_fil_eau_aval</t>
  </si>
  <si>
    <t xml:space="preserve">Altitude_fil_eau_aval</t>
  </si>
  <si>
    <t xml:space="preserve">altAval</t>
  </si>
  <si>
    <t xml:space="preserve">bassin_collecte</t>
  </si>
  <si>
    <t xml:space="preserve">Bassin collecte</t>
  </si>
  <si>
    <t xml:space="preserve">Bassin de collecte </t>
  </si>
  <si>
    <t xml:space="preserve">Champ de saisie ou référence au poste de refoulement du bassin</t>
  </si>
  <si>
    <t xml:space="preserve">ref_traitement</t>
  </si>
  <si>
    <t xml:space="preserve">référence traitement</t>
  </si>
  <si>
    <t xml:space="preserve">référence au traitement rattaché à cette canalisation</t>
  </si>
  <si>
    <t xml:space="preserve">ass_traitement</t>
  </si>
  <si>
    <t xml:space="preserve">Nom ou code de la STEP (code SANDRE)</t>
  </si>
  <si>
    <t xml:space="preserve">ass_chambre_depollution</t>
  </si>
  <si>
    <t xml:space="preserve">Chambre dépollution</t>
  </si>
  <si>
    <t xml:space="preserve"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t>
  </si>
  <si>
    <t xml:space="preserve">Point </t>
  </si>
  <si>
    <t xml:space="preserve">id_ass_chambre_depollution</t>
  </si>
  <si>
    <t xml:space="preserve">Identifiant chambre dépollution</t>
  </si>
  <si>
    <t xml:space="preserve">Nom usuel chambre dépollution</t>
  </si>
  <si>
    <t xml:space="preserve">Nom usuel de la chambre de dépollution</t>
  </si>
  <si>
    <t xml:space="preserve">type_chambre_depollution</t>
  </si>
  <si>
    <t xml:space="preserve">Type chambre dépollution</t>
  </si>
  <si>
    <t xml:space="preserve">exemple  : simple, double ou triple…</t>
  </si>
  <si>
    <t xml:space="preserve">ass_type_chambre</t>
  </si>
  <si>
    <t xml:space="preserve">bypass</t>
  </si>
  <si>
    <t xml:space="preserve">Bypass</t>
  </si>
  <si>
    <t xml:space="preserve">Bypass : Oui/non</t>
  </si>
  <si>
    <t xml:space="preserve">volume_chambre</t>
  </si>
  <si>
    <t xml:space="preserve">Volume chambre</t>
  </si>
  <si>
    <t xml:space="preserve">Volume total de la (ou des) cuve(s) en m3</t>
  </si>
  <si>
    <t xml:space="preserve">télégestion</t>
  </si>
  <si>
    <t xml:space="preserve">ass_equipement </t>
  </si>
  <si>
    <t xml:space="preserve">Equipement</t>
  </si>
  <si>
    <t xml:space="preserve">Composant associé à un ouvrage, par installation, montage, liaison ou mise en œuvre pour son exploitation afin d’assurer la fonction qui lui est dévolue.</t>
  </si>
  <si>
    <t xml:space="preserve">NF EN 12255-1 (guide ASTEE gestion patrimoniale)</t>
  </si>
  <si>
    <t xml:space="preserve">id_ass_equipement</t>
  </si>
  <si>
    <t xml:space="preserve">Identifiant de l'équipement</t>
  </si>
  <si>
    <t xml:space="preserve">type_equipement</t>
  </si>
  <si>
    <t xml:space="preserve">Type équipement</t>
  </si>
  <si>
    <t xml:space="preserve">exemple : clapet, seuil, batardeau, orifice, ventouse, vanne, barrage à poutrelles, seuil fixe, porte à flots, venturi…</t>
  </si>
  <si>
    <t xml:space="preserve">ass_type_equipement</t>
  </si>
  <si>
    <t xml:space="preserve">Raccord : point de branchement au sens RAEPA
Vanne, ventouse et raccord présents dans le RAEPA</t>
  </si>
  <si>
    <t xml:space="preserve">fonction_equipement</t>
  </si>
  <si>
    <t xml:space="preserve">Fonction équipement</t>
  </si>
  <si>
    <t xml:space="preserve">exemple : régulation, déviation, déversoir d'orage, anti-crue, anti retour, reprise temps sec, mise en sécurité…</t>
  </si>
  <si>
    <t xml:space="preserve">ass_fonction_equipement</t>
  </si>
  <si>
    <t xml:space="preserve">spécifique au DO</t>
  </si>
  <si>
    <t xml:space="preserve">ass_exutoire</t>
  </si>
  <si>
    <t xml:space="preserve">Exutoire</t>
  </si>
  <si>
    <t xml:space="preserve">Point de rejet dans le milieu récepteur</t>
  </si>
  <si>
    <t xml:space="preserve">id_ass_exutoire</t>
  </si>
  <si>
    <t xml:space="preserve">identifiant exutoire</t>
  </si>
  <si>
    <t xml:space="preserve">code_topage</t>
  </si>
  <si>
    <t xml:space="preserve">Code TOPAGE</t>
  </si>
  <si>
    <t xml:space="preserve">Code TOPAGE du milieu récepteur</t>
  </si>
  <si>
    <t xml:space="preserve">Faire référence à la codification de la BD TOPAGE (OFB/IGN/SANDRE ?).</t>
  </si>
  <si>
    <t xml:space="preserve">destination</t>
  </si>
  <si>
    <t xml:space="preserve">Destination</t>
  </si>
  <si>
    <t xml:space="preserve">exemple : naturel, artificiel…</t>
  </si>
  <si>
    <t xml:space="preserve">ass_destination</t>
  </si>
  <si>
    <t xml:space="preserve">ass_genie_civil</t>
  </si>
  <si>
    <t xml:space="preserve">Table fille de Emprise</t>
  </si>
  <si>
    <t xml:space="preserve">Emprise génie civil</t>
  </si>
  <si>
    <t xml:space="preserve">Surface au sol projetée ou réelle de l'ouvrage GC</t>
  </si>
  <si>
    <t xml:space="preserve">Fille de ’emprise'</t>
  </si>
  <si>
    <t xml:space="preserve">Surfacique</t>
  </si>
  <si>
    <t xml:space="preserve">id_genie_civil</t>
  </si>
  <si>
    <t xml:space="preserve">Identifiant génie civil</t>
  </si>
  <si>
    <t xml:space="preserve">materiau</t>
  </si>
  <si>
    <t xml:space="preserve">Matériau</t>
  </si>
  <si>
    <t xml:space="preserve">exemple : béton…</t>
  </si>
  <si>
    <t xml:space="preserve">com_materiau</t>
  </si>
  <si>
    <t xml:space="preserve">niveau</t>
  </si>
  <si>
    <t xml:space="preserve">Niveau rapport au sol</t>
  </si>
  <si>
    <t xml:space="preserve">Exemple : 0,1,-1,-2…</t>
  </si>
  <si>
    <t xml:space="preserve">Entier</t>
  </si>
  <si>
    <t xml:space="preserve">ass_gestion_epl_point</t>
  </si>
  <si>
    <t xml:space="preserve">gestion des ouvrages eaux pluviales</t>
  </si>
  <si>
    <t xml:space="preserve">ouvrage de gestion des ouvrages sur réseau d’eaux pluviales</t>
  </si>
  <si>
    <t xml:space="preserve">Contrainte topologique</t>
  </si>
  <si>
    <t xml:space="preserve">Association/relation</t>
  </si>
  <si>
    <t xml:space="preserve">id_ass_gestion_epl_point</t>
  </si>
  <si>
    <t xml:space="preserve">identifiant gestion pluvial</t>
  </si>
  <si>
    <t xml:space="preserve">non</t>
  </si>
  <si>
    <t xml:space="preserve">nom usuel</t>
  </si>
  <si>
    <t xml:space="preserve">type_gestion_epl</t>
  </si>
  <si>
    <t xml:space="preserve">type d'ouvrage de gestion</t>
  </si>
  <si>
    <t xml:space="preserve">type d'ouvrage. exemple : puits, bassin, fossé,noue…</t>
  </si>
  <si>
    <t xml:space="preserve">ass_type_gestion_epl</t>
  </si>
  <si>
    <t xml:space="preserve">liste issue du guide ASTEE (https://www.astee.org/publications/guide-solutions-de-gestion-durable-des-eaux-pluviales-gestion-patrimoniale/)</t>
  </si>
  <si>
    <t xml:space="preserve">fonction_gestion_epl</t>
  </si>
  <si>
    <t xml:space="preserve">fonction de l'ouvrage de gestion</t>
  </si>
  <si>
    <t xml:space="preserve">fonction principale. exemple : stockage,infiltration…</t>
  </si>
  <si>
    <t xml:space="preserve">ass_fonction_gestion_epl</t>
  </si>
  <si>
    <t xml:space="preserve">capacité</t>
  </si>
  <si>
    <t xml:space="preserve">capacité maximale de stockage en m3</t>
  </si>
  <si>
    <t xml:space="preserve">débit de fuite</t>
  </si>
  <si>
    <t xml:space="preserve">Quantité limitée d'eau en M3/s qui s'évacue par l'intermédiaire d'un dispositif de régulation</t>
  </si>
  <si>
    <t xml:space="preserve">numeric</t>
  </si>
  <si>
    <t xml:space="preserve">Cote radier</t>
  </si>
  <si>
    <t xml:space="preserve">Cote NGF du point le plus bas</t>
  </si>
  <si>
    <t xml:space="preserve">Cote trop-plein</t>
  </si>
  <si>
    <t xml:space="preserve">cote NGF du point de débordement </t>
  </si>
  <si>
    <t xml:space="preserve">ass_gestion_epl_ligne</t>
  </si>
  <si>
    <t xml:space="preserve">Fille de canalisation</t>
  </si>
  <si>
    <t xml:space="preserve">id_ass_gestion_epl_ligne</t>
  </si>
  <si>
    <t xml:space="preserve">ass_gestion_epl_surface</t>
  </si>
  <si>
    <t xml:space="preserve">Fille de ‘emprise'</t>
  </si>
  <si>
    <t xml:space="preserve">Surface</t>
  </si>
  <si>
    <t xml:space="preserve">id_ass_gestion_epl_surface</t>
  </si>
  <si>
    <t xml:space="preserve">ass_ouvrage_special_point</t>
  </si>
  <si>
    <t xml:space="preserve">Ouvrage spécial</t>
  </si>
  <si>
    <t xml:space="preserve">Ouvrage particulier ne rentrant pas dans une autre classe d'entités</t>
  </si>
  <si>
    <t xml:space="preserve">id_ass_ouvrage_special_p</t>
  </si>
  <si>
    <t xml:space="preserve">Identifiant Ouvrage spécial</t>
  </si>
  <si>
    <t xml:space="preserve">type_ouvrage_special</t>
  </si>
  <si>
    <t xml:space="preserve">Type ouvrage spécial</t>
  </si>
  <si>
    <t xml:space="preserve">exemple : puits d'infiltration, puits de chute, gradins, sauts de ski, siphon, chasse..</t>
  </si>
  <si>
    <t xml:space="preserve">ass_type_ouvrage_special</t>
  </si>
  <si>
    <t xml:space="preserve">Ouvrage particulier déjà prévu en symbologie, voir ils peuvent s'insérer dans catégorie 'Ouvrages particuliers' / 'spéciaux'</t>
  </si>
  <si>
    <t xml:space="preserve">ref_ouvrage</t>
  </si>
  <si>
    <t xml:space="preserve">référence à l’ouvrage</t>
  </si>
  <si>
    <t xml:space="preserve">Lien avec l'ouvrage de référence de l'assainissement </t>
  </si>
  <si>
    <t xml:space="preserve">ass_ouvrage_special_ligne</t>
  </si>
  <si>
    <t xml:space="preserve">id_ass_ouvrage_special_l</t>
  </si>
  <si>
    <t xml:space="preserve">ass_ouvrage_special_surface</t>
  </si>
  <si>
    <t xml:space="preserve">ass_perimetre_gestion</t>
  </si>
  <si>
    <t xml:space="preserve">Périmètre en gestion assainissement</t>
  </si>
  <si>
    <t xml:space="preserve">Surface projetée ou réelle du périmètre en gestion</t>
  </si>
  <si>
    <t xml:space="preserve">Point/ligne/surface</t>
  </si>
  <si>
    <t xml:space="preserve">id_ass_perimetre_gestion</t>
  </si>
  <si>
    <t xml:space="preserve">Identifiant périmètre</t>
  </si>
  <si>
    <t xml:space="preserve">type_perimetre_gestion</t>
  </si>
  <si>
    <t xml:space="preserve">Type périmètre</t>
  </si>
  <si>
    <t xml:space="preserve">exemple : cloture, enceinte, administratif...</t>
  </si>
  <si>
    <t xml:space="preserve">com_type_perimetre</t>
  </si>
  <si>
    <t xml:space="preserve">intérieur et clôtures
cloture : enceinte clôturée délimitant un site
surfaces en gestion : exemples de surfaces à entretenir sans clotures ou enceintes
Dénommés 'Périmètres particuliers' dans STAR DT
Notion de surfacique sur chambre de vannes pas évidente. Pour info : possibilité de représenter avec un symbole ponctuel une emprise.</t>
  </si>
  <si>
    <t xml:space="preserve">type_acces</t>
  </si>
  <si>
    <t xml:space="preserve">Type accès</t>
  </si>
  <si>
    <t xml:space="preserve">exemple : libre, restreint, sous autorisation…</t>
  </si>
  <si>
    <t xml:space="preserve">com_type_acces</t>
  </si>
  <si>
    <t xml:space="preserve">ass_piece</t>
  </si>
  <si>
    <t xml:space="preserve">Pièce réseau ass</t>
  </si>
  <si>
    <t xml:space="preserve">Pièces sur canalisations principales (topologique)</t>
  </si>
  <si>
    <t xml:space="preserve">id_ass_piece</t>
  </si>
  <si>
    <t xml:space="preserve">Identifiant pièce réseau</t>
  </si>
  <si>
    <t xml:space="preserve">type_piece</t>
  </si>
  <si>
    <t xml:space="preserve">Type pièce réseau</t>
  </si>
  <si>
    <t xml:space="preserve">exemple : coude, té, manchon, cône, bouchon, raccord…</t>
  </si>
  <si>
    <t xml:space="preserve">ass_type_piece</t>
  </si>
  <si>
    <t xml:space="preserve">ass_piece_hors_topo</t>
  </si>
  <si>
    <t xml:space="preserve">sans</t>
  </si>
  <si>
    <t xml:space="preserve">par attribut</t>
  </si>
  <si>
    <t xml:space="preserve">id_ass_pieceht</t>
  </si>
  <si>
    <t xml:space="preserve">ref_canalisation</t>
  </si>
  <si>
    <t xml:space="preserve">référence canalisation</t>
  </si>
  <si>
    <t xml:space="preserve">référence à la conduite de rattachement(id_canalisation)</t>
  </si>
  <si>
    <t xml:space="preserve">ass_point_mesure</t>
  </si>
  <si>
    <t xml:space="preserve">Point mesure</t>
  </si>
  <si>
    <t xml:space="preserve">Point de suivi remarquable du fonctionnement d'un ouvrage d'assainissement </t>
  </si>
  <si>
    <t xml:space="preserve">id_ass_point_mesure</t>
  </si>
  <si>
    <t xml:space="preserve">Identifiant point mesure</t>
  </si>
  <si>
    <t xml:space="preserve">Nom usuel point mesure</t>
  </si>
  <si>
    <t xml:space="preserve">exemple : hauteur, hauteur &amp; vitesse, débit, turbidité, température…</t>
  </si>
  <si>
    <t xml:space="preserve">ass_type_point_mesure</t>
  </si>
  <si>
    <t xml:space="preserve">type_point_mesure</t>
  </si>
  <si>
    <t xml:space="preserve">Type point mesure</t>
  </si>
  <si>
    <t xml:space="preserve">Codification SANDRE du type de point reglementaire</t>
  </si>
  <si>
    <t xml:space="preserve">ass_code_sandre</t>
  </si>
  <si>
    <t xml:space="preserve">liste des valeurs de la codification du SANDRE</t>
  </si>
  <si>
    <t xml:space="preserve">code_sandre</t>
  </si>
  <si>
    <t xml:space="preserve">Identifiant Sandre</t>
  </si>
  <si>
    <t xml:space="preserve">nom d’’usage du point</t>
  </si>
  <si>
    <t xml:space="preserve">id_sandre</t>
  </si>
  <si>
    <t xml:space="preserve">Code Sandre</t>
  </si>
  <si>
    <t xml:space="preserve">Identifiant SANDRE du point de mesure</t>
  </si>
  <si>
    <t xml:space="preserve">ass_point_prelevement</t>
  </si>
  <si>
    <t xml:space="preserve">Point prélèvement</t>
  </si>
  <si>
    <t xml:space="preserve">Emplacement spécifique où des échantillons d'effluents sont prélevés aux fins d'analyses et de tests.</t>
  </si>
  <si>
    <t xml:space="preserve">id_ass_point_prelevement</t>
  </si>
  <si>
    <t xml:space="preserve">Identifiant point prélèvement</t>
  </si>
  <si>
    <t xml:space="preserve">Nom usuel point prélèvement</t>
  </si>
  <si>
    <t xml:space="preserve">Nom usuel du point de prélèvement </t>
  </si>
  <si>
    <t xml:space="preserve">type_point_prelevement</t>
  </si>
  <si>
    <t xml:space="preserve">Type point prélèvement</t>
  </si>
  <si>
    <t xml:space="preserve">Exemple : manuel/automatique</t>
  </si>
  <si>
    <t xml:space="preserve">ass_type_point_prelevement</t>
  </si>
  <si>
    <t xml:space="preserve">Codification SANDRE</t>
  </si>
  <si>
    <t xml:space="preserve">ass_pompage</t>
  </si>
  <si>
    <t xml:space="preserve">Entité fille des nœuds</t>
  </si>
  <si>
    <t xml:space="preserve">Poste pompage</t>
  </si>
  <si>
    <t xml:space="preserve"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t>
  </si>
  <si>
    <t xml:space="preserve">EN 752 (guide ASTEE gestion patrimoniale)</t>
  </si>
  <si>
    <t xml:space="preserve">id_ass_pompage</t>
  </si>
  <si>
    <t xml:space="preserve">Identifiant poste pompage</t>
  </si>
  <si>
    <t xml:space="preserve">type_pompage</t>
  </si>
  <si>
    <t xml:space="preserve">Nom usuel poste pompage</t>
  </si>
  <si>
    <t xml:space="preserve">exemple : poste de refoulement, relevage, pompage en ligne...</t>
  </si>
  <si>
    <t xml:space="preserve">ass_type_pompage</t>
  </si>
  <si>
    <t xml:space="preserve">Type pompage</t>
  </si>
  <si>
    <t xml:space="preserve">Nom usuel du poste de pompage</t>
  </si>
  <si>
    <t xml:space="preserve">fonction_pompage</t>
  </si>
  <si>
    <t xml:space="preserve">Fonction pompage</t>
  </si>
  <si>
    <t xml:space="preserve">Fonction principale. Exemple : anti-crue, vidange, siphon, relevage EU, …</t>
  </si>
  <si>
    <t xml:space="preserve">ass_fonction_pompage</t>
  </si>
  <si>
    <t xml:space="preserve">nb_pompe</t>
  </si>
  <si>
    <t xml:space="preserve">Débit par temps sec (m3/h)</t>
  </si>
  <si>
    <t xml:space="preserve">Nombre total de pompes du poste</t>
  </si>
  <si>
    <t xml:space="preserve">A préciser total ou en fonctionnement ?</t>
  </si>
  <si>
    <t xml:space="preserve">debit_temps_sec</t>
  </si>
  <si>
    <t xml:space="preserve">Débit par temps de pluie (m3/h)</t>
  </si>
  <si>
    <t xml:space="preserve">Débit maximal par temps sec en M3/Heure</t>
  </si>
  <si>
    <t xml:space="preserve">debit_temps_pluie</t>
  </si>
  <si>
    <t xml:space="preserve">Volume de bache (m3)</t>
  </si>
  <si>
    <t xml:space="preserve">Débit maximal par temps de pluie en M3/Heure</t>
  </si>
  <si>
    <t xml:space="preserve">nb_bache</t>
  </si>
  <si>
    <t xml:space="preserve">Cote trop plein (m)</t>
  </si>
  <si>
    <t xml:space="preserve">Nombre de baches du poste</t>
  </si>
  <si>
    <t xml:space="preserve">volume_bache</t>
  </si>
  <si>
    <t xml:space="preserve">Nombre pompes</t>
  </si>
  <si>
    <t xml:space="preserve">Volume de la (ou des) bache(s) du poste (m3)</t>
  </si>
  <si>
    <t xml:space="preserve">Nombre baches</t>
  </si>
  <si>
    <t xml:space="preserve">Cote trop plein en mètres NGF</t>
  </si>
  <si>
    <t xml:space="preserve">ass_pretraitement</t>
  </si>
  <si>
    <t xml:space="preserve">Table fille de noeud reseau</t>
  </si>
  <si>
    <t xml:space="preserve">Prétraitement</t>
  </si>
  <si>
    <t xml:space="preserve">Les prétraitements ont pour objectif d'éliminer les éléments les plus grossiers. Il s'agit des déchets volumineux (dégrillage), des sables et graviers (dessablage) et des graisses (dégraissage-déshuilage).</t>
  </si>
  <si>
    <t xml:space="preserve">id_ass_pretraitement</t>
  </si>
  <si>
    <t xml:space="preserve">Identifiant prétraitement</t>
  </si>
  <si>
    <t xml:space="preserve">nom d'usage du prétraitement</t>
  </si>
  <si>
    <t xml:space="preserve">type_pretraitement</t>
  </si>
  <si>
    <t xml:space="preserve">Type prétraitement</t>
  </si>
  <si>
    <t xml:space="preserve">Exemple : combiné, dégrilleur, déshuileur, débourbeur, décanteur à sable, décanteur à graisses, séparateur d'hydrocarbures, ...</t>
  </si>
  <si>
    <t xml:space="preserve">ass_type_pretraitement</t>
  </si>
  <si>
    <t xml:space="preserve">Capacité prétraitement</t>
  </si>
  <si>
    <t xml:space="preserve">Capacité de prétraitement en M3/seconde</t>
  </si>
  <si>
    <t xml:space="preserve">volume</t>
  </si>
  <si>
    <t xml:space="preserve">Volume stockage</t>
  </si>
  <si>
    <t xml:space="preserve">Volume de stockage en M3</t>
  </si>
  <si>
    <t xml:space="preserve">ass_protection_mecanique</t>
  </si>
  <si>
    <t xml:space="preserve">Protection mécanique</t>
  </si>
  <si>
    <t xml:space="preserve">Construction dans laquelle les canalisations sont protégées et/ou guidées.</t>
  </si>
  <si>
    <t xml:space="preserve">STAR-DT</t>
  </si>
  <si>
    <t xml:space="preserve">id_ass_protection_mecanique</t>
  </si>
  <si>
    <t xml:space="preserve">Identifiant protection</t>
  </si>
  <si>
    <t xml:space="preserve">type_protection</t>
  </si>
  <si>
    <t xml:space="preserve">Materiau</t>
  </si>
  <si>
    <t xml:space="preserve">exemple : Fourreau, galerie, coffrage…</t>
  </si>
  <si>
    <t xml:space="preserve">com_type_protection</t>
  </si>
  <si>
    <t xml:space="preserve">Type protection</t>
  </si>
  <si>
    <t xml:space="preserve">ass_regard</t>
  </si>
  <si>
    <t xml:space="preserve">Entité fille des noeuds</t>
  </si>
  <si>
    <t xml:space="preserve">Regard assainissement</t>
  </si>
  <si>
    <t xml:space="preserve">Enceinte munie d’un tampon amovible, réalisée sur un branchement ou un collecteur.</t>
  </si>
  <si>
    <t xml:space="preserve">EN 752</t>
  </si>
  <si>
    <t xml:space="preserve">id_ass_regard</t>
  </si>
  <si>
    <t xml:space="preserve">Identifiant regard assainissement</t>
  </si>
  <si>
    <t xml:space="preserve">type_regard</t>
  </si>
  <si>
    <t xml:space="preserve">Type regard assainissement</t>
  </si>
  <si>
    <t xml:space="preserve">exemple : regard de visite, chambre, regard borgne, regard mixte….</t>
  </si>
  <si>
    <t xml:space="preserve">ass_type_regard</t>
  </si>
  <si>
    <t xml:space="preserve">Materiau </t>
  </si>
  <si>
    <t xml:space="preserve">position</t>
  </si>
  <si>
    <t xml:space="preserve">Position</t>
  </si>
  <si>
    <t xml:space="preserve">Positionnement du regard par rapport au réseau. Exemple : axial, déporté, non axial…</t>
  </si>
  <si>
    <t xml:space="preserve">ass_position</t>
  </si>
  <si>
    <t xml:space="preserve">type_descente</t>
  </si>
  <si>
    <t xml:space="preserve">Type descente</t>
  </si>
  <si>
    <t xml:space="preserve">Exemple : Echelon simple, échelon double, échelle, trous dans la paroi, rien…</t>
  </si>
  <si>
    <t xml:space="preserve">ass_type_descente</t>
  </si>
  <si>
    <t xml:space="preserve">Voir définition de la Norme 13508-2 </t>
  </si>
  <si>
    <t xml:space="preserve">nb_paliers</t>
  </si>
  <si>
    <t xml:space="preserve">Nombre paliers</t>
  </si>
  <si>
    <t xml:space="preserve">nombre de paliers</t>
  </si>
  <si>
    <t xml:space="preserve">Nombre : 0 s'il y en a pas</t>
  </si>
  <si>
    <t xml:space="preserve">z_tampon</t>
  </si>
  <si>
    <t xml:space="preserve">Z tampon</t>
  </si>
  <si>
    <t xml:space="preserve">Altitude mesurée au tampon</t>
  </si>
  <si>
    <t xml:space="preserve">z_radier</t>
  </si>
  <si>
    <t xml:space="preserve">Z radier</t>
  </si>
  <si>
    <t xml:space="preserve">Altitude au point le + bas du regard</t>
  </si>
  <si>
    <t xml:space="preserve">profondeur_mesure</t>
  </si>
  <si>
    <t xml:space="preserve">profondeur mesurée</t>
  </si>
  <si>
    <t xml:space="preserve">profondeur mesurée ou évaluée sur le terrain</t>
  </si>
  <si>
    <t xml:space="preserve">Station traitement EU</t>
  </si>
  <si>
    <t xml:space="preserve">Ensemble des installations chargées de traiter les eaux collectées par le réseau de collecte des eaux usées avant rejet au milieu naturel et dans le respect de la réglementation.</t>
  </si>
  <si>
    <t xml:space="preserve">MTES </t>
  </si>
  <si>
    <t xml:space="preserve">id_ass_traitement</t>
  </si>
  <si>
    <t xml:space="preserve">Identifiant station traitement</t>
  </si>
  <si>
    <t xml:space="preserve">Nom usuel traitement</t>
  </si>
  <si>
    <t xml:space="preserve">Nom usuel du système de traitement</t>
  </si>
  <si>
    <t xml:space="preserve">code_ouvrage_sandre</t>
  </si>
  <si>
    <t xml:space="preserve">Code ouvrage Sandre</t>
  </si>
  <si>
    <t xml:space="preserve">Code SANDRE dénommé 'code ouvrage de dépollution' : CdOuvrageDepollution</t>
  </si>
  <si>
    <t xml:space="preserve">techno_traitement</t>
  </si>
  <si>
    <t xml:space="preserve">Technologie traitement</t>
  </si>
  <si>
    <t xml:space="preserve">exemple : physico-chimique, biologique, chimique…</t>
  </si>
  <si>
    <t xml:space="preserve">ass_techno_traitement</t>
  </si>
  <si>
    <t xml:space="preserve">capacite_nominale</t>
  </si>
  <si>
    <t xml:space="preserve">Capacité Nominale</t>
  </si>
  <si>
    <t xml:space="preserve">capacité nominale du traitement (capaciteNom) en EH</t>
  </si>
  <si>
    <t xml:space="preserve">ass_canalisation_branchement</t>
  </si>
  <si>
    <t xml:space="preserve">Canalisation branchement</t>
  </si>
  <si>
    <t xml:space="preserve">Ensemble des éléments physiques assurant le raccordement entre le point de collecte et le réseau d’assainissement</t>
  </si>
  <si>
    <t xml:space="preserve">V2 : Norme ISO24510</t>
  </si>
  <si>
    <t xml:space="preserve">Spécifique : se connecte à un point de collecte et un raccord</t>
  </si>
  <si>
    <t xml:space="preserve">fille de canalisation (la table mère peut être différente des canalisations principales)</t>
  </si>
  <si>
    <t xml:space="preserve">id_ass_canalisation_branchement</t>
  </si>
  <si>
    <t xml:space="preserve">Fonction dans le réseau d'une canalisation d'assainissement collectif
Exemple : Transport / Collecte / Trop plein / By pass /Galerie d'accès
Stockage…</t>
  </si>
  <si>
    <t xml:space="preserve">ass_fonction_branchement</t>
  </si>
  <si>
    <t xml:space="preserve">ass_engouffrement_point</t>
  </si>
  <si>
    <t xml:space="preserve">Engouffrement ponctuel</t>
  </si>
  <si>
    <t xml:space="preserve">Élément du système d’assainissement permettant l'introduction des eaux de ruissellement dans le réseau</t>
  </si>
  <si>
    <t xml:space="preserve">http://wikhydro.developpement-durable.gouv.fr/index.php/Engouffrement_(HU)</t>
  </si>
  <si>
    <t xml:space="preserve">Portées par la classe mère</t>
  </si>
  <si>
    <t xml:space="preserve">fille de noeud_reseau (la table mère peut êtres différente de la table des nœuds principaux)</t>
  </si>
  <si>
    <t xml:space="preserve">id_ass_engouffrement_point</t>
  </si>
  <si>
    <t xml:space="preserve">Identifiant engouffrement ponctuel</t>
  </si>
  <si>
    <t xml:space="preserve">type_engouffrement</t>
  </si>
  <si>
    <t xml:space="preserve">Type engouffrement</t>
  </si>
  <si>
    <t xml:space="preserve">exemple : grille, caniveau, gargouille, avaloir, grille-avaloir, tampon avaloir, grille double…</t>
  </si>
  <si>
    <t xml:space="preserve">ass_type_engouffrement</t>
  </si>
  <si>
    <t xml:space="preserve">decantation</t>
  </si>
  <si>
    <t xml:space="preserve">Décantation</t>
  </si>
  <si>
    <t xml:space="preserve">Décantation (O/N)</t>
  </si>
  <si>
    <t xml:space="preserve">siphon</t>
  </si>
  <si>
    <t xml:space="preserve">Siphon</t>
  </si>
  <si>
    <t xml:space="preserve">Siphon (O/N)</t>
  </si>
  <si>
    <t xml:space="preserve">ass_engouffrement_ligne</t>
  </si>
  <si>
    <t xml:space="preserve">Engouffrement linéaire</t>
  </si>
  <si>
    <t xml:space="preserve">id_ass_engouffrement_ligne</t>
  </si>
  <si>
    <t xml:space="preserve">Identifiant engouffrement linéaire</t>
  </si>
  <si>
    <t xml:space="preserve">ass_engouffrement_surface</t>
  </si>
  <si>
    <t xml:space="preserve">Engouffrement surfacique</t>
  </si>
  <si>
    <t xml:space="preserve">id_ass_engouffrement_surface</t>
  </si>
  <si>
    <t xml:space="preserve">Identifiant engouffrement surface</t>
  </si>
  <si>
    <t xml:space="preserve">ass_point_collecte</t>
  </si>
  <si>
    <t xml:space="preserve">Fille de la super entité 'Noeud réseau'</t>
  </si>
  <si>
    <t xml:space="preserve">Point de collecte</t>
  </si>
  <si>
    <t xml:space="preserve">Interface physique fixe en amont de laquelle le service public de l’eau n’a plus la responsabilité légale pleine et entière du service  ou des infrastructures </t>
  </si>
  <si>
    <t xml:space="preserve">NF ISO 24510</t>
  </si>
  <si>
    <t xml:space="preserve">id_point_collecte</t>
  </si>
  <si>
    <t xml:space="preserve">Identifiant point de collecte</t>
  </si>
  <si>
    <t xml:space="preserve">type_point_collecte</t>
  </si>
  <si>
    <t xml:space="preserve">Type de point de collecte</t>
  </si>
  <si>
    <t xml:space="preserve">exemple : boite à passage direct, boite syphoide, té de visite, borgne, étanche, fictif…</t>
  </si>
  <si>
    <t xml:space="preserve">ass_type_point_collecte</t>
  </si>
  <si>
    <t xml:space="preserve">type_usager</t>
  </si>
  <si>
    <t xml:space="preserve">Type usager</t>
  </si>
  <si>
    <t xml:space="preserve">exemple : industriel, domestique, commercial, tertiaire, médical…</t>
  </si>
  <si>
    <t xml:space="preserve">com_type_usager</t>
  </si>
  <si>
    <t xml:space="preserve">ref_externe</t>
  </si>
  <si>
    <t xml:space="preserve">Référence externe</t>
  </si>
  <si>
    <t xml:space="preserve">Référence externe du point de collecte pour interfaçage avec la gestion des usagers</t>
  </si>
  <si>
    <t xml:space="preserve">Cote du tampon</t>
  </si>
  <si>
    <t xml:space="preserve">Cote du tampon affleurant en m (NGF-IGN 69)</t>
  </si>
  <si>
    <t xml:space="preserve">Cote du radier </t>
  </si>
  <si>
    <t xml:space="preserve">Altitude mesurée au point le plus bas de la boite, en m (NGF-IGN 69)</t>
  </si>
  <si>
    <t xml:space="preserve">profondeur</t>
  </si>
  <si>
    <t xml:space="preserve">Profondeur de la boite de branchement</t>
  </si>
  <si>
    <t xml:space="preserve">profondeur mesurée ou calculée</t>
  </si>
  <si>
    <t xml:space="preserve">levé sur le terrain ou calculé</t>
  </si>
  <si>
    <t xml:space="preserve">Définition d'une boite de branchement : Enceinte munie d’un tampon amovible, réalisée sur un collecteur ou un branchement, permettant 
l’introduction de matériel de nettoyage et d’inspection à partir de la surface du sol, mais ne permettant pas l’accès du personnel.</t>
  </si>
  <si>
    <t xml:space="preserve">ass_raccord</t>
  </si>
  <si>
    <t xml:space="preserve">Fille de l'entité 'Noeud branchement'</t>
  </si>
  <si>
    <t xml:space="preserve">Raccord assainissement</t>
  </si>
  <si>
    <t xml:space="preserve">Pièce de jonction entre la canalisation principale et la canalisation de branchement</t>
  </si>
  <si>
    <t xml:space="preserve">fille de noeud_reseau (la table mère peut êtres différente de la table des nœuds principaux)
associé par attribut à la canalisation principale</t>
  </si>
  <si>
    <t xml:space="preserve">id_ass_raccord</t>
  </si>
  <si>
    <t xml:space="preserve">Identifiant raccordement</t>
  </si>
  <si>
    <t xml:space="preserve">type_raccord</t>
  </si>
  <si>
    <t xml:space="preserve">Type pièce raccordement</t>
  </si>
  <si>
    <t xml:space="preserve">exemple : culotte, selle, tulipe, piquage direct, té de branchement…</t>
  </si>
  <si>
    <t xml:space="preserve">ass_type_raccord</t>
  </si>
  <si>
    <t xml:space="preserve">référence canalisation principale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</si>
</sst>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#,##0&quot; €&quot;;[RED]\-#,##0&quot; €&quot;"/>
    <numFmt numFmtId="167" formatCode="General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0C0C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i val="true"/>
      <u val="single"/>
      <sz val="11"/>
      <color rgb="FF000000"/>
      <name val="Calibri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1"/>
      <name val="Calibri"/>
      <family val="0"/>
      <charset val="1"/>
    </font>
    <font>
      <i val="true"/>
      <sz val="11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color rgb="FF000000"/>
      <name val="Arial Narrow"/>
      <family val="0"/>
      <charset val="1"/>
    </font>
    <font>
      <sz val="11"/>
      <color rgb="FF000000"/>
      <name val="Arial Narrow"/>
      <family val="0"/>
      <charset val="1"/>
    </font>
    <font>
      <i val="true"/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FFFFFF"/>
      </patternFill>
    </fill>
    <fill>
      <patternFill patternType="solid">
        <fgColor rgb="FF999999"/>
        <bgColor rgb="FF808080"/>
      </patternFill>
    </fill>
    <fill>
      <patternFill patternType="solid">
        <fgColor rgb="FFB4C7E7"/>
        <bgColor rgb="FFC0C0C0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4" applyFont="true" applyBorder="true" applyAlignment="true" applyProtection="false">
      <alignment horizontal="right" vertical="bottom" textRotation="0" wrapText="true" indent="0" shrinkToFit="false"/>
    </xf>
    <xf numFmtId="164" fontId="0" fillId="3" borderId="5" applyFont="true" applyBorder="true" applyAlignment="true" applyProtection="false">
      <alignment horizontal="right" vertical="bottom" textRotation="0" wrapText="true" indent="0" shrinkToFit="false"/>
    </xf>
    <xf numFmtId="164" fontId="0" fillId="3" borderId="6" applyFont="true" applyBorder="true" applyAlignment="true" applyProtection="false">
      <alignment horizontal="right" vertical="bottom" textRotation="0" wrapText="true" indent="0" shrinkToFit="false"/>
    </xf>
    <xf numFmtId="164" fontId="0" fillId="3" borderId="7" applyFont="true" applyBorder="true" applyAlignment="true" applyProtection="false">
      <alignment horizontal="right" vertical="bottom" textRotation="0" wrapText="true" indent="0" shrinkToFit="false"/>
    </xf>
    <xf numFmtId="164" fontId="0" fillId="3" borderId="8" applyFont="true" applyBorder="true" applyAlignment="true" applyProtection="false">
      <alignment horizontal="right" vertical="bottom" textRotation="0" wrapText="true" indent="0" shrinkToFit="false"/>
    </xf>
    <xf numFmtId="164" fontId="0" fillId="3" borderId="9" applyFont="true" applyBorder="true" applyAlignment="true" applyProtection="false">
      <alignment horizontal="center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yperlink 1" xfId="31"/>
    <cellStyle name="Input" xfId="32"/>
    <cellStyle name="Résulta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A933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80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118440</xdr:rowOff>
    </xdr:from>
    <xdr:to>
      <xdr:col>0</xdr:col>
      <xdr:colOff>302400</xdr:colOff>
      <xdr:row>18</xdr:row>
      <xdr:rowOff>68400</xdr:rowOff>
    </xdr:to>
    <xdr:sp>
      <xdr:nvSpPr>
        <xdr:cNvPr id="0" name="AutoShape 2"/>
        <xdr:cNvSpPr/>
      </xdr:nvSpPr>
      <xdr:spPr>
        <a:xfrm>
          <a:off x="0" y="2922480"/>
          <a:ext cx="302400" cy="300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16</xdr:row>
      <xdr:rowOff>118440</xdr:rowOff>
    </xdr:from>
    <xdr:to>
      <xdr:col>0</xdr:col>
      <xdr:colOff>302400</xdr:colOff>
      <xdr:row>18</xdr:row>
      <xdr:rowOff>68400</xdr:rowOff>
    </xdr:to>
    <xdr:sp>
      <xdr:nvSpPr>
        <xdr:cNvPr id="1" name="AutoShape 1"/>
        <xdr:cNvSpPr/>
      </xdr:nvSpPr>
      <xdr:spPr>
        <a:xfrm>
          <a:off x="0" y="2922480"/>
          <a:ext cx="302400" cy="300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astee.org/publications/guide-solutions-de-gestion-durable-des-eaux-pluviales-gestion-patrimoniale/" TargetMode="External"/><Relationship Id="rId2" Type="http://schemas.openxmlformats.org/officeDocument/2006/relationships/hyperlink" Target="https://www.astee.org/publications/guide-solutions-de-gestion-durable-des-eaux-pluviales-gestion-patrimoniale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astee.org/publications/guide-solutions-de-gestion-durable-des-eaux-pluviales-gestion-patrimoniale/" TargetMode="External"/><Relationship Id="rId2" Type="http://schemas.openxmlformats.org/officeDocument/2006/relationships/hyperlink" Target="https://www.astee.org/publications/guide-solutions-de-gestion-durable-des-eaux-pluviales-gestion-patrimoniale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Bassin_(HU)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astee.org/publications/guide-solutions-de-gestion-durable-des-eaux-pluviales-gestion-patrimoniale/" TargetMode="External"/><Relationship Id="rId2" Type="http://schemas.openxmlformats.org/officeDocument/2006/relationships/hyperlink" Target="https://www.astee.org/publications/guide-solutions-de-gestion-durable-des-eaux-pluviales-gestion-patrimonial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8" activeCellId="0" sqref="B18"/>
    </sheetView>
  </sheetViews>
  <sheetFormatPr defaultColWidth="8.5625" defaultRowHeight="13.8" zeroHeight="false" outlineLevelRow="0" outlineLevelCol="0"/>
  <cols>
    <col collapsed="false" customWidth="true" hidden="false" outlineLevel="0" max="1" min="1" style="1" width="33.99"/>
    <col collapsed="false" customWidth="true" hidden="false" outlineLevel="0" max="2" min="2" style="1" width="51.76"/>
    <col collapsed="false" customWidth="true" hidden="false" outlineLevel="0" max="3" min="3" style="2" width="77.88"/>
    <col collapsed="false" customWidth="true" hidden="false" outlineLevel="0" max="4" min="4" style="3" width="17.88"/>
    <col collapsed="false" customWidth="true" hidden="false" outlineLevel="0" max="5" min="5" style="2" width="13.44"/>
  </cols>
  <sheetData>
    <row r="1" customFormat="false" ht="28.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5" hidden="false" customHeight="false" outlineLevel="0" collapsed="false">
      <c r="A2" s="5" t="str">
        <f aca="false">Affleurant!B1</f>
        <v>ass_affleurant</v>
      </c>
      <c r="B2" s="5" t="str">
        <f aca="false">HYPERLINK("#'Affleurant'.A1","Affleurant")</f>
        <v>Affleurant</v>
      </c>
      <c r="C2" s="6" t="str">
        <f aca="false">Affleurant!B3</f>
        <v>Objet visible depuis la surface, au niveau du sol</v>
      </c>
      <c r="D2" s="7" t="str">
        <f aca="false">Affleurant!B6</f>
        <v>Point</v>
      </c>
      <c r="E2" s="7" t="n">
        <f aca="false">COUNTA(Affleurant!A8:A20)</f>
        <v>6</v>
      </c>
    </row>
    <row r="3" customFormat="false" ht="41.45" hidden="false" customHeight="false" outlineLevel="0" collapsed="false">
      <c r="A3" s="5" t="str">
        <f aca="false">Bassin!B1</f>
        <v>ass_bassin</v>
      </c>
      <c r="B3" s="5" t="str">
        <f aca="false">HYPERLINK("#'Bassin'.A1","Bassin")</f>
        <v>Bassin</v>
      </c>
      <c r="C3" s="6" t="str">
        <f aca="false">Bassin!B3</f>
        <v>Ouvrage retenant momentanément des eaux pendant les périodes pluvieuses, que ce soit des eaux pluviales seules ou un mélange d'eaux pluviales et d'eaux usées.</v>
      </c>
      <c r="D3" s="7" t="str">
        <f aca="false">Bassin!B6</f>
        <v>Point</v>
      </c>
      <c r="E3" s="7" t="n">
        <f aca="false">COUNTA(Bassin!A8:A20)</f>
        <v>10</v>
      </c>
    </row>
    <row r="4" customFormat="false" ht="28.15" hidden="false" customHeight="false" outlineLevel="0" collapsed="false">
      <c r="A4" s="5" t="str">
        <f aca="false">'Canalisation assainissement'!B1</f>
        <v>ass_canalisation</v>
      </c>
      <c r="B4" s="5" t="str">
        <f aca="false">HYPERLINK("#'Canalisation assainissement'.A1","Canalisation assainissement")</f>
        <v>Canalisation assainissement</v>
      </c>
      <c r="C4" s="6" t="str">
        <f aca="false">'Canalisation assainissement'!B3</f>
        <v>Ensemble de tuyaux joints par leurs extrémités, de caractéristiques physiques (diamètre, matériau, etc.) identiques, représentées spatialement par une ligne.</v>
      </c>
      <c r="D4" s="7" t="str">
        <f aca="false">'Canalisation assainissement'!B6</f>
        <v>Ligne</v>
      </c>
      <c r="E4" s="7" t="n">
        <f aca="false">COUNTA('Canalisation assainissement'!A8:A20)</f>
        <v>8</v>
      </c>
    </row>
    <row r="5" customFormat="false" ht="67.95" hidden="false" customHeight="false" outlineLevel="0" collapsed="false">
      <c r="A5" s="5" t="str">
        <f aca="false">'Chambre dépollution'!B1</f>
        <v>ass_chambre_depollution</v>
      </c>
      <c r="B5" s="5" t="str">
        <f aca="false">HYPERLINK("#'Chambre dépollution'.A1","Chambre dépollution")</f>
        <v>Chambre dépollution</v>
      </c>
      <c r="C5" s="6" t="str">
        <f aca="false">'Chambre dépollution'!B3</f>
        <v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v>
      </c>
      <c r="D5" s="7" t="str">
        <f aca="false">'Chambre dépollution'!B6</f>
        <v>Point</v>
      </c>
      <c r="E5" s="7" t="n">
        <f aca="false">COUNTA('Chambre dépollution'!A8:A20)</f>
        <v>6</v>
      </c>
    </row>
    <row r="6" customFormat="false" ht="28.15" hidden="false" customHeight="false" outlineLevel="0" collapsed="false">
      <c r="A6" s="5" t="str">
        <f aca="false">Equipement!B1</f>
        <v>ass_equipement</v>
      </c>
      <c r="B6" s="5" t="str">
        <f aca="false">HYPERLINK("#'Equipement'.A1","Equipement")</f>
        <v>Equipement</v>
      </c>
      <c r="C6" s="6" t="str">
        <f aca="false">Equipement!B3</f>
        <v>Composant associé à un ouvrage, par installation, montage, liaison ou mise en œuvre pour son exploitation afin d’assurer la fonction qui lui est dévolue.</v>
      </c>
      <c r="D6" s="7" t="str">
        <f aca="false">Equipement!B6</f>
        <v>Point</v>
      </c>
      <c r="E6" s="7" t="n">
        <f aca="false">COUNTA(Equipement!A8:A20)</f>
        <v>4</v>
      </c>
    </row>
    <row r="7" customFormat="false" ht="15" hidden="false" customHeight="false" outlineLevel="0" collapsed="false">
      <c r="A7" s="5" t="str">
        <f aca="false">Exutoire!B1</f>
        <v>ass_exutoire</v>
      </c>
      <c r="B7" s="5" t="str">
        <f aca="false">HYPERLINK("#'Exutoire'.A1","Exutoire")</f>
        <v>Exutoire</v>
      </c>
      <c r="C7" s="6" t="str">
        <f aca="false">Exutoire!B3</f>
        <v>Point de rejet dans le milieu récepteur</v>
      </c>
      <c r="D7" s="7" t="str">
        <f aca="false">Exutoire!B6</f>
        <v>Point</v>
      </c>
      <c r="E7" s="7" t="n">
        <f aca="false">COUNTA(Exutoire!A8:A20)</f>
        <v>3</v>
      </c>
    </row>
    <row r="8" customFormat="false" ht="15" hidden="false" customHeight="false" outlineLevel="0" collapsed="false">
      <c r="A8" s="5" t="str">
        <f aca="false">'Emprise génie civil'!B1</f>
        <v>ass_genie_civil</v>
      </c>
      <c r="B8" s="5" t="str">
        <f aca="false">HYPERLINK("#'Emprise génie civil'.A1","Emprise génie civil")</f>
        <v>Emprise génie civil</v>
      </c>
      <c r="C8" s="6" t="str">
        <f aca="false">'Emprise génie civil'!B3</f>
        <v>Surface au sol projetée ou réelle de l'ouvrage GC</v>
      </c>
      <c r="D8" s="7" t="str">
        <f aca="false">'Emprise génie civil'!B6</f>
        <v>Surfacique</v>
      </c>
      <c r="E8" s="7" t="n">
        <f aca="false">COUNTA('Emprise génie civil'!A8:A20)</f>
        <v>3</v>
      </c>
    </row>
    <row r="9" customFormat="false" ht="15" hidden="false" customHeight="false" outlineLevel="0" collapsed="false">
      <c r="A9" s="5" t="str">
        <f aca="false">ass_gestion_epl_point!B$1</f>
        <v>ass_gestion_epl_point</v>
      </c>
      <c r="B9" s="5" t="str">
        <f aca="false">ass_gestion_epl_point!B$2</f>
        <v>gestion des ouvrages eaux pluviales</v>
      </c>
      <c r="C9" s="6" t="str">
        <f aca="false">ass_gestion_epl_point!B$3</f>
        <v>ouvrage de gestion des ouvrages sur réseau d’eaux pluviales</v>
      </c>
      <c r="D9" s="7" t="str">
        <f aca="false">ass_gestion_epl_point!B$6</f>
        <v>Point</v>
      </c>
      <c r="E9" s="7" t="n">
        <f aca="false">COUNTA(ass_gestion_epl_point!A$8:A$20)</f>
        <v>9</v>
      </c>
    </row>
    <row r="10" customFormat="false" ht="15" hidden="false" customHeight="false" outlineLevel="0" collapsed="false">
      <c r="A10" s="5" t="str">
        <f aca="false">ass_gestion_epl_ligne!B$1</f>
        <v>ass_gestion_epl_ligne</v>
      </c>
      <c r="B10" s="5" t="str">
        <f aca="false">ass_gestion_epl_ligne!B$2</f>
        <v>gestion des ouvrages eaux pluviales</v>
      </c>
      <c r="C10" s="6" t="str">
        <f aca="false">ass_gestion_epl_ligne!B$3</f>
        <v>ouvrage de gestion des ouvrages sur réseau d’eaux pluviales</v>
      </c>
      <c r="D10" s="7" t="str">
        <f aca="false">ass_gestion_epl_ligne!B$6</f>
        <v>Ligne</v>
      </c>
      <c r="E10" s="7" t="n">
        <f aca="false">COUNTA(ass_gestion_epl_ligne!A$8:A$20)</f>
        <v>9</v>
      </c>
    </row>
    <row r="11" customFormat="false" ht="15" hidden="false" customHeight="false" outlineLevel="0" collapsed="false">
      <c r="A11" s="5" t="str">
        <f aca="false">ass_gestion_epl_surface!B$1</f>
        <v>ass_gestion_epl_surface</v>
      </c>
      <c r="B11" s="5" t="str">
        <f aca="false">ass_gestion_epl_surface!B$2</f>
        <v>gestion des ouvrages eaux pluviales</v>
      </c>
      <c r="C11" s="6" t="str">
        <f aca="false">ass_gestion_epl_surface!B$3</f>
        <v>ouvrage de gestion des ouvrages sur réseau d’eaux pluviales</v>
      </c>
      <c r="D11" s="7" t="str">
        <f aca="false">ass_gestion_epl_surface!B$6</f>
        <v>Surface</v>
      </c>
      <c r="E11" s="7" t="n">
        <f aca="false">COUNTA(ass_gestion_epl_surface!A$8:A$20)</f>
        <v>9</v>
      </c>
    </row>
    <row r="12" customFormat="false" ht="15" hidden="false" customHeight="false" outlineLevel="0" collapsed="false">
      <c r="A12" s="5" t="str">
        <f aca="false">'Ouvrage spécial point'!B1</f>
        <v>ass_ouvrage_special_point</v>
      </c>
      <c r="B12" s="5" t="str">
        <f aca="false">HYPERLINK("#'Ouvrage spécial point'.A1","Ouvrage spécial point")</f>
        <v>Ouvrage spécial point</v>
      </c>
      <c r="C12" s="6" t="str">
        <f aca="false">'Ouvrage spécial point'!B3</f>
        <v>Ouvrage particulier ne rentrant pas dans une autre classe d'entités</v>
      </c>
      <c r="D12" s="7" t="str">
        <f aca="false">'Ouvrage spécial point'!B6</f>
        <v>Point</v>
      </c>
      <c r="E12" s="7" t="n">
        <f aca="false">COUNTA('Ouvrage spécial point'!A8:A20)</f>
        <v>3</v>
      </c>
    </row>
    <row r="13" customFormat="false" ht="15" hidden="false" customHeight="false" outlineLevel="0" collapsed="false">
      <c r="A13" s="5" t="str">
        <f aca="false">'Ouvrage spécial ligne'!B1</f>
        <v>ass_ouvrage_special_ligne</v>
      </c>
      <c r="B13" s="5" t="str">
        <f aca="false">HYPERLINK("#'Ouvrage spécial ligne'.A1","Ouvrage spécial ligne")</f>
        <v>Ouvrage spécial ligne</v>
      </c>
      <c r="C13" s="6" t="str">
        <f aca="false">'Ouvrage spécial ligne'!B3</f>
        <v>Ouvrage particulier ne rentrant pas dans une autre classe d'entités</v>
      </c>
      <c r="D13" s="7" t="str">
        <f aca="false">'Ouvrage spécial ligne'!B6</f>
        <v>Ligne</v>
      </c>
      <c r="E13" s="7" t="n">
        <f aca="false">COUNTA('Ouvrage spécial ligne'!A8:A20)</f>
        <v>3</v>
      </c>
    </row>
    <row r="14" customFormat="false" ht="15" hidden="false" customHeight="false" outlineLevel="0" collapsed="false">
      <c r="A14" s="5" t="str">
        <f aca="false">'Ouvrage spécial surface'!B1</f>
        <v>ass_ouvrage_special_surface</v>
      </c>
      <c r="B14" s="5" t="str">
        <f aca="false">HYPERLINK("#'Ouvrage spécial surface'.A1","Ouvrage spécial surface")</f>
        <v>Ouvrage spécial surface</v>
      </c>
      <c r="C14" s="6" t="str">
        <f aca="false">'Ouvrage spécial surface'!B3</f>
        <v>Ouvrage particulier ne rentrant pas dans une autre classe d'entités</v>
      </c>
      <c r="D14" s="7" t="str">
        <f aca="false">'Ouvrage spécial surface'!B6</f>
        <v>Surface</v>
      </c>
      <c r="E14" s="7" t="n">
        <f aca="false">COUNTA('Ouvrage spécial surface'!A8:A20)</f>
        <v>3</v>
      </c>
    </row>
    <row r="15" customFormat="false" ht="15" hidden="false" customHeight="false" outlineLevel="0" collapsed="false">
      <c r="A15" s="5" t="str">
        <f aca="false">'Périmètre en gestion'!B1</f>
        <v>ass_perimetre_gestion</v>
      </c>
      <c r="B15" s="5" t="str">
        <f aca="false">HYPERLINK("#'Périmètre en gestion'.A1","Périmètre en gestion")</f>
        <v>Périmètre en gestion</v>
      </c>
      <c r="C15" s="6" t="str">
        <f aca="false">'Périmètre en gestion'!B3</f>
        <v>Surface projetée ou réelle du périmètre en gestion</v>
      </c>
      <c r="D15" s="7" t="str">
        <f aca="false">'Périmètre en gestion'!B6</f>
        <v>Surfacique</v>
      </c>
      <c r="E15" s="7" t="n">
        <f aca="false">COUNTA('Périmètre en gestion'!A8:A20)</f>
        <v>3</v>
      </c>
    </row>
    <row r="16" customFormat="false" ht="15" hidden="false" customHeight="false" outlineLevel="0" collapsed="false">
      <c r="A16" s="5" t="str">
        <f aca="false">Pièce!B1</f>
        <v>ass_piece</v>
      </c>
      <c r="B16" s="5" t="str">
        <f aca="false">HYPERLINK("#'Pièce'.A1","Pièce")</f>
        <v>Pièce</v>
      </c>
      <c r="C16" s="6" t="str">
        <f aca="false">Pièce!B3</f>
        <v>Pièces sur canalisations principales (topologique)</v>
      </c>
      <c r="D16" s="7" t="str">
        <f aca="false">Pièce!B6</f>
        <v>Point</v>
      </c>
      <c r="E16" s="7" t="n">
        <f aca="false">COUNTA(Pièce!A8:A20)</f>
        <v>2</v>
      </c>
    </row>
    <row r="17" customFormat="false" ht="15" hidden="false" customHeight="false" outlineLevel="0" collapsed="false">
      <c r="A17" s="5" t="str">
        <f aca="false">'Pièce hors topo'!B1</f>
        <v>ass_piece_hors_topo</v>
      </c>
      <c r="B17" s="5" t="str">
        <f aca="false">HYPERLINK("#'Pièce hors topo'.A1","Pièce hors topo")</f>
        <v>Pièce hors topo</v>
      </c>
      <c r="C17" s="6" t="str">
        <f aca="false">'Pièce hors topo'!B3</f>
        <v>Pièces sur canalisations principales (topologique)</v>
      </c>
      <c r="D17" s="7" t="str">
        <f aca="false">'Pièce hors topo'!B6</f>
        <v>Point</v>
      </c>
      <c r="E17" s="7" t="n">
        <f aca="false">COUNTA('Pièce hors topo'!A8:A20)</f>
        <v>3</v>
      </c>
    </row>
    <row r="18" customFormat="false" ht="15" hidden="false" customHeight="false" outlineLevel="0" collapsed="false">
      <c r="A18" s="5" t="str">
        <f aca="false">'Point mesure'!B1</f>
        <v>ass_point_mesure</v>
      </c>
      <c r="B18" s="5" t="str">
        <f aca="false">HYPERLINK("#'Point mesure'.A1","Point mesure")</f>
        <v>Point mesure</v>
      </c>
      <c r="C18" s="6" t="str">
        <f aca="false">'Point mesure'!B3</f>
        <v>Point de suivi remarquable du fonctionnement d'un ouvrage d'assainissement</v>
      </c>
      <c r="D18" s="7" t="str">
        <f aca="false">'Point mesure'!B6</f>
        <v>Point</v>
      </c>
      <c r="E18" s="7" t="n">
        <f aca="false">COUNTA('Point mesure'!A8:A20)</f>
        <v>7</v>
      </c>
    </row>
    <row r="19" customFormat="false" ht="28.15" hidden="false" customHeight="false" outlineLevel="0" collapsed="false">
      <c r="A19" s="5" t="str">
        <f aca="false">'Point prélèvement'!B1</f>
        <v>ass_point_prelevement</v>
      </c>
      <c r="B19" s="5" t="str">
        <f aca="false">HYPERLINK("#'Point prélèvement'.A1","Point prélèvement")</f>
        <v>Point prélèvement</v>
      </c>
      <c r="C19" s="6" t="str">
        <f aca="false">'Point prélèvement'!B3</f>
        <v>Emplacement spécifique où des échantillons d'effluents sont prélevés aux fins d'analyses et de tests.</v>
      </c>
      <c r="D19" s="7" t="str">
        <f aca="false">'Point prélèvement'!B6</f>
        <v>Point</v>
      </c>
      <c r="E19" s="7" t="n">
        <f aca="false">COUNTA('Point prélèvement'!A8:A20)</f>
        <v>5</v>
      </c>
    </row>
    <row r="20" customFormat="false" ht="81.25" hidden="false" customHeight="false" outlineLevel="0" collapsed="false">
      <c r="A20" s="5" t="str">
        <f aca="false">'Poste pompage'!B1</f>
        <v>ass_pompage</v>
      </c>
      <c r="B20" s="5" t="str">
        <f aca="false">HYPERLINK("#'Poste pompage'.A1","Poste pompage")</f>
        <v>Poste pompage</v>
      </c>
      <c r="C20" s="6" t="str">
        <f aca="false">'Poste pompage'!B3</f>
        <v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v>
      </c>
      <c r="D20" s="7" t="str">
        <f aca="false">'Poste pompage'!B6</f>
        <v>Point</v>
      </c>
      <c r="E20" s="7" t="n">
        <f aca="false">COUNTA('Poste pompage'!A8:A20)</f>
        <v>11</v>
      </c>
    </row>
    <row r="21" customFormat="false" ht="41.45" hidden="false" customHeight="false" outlineLevel="0" collapsed="false">
      <c r="A21" s="5" t="str">
        <f aca="false">Prétraitement!B1</f>
        <v>ass_pretraitement</v>
      </c>
      <c r="B21" s="5" t="str">
        <f aca="false">HYPERLINK("#'Prétraitement'.A1","Prétraitement")</f>
        <v>Prétraitement</v>
      </c>
      <c r="C21" s="6" t="str">
        <f aca="false">Prétraitement!B3</f>
        <v>Les prétraitements ont pour objectif d'éliminer les éléments les plus grossiers. Il s'agit des déchets volumineux (dégrillage), des sables et graviers (dessablage) et des graisses (dégraissage-déshuilage).</v>
      </c>
      <c r="D21" s="7" t="str">
        <f aca="false">Prétraitement!B6</f>
        <v>Point</v>
      </c>
      <c r="E21" s="7" t="n">
        <f aca="false">COUNTA(Prétraitement!A8:A20)</f>
        <v>6</v>
      </c>
    </row>
    <row r="22" customFormat="false" ht="15" hidden="false" customHeight="false" outlineLevel="0" collapsed="false">
      <c r="A22" s="5" t="str">
        <f aca="false">'Protection mécanique'!B1</f>
        <v>ass_protection_mecanique</v>
      </c>
      <c r="B22" s="5" t="str">
        <f aca="false">HYPERLINK("#'Protection mécanique'.A1","Protection mécanique")</f>
        <v>Protection mécanique</v>
      </c>
      <c r="C22" s="6" t="str">
        <f aca="false">'Protection mécanique'!B3</f>
        <v>Construction dans laquelle les canalisations sont protégées et/ou guidées.</v>
      </c>
      <c r="D22" s="7" t="str">
        <f aca="false">'Protection mécanique'!B6</f>
        <v>Ligne</v>
      </c>
      <c r="E22" s="7" t="n">
        <f aca="false">COUNTA('Protection mécanique'!A8:A20)</f>
        <v>3</v>
      </c>
    </row>
    <row r="23" customFormat="false" ht="28.15" hidden="false" customHeight="false" outlineLevel="0" collapsed="false">
      <c r="A23" s="5" t="str">
        <f aca="false">'Regard assainissement'!B1</f>
        <v>ass_regard</v>
      </c>
      <c r="B23" s="5" t="str">
        <f aca="false">HYPERLINK("#'Regard assainissement'.A1","Regard assainissement")</f>
        <v>Regard assainissement</v>
      </c>
      <c r="C23" s="6" t="str">
        <f aca="false">'Regard assainissement'!B3</f>
        <v>Enceinte munie d’un tampon amovible, réalisée sur un branchement ou un collecteur.</v>
      </c>
      <c r="D23" s="7" t="str">
        <f aca="false">'Regard assainissement'!B6</f>
        <v>Point</v>
      </c>
      <c r="E23" s="7" t="n">
        <f aca="false">COUNTA('Regard assainissement'!A8:A20)</f>
        <v>9</v>
      </c>
    </row>
    <row r="24" customFormat="false" ht="41.45" hidden="false" customHeight="false" outlineLevel="0" collapsed="false">
      <c r="A24" s="5" t="str">
        <f aca="false">'Station traitement EU'!B1</f>
        <v>ass_traitement</v>
      </c>
      <c r="B24" s="5" t="str">
        <f aca="false">HYPERLINK("#'Station traitement EU'.A1","Station traitement EU")</f>
        <v>Station traitement EU</v>
      </c>
      <c r="C24" s="6" t="str">
        <f aca="false">'Station traitement EU'!B3</f>
        <v>Ensemble des installations chargées de traiter les eaux collectées par le réseau de collecte des eaux usées avant rejet au milieu naturel et dans le respect de la réglementation.</v>
      </c>
      <c r="D24" s="7" t="str">
        <f aca="false">'Station traitement EU'!B6</f>
        <v>Point</v>
      </c>
      <c r="E24" s="7" t="n">
        <f aca="false">COUNTA('Station traitement EU'!A8:A20)</f>
        <v>6</v>
      </c>
    </row>
    <row r="25" customFormat="false" ht="28.15" hidden="false" customHeight="false" outlineLevel="0" collapsed="false">
      <c r="A25" s="5" t="str">
        <f aca="false">'Canalisation branchement'!B1</f>
        <v>ass_canalisation_branchement</v>
      </c>
      <c r="B25" s="5" t="str">
        <f aca="false">HYPERLINK("#'Canalisation branchement'.A1","Canalisation branchement")</f>
        <v>Canalisation branchement</v>
      </c>
      <c r="C25" s="6" t="str">
        <f aca="false">'Canalisation branchement'!B3</f>
        <v>Ensemble des éléments physiques assurant le raccordement entre le point de collecte et le réseau d’assainissement</v>
      </c>
      <c r="D25" s="7" t="str">
        <f aca="false">'Canalisation branchement'!B6</f>
        <v>Ligne</v>
      </c>
      <c r="E25" s="7" t="n">
        <f aca="false">COUNTA('Canalisation branchement'!A8:A20)</f>
        <v>5</v>
      </c>
    </row>
    <row r="26" customFormat="false" ht="28.15" hidden="false" customHeight="false" outlineLevel="0" collapsed="false">
      <c r="A26" s="5" t="str">
        <f aca="false">'Engouffrement poncuel'!B1</f>
        <v>ass_engouffrement_point</v>
      </c>
      <c r="B26" s="5" t="str">
        <f aca="false">HYPERLINK("#'Engouffrement poncuel'.A1","Engouffrement poncuel")</f>
        <v>Engouffrement poncuel</v>
      </c>
      <c r="C26" s="6" t="str">
        <f aca="false">'Engouffrement poncuel'!B3</f>
        <v>Élément du système d’assainissement permettant l'introduction des eaux de ruissellement dans le réseau</v>
      </c>
      <c r="D26" s="7" t="str">
        <f aca="false">'Engouffrement poncuel'!B6</f>
        <v>Point</v>
      </c>
      <c r="E26" s="7" t="n">
        <f aca="false">COUNTA('Engouffrement poncuel'!A8:A20)</f>
        <v>4</v>
      </c>
    </row>
    <row r="27" customFormat="false" ht="28.15" hidden="false" customHeight="false" outlineLevel="0" collapsed="false">
      <c r="A27" s="5" t="str">
        <f aca="false">'Engouffrement ligne'!B1</f>
        <v>ass_engouffrement_ligne</v>
      </c>
      <c r="B27" s="5" t="str">
        <f aca="false">HYPERLINK("#'Engouffrement ligne'.A1","Engouffrement ligne")</f>
        <v>Engouffrement ligne</v>
      </c>
      <c r="C27" s="6" t="str">
        <f aca="false">'Engouffrement ligne'!B3</f>
        <v>Élément du système d’assainissement permettant l'introduction des eaux de ruissellement dans le réseau</v>
      </c>
      <c r="D27" s="7" t="str">
        <f aca="false">'Engouffrement ligne'!B6</f>
        <v>Ligne</v>
      </c>
      <c r="E27" s="7" t="n">
        <f aca="false">COUNTA('Engouffrement ligne'!A8:A20)</f>
        <v>4</v>
      </c>
    </row>
    <row r="28" customFormat="false" ht="28.15" hidden="false" customHeight="false" outlineLevel="0" collapsed="false">
      <c r="A28" s="5" t="str">
        <f aca="false">'Engouffrement surface'!B1</f>
        <v>ass_engouffrement_surface</v>
      </c>
      <c r="B28" s="5" t="str">
        <f aca="false">HYPERLINK("#'Engouffrement surface'.A1","Engouffrement surface")</f>
        <v>Engouffrement surface</v>
      </c>
      <c r="C28" s="6" t="str">
        <f aca="false">'Engouffrement surface'!B3</f>
        <v>Élément du système d’assainissement permettant l'introduction des eaux de ruissellement dans le réseau</v>
      </c>
      <c r="D28" s="7" t="str">
        <f aca="false">'Engouffrement surface'!B6</f>
        <v>Surface</v>
      </c>
      <c r="E28" s="7" t="n">
        <f aca="false">COUNTA('Engouffrement surface'!A8:A20)</f>
        <v>4</v>
      </c>
    </row>
    <row r="29" customFormat="false" ht="28.15" hidden="false" customHeight="false" outlineLevel="0" collapsed="false">
      <c r="A29" s="5" t="str">
        <f aca="false">'Point de collecte'!B1</f>
        <v>ass_point_collecte</v>
      </c>
      <c r="B29" s="5" t="str">
        <f aca="false">HYPERLINK("#'Point de collecte'.A1","Point de collecte")</f>
        <v>Point de collecte</v>
      </c>
      <c r="C29" s="6" t="str">
        <f aca="false">'Point de collecte'!B3</f>
        <v>Interface physique fixe en amont de laquelle le service public de l’eau n’a plus la responsabilité légale pleine et entière du service  ou des infrastructures</v>
      </c>
      <c r="D29" s="7" t="str">
        <f aca="false">'Point de collecte'!B6</f>
        <v>Point</v>
      </c>
      <c r="E29" s="7" t="n">
        <f aca="false">COUNTA('Point de collecte'!A8:A20)</f>
        <v>9</v>
      </c>
    </row>
    <row r="30" customFormat="false" ht="28.15" hidden="false" customHeight="false" outlineLevel="0" collapsed="false">
      <c r="A30" s="5" t="str">
        <f aca="false">'Raccord assainissement'!B1</f>
        <v>ass_raccord</v>
      </c>
      <c r="B30" s="5" t="str">
        <f aca="false">HYPERLINK("#'Raccord assainissement'.A1","Raccord assainissement")</f>
        <v>Raccord assainissement</v>
      </c>
      <c r="C30" s="6" t="str">
        <f aca="false">'Raccord assainissement'!B3</f>
        <v>Pièce de jonction entre la canalisation principale et la canalisation de branchement</v>
      </c>
      <c r="D30" s="7" t="str">
        <f aca="false">'Raccord assainissement'!B6</f>
        <v>Point</v>
      </c>
      <c r="E30" s="7" t="n">
        <f aca="false">COUNTA('Raccord assainissement'!A8:A20)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6.19"/>
    <col collapsed="false" customWidth="true" hidden="false" outlineLevel="0" max="2" min="2" style="2" width="29.21"/>
    <col collapsed="false" customWidth="true" hidden="false" outlineLevel="0" max="3" min="3" style="2" width="43.43"/>
    <col collapsed="false" customWidth="true" hidden="false" outlineLevel="0" max="4" min="4" style="2" width="12.97"/>
    <col collapsed="false" customWidth="true" hidden="false" outlineLevel="0" max="5" min="5" style="2" width="27.53"/>
    <col collapsed="false" customWidth="true" hidden="false" outlineLevel="0" max="6" min="6" style="2" width="17.11"/>
    <col collapsed="false" customWidth="true" hidden="false" outlineLevel="0" max="9" min="9" style="2" width="20.85"/>
  </cols>
  <sheetData>
    <row r="1" customFormat="false" ht="13.8" hidden="false" customHeight="false" outlineLevel="0" collapsed="false">
      <c r="A1" s="8" t="s">
        <v>5</v>
      </c>
      <c r="B1" s="8" t="s">
        <v>221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195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196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197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198</v>
      </c>
      <c r="B5" s="10" t="s">
        <v>222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100</v>
      </c>
      <c r="C6" s="11"/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</row>
    <row r="8" customFormat="false" ht="13.8" hidden="false" customHeight="false" outlineLevel="0" collapsed="false">
      <c r="A8" s="15" t="s">
        <v>223</v>
      </c>
      <c r="B8" s="16" t="s">
        <v>200</v>
      </c>
      <c r="C8" s="16" t="s">
        <v>61</v>
      </c>
      <c r="D8" s="16" t="s">
        <v>28</v>
      </c>
      <c r="E8" s="16"/>
      <c r="F8" s="16" t="s">
        <v>29</v>
      </c>
      <c r="G8" s="16"/>
      <c r="H8" s="16" t="s">
        <v>201</v>
      </c>
      <c r="I8" s="17"/>
    </row>
    <row r="9" customFormat="false" ht="13.8" hidden="false" customHeight="false" outlineLevel="0" collapsed="false">
      <c r="A9" s="15" t="s">
        <v>62</v>
      </c>
      <c r="B9" s="16" t="s">
        <v>202</v>
      </c>
      <c r="C9" s="18" t="s">
        <v>202</v>
      </c>
      <c r="D9" s="16" t="s">
        <v>28</v>
      </c>
      <c r="E9" s="18"/>
      <c r="F9" s="16" t="s">
        <v>37</v>
      </c>
      <c r="G9" s="18"/>
      <c r="H9" s="16" t="s">
        <v>201</v>
      </c>
      <c r="I9" s="17"/>
    </row>
    <row r="10" customFormat="false" ht="14.15" hidden="false" customHeight="false" outlineLevel="0" collapsed="false">
      <c r="A10" s="15" t="s">
        <v>203</v>
      </c>
      <c r="B10" s="16" t="s">
        <v>204</v>
      </c>
      <c r="C10" s="16" t="s">
        <v>205</v>
      </c>
      <c r="D10" s="16" t="s">
        <v>28</v>
      </c>
      <c r="E10" s="16" t="s">
        <v>206</v>
      </c>
      <c r="F10" s="16" t="s">
        <v>29</v>
      </c>
      <c r="G10" s="16"/>
      <c r="H10" s="16" t="s">
        <v>201</v>
      </c>
      <c r="I10" s="17" t="s">
        <v>207</v>
      </c>
    </row>
    <row r="11" customFormat="false" ht="14.15" hidden="false" customHeight="false" outlineLevel="0" collapsed="false">
      <c r="A11" s="15" t="s">
        <v>208</v>
      </c>
      <c r="B11" s="16" t="s">
        <v>209</v>
      </c>
      <c r="C11" s="18" t="s">
        <v>210</v>
      </c>
      <c r="D11" s="16" t="s">
        <v>28</v>
      </c>
      <c r="E11" s="18" t="s">
        <v>211</v>
      </c>
      <c r="F11" s="16" t="s">
        <v>29</v>
      </c>
      <c r="G11" s="18"/>
      <c r="H11" s="16" t="s">
        <v>201</v>
      </c>
      <c r="I11" s="17" t="s">
        <v>207</v>
      </c>
    </row>
    <row r="12" customFormat="false" ht="13.8" hidden="false" customHeight="false" outlineLevel="0" collapsed="false">
      <c r="A12" s="15" t="s">
        <v>77</v>
      </c>
      <c r="B12" s="16" t="s">
        <v>212</v>
      </c>
      <c r="C12" s="16" t="s">
        <v>213</v>
      </c>
      <c r="D12" s="16" t="s">
        <v>28</v>
      </c>
      <c r="E12" s="16"/>
      <c r="F12" s="16" t="s">
        <v>37</v>
      </c>
      <c r="G12" s="16"/>
      <c r="H12" s="16" t="s">
        <v>201</v>
      </c>
      <c r="I12" s="17"/>
    </row>
    <row r="13" customFormat="false" ht="13.8" hidden="false" customHeight="false" outlineLevel="0" collapsed="false">
      <c r="A13" s="15" t="s">
        <v>80</v>
      </c>
      <c r="B13" s="16" t="s">
        <v>214</v>
      </c>
      <c r="C13" s="16" t="s">
        <v>215</v>
      </c>
      <c r="D13" s="16" t="s">
        <v>216</v>
      </c>
      <c r="E13" s="16"/>
      <c r="F13" s="16" t="s">
        <v>37</v>
      </c>
      <c r="G13" s="16"/>
      <c r="H13" s="16" t="s">
        <v>201</v>
      </c>
      <c r="I13" s="17"/>
    </row>
    <row r="14" customFormat="false" ht="13.8" hidden="false" customHeight="false" outlineLevel="0" collapsed="false">
      <c r="A14" s="15" t="s">
        <v>84</v>
      </c>
      <c r="B14" s="16" t="s">
        <v>217</v>
      </c>
      <c r="C14" s="16" t="s">
        <v>218</v>
      </c>
      <c r="D14" s="16" t="s">
        <v>216</v>
      </c>
      <c r="E14" s="16"/>
      <c r="F14" s="16" t="s">
        <v>37</v>
      </c>
      <c r="G14" s="16"/>
      <c r="H14" s="16" t="s">
        <v>201</v>
      </c>
      <c r="I14" s="17"/>
    </row>
    <row r="15" customFormat="false" ht="13.8" hidden="false" customHeight="false" outlineLevel="0" collapsed="false">
      <c r="A15" s="15" t="s">
        <v>88</v>
      </c>
      <c r="B15" s="16" t="s">
        <v>219</v>
      </c>
      <c r="C15" s="16" t="s">
        <v>220</v>
      </c>
      <c r="D15" s="16" t="s">
        <v>216</v>
      </c>
      <c r="E15" s="16"/>
      <c r="F15" s="16" t="s">
        <v>37</v>
      </c>
      <c r="G15" s="16"/>
      <c r="H15" s="16" t="s">
        <v>201</v>
      </c>
      <c r="I15" s="17"/>
    </row>
    <row r="16" customFormat="false" ht="13.8" hidden="false" customHeight="false" outlineLevel="0" collapsed="false">
      <c r="A16" s="15" t="s">
        <v>91</v>
      </c>
      <c r="B16" s="16" t="s">
        <v>148</v>
      </c>
      <c r="C16" s="16" t="s">
        <v>93</v>
      </c>
      <c r="D16" s="16" t="s">
        <v>28</v>
      </c>
      <c r="E16" s="16" t="s">
        <v>94</v>
      </c>
      <c r="F16" s="16" t="s">
        <v>29</v>
      </c>
      <c r="G16" s="16"/>
      <c r="H16" s="16" t="s">
        <v>201</v>
      </c>
      <c r="I16" s="17"/>
    </row>
  </sheetData>
  <hyperlinks>
    <hyperlink ref="I10" r:id="rId1" display="liste issue du guide ASTEE (https://www.astee.org/publications/guide-solutions-de-gestion-durable-des-eaux-pluviales-gestion-patrimoniale/)"/>
    <hyperlink ref="I11" r:id="rId2" display="liste issue du guide ASTEE (https://www.astee.org/publications/guide-solutions-de-gestion-durable-des-eaux-pluviales-gestion-patrimoniale/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6.19"/>
    <col collapsed="false" customWidth="true" hidden="false" outlineLevel="0" max="2" min="2" style="2" width="29.21"/>
    <col collapsed="false" customWidth="true" hidden="false" outlineLevel="0" max="3" min="3" style="2" width="43.43"/>
    <col collapsed="false" customWidth="true" hidden="false" outlineLevel="0" max="4" min="4" style="2" width="12.97"/>
    <col collapsed="false" customWidth="true" hidden="false" outlineLevel="0" max="5" min="5" style="2" width="27.53"/>
    <col collapsed="false" customWidth="true" hidden="false" outlineLevel="0" max="6" min="6" style="2" width="17.11"/>
    <col collapsed="false" customWidth="true" hidden="false" outlineLevel="0" max="9" min="9" style="2" width="20.85"/>
  </cols>
  <sheetData>
    <row r="1" customFormat="false" ht="13.8" hidden="false" customHeight="false" outlineLevel="0" collapsed="false">
      <c r="A1" s="8" t="s">
        <v>5</v>
      </c>
      <c r="B1" s="8" t="s">
        <v>224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195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196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197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198</v>
      </c>
      <c r="B5" s="10" t="s">
        <v>225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226</v>
      </c>
      <c r="C6" s="11"/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</row>
    <row r="8" customFormat="false" ht="13.8" hidden="false" customHeight="false" outlineLevel="0" collapsed="false">
      <c r="A8" s="15" t="s">
        <v>227</v>
      </c>
      <c r="B8" s="16" t="s">
        <v>200</v>
      </c>
      <c r="C8" s="16" t="s">
        <v>61</v>
      </c>
      <c r="D8" s="16" t="s">
        <v>28</v>
      </c>
      <c r="E8" s="16"/>
      <c r="F8" s="16" t="s">
        <v>29</v>
      </c>
      <c r="G8" s="16"/>
      <c r="H8" s="16" t="s">
        <v>201</v>
      </c>
      <c r="I8" s="17"/>
    </row>
    <row r="9" customFormat="false" ht="13.8" hidden="false" customHeight="false" outlineLevel="0" collapsed="false">
      <c r="A9" s="15" t="s">
        <v>62</v>
      </c>
      <c r="B9" s="16" t="s">
        <v>202</v>
      </c>
      <c r="C9" s="18" t="s">
        <v>202</v>
      </c>
      <c r="D9" s="16" t="s">
        <v>28</v>
      </c>
      <c r="E9" s="18"/>
      <c r="F9" s="16" t="s">
        <v>37</v>
      </c>
      <c r="G9" s="18"/>
      <c r="H9" s="16" t="s">
        <v>201</v>
      </c>
      <c r="I9" s="17"/>
    </row>
    <row r="10" customFormat="false" ht="14.15" hidden="false" customHeight="false" outlineLevel="0" collapsed="false">
      <c r="A10" s="15" t="s">
        <v>203</v>
      </c>
      <c r="B10" s="16" t="s">
        <v>204</v>
      </c>
      <c r="C10" s="16" t="s">
        <v>205</v>
      </c>
      <c r="D10" s="16" t="s">
        <v>28</v>
      </c>
      <c r="E10" s="16" t="s">
        <v>206</v>
      </c>
      <c r="F10" s="16" t="s">
        <v>29</v>
      </c>
      <c r="G10" s="16"/>
      <c r="H10" s="16" t="s">
        <v>201</v>
      </c>
      <c r="I10" s="17" t="s">
        <v>207</v>
      </c>
    </row>
    <row r="11" customFormat="false" ht="14.15" hidden="false" customHeight="false" outlineLevel="0" collapsed="false">
      <c r="A11" s="15" t="s">
        <v>208</v>
      </c>
      <c r="B11" s="16" t="s">
        <v>209</v>
      </c>
      <c r="C11" s="18" t="s">
        <v>210</v>
      </c>
      <c r="D11" s="16" t="s">
        <v>28</v>
      </c>
      <c r="E11" s="18" t="s">
        <v>211</v>
      </c>
      <c r="F11" s="16" t="s">
        <v>29</v>
      </c>
      <c r="G11" s="18"/>
      <c r="H11" s="16" t="s">
        <v>201</v>
      </c>
      <c r="I11" s="17" t="s">
        <v>207</v>
      </c>
    </row>
    <row r="12" customFormat="false" ht="13.8" hidden="false" customHeight="false" outlineLevel="0" collapsed="false">
      <c r="A12" s="15" t="s">
        <v>77</v>
      </c>
      <c r="B12" s="16" t="s">
        <v>212</v>
      </c>
      <c r="C12" s="16" t="s">
        <v>213</v>
      </c>
      <c r="D12" s="16" t="s">
        <v>28</v>
      </c>
      <c r="E12" s="16"/>
      <c r="F12" s="16" t="s">
        <v>37</v>
      </c>
      <c r="G12" s="16"/>
      <c r="H12" s="16" t="s">
        <v>201</v>
      </c>
      <c r="I12" s="17"/>
    </row>
    <row r="13" customFormat="false" ht="13.8" hidden="false" customHeight="false" outlineLevel="0" collapsed="false">
      <c r="A13" s="15" t="s">
        <v>80</v>
      </c>
      <c r="B13" s="16" t="s">
        <v>214</v>
      </c>
      <c r="C13" s="16" t="s">
        <v>215</v>
      </c>
      <c r="D13" s="16" t="s">
        <v>216</v>
      </c>
      <c r="E13" s="16"/>
      <c r="F13" s="16" t="s">
        <v>37</v>
      </c>
      <c r="G13" s="16"/>
      <c r="H13" s="16" t="s">
        <v>201</v>
      </c>
      <c r="I13" s="17"/>
    </row>
    <row r="14" customFormat="false" ht="13.8" hidden="false" customHeight="false" outlineLevel="0" collapsed="false">
      <c r="A14" s="15" t="s">
        <v>84</v>
      </c>
      <c r="B14" s="16" t="s">
        <v>217</v>
      </c>
      <c r="C14" s="16" t="s">
        <v>218</v>
      </c>
      <c r="D14" s="16" t="s">
        <v>216</v>
      </c>
      <c r="E14" s="16"/>
      <c r="F14" s="16" t="s">
        <v>37</v>
      </c>
      <c r="G14" s="16"/>
      <c r="H14" s="16" t="s">
        <v>201</v>
      </c>
      <c r="I14" s="17"/>
    </row>
    <row r="15" customFormat="false" ht="13.8" hidden="false" customHeight="false" outlineLevel="0" collapsed="false">
      <c r="A15" s="15" t="s">
        <v>88</v>
      </c>
      <c r="B15" s="16" t="s">
        <v>219</v>
      </c>
      <c r="C15" s="16" t="s">
        <v>220</v>
      </c>
      <c r="D15" s="16" t="s">
        <v>216</v>
      </c>
      <c r="E15" s="16"/>
      <c r="F15" s="16" t="s">
        <v>37</v>
      </c>
      <c r="G15" s="16"/>
      <c r="H15" s="16" t="s">
        <v>201</v>
      </c>
      <c r="I15" s="17"/>
    </row>
    <row r="16" customFormat="false" ht="13.8" hidden="false" customHeight="false" outlineLevel="0" collapsed="false">
      <c r="A16" s="15" t="s">
        <v>91</v>
      </c>
      <c r="B16" s="16" t="s">
        <v>148</v>
      </c>
      <c r="C16" s="16" t="s">
        <v>93</v>
      </c>
      <c r="D16" s="16" t="s">
        <v>28</v>
      </c>
      <c r="E16" s="16" t="s">
        <v>94</v>
      </c>
      <c r="F16" s="16" t="s">
        <v>29</v>
      </c>
      <c r="G16" s="16"/>
      <c r="H16" s="16" t="s">
        <v>201</v>
      </c>
      <c r="I16" s="17"/>
    </row>
  </sheetData>
  <hyperlinks>
    <hyperlink ref="I10" r:id="rId1" display="liste issue du guide ASTEE (https://www.astee.org/publications/guide-solutions-de-gestion-durable-des-eaux-pluviales-gestion-patrimoniale/)"/>
    <hyperlink ref="I11" r:id="rId2" display="liste issue du guide ASTEE (https://www.astee.org/publications/guide-solutions-de-gestion-durable-des-eaux-pluviales-gestion-patrimoniale/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0" activeCellId="0" sqref="H40"/>
    </sheetView>
  </sheetViews>
  <sheetFormatPr defaultColWidth="11.4453125" defaultRowHeight="13.8" zeroHeight="false" outlineLevelRow="0" outlineLevelCol="0"/>
  <cols>
    <col collapsed="false" customWidth="true" hidden="false" outlineLevel="0" max="2" min="1" style="28" width="26.67"/>
    <col collapsed="false" customWidth="true" hidden="false" outlineLevel="0" max="3" min="3" style="28" width="25.11"/>
    <col collapsed="false" customWidth="true" hidden="false" outlineLevel="0" max="4" min="4" style="28" width="13"/>
    <col collapsed="false" customWidth="true" hidden="false" outlineLevel="0" max="5" min="5" style="28" width="23.11"/>
    <col collapsed="false" customWidth="false" hidden="false" outlineLevel="0" max="7" min="6" style="28" width="11.44"/>
    <col collapsed="false" customWidth="true" hidden="false" outlineLevel="0" max="8" min="8" style="28" width="14.33"/>
    <col collapsed="false" customWidth="true" hidden="false" outlineLevel="0" max="9" min="9" style="28" width="46.67"/>
    <col collapsed="false" customWidth="false" hidden="false" outlineLevel="0" max="1023" min="10" style="28" width="11.44"/>
    <col collapsed="false" customWidth="true" hidden="false" outlineLevel="0" max="1024" min="1024" style="28" width="11.56"/>
  </cols>
  <sheetData>
    <row r="1" customFormat="false" ht="13.8" hidden="false" customHeight="false" outlineLevel="0" collapsed="false">
      <c r="A1" s="8" t="s">
        <v>5</v>
      </c>
      <c r="B1" s="8" t="s">
        <v>228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229</v>
      </c>
      <c r="C2" s="9"/>
      <c r="D2" s="9"/>
      <c r="E2" s="9"/>
      <c r="F2" s="9"/>
      <c r="G2" s="9"/>
      <c r="H2" s="9"/>
      <c r="I2" s="9"/>
    </row>
    <row r="3" customFormat="false" ht="29" hidden="false" customHeight="true" outlineLevel="0" collapsed="false">
      <c r="A3" s="8" t="s">
        <v>9</v>
      </c>
      <c r="B3" s="10" t="s">
        <v>230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9"/>
    </row>
    <row r="8" customFormat="false" ht="13.8" hidden="false" customHeight="false" outlineLevel="0" collapsed="false">
      <c r="A8" s="15" t="s">
        <v>231</v>
      </c>
      <c r="B8" s="16" t="s">
        <v>232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13.8" hidden="false" customHeight="false" outlineLevel="0" collapsed="false">
      <c r="A9" s="15" t="s">
        <v>233</v>
      </c>
      <c r="B9" s="16" t="s">
        <v>234</v>
      </c>
      <c r="C9" s="18" t="s">
        <v>235</v>
      </c>
      <c r="D9" s="16" t="s">
        <v>28</v>
      </c>
      <c r="E9" s="18" t="s">
        <v>236</v>
      </c>
      <c r="F9" s="16" t="s">
        <v>29</v>
      </c>
      <c r="G9" s="18" t="s">
        <v>29</v>
      </c>
      <c r="H9" s="16" t="s">
        <v>29</v>
      </c>
      <c r="I9" s="17" t="s">
        <v>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customFormat="false" ht="13.8" hidden="false" customHeight="false" outlineLevel="0" collapsed="false">
      <c r="A10" s="15" t="s">
        <v>238</v>
      </c>
      <c r="B10" s="16" t="s">
        <v>239</v>
      </c>
      <c r="C10" s="16" t="s">
        <v>240</v>
      </c>
      <c r="D10" s="16" t="s">
        <v>28</v>
      </c>
      <c r="E10" s="16"/>
      <c r="F10" s="16" t="s">
        <v>37</v>
      </c>
      <c r="G10" s="16" t="s">
        <v>29</v>
      </c>
      <c r="H10" s="16" t="s">
        <v>29</v>
      </c>
      <c r="I10" s="1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4" activeCellId="0" sqref="C24"/>
    </sheetView>
  </sheetViews>
  <sheetFormatPr defaultColWidth="11.4453125" defaultRowHeight="13.8" zeroHeight="false" outlineLevelRow="0" outlineLevelCol="0"/>
  <cols>
    <col collapsed="false" customWidth="true" hidden="false" outlineLevel="0" max="2" min="1" style="28" width="26.67"/>
    <col collapsed="false" customWidth="true" hidden="false" outlineLevel="0" max="3" min="3" style="28" width="25.11"/>
    <col collapsed="false" customWidth="true" hidden="false" outlineLevel="0" max="4" min="4" style="28" width="13"/>
    <col collapsed="false" customWidth="true" hidden="false" outlineLevel="0" max="5" min="5" style="28" width="23.11"/>
    <col collapsed="false" customWidth="false" hidden="false" outlineLevel="0" max="7" min="6" style="28" width="11.44"/>
    <col collapsed="false" customWidth="true" hidden="false" outlineLevel="0" max="8" min="8" style="28" width="14.33"/>
    <col collapsed="false" customWidth="true" hidden="false" outlineLevel="0" max="9" min="9" style="28" width="46.67"/>
    <col collapsed="false" customWidth="false" hidden="false" outlineLevel="0" max="1023" min="10" style="28" width="11.44"/>
    <col collapsed="false" customWidth="true" hidden="false" outlineLevel="0" max="1024" min="1024" style="28" width="11.56"/>
    <col collapsed="false" customWidth="false" hidden="false" outlineLevel="0" max="16384" min="1025" style="28" width="11.44"/>
  </cols>
  <sheetData>
    <row r="1" customFormat="false" ht="13.8" hidden="false" customHeight="false" outlineLevel="0" collapsed="false">
      <c r="A1" s="8" t="s">
        <v>5</v>
      </c>
      <c r="B1" s="8" t="s">
        <v>241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229</v>
      </c>
      <c r="C2" s="9"/>
      <c r="D2" s="9"/>
      <c r="E2" s="9"/>
      <c r="F2" s="9"/>
      <c r="G2" s="9"/>
      <c r="H2" s="9"/>
      <c r="I2" s="9"/>
    </row>
    <row r="3" customFormat="false" ht="29" hidden="false" customHeight="true" outlineLevel="0" collapsed="false">
      <c r="A3" s="8" t="s">
        <v>9</v>
      </c>
      <c r="B3" s="10" t="s">
        <v>230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100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9"/>
    </row>
    <row r="8" customFormat="false" ht="13.8" hidden="false" customHeight="false" outlineLevel="0" collapsed="false">
      <c r="A8" s="15" t="s">
        <v>242</v>
      </c>
      <c r="B8" s="16" t="s">
        <v>232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13.8" hidden="false" customHeight="false" outlineLevel="0" collapsed="false">
      <c r="A9" s="15" t="s">
        <v>233</v>
      </c>
      <c r="B9" s="16" t="s">
        <v>234</v>
      </c>
      <c r="C9" s="18" t="s">
        <v>235</v>
      </c>
      <c r="D9" s="16" t="s">
        <v>28</v>
      </c>
      <c r="E9" s="18" t="s">
        <v>236</v>
      </c>
      <c r="F9" s="16" t="s">
        <v>29</v>
      </c>
      <c r="G9" s="18" t="s">
        <v>29</v>
      </c>
      <c r="H9" s="16" t="s">
        <v>29</v>
      </c>
      <c r="I9" s="17" t="s">
        <v>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customFormat="false" ht="13.8" hidden="false" customHeight="false" outlineLevel="0" collapsed="false">
      <c r="A10" s="15" t="s">
        <v>238</v>
      </c>
      <c r="B10" s="16" t="s">
        <v>239</v>
      </c>
      <c r="C10" s="16" t="s">
        <v>240</v>
      </c>
      <c r="D10" s="16" t="s">
        <v>28</v>
      </c>
      <c r="E10" s="16"/>
      <c r="F10" s="16" t="s">
        <v>37</v>
      </c>
      <c r="G10" s="16" t="s">
        <v>29</v>
      </c>
      <c r="H10" s="16" t="s">
        <v>29</v>
      </c>
      <c r="I10" s="1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2" min="1" style="28" width="26.67"/>
    <col collapsed="false" customWidth="true" hidden="false" outlineLevel="0" max="3" min="3" style="28" width="25.11"/>
    <col collapsed="false" customWidth="true" hidden="false" outlineLevel="0" max="4" min="4" style="28" width="13"/>
    <col collapsed="false" customWidth="true" hidden="false" outlineLevel="0" max="5" min="5" style="28" width="23.11"/>
    <col collapsed="false" customWidth="false" hidden="false" outlineLevel="0" max="7" min="6" style="28" width="11.44"/>
    <col collapsed="false" customWidth="true" hidden="false" outlineLevel="0" max="8" min="8" style="28" width="14.33"/>
    <col collapsed="false" customWidth="true" hidden="false" outlineLevel="0" max="9" min="9" style="28" width="46.67"/>
    <col collapsed="false" customWidth="false" hidden="false" outlineLevel="0" max="1023" min="10" style="28" width="11.44"/>
    <col collapsed="false" customWidth="true" hidden="false" outlineLevel="0" max="1024" min="1024" style="28" width="11.56"/>
  </cols>
  <sheetData>
    <row r="1" customFormat="false" ht="13.8" hidden="false" customHeight="false" outlineLevel="0" collapsed="false">
      <c r="A1" s="8" t="s">
        <v>5</v>
      </c>
      <c r="B1" s="8" t="s">
        <v>243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229</v>
      </c>
      <c r="C2" s="9"/>
      <c r="D2" s="9"/>
      <c r="E2" s="9"/>
      <c r="F2" s="9"/>
      <c r="G2" s="9"/>
      <c r="H2" s="9"/>
      <c r="I2" s="9"/>
    </row>
    <row r="3" customFormat="false" ht="29" hidden="false" customHeight="true" outlineLevel="0" collapsed="false">
      <c r="A3" s="8" t="s">
        <v>9</v>
      </c>
      <c r="B3" s="10" t="s">
        <v>230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226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9"/>
    </row>
    <row r="8" customFormat="false" ht="13.8" hidden="false" customHeight="false" outlineLevel="0" collapsed="false">
      <c r="A8" s="15" t="s">
        <v>242</v>
      </c>
      <c r="B8" s="16" t="s">
        <v>232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13.8" hidden="false" customHeight="false" outlineLevel="0" collapsed="false">
      <c r="A9" s="15" t="s">
        <v>233</v>
      </c>
      <c r="B9" s="16" t="s">
        <v>234</v>
      </c>
      <c r="C9" s="18" t="s">
        <v>235</v>
      </c>
      <c r="D9" s="16" t="s">
        <v>28</v>
      </c>
      <c r="E9" s="18" t="s">
        <v>236</v>
      </c>
      <c r="F9" s="16" t="s">
        <v>29</v>
      </c>
      <c r="G9" s="18" t="s">
        <v>29</v>
      </c>
      <c r="H9" s="16" t="s">
        <v>29</v>
      </c>
      <c r="I9" s="17" t="s">
        <v>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customFormat="false" ht="13.8" hidden="false" customHeight="false" outlineLevel="0" collapsed="false">
      <c r="A10" s="15" t="s">
        <v>238</v>
      </c>
      <c r="B10" s="16" t="s">
        <v>239</v>
      </c>
      <c r="C10" s="16" t="s">
        <v>240</v>
      </c>
      <c r="D10" s="16" t="s">
        <v>28</v>
      </c>
      <c r="E10" s="16"/>
      <c r="F10" s="16" t="s">
        <v>37</v>
      </c>
      <c r="G10" s="16" t="s">
        <v>29</v>
      </c>
      <c r="H10" s="16" t="s">
        <v>29</v>
      </c>
      <c r="I10" s="1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32"/>
    <col collapsed="false" customWidth="true" hidden="false" outlineLevel="0" max="2" min="2" style="2" width="34.88"/>
    <col collapsed="false" customWidth="true" hidden="false" outlineLevel="0" max="3" min="3" style="2" width="25.67"/>
    <col collapsed="false" customWidth="true" hidden="false" outlineLevel="0" max="4" min="4" style="2" width="13"/>
    <col collapsed="false" customWidth="true" hidden="false" outlineLevel="0" max="5" min="5" style="2" width="15.33"/>
    <col collapsed="false" customWidth="true" hidden="false" outlineLevel="0" max="8" min="8" style="2" width="15.88"/>
    <col collapsed="false" customWidth="true" hidden="false" outlineLevel="0" max="9" min="9" style="2" width="53.88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244</v>
      </c>
      <c r="C1" s="9" t="s">
        <v>179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245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246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182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247</v>
      </c>
      <c r="B6" s="10" t="s">
        <v>183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</row>
    <row r="8" customFormat="false" ht="13.8" hidden="false" customHeight="false" outlineLevel="0" collapsed="false">
      <c r="A8" s="15" t="s">
        <v>248</v>
      </c>
      <c r="B8" s="16" t="s">
        <v>249</v>
      </c>
      <c r="C8" s="16" t="s">
        <v>61</v>
      </c>
      <c r="D8" s="16" t="s">
        <v>28</v>
      </c>
      <c r="E8" s="16"/>
      <c r="F8" s="16" t="s">
        <v>29</v>
      </c>
      <c r="G8" s="16" t="s">
        <v>29</v>
      </c>
      <c r="H8" s="16" t="s">
        <v>29</v>
      </c>
      <c r="I8" s="17"/>
    </row>
    <row r="9" customFormat="false" ht="64.9" hidden="false" customHeight="false" outlineLevel="0" collapsed="false">
      <c r="A9" s="15" t="s">
        <v>250</v>
      </c>
      <c r="B9" s="16" t="s">
        <v>251</v>
      </c>
      <c r="C9" s="18" t="s">
        <v>252</v>
      </c>
      <c r="D9" s="16" t="s">
        <v>28</v>
      </c>
      <c r="E9" s="18" t="s">
        <v>253</v>
      </c>
      <c r="F9" s="16" t="s">
        <v>29</v>
      </c>
      <c r="G9" s="18" t="s">
        <v>29</v>
      </c>
      <c r="H9" s="16" t="s">
        <v>29</v>
      </c>
      <c r="I9" s="26" t="s">
        <v>254</v>
      </c>
    </row>
    <row r="10" customFormat="false" ht="13.8" hidden="false" customHeight="false" outlineLevel="0" collapsed="false">
      <c r="A10" s="15" t="s">
        <v>255</v>
      </c>
      <c r="B10" s="16" t="s">
        <v>256</v>
      </c>
      <c r="C10" s="16" t="s">
        <v>257</v>
      </c>
      <c r="D10" s="16" t="s">
        <v>28</v>
      </c>
      <c r="E10" s="16" t="s">
        <v>258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9.109375" defaultRowHeight="13.8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26"/>
    <col collapsed="false" customWidth="true" hidden="false" outlineLevel="0" max="3" min="3" style="2" width="25.11"/>
    <col collapsed="false" customWidth="true" hidden="false" outlineLevel="0" max="4" min="4" style="2" width="13.11"/>
    <col collapsed="false" customWidth="true" hidden="false" outlineLevel="0" max="5" min="5" style="2" width="17.76"/>
    <col collapsed="false" customWidth="true" hidden="false" outlineLevel="0" max="8" min="8" style="2" width="16.11"/>
    <col collapsed="false" customWidth="true" hidden="false" outlineLevel="0" max="9" min="9" style="2" width="12.44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259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260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261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22.5" hidden="false" customHeight="true" outlineLevel="0" collapsed="false">
      <c r="A8" s="15" t="s">
        <v>262</v>
      </c>
      <c r="B8" s="16" t="s">
        <v>263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264</v>
      </c>
      <c r="B9" s="16" t="s">
        <v>265</v>
      </c>
      <c r="C9" s="18" t="s">
        <v>266</v>
      </c>
      <c r="D9" s="16" t="s">
        <v>28</v>
      </c>
      <c r="E9" s="18" t="s">
        <v>267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/>
      <c r="B10" s="16"/>
      <c r="C10" s="16"/>
      <c r="D10" s="16"/>
      <c r="E10" s="16"/>
      <c r="F10" s="16"/>
      <c r="G10" s="16"/>
      <c r="H10" s="16"/>
      <c r="I10" s="17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9.109375" defaultRowHeight="13.8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26"/>
    <col collapsed="false" customWidth="true" hidden="false" outlineLevel="0" max="3" min="3" style="2" width="25.11"/>
    <col collapsed="false" customWidth="true" hidden="false" outlineLevel="0" max="4" min="4" style="2" width="13.11"/>
    <col collapsed="false" customWidth="true" hidden="false" outlineLevel="0" max="5" min="5" style="2" width="17.76"/>
    <col collapsed="false" customWidth="true" hidden="false" outlineLevel="0" max="8" min="8" style="2" width="16.11"/>
    <col collapsed="false" customWidth="true" hidden="false" outlineLevel="0" max="9" min="9" style="2" width="12.44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268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260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261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269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270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22.5" hidden="false" customHeight="true" outlineLevel="0" collapsed="false">
      <c r="A8" s="15" t="s">
        <v>271</v>
      </c>
      <c r="B8" s="16" t="s">
        <v>263</v>
      </c>
      <c r="C8" s="16" t="s">
        <v>61</v>
      </c>
      <c r="D8" s="16" t="s">
        <v>28</v>
      </c>
      <c r="E8" s="16"/>
      <c r="F8" s="16" t="s">
        <v>29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264</v>
      </c>
      <c r="B9" s="16" t="s">
        <v>265</v>
      </c>
      <c r="C9" s="18" t="s">
        <v>266</v>
      </c>
      <c r="D9" s="16" t="s">
        <v>28</v>
      </c>
      <c r="E9" s="18" t="s">
        <v>267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272</v>
      </c>
      <c r="B10" s="16" t="s">
        <v>273</v>
      </c>
      <c r="C10" s="16" t="s">
        <v>274</v>
      </c>
      <c r="D10" s="16" t="s">
        <v>28</v>
      </c>
      <c r="E10" s="16" t="s">
        <v>95</v>
      </c>
      <c r="F10" s="16" t="s">
        <v>37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26.88"/>
    <col collapsed="false" customWidth="true" hidden="false" outlineLevel="0" max="3" min="3" style="2" width="25.11"/>
    <col collapsed="false" customWidth="true" hidden="false" outlineLevel="0" max="4" min="4" style="2" width="14.44"/>
    <col collapsed="false" customWidth="true" hidden="false" outlineLevel="0" max="5" min="5" style="2" width="21.67"/>
    <col collapsed="false" customWidth="true" hidden="false" outlineLevel="0" max="8" min="8" style="2" width="15.88"/>
    <col collapsed="false" customWidth="true" hidden="false" outlineLevel="0" max="9" min="9" style="2" width="57.67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275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276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277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269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270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278</v>
      </c>
      <c r="B8" s="16" t="s">
        <v>279</v>
      </c>
      <c r="C8" s="16" t="s">
        <v>61</v>
      </c>
      <c r="D8" s="16" t="s">
        <v>28</v>
      </c>
      <c r="E8" s="16"/>
      <c r="F8" s="16" t="s">
        <v>29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62</v>
      </c>
      <c r="B9" s="16" t="s">
        <v>280</v>
      </c>
      <c r="C9" s="18" t="s">
        <v>281</v>
      </c>
      <c r="D9" s="16" t="s">
        <v>28</v>
      </c>
      <c r="E9" s="18" t="s">
        <v>282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283</v>
      </c>
      <c r="B10" s="16" t="s">
        <v>284</v>
      </c>
      <c r="C10" s="16" t="s">
        <v>285</v>
      </c>
      <c r="D10" s="16" t="s">
        <v>28</v>
      </c>
      <c r="E10" s="16" t="s">
        <v>286</v>
      </c>
      <c r="F10" s="16" t="s">
        <v>29</v>
      </c>
      <c r="G10" s="16" t="s">
        <v>29</v>
      </c>
      <c r="H10" s="16" t="s">
        <v>37</v>
      </c>
      <c r="I10" s="17" t="s">
        <v>287</v>
      </c>
    </row>
    <row r="11" customFormat="false" ht="13.8" hidden="false" customHeight="false" outlineLevel="0" collapsed="false">
      <c r="A11" s="15" t="s">
        <v>288</v>
      </c>
      <c r="B11" s="16" t="s">
        <v>289</v>
      </c>
      <c r="C11" s="18" t="s">
        <v>290</v>
      </c>
      <c r="D11" s="16" t="s">
        <v>28</v>
      </c>
      <c r="E11" s="18"/>
      <c r="F11" s="16" t="s">
        <v>37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291</v>
      </c>
      <c r="B12" s="16" t="s">
        <v>292</v>
      </c>
      <c r="C12" s="16" t="s">
        <v>293</v>
      </c>
      <c r="D12" s="16" t="s">
        <v>28</v>
      </c>
      <c r="E12" s="16"/>
      <c r="F12" s="16" t="s">
        <v>37</v>
      </c>
      <c r="G12" s="16" t="s">
        <v>29</v>
      </c>
      <c r="H12" s="16" t="s">
        <v>37</v>
      </c>
      <c r="I12" s="17"/>
    </row>
    <row r="13" customFormat="false" ht="13.8" hidden="false" customHeight="false" outlineLevel="0" collapsed="false">
      <c r="A13" s="15" t="s">
        <v>238</v>
      </c>
      <c r="B13" s="16" t="s">
        <v>239</v>
      </c>
      <c r="C13" s="16" t="s">
        <v>240</v>
      </c>
      <c r="D13" s="16" t="s">
        <v>28</v>
      </c>
      <c r="E13" s="16"/>
      <c r="F13" s="16" t="s">
        <v>37</v>
      </c>
      <c r="G13" s="16" t="s">
        <v>29</v>
      </c>
      <c r="H13" s="16" t="s">
        <v>29</v>
      </c>
      <c r="I13" s="17"/>
    </row>
    <row r="14" customFormat="false" ht="13.8" hidden="false" customHeight="false" outlineLevel="0" collapsed="false">
      <c r="A14" s="15" t="s">
        <v>91</v>
      </c>
      <c r="B14" s="16" t="s">
        <v>92</v>
      </c>
      <c r="C14" s="16" t="s">
        <v>93</v>
      </c>
      <c r="D14" s="16" t="s">
        <v>28</v>
      </c>
      <c r="E14" s="16" t="s">
        <v>94</v>
      </c>
      <c r="F14" s="16" t="s">
        <v>29</v>
      </c>
      <c r="G14" s="16" t="s">
        <v>29</v>
      </c>
      <c r="H14" s="16" t="s">
        <v>29</v>
      </c>
      <c r="I1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8.21"/>
    <col collapsed="false" customWidth="true" hidden="false" outlineLevel="0" max="3" min="3" style="2" width="25.11"/>
    <col collapsed="false" customWidth="true" hidden="false" outlineLevel="0" max="4" min="4" style="2" width="14.56"/>
    <col collapsed="false" customWidth="true" hidden="false" outlineLevel="0" max="5" min="5" style="2" width="21.11"/>
    <col collapsed="false" customWidth="true" hidden="false" outlineLevel="0" max="8" min="8" style="2" width="13.44"/>
    <col collapsed="false" customWidth="true" hidden="false" outlineLevel="0" max="9" min="9" style="2" width="58.33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294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295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296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297</v>
      </c>
      <c r="B8" s="16" t="s">
        <v>298</v>
      </c>
      <c r="C8" s="16" t="s">
        <v>61</v>
      </c>
      <c r="D8" s="16" t="s">
        <v>28</v>
      </c>
      <c r="E8" s="16"/>
      <c r="F8" s="16" t="s">
        <v>29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62</v>
      </c>
      <c r="B9" s="16" t="s">
        <v>299</v>
      </c>
      <c r="C9" s="18" t="s">
        <v>300</v>
      </c>
      <c r="D9" s="16" t="s">
        <v>28</v>
      </c>
      <c r="E9" s="18"/>
      <c r="F9" s="16" t="s">
        <v>37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301</v>
      </c>
      <c r="B10" s="16" t="s">
        <v>302</v>
      </c>
      <c r="C10" s="16" t="s">
        <v>303</v>
      </c>
      <c r="D10" s="16" t="s">
        <v>28</v>
      </c>
      <c r="E10" s="16" t="s">
        <v>304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288</v>
      </c>
      <c r="B11" s="16" t="s">
        <v>289</v>
      </c>
      <c r="C11" s="18" t="s">
        <v>305</v>
      </c>
      <c r="D11" s="16" t="s">
        <v>28</v>
      </c>
      <c r="E11" s="18" t="s">
        <v>286</v>
      </c>
      <c r="F11" s="16" t="s">
        <v>37</v>
      </c>
      <c r="G11" s="18" t="s">
        <v>29</v>
      </c>
      <c r="H11" s="16" t="s">
        <v>37</v>
      </c>
      <c r="I11" s="17" t="s">
        <v>287</v>
      </c>
    </row>
    <row r="12" customFormat="false" ht="13.8" hidden="false" customHeight="false" outlineLevel="0" collapsed="false">
      <c r="A12" s="15" t="s">
        <v>238</v>
      </c>
      <c r="B12" s="16" t="s">
        <v>292</v>
      </c>
      <c r="C12" s="16" t="s">
        <v>240</v>
      </c>
      <c r="D12" s="16" t="s">
        <v>28</v>
      </c>
      <c r="E12" s="16"/>
      <c r="F12" s="16" t="s">
        <v>29</v>
      </c>
      <c r="G12" s="16" t="s">
        <v>29</v>
      </c>
      <c r="H12" s="16" t="s">
        <v>29</v>
      </c>
      <c r="I12" s="17" t="s">
        <v>240</v>
      </c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796875" defaultRowHeight="13.8" zeroHeight="false" outlineLevelRow="0" outlineLevelCol="0"/>
  <cols>
    <col collapsed="false" customWidth="true" hidden="false" outlineLevel="0" max="1" min="1" style="2" width="33.98"/>
    <col collapsed="false" customWidth="true" hidden="false" outlineLevel="0" max="2" min="2" style="2" width="44.55"/>
    <col collapsed="false" customWidth="true" hidden="false" outlineLevel="0" max="3" min="3" style="2" width="37.73"/>
    <col collapsed="false" customWidth="true" hidden="false" outlineLevel="0" max="4" min="4" style="2" width="16.73"/>
    <col collapsed="false" customWidth="true" hidden="false" outlineLevel="0" max="5" min="5" style="2" width="19.93"/>
    <col collapsed="false" customWidth="true" hidden="false" outlineLevel="0" max="6" min="6" style="2" width="27.3"/>
    <col collapsed="false" customWidth="true" hidden="false" outlineLevel="0" max="7" min="7" style="2" width="13.95"/>
    <col collapsed="false" customWidth="true" hidden="false" outlineLevel="0" max="8" min="8" style="2" width="15.62"/>
    <col collapsed="false" customWidth="true" hidden="false" outlineLevel="0" max="9" min="9" style="2" width="27.3"/>
  </cols>
  <sheetData>
    <row r="1" customFormat="false" ht="13.8" hidden="false" customHeight="false" outlineLevel="0" collapsed="false">
      <c r="A1" s="8" t="s">
        <v>5</v>
      </c>
      <c r="B1" s="8" t="s">
        <v>6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8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10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12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14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16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</row>
    <row r="8" customFormat="false" ht="13.8" hidden="false" customHeight="false" outlineLevel="0" collapsed="false">
      <c r="A8" s="15" t="s">
        <v>25</v>
      </c>
      <c r="B8" s="16" t="s">
        <v>26</v>
      </c>
      <c r="C8" s="16" t="s">
        <v>27</v>
      </c>
      <c r="D8" s="16" t="s">
        <v>28</v>
      </c>
      <c r="E8" s="16"/>
      <c r="F8" s="16" t="s">
        <v>29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30</v>
      </c>
      <c r="B9" s="16" t="s">
        <v>31</v>
      </c>
      <c r="C9" s="18" t="s">
        <v>32</v>
      </c>
      <c r="D9" s="16" t="s">
        <v>28</v>
      </c>
      <c r="E9" s="18" t="s">
        <v>33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34</v>
      </c>
      <c r="B10" s="16" t="s">
        <v>35</v>
      </c>
      <c r="C10" s="16" t="s">
        <v>36</v>
      </c>
      <c r="D10" s="16" t="s">
        <v>28</v>
      </c>
      <c r="E10" s="16"/>
      <c r="F10" s="16" t="s">
        <v>37</v>
      </c>
      <c r="G10" s="16" t="s">
        <v>29</v>
      </c>
      <c r="H10" s="16" t="s">
        <v>29</v>
      </c>
      <c r="I10" s="17" t="s">
        <v>38</v>
      </c>
    </row>
    <row r="11" customFormat="false" ht="13.8" hidden="false" customHeight="false" outlineLevel="0" collapsed="false">
      <c r="A11" s="15" t="s">
        <v>39</v>
      </c>
      <c r="B11" s="16" t="s">
        <v>40</v>
      </c>
      <c r="C11" s="18" t="s">
        <v>41</v>
      </c>
      <c r="D11" s="16" t="s">
        <v>28</v>
      </c>
      <c r="E11" s="18" t="s">
        <v>42</v>
      </c>
      <c r="F11" s="16" t="s">
        <v>37</v>
      </c>
      <c r="G11" s="18" t="s">
        <v>29</v>
      </c>
      <c r="H11" s="16" t="s">
        <v>29</v>
      </c>
      <c r="I11" s="17" t="s">
        <v>43</v>
      </c>
    </row>
    <row r="12" customFormat="false" ht="13.8" hidden="false" customHeight="false" outlineLevel="0" collapsed="false">
      <c r="A12" s="15" t="s">
        <v>44</v>
      </c>
      <c r="B12" s="16" t="s">
        <v>45</v>
      </c>
      <c r="C12" s="16" t="s">
        <v>46</v>
      </c>
      <c r="D12" s="16" t="s">
        <v>28</v>
      </c>
      <c r="E12" s="16" t="s">
        <v>47</v>
      </c>
      <c r="F12" s="16" t="s">
        <v>37</v>
      </c>
      <c r="G12" s="16" t="s">
        <v>29</v>
      </c>
      <c r="H12" s="16" t="s">
        <v>29</v>
      </c>
      <c r="I12" s="17" t="s">
        <v>43</v>
      </c>
    </row>
    <row r="13" customFormat="false" ht="13.8" hidden="false" customHeight="false" outlineLevel="0" collapsed="false">
      <c r="A13" s="19" t="s">
        <v>48</v>
      </c>
      <c r="B13" s="20" t="s">
        <v>49</v>
      </c>
      <c r="C13" s="20" t="s">
        <v>50</v>
      </c>
      <c r="D13" s="20" t="s">
        <v>28</v>
      </c>
      <c r="E13" s="20" t="s">
        <v>51</v>
      </c>
      <c r="F13" s="20" t="s">
        <v>37</v>
      </c>
      <c r="G13" s="20" t="s">
        <v>29</v>
      </c>
      <c r="H13" s="20" t="s">
        <v>29</v>
      </c>
      <c r="I13" s="2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36.11"/>
    <col collapsed="false" customWidth="true" hidden="false" outlineLevel="0" max="3" min="3" style="2" width="46.22"/>
    <col collapsed="false" customWidth="true" hidden="false" outlineLevel="0" max="4" min="4" style="2" width="14.44"/>
    <col collapsed="false" customWidth="true" hidden="false" outlineLevel="0" max="5" min="5" style="2" width="17.22"/>
    <col collapsed="false" customWidth="false" hidden="false" outlineLevel="0" max="6" min="6" style="3" width="11.44"/>
    <col collapsed="false" customWidth="true" hidden="false" outlineLevel="0" max="8" min="8" style="2" width="12.33"/>
    <col collapsed="false" customWidth="true" hidden="false" outlineLevel="0" max="9" min="9" style="2" width="57.67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306</v>
      </c>
      <c r="C1" s="9" t="s">
        <v>307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308</v>
      </c>
      <c r="C2" s="9"/>
      <c r="D2" s="9"/>
      <c r="E2" s="9"/>
      <c r="F2" s="9"/>
      <c r="G2" s="9"/>
      <c r="H2" s="9"/>
      <c r="I2" s="9"/>
    </row>
    <row r="3" customFormat="false" ht="65.5" hidden="false" customHeight="false" outlineLevel="0" collapsed="false">
      <c r="A3" s="8" t="s">
        <v>9</v>
      </c>
      <c r="B3" s="25" t="s">
        <v>309</v>
      </c>
      <c r="C3" s="9" t="s">
        <v>310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311</v>
      </c>
      <c r="B8" s="16" t="s">
        <v>312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313</v>
      </c>
      <c r="B9" s="16" t="s">
        <v>314</v>
      </c>
      <c r="C9" s="18" t="s">
        <v>315</v>
      </c>
      <c r="D9" s="16" t="s">
        <v>28</v>
      </c>
      <c r="E9" s="18" t="s">
        <v>316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62</v>
      </c>
      <c r="B10" s="16" t="s">
        <v>317</v>
      </c>
      <c r="C10" s="16" t="s">
        <v>318</v>
      </c>
      <c r="D10" s="16" t="s">
        <v>28</v>
      </c>
      <c r="E10" s="16"/>
      <c r="F10" s="16" t="s">
        <v>37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319</v>
      </c>
      <c r="B11" s="16" t="s">
        <v>320</v>
      </c>
      <c r="C11" s="18" t="s">
        <v>321</v>
      </c>
      <c r="D11" s="16" t="s">
        <v>28</v>
      </c>
      <c r="E11" s="18" t="s">
        <v>322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323</v>
      </c>
      <c r="B12" s="16" t="s">
        <v>324</v>
      </c>
      <c r="C12" s="16" t="s">
        <v>325</v>
      </c>
      <c r="D12" s="16" t="s">
        <v>193</v>
      </c>
      <c r="E12" s="16"/>
      <c r="F12" s="16" t="s">
        <v>29</v>
      </c>
      <c r="G12" s="16" t="s">
        <v>29</v>
      </c>
      <c r="H12" s="16" t="s">
        <v>29</v>
      </c>
      <c r="I12" s="17" t="s">
        <v>326</v>
      </c>
    </row>
    <row r="13" customFormat="false" ht="13.8" hidden="false" customHeight="false" outlineLevel="0" collapsed="false">
      <c r="A13" s="15" t="s">
        <v>327</v>
      </c>
      <c r="B13" s="16" t="s">
        <v>328</v>
      </c>
      <c r="C13" s="16" t="s">
        <v>329</v>
      </c>
      <c r="D13" s="16" t="s">
        <v>83</v>
      </c>
      <c r="E13" s="16"/>
      <c r="F13" s="16" t="s">
        <v>37</v>
      </c>
      <c r="G13" s="16" t="s">
        <v>29</v>
      </c>
      <c r="H13" s="16" t="s">
        <v>29</v>
      </c>
      <c r="I13" s="17"/>
    </row>
    <row r="14" customFormat="false" ht="13.8" hidden="false" customHeight="false" outlineLevel="0" collapsed="false">
      <c r="A14" s="15" t="s">
        <v>330</v>
      </c>
      <c r="B14" s="16" t="s">
        <v>331</v>
      </c>
      <c r="C14" s="16" t="s">
        <v>332</v>
      </c>
      <c r="D14" s="16" t="s">
        <v>83</v>
      </c>
      <c r="E14" s="16"/>
      <c r="F14" s="16" t="s">
        <v>37</v>
      </c>
      <c r="G14" s="16" t="s">
        <v>29</v>
      </c>
      <c r="H14" s="16" t="s">
        <v>29</v>
      </c>
      <c r="I14" s="17"/>
    </row>
    <row r="15" customFormat="false" ht="13.8" hidden="false" customHeight="false" outlineLevel="0" collapsed="false">
      <c r="A15" s="15" t="s">
        <v>333</v>
      </c>
      <c r="B15" s="16" t="s">
        <v>334</v>
      </c>
      <c r="C15" s="16" t="s">
        <v>335</v>
      </c>
      <c r="D15" s="16" t="s">
        <v>193</v>
      </c>
      <c r="E15" s="16"/>
      <c r="F15" s="16" t="s">
        <v>37</v>
      </c>
      <c r="G15" s="16" t="s">
        <v>29</v>
      </c>
      <c r="H15" s="16" t="s">
        <v>29</v>
      </c>
      <c r="I15" s="17"/>
    </row>
    <row r="16" customFormat="false" ht="13.8" hidden="false" customHeight="false" outlineLevel="0" collapsed="false">
      <c r="A16" s="15" t="s">
        <v>336</v>
      </c>
      <c r="B16" s="16" t="s">
        <v>337</v>
      </c>
      <c r="C16" s="16" t="s">
        <v>338</v>
      </c>
      <c r="D16" s="16" t="s">
        <v>83</v>
      </c>
      <c r="E16" s="16"/>
      <c r="F16" s="16" t="s">
        <v>37</v>
      </c>
      <c r="G16" s="16" t="s">
        <v>29</v>
      </c>
      <c r="H16" s="16" t="s">
        <v>29</v>
      </c>
      <c r="I16" s="17"/>
    </row>
    <row r="17" customFormat="false" ht="13.8" hidden="false" customHeight="false" outlineLevel="0" collapsed="false">
      <c r="A17" s="15" t="s">
        <v>88</v>
      </c>
      <c r="B17" s="16" t="s">
        <v>339</v>
      </c>
      <c r="C17" s="16" t="s">
        <v>340</v>
      </c>
      <c r="D17" s="16" t="s">
        <v>83</v>
      </c>
      <c r="E17" s="16"/>
      <c r="F17" s="16" t="s">
        <v>37</v>
      </c>
      <c r="G17" s="16" t="s">
        <v>29</v>
      </c>
      <c r="H17" s="16" t="s">
        <v>29</v>
      </c>
      <c r="I17" s="17"/>
    </row>
    <row r="18" customFormat="false" ht="13.8" hidden="false" customHeight="false" outlineLevel="0" collapsed="false">
      <c r="A18" s="15" t="s">
        <v>91</v>
      </c>
      <c r="B18" s="16" t="s">
        <v>92</v>
      </c>
      <c r="C18" s="16" t="s">
        <v>93</v>
      </c>
      <c r="D18" s="16" t="s">
        <v>28</v>
      </c>
      <c r="E18" s="16" t="s">
        <v>94</v>
      </c>
      <c r="F18" s="16" t="s">
        <v>29</v>
      </c>
      <c r="G18" s="16" t="s">
        <v>29</v>
      </c>
      <c r="H18" s="16" t="s">
        <v>29</v>
      </c>
      <c r="I18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42.22"/>
    <col collapsed="false" customWidth="true" hidden="false" outlineLevel="0" max="3" min="3" style="2" width="25.11"/>
    <col collapsed="false" customWidth="true" hidden="false" outlineLevel="0" max="4" min="4" style="3" width="14.11"/>
    <col collapsed="false" customWidth="true" hidden="false" outlineLevel="0" max="5" min="5" style="2" width="17.22"/>
    <col collapsed="false" customWidth="true" hidden="false" outlineLevel="0" max="6" min="6" style="2" width="14.11"/>
    <col collapsed="false" customWidth="true" hidden="false" outlineLevel="0" max="8" min="8" style="2" width="15.33"/>
    <col collapsed="false" customWidth="true" hidden="false" outlineLevel="0" max="9" min="9" style="2" width="57.88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341</v>
      </c>
      <c r="C1" s="9" t="s">
        <v>342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343</v>
      </c>
      <c r="C2" s="9"/>
      <c r="D2" s="9"/>
      <c r="E2" s="9"/>
      <c r="F2" s="9"/>
      <c r="G2" s="9"/>
      <c r="H2" s="9"/>
      <c r="I2" s="9"/>
    </row>
    <row r="3" customFormat="false" ht="65.5" hidden="false" customHeight="false" outlineLevel="0" collapsed="false">
      <c r="A3" s="8" t="s">
        <v>9</v>
      </c>
      <c r="B3" s="25" t="s">
        <v>344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345</v>
      </c>
      <c r="B8" s="16" t="s">
        <v>346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62</v>
      </c>
      <c r="B9" s="16" t="s">
        <v>202</v>
      </c>
      <c r="C9" s="18" t="s">
        <v>347</v>
      </c>
      <c r="D9" s="16" t="s">
        <v>28</v>
      </c>
      <c r="E9" s="18"/>
      <c r="F9" s="16" t="s">
        <v>37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348</v>
      </c>
      <c r="B10" s="16" t="s">
        <v>349</v>
      </c>
      <c r="C10" s="16" t="s">
        <v>350</v>
      </c>
      <c r="D10" s="16" t="s">
        <v>28</v>
      </c>
      <c r="E10" s="16" t="s">
        <v>351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77</v>
      </c>
      <c r="B11" s="16" t="s">
        <v>352</v>
      </c>
      <c r="C11" s="18" t="s">
        <v>353</v>
      </c>
      <c r="D11" s="16" t="s">
        <v>193</v>
      </c>
      <c r="E11" s="18"/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354</v>
      </c>
      <c r="B12" s="16" t="s">
        <v>355</v>
      </c>
      <c r="C12" s="16" t="s">
        <v>356</v>
      </c>
      <c r="D12" s="16" t="s">
        <v>83</v>
      </c>
      <c r="E12" s="16"/>
      <c r="F12" s="16" t="s">
        <v>29</v>
      </c>
      <c r="G12" s="16" t="s">
        <v>29</v>
      </c>
      <c r="H12" s="16" t="s">
        <v>29</v>
      </c>
      <c r="I12" s="17"/>
    </row>
    <row r="13" customFormat="false" ht="13.8" hidden="false" customHeight="false" outlineLevel="0" collapsed="false">
      <c r="A13" s="15" t="s">
        <v>91</v>
      </c>
      <c r="B13" s="16" t="s">
        <v>148</v>
      </c>
      <c r="C13" s="16" t="s">
        <v>93</v>
      </c>
      <c r="D13" s="16" t="s">
        <v>28</v>
      </c>
      <c r="E13" s="16" t="s">
        <v>94</v>
      </c>
      <c r="F13" s="16" t="s">
        <v>29</v>
      </c>
      <c r="G13" s="16" t="s">
        <v>29</v>
      </c>
      <c r="H13" s="16" t="s">
        <v>29</v>
      </c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31.01"/>
    <col collapsed="false" customWidth="true" hidden="false" outlineLevel="0" max="2" min="2" style="2" width="30.11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21.67"/>
    <col collapsed="false" customWidth="true" hidden="false" outlineLevel="0" max="8" min="8" style="2" width="16.33"/>
    <col collapsed="false" customWidth="true" hidden="false" outlineLevel="0" max="9" min="9" style="2" width="49.67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357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358</v>
      </c>
      <c r="C2" s="9"/>
      <c r="D2" s="9"/>
      <c r="E2" s="9"/>
      <c r="F2" s="9"/>
      <c r="G2" s="9"/>
      <c r="H2" s="9"/>
      <c r="I2" s="9"/>
    </row>
    <row r="3" customFormat="false" ht="39.55" hidden="false" customHeight="false" outlineLevel="0" collapsed="false">
      <c r="A3" s="8" t="s">
        <v>9</v>
      </c>
      <c r="B3" s="25" t="s">
        <v>359</v>
      </c>
      <c r="C3" s="9" t="s">
        <v>360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269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270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100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361</v>
      </c>
      <c r="B8" s="16" t="s">
        <v>362</v>
      </c>
      <c r="C8" s="16" t="s">
        <v>61</v>
      </c>
      <c r="D8" s="16" t="s">
        <v>28</v>
      </c>
      <c r="E8" s="16"/>
      <c r="F8" s="16" t="s">
        <v>29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363</v>
      </c>
      <c r="B9" s="16" t="s">
        <v>364</v>
      </c>
      <c r="C9" s="18" t="s">
        <v>365</v>
      </c>
      <c r="D9" s="16" t="s">
        <v>28</v>
      </c>
      <c r="E9" s="18" t="s">
        <v>366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186</v>
      </c>
      <c r="B10" s="16" t="s">
        <v>367</v>
      </c>
      <c r="C10" s="16" t="s">
        <v>188</v>
      </c>
      <c r="D10" s="16" t="s">
        <v>28</v>
      </c>
      <c r="E10" s="16" t="s">
        <v>189</v>
      </c>
      <c r="F10" s="16" t="s">
        <v>29</v>
      </c>
      <c r="G10" s="16" t="s">
        <v>186</v>
      </c>
      <c r="H10" s="16" t="s">
        <v>29</v>
      </c>
      <c r="I10" s="17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4.44"/>
    <col collapsed="false" customWidth="true" hidden="false" outlineLevel="0" max="8" min="8" style="2" width="16.44"/>
    <col collapsed="false" customWidth="true" hidden="false" outlineLevel="0" max="9" min="9" style="2" width="27.22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368</v>
      </c>
      <c r="C1" s="9" t="s">
        <v>369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370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371</v>
      </c>
      <c r="C3" s="9" t="s">
        <v>372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373</v>
      </c>
      <c r="B8" s="16" t="s">
        <v>374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375</v>
      </c>
      <c r="B9" s="16" t="s">
        <v>376</v>
      </c>
      <c r="C9" s="18" t="s">
        <v>377</v>
      </c>
      <c r="D9" s="16" t="s">
        <v>28</v>
      </c>
      <c r="E9" s="18" t="s">
        <v>378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186</v>
      </c>
      <c r="B10" s="16" t="s">
        <v>379</v>
      </c>
      <c r="C10" s="16" t="s">
        <v>188</v>
      </c>
      <c r="D10" s="16" t="s">
        <v>28</v>
      </c>
      <c r="E10" s="16" t="s">
        <v>189</v>
      </c>
      <c r="F10" s="16" t="s">
        <v>29</v>
      </c>
      <c r="G10" s="16" t="s">
        <v>186</v>
      </c>
      <c r="H10" s="16" t="s">
        <v>29</v>
      </c>
      <c r="I10" s="17"/>
    </row>
    <row r="11" customFormat="false" ht="13.8" hidden="false" customHeight="false" outlineLevel="0" collapsed="false">
      <c r="A11" s="15" t="s">
        <v>380</v>
      </c>
      <c r="B11" s="16" t="s">
        <v>381</v>
      </c>
      <c r="C11" s="18" t="s">
        <v>382</v>
      </c>
      <c r="D11" s="16" t="s">
        <v>28</v>
      </c>
      <c r="E11" s="18" t="s">
        <v>383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384</v>
      </c>
      <c r="B12" s="16" t="s">
        <v>385</v>
      </c>
      <c r="C12" s="16" t="s">
        <v>386</v>
      </c>
      <c r="D12" s="16" t="s">
        <v>28</v>
      </c>
      <c r="E12" s="16" t="s">
        <v>387</v>
      </c>
      <c r="F12" s="16" t="s">
        <v>29</v>
      </c>
      <c r="G12" s="16" t="s">
        <v>29</v>
      </c>
      <c r="H12" s="16" t="s">
        <v>29</v>
      </c>
      <c r="I12" s="17" t="s">
        <v>388</v>
      </c>
    </row>
    <row r="13" customFormat="false" ht="13.8" hidden="false" customHeight="false" outlineLevel="0" collapsed="false">
      <c r="A13" s="15" t="s">
        <v>389</v>
      </c>
      <c r="B13" s="16" t="s">
        <v>390</v>
      </c>
      <c r="C13" s="16" t="s">
        <v>391</v>
      </c>
      <c r="D13" s="16" t="s">
        <v>193</v>
      </c>
      <c r="E13" s="16"/>
      <c r="F13" s="16" t="s">
        <v>37</v>
      </c>
      <c r="G13" s="16" t="s">
        <v>29</v>
      </c>
      <c r="H13" s="16" t="s">
        <v>29</v>
      </c>
      <c r="I13" s="17" t="s">
        <v>392</v>
      </c>
    </row>
    <row r="14" customFormat="false" ht="13.8" hidden="false" customHeight="false" outlineLevel="0" collapsed="false">
      <c r="A14" s="15" t="s">
        <v>393</v>
      </c>
      <c r="B14" s="16" t="s">
        <v>394</v>
      </c>
      <c r="C14" s="16" t="s">
        <v>395</v>
      </c>
      <c r="D14" s="16" t="s">
        <v>83</v>
      </c>
      <c r="E14" s="16"/>
      <c r="F14" s="16" t="s">
        <v>37</v>
      </c>
      <c r="G14" s="16" t="s">
        <v>29</v>
      </c>
      <c r="H14" s="16" t="s">
        <v>29</v>
      </c>
      <c r="I14" s="17"/>
    </row>
    <row r="15" customFormat="false" ht="13.8" hidden="false" customHeight="false" outlineLevel="0" collapsed="false">
      <c r="A15" s="15" t="s">
        <v>396</v>
      </c>
      <c r="B15" s="16" t="s">
        <v>397</v>
      </c>
      <c r="C15" s="16" t="s">
        <v>398</v>
      </c>
      <c r="D15" s="16" t="s">
        <v>83</v>
      </c>
      <c r="E15" s="16"/>
      <c r="F15" s="16" t="s">
        <v>37</v>
      </c>
      <c r="G15" s="16" t="s">
        <v>29</v>
      </c>
      <c r="H15" s="16" t="s">
        <v>29</v>
      </c>
      <c r="I15" s="17"/>
    </row>
    <row r="16" customFormat="false" ht="13.8" hidden="false" customHeight="false" outlineLevel="0" collapsed="false">
      <c r="A16" s="15" t="s">
        <v>399</v>
      </c>
      <c r="B16" s="16" t="s">
        <v>400</v>
      </c>
      <c r="C16" s="16" t="s">
        <v>401</v>
      </c>
      <c r="D16" s="16" t="s">
        <v>83</v>
      </c>
      <c r="E16" s="16"/>
      <c r="F16" s="16" t="s">
        <v>37</v>
      </c>
      <c r="G16" s="16" t="s">
        <v>29</v>
      </c>
      <c r="H16" s="16" t="s">
        <v>29</v>
      </c>
      <c r="I16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40.79"/>
    <col collapsed="false" customWidth="true" hidden="false" outlineLevel="0" max="3" min="3" style="30" width="25.11"/>
    <col collapsed="false" customWidth="true" hidden="false" outlineLevel="0" max="4" min="4" style="3" width="14"/>
    <col collapsed="false" customWidth="true" hidden="false" outlineLevel="0" max="5" min="5" style="2" width="21.67"/>
    <col collapsed="false" customWidth="false" hidden="false" outlineLevel="0" max="7" min="6" style="3" width="11.44"/>
    <col collapsed="false" customWidth="true" hidden="false" outlineLevel="0" max="8" min="8" style="3" width="13.22"/>
    <col collapsed="false" customWidth="true" hidden="false" outlineLevel="0" max="9" min="9" style="2" width="43.88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128</v>
      </c>
      <c r="C1" s="9" t="s">
        <v>53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402</v>
      </c>
      <c r="C2" s="9"/>
      <c r="D2" s="9"/>
      <c r="E2" s="9"/>
      <c r="F2" s="9"/>
      <c r="G2" s="9"/>
      <c r="H2" s="9"/>
      <c r="I2" s="9"/>
    </row>
    <row r="3" customFormat="false" ht="39.8" hidden="false" customHeight="true" outlineLevel="0" collapsed="false">
      <c r="A3" s="8" t="s">
        <v>9</v>
      </c>
      <c r="B3" s="10" t="s">
        <v>403</v>
      </c>
      <c r="C3" s="9" t="s">
        <v>404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405</v>
      </c>
      <c r="B8" s="16" t="s">
        <v>406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62</v>
      </c>
      <c r="B9" s="16" t="s">
        <v>407</v>
      </c>
      <c r="C9" s="18" t="s">
        <v>408</v>
      </c>
      <c r="D9" s="16" t="s">
        <v>28</v>
      </c>
      <c r="E9" s="18"/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409</v>
      </c>
      <c r="B10" s="16" t="s">
        <v>410</v>
      </c>
      <c r="C10" s="16" t="s">
        <v>411</v>
      </c>
      <c r="D10" s="16" t="s">
        <v>28</v>
      </c>
      <c r="E10" s="16"/>
      <c r="F10" s="16" t="s">
        <v>29</v>
      </c>
      <c r="G10" s="16" t="s">
        <v>29</v>
      </c>
      <c r="H10" s="16" t="s">
        <v>37</v>
      </c>
      <c r="I10" s="17" t="s">
        <v>411</v>
      </c>
    </row>
    <row r="11" customFormat="false" ht="13.8" hidden="false" customHeight="false" outlineLevel="0" collapsed="false">
      <c r="A11" s="15" t="s">
        <v>412</v>
      </c>
      <c r="B11" s="16" t="s">
        <v>413</v>
      </c>
      <c r="C11" s="18" t="s">
        <v>414</v>
      </c>
      <c r="D11" s="16" t="s">
        <v>28</v>
      </c>
      <c r="E11" s="18" t="s">
        <v>415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416</v>
      </c>
      <c r="B12" s="16" t="s">
        <v>417</v>
      </c>
      <c r="C12" s="16" t="s">
        <v>418</v>
      </c>
      <c r="D12" s="16" t="s">
        <v>193</v>
      </c>
      <c r="E12" s="16"/>
      <c r="F12" s="16" t="s">
        <v>37</v>
      </c>
      <c r="G12" s="16" t="s">
        <v>29</v>
      </c>
      <c r="H12" s="16" t="s">
        <v>29</v>
      </c>
      <c r="I12" s="17"/>
    </row>
    <row r="13" customFormat="false" ht="13.8" hidden="false" customHeight="false" outlineLevel="0" collapsed="false">
      <c r="A13" s="15" t="s">
        <v>91</v>
      </c>
      <c r="B13" s="16" t="s">
        <v>92</v>
      </c>
      <c r="C13" s="16" t="s">
        <v>93</v>
      </c>
      <c r="D13" s="16" t="s">
        <v>28</v>
      </c>
      <c r="E13" s="16" t="s">
        <v>94</v>
      </c>
      <c r="F13" s="16" t="s">
        <v>29</v>
      </c>
      <c r="G13" s="16" t="s">
        <v>29</v>
      </c>
      <c r="H13" s="16" t="s">
        <v>29</v>
      </c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27622"/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2.8" zeroHeight="false" outlineLevelRow="0" outlineLevelCol="0"/>
  <cols>
    <col collapsed="false" customWidth="true" hidden="false" outlineLevel="0" max="1" min="1" style="31" width="26.67"/>
    <col collapsed="false" customWidth="true" hidden="false" outlineLevel="0" max="2" min="2" style="31" width="42.56"/>
    <col collapsed="false" customWidth="true" hidden="false" outlineLevel="0" max="3" min="3" style="31" width="18.44"/>
    <col collapsed="false" customWidth="true" hidden="false" outlineLevel="0" max="4" min="4" style="31" width="13"/>
    <col collapsed="false" customWidth="true" hidden="false" outlineLevel="0" max="5" min="5" style="31" width="14.44"/>
    <col collapsed="false" customWidth="false" hidden="false" outlineLevel="0" max="7" min="6" style="31" width="11.44"/>
    <col collapsed="false" customWidth="true" hidden="false" outlineLevel="0" max="8" min="8" style="31" width="16.67"/>
    <col collapsed="false" customWidth="true" hidden="false" outlineLevel="0" max="9" min="9" style="31" width="12.33"/>
    <col collapsed="false" customWidth="false" hidden="false" outlineLevel="0" max="1023" min="10" style="31" width="11.44"/>
    <col collapsed="false" customWidth="true" hidden="false" outlineLevel="0" max="1024" min="1024" style="31" width="11.56"/>
    <col collapsed="false" customWidth="false" hidden="false" outlineLevel="0" max="16384" min="1025" style="31" width="11.44"/>
  </cols>
  <sheetData>
    <row r="1" customFormat="false" ht="13.8" hidden="false" customHeight="false" outlineLevel="0" collapsed="false">
      <c r="A1" s="8" t="s">
        <v>5</v>
      </c>
      <c r="B1" s="8" t="s">
        <v>419</v>
      </c>
      <c r="C1" s="9" t="s">
        <v>96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420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421</v>
      </c>
      <c r="C3" s="9" t="s">
        <v>422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423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424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100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</row>
    <row r="8" s="2" customFormat="true" ht="13.8" hidden="false" customHeight="false" outlineLevel="0" collapsed="false">
      <c r="A8" s="15" t="s">
        <v>425</v>
      </c>
      <c r="B8" s="16" t="s">
        <v>102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s="2" customFormat="true" ht="39.8" hidden="false" customHeight="false" outlineLevel="0" collapsed="false">
      <c r="A9" s="15" t="s">
        <v>103</v>
      </c>
      <c r="B9" s="16" t="s">
        <v>104</v>
      </c>
      <c r="C9" s="24" t="s">
        <v>426</v>
      </c>
      <c r="D9" s="16" t="s">
        <v>28</v>
      </c>
      <c r="E9" s="18" t="s">
        <v>427</v>
      </c>
      <c r="F9" s="16" t="s">
        <v>29</v>
      </c>
      <c r="G9" s="18" t="s">
        <v>107</v>
      </c>
      <c r="H9" s="16" t="s">
        <v>29</v>
      </c>
      <c r="I9" s="17"/>
    </row>
    <row r="10" s="2" customFormat="true" ht="13.8" hidden="false" customHeight="false" outlineLevel="0" collapsed="false">
      <c r="A10" s="15" t="s">
        <v>108</v>
      </c>
      <c r="B10" s="16" t="s">
        <v>109</v>
      </c>
      <c r="C10" s="16" t="s">
        <v>110</v>
      </c>
      <c r="D10" s="16" t="s">
        <v>28</v>
      </c>
      <c r="E10" s="16" t="s">
        <v>111</v>
      </c>
      <c r="F10" s="16" t="s">
        <v>29</v>
      </c>
      <c r="G10" s="16" t="s">
        <v>112</v>
      </c>
      <c r="H10" s="16" t="s">
        <v>29</v>
      </c>
      <c r="I10" s="17"/>
    </row>
    <row r="11" s="2" customFormat="true" ht="13.8" hidden="false" customHeight="false" outlineLevel="0" collapsed="false">
      <c r="A11" s="15" t="s">
        <v>115</v>
      </c>
      <c r="B11" s="16" t="s">
        <v>115</v>
      </c>
      <c r="C11" s="18" t="s">
        <v>116</v>
      </c>
      <c r="D11" s="16" t="s">
        <v>83</v>
      </c>
      <c r="E11" s="18"/>
      <c r="F11" s="16" t="s">
        <v>37</v>
      </c>
      <c r="G11" s="18" t="s">
        <v>29</v>
      </c>
      <c r="H11" s="16" t="s">
        <v>29</v>
      </c>
      <c r="I11" s="17"/>
    </row>
    <row r="12" s="2" customFormat="true" ht="13.8" hidden="false" customHeight="false" outlineLevel="0" collapsed="false">
      <c r="A12" s="15" t="s">
        <v>118</v>
      </c>
      <c r="B12" s="16" t="s">
        <v>119</v>
      </c>
      <c r="C12" s="16" t="s">
        <v>116</v>
      </c>
      <c r="D12" s="16" t="s">
        <v>83</v>
      </c>
      <c r="E12" s="16"/>
      <c r="F12" s="16" t="s">
        <v>37</v>
      </c>
      <c r="G12" s="16" t="s">
        <v>29</v>
      </c>
      <c r="H12" s="16" t="s">
        <v>29</v>
      </c>
      <c r="I12" s="17"/>
    </row>
    <row r="13" s="2" customFormat="tru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s="2" customFormat="tru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s="2" customFormat="true" ht="13.8" hidden="false" customHeight="false" outlineLevel="0" collapsed="false"/>
    <row r="16" s="2" customFormat="true" ht="13.8" hidden="false" customHeight="false" outlineLevel="0" collapsed="false"/>
    <row r="17" s="2" customFormat="true" ht="13.8" hidden="false" customHeight="false" outlineLevel="0" collapsed="false"/>
    <row r="18" s="2" customFormat="true" ht="13.8" hidden="false" customHeight="false" outlineLevel="0" collapsed="false"/>
    <row r="19" s="2" customFormat="true" ht="13.8" hidden="false" customHeight="false" outlineLevel="0" collapsed="false"/>
    <row r="20" s="2" customFormat="true" ht="13.8" hidden="false" customHeight="false" outlineLevel="0" collapsed="false"/>
    <row r="21" s="2" customFormat="true" ht="13.8" hidden="false" customHeight="false" outlineLevel="0" collapsed="false"/>
    <row r="22" s="2" customFormat="true" ht="13.8" hidden="false" customHeight="false" outlineLevel="0" collapsed="false"/>
    <row r="23" s="2" customFormat="true" ht="13.8" hidden="false" customHeight="false" outlineLevel="0" collapsed="false"/>
    <row r="24" s="2" customFormat="true" ht="13.8" hidden="false" customHeight="false" outlineLevel="0" collapsed="false"/>
    <row r="25" s="2" customFormat="true" ht="13.8" hidden="false" customHeight="false" outlineLevel="0" collapsed="false"/>
    <row r="26" s="2" customFormat="true" ht="13.8" hidden="false" customHeight="false" outlineLevel="0" collapsed="false"/>
    <row r="27" s="2" customFormat="true" ht="13.8" hidden="false" customHeight="false" outlineLevel="0" collapsed="false"/>
    <row r="28" s="2" customFormat="true" ht="13.8" hidden="false" customHeight="false" outlineLevel="0" collapsed="false"/>
    <row r="29" customFormat="false" ht="13.8" hidden="false" customHeight="false" outlineLevel="0" collapsed="false">
      <c r="B2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27622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3" width="13"/>
    <col collapsed="false" customWidth="true" hidden="false" outlineLevel="0" max="5" min="5" style="2" width="18.34"/>
    <col collapsed="false" customWidth="true" hidden="false" outlineLevel="0" max="8" min="8" style="2" width="12.88"/>
    <col collapsed="false" customWidth="true" hidden="false" outlineLevel="0" max="9" min="9" style="2" width="34.2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428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429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430</v>
      </c>
      <c r="C3" s="9" t="s">
        <v>431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432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433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16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434</v>
      </c>
      <c r="B8" s="16" t="s">
        <v>435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436</v>
      </c>
      <c r="B9" s="16" t="s">
        <v>437</v>
      </c>
      <c r="C9" s="18" t="s">
        <v>438</v>
      </c>
      <c r="D9" s="16" t="s">
        <v>28</v>
      </c>
      <c r="E9" s="18" t="s">
        <v>439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440</v>
      </c>
      <c r="B10" s="16" t="s">
        <v>441</v>
      </c>
      <c r="C10" s="16" t="s">
        <v>442</v>
      </c>
      <c r="D10" s="16" t="s">
        <v>28</v>
      </c>
      <c r="E10" s="16" t="s">
        <v>94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443</v>
      </c>
      <c r="B11" s="16" t="s">
        <v>444</v>
      </c>
      <c r="C11" s="18" t="s">
        <v>445</v>
      </c>
      <c r="D11" s="16" t="s">
        <v>28</v>
      </c>
      <c r="E11" s="18" t="s">
        <v>94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35.05" hidden="false" customHeight="false" outlineLevel="0" collapsed="false">
      <c r="A15" s="32"/>
    </row>
    <row r="16" customFormat="false" ht="13.8" hidden="false" customHeight="false" outlineLevel="0" collapsed="false">
      <c r="A16" s="32"/>
    </row>
    <row r="17" customFormat="false" ht="13.8" hidden="false" customHeight="false" outlineLevel="0" collapsed="false">
      <c r="A17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27622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3" width="13"/>
    <col collapsed="false" customWidth="true" hidden="false" outlineLevel="0" max="5" min="5" style="2" width="18.34"/>
    <col collapsed="false" customWidth="true" hidden="false" outlineLevel="0" max="8" min="8" style="2" width="12.88"/>
    <col collapsed="false" customWidth="true" hidden="false" outlineLevel="0" max="9" min="9" style="2" width="34.2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446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447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430</v>
      </c>
      <c r="C3" s="9" t="s">
        <v>431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432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433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100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448</v>
      </c>
      <c r="B8" s="16" t="s">
        <v>449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436</v>
      </c>
      <c r="B9" s="16" t="s">
        <v>437</v>
      </c>
      <c r="C9" s="18" t="s">
        <v>438</v>
      </c>
      <c r="D9" s="16" t="s">
        <v>28</v>
      </c>
      <c r="E9" s="18" t="s">
        <v>439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440</v>
      </c>
      <c r="B10" s="16" t="s">
        <v>441</v>
      </c>
      <c r="C10" s="16" t="s">
        <v>442</v>
      </c>
      <c r="D10" s="16" t="s">
        <v>28</v>
      </c>
      <c r="E10" s="16" t="s">
        <v>94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443</v>
      </c>
      <c r="B11" s="16" t="s">
        <v>444</v>
      </c>
      <c r="C11" s="18" t="s">
        <v>445</v>
      </c>
      <c r="D11" s="16" t="s">
        <v>28</v>
      </c>
      <c r="E11" s="18" t="s">
        <v>94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35.05" hidden="false" customHeight="false" outlineLevel="0" collapsed="false">
      <c r="A15" s="32"/>
    </row>
    <row r="16" customFormat="false" ht="13.8" hidden="false" customHeight="false" outlineLevel="0" collapsed="false">
      <c r="A16" s="32"/>
    </row>
    <row r="17" customFormat="false" ht="13.8" hidden="false" customHeight="false" outlineLevel="0" collapsed="false">
      <c r="A17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27622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3" width="13"/>
    <col collapsed="false" customWidth="true" hidden="false" outlineLevel="0" max="5" min="5" style="2" width="18.34"/>
    <col collapsed="false" customWidth="true" hidden="false" outlineLevel="0" max="8" min="8" style="2" width="12.88"/>
    <col collapsed="false" customWidth="true" hidden="false" outlineLevel="0" max="9" min="9" style="2" width="34.2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450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451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430</v>
      </c>
      <c r="C3" s="9" t="s">
        <v>431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432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433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226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452</v>
      </c>
      <c r="B8" s="16" t="s">
        <v>453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436</v>
      </c>
      <c r="B9" s="16" t="s">
        <v>437</v>
      </c>
      <c r="C9" s="18" t="s">
        <v>438</v>
      </c>
      <c r="D9" s="16" t="s">
        <v>28</v>
      </c>
      <c r="E9" s="18" t="s">
        <v>439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440</v>
      </c>
      <c r="B10" s="16" t="s">
        <v>441</v>
      </c>
      <c r="C10" s="16" t="s">
        <v>442</v>
      </c>
      <c r="D10" s="16" t="s">
        <v>28</v>
      </c>
      <c r="E10" s="16" t="s">
        <v>94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443</v>
      </c>
      <c r="B11" s="16" t="s">
        <v>444</v>
      </c>
      <c r="C11" s="18" t="s">
        <v>445</v>
      </c>
      <c r="D11" s="16" t="s">
        <v>28</v>
      </c>
      <c r="E11" s="18" t="s">
        <v>94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35.05" hidden="false" customHeight="false" outlineLevel="0" collapsed="false">
      <c r="A15" s="32"/>
    </row>
    <row r="16" customFormat="false" ht="13.8" hidden="false" customHeight="false" outlineLevel="0" collapsed="false">
      <c r="A16" s="32"/>
    </row>
    <row r="17" customFormat="false" ht="13.8" hidden="false" customHeight="false" outlineLevel="0" collapsed="false">
      <c r="A17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27622"/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40"/>
    <col collapsed="false" customWidth="true" hidden="false" outlineLevel="0" max="2" min="2" style="2" width="51.34"/>
    <col collapsed="false" customWidth="true" hidden="false" outlineLevel="0" max="3" min="3" style="2" width="42.34"/>
    <col collapsed="false" customWidth="true" hidden="false" outlineLevel="0" max="4" min="4" style="3" width="13.67"/>
    <col collapsed="false" customWidth="true" hidden="false" outlineLevel="0" max="5" min="5" style="2" width="17.44"/>
    <col collapsed="false" customWidth="false" hidden="false" outlineLevel="0" max="6" min="6" style="3" width="11.44"/>
    <col collapsed="false" customWidth="true" hidden="false" outlineLevel="0" max="7" min="7" style="2" width="11.89"/>
    <col collapsed="false" customWidth="true" hidden="false" outlineLevel="0" max="8" min="8" style="2" width="12.33"/>
    <col collapsed="false" customWidth="true" hidden="false" outlineLevel="0" max="9" min="9" style="2" width="61.34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454</v>
      </c>
      <c r="C1" s="9" t="s">
        <v>455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456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457</v>
      </c>
      <c r="C3" s="9" t="s">
        <v>458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432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433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16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s="28" customFormat="true" ht="48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9"/>
    </row>
    <row r="8" customFormat="false" ht="13.8" hidden="false" customHeight="false" outlineLevel="0" collapsed="false">
      <c r="A8" s="15" t="s">
        <v>459</v>
      </c>
      <c r="B8" s="16" t="s">
        <v>460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461</v>
      </c>
      <c r="B9" s="16" t="s">
        <v>462</v>
      </c>
      <c r="C9" s="18" t="s">
        <v>463</v>
      </c>
      <c r="D9" s="16" t="s">
        <v>28</v>
      </c>
      <c r="E9" s="18" t="s">
        <v>464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465</v>
      </c>
      <c r="B10" s="16" t="s">
        <v>466</v>
      </c>
      <c r="C10" s="16" t="s">
        <v>467</v>
      </c>
      <c r="D10" s="16" t="s">
        <v>28</v>
      </c>
      <c r="E10" s="16" t="s">
        <v>468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469</v>
      </c>
      <c r="B11" s="16" t="s">
        <v>470</v>
      </c>
      <c r="C11" s="18" t="s">
        <v>471</v>
      </c>
      <c r="D11" s="16" t="s">
        <v>28</v>
      </c>
      <c r="E11" s="18"/>
      <c r="F11" s="16" t="s">
        <v>37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186</v>
      </c>
      <c r="B12" s="16" t="s">
        <v>187</v>
      </c>
      <c r="C12" s="16" t="s">
        <v>188</v>
      </c>
      <c r="D12" s="16" t="s">
        <v>28</v>
      </c>
      <c r="E12" s="16" t="s">
        <v>189</v>
      </c>
      <c r="F12" s="16" t="s">
        <v>29</v>
      </c>
      <c r="G12" s="16" t="s">
        <v>186</v>
      </c>
      <c r="H12" s="16" t="s">
        <v>29</v>
      </c>
      <c r="I12" s="17"/>
    </row>
    <row r="13" customFormat="false" ht="13.8" hidden="false" customHeight="false" outlineLevel="0" collapsed="false">
      <c r="A13" s="15" t="s">
        <v>393</v>
      </c>
      <c r="B13" s="16" t="s">
        <v>472</v>
      </c>
      <c r="C13" s="16" t="s">
        <v>473</v>
      </c>
      <c r="D13" s="16" t="s">
        <v>83</v>
      </c>
      <c r="E13" s="16"/>
      <c r="F13" s="16" t="s">
        <v>37</v>
      </c>
      <c r="G13" s="16" t="s">
        <v>29</v>
      </c>
      <c r="H13" s="16" t="s">
        <v>29</v>
      </c>
      <c r="I13" s="17"/>
    </row>
    <row r="14" customFormat="false" ht="13.8" hidden="false" customHeight="false" outlineLevel="0" collapsed="false">
      <c r="A14" s="15" t="s">
        <v>396</v>
      </c>
      <c r="B14" s="16" t="s">
        <v>474</v>
      </c>
      <c r="C14" s="16" t="s">
        <v>475</v>
      </c>
      <c r="D14" s="16" t="s">
        <v>83</v>
      </c>
      <c r="E14" s="16"/>
      <c r="F14" s="16" t="s">
        <v>37</v>
      </c>
      <c r="G14" s="16" t="s">
        <v>29</v>
      </c>
      <c r="H14" s="16" t="s">
        <v>29</v>
      </c>
      <c r="I14" s="17"/>
    </row>
    <row r="15" customFormat="false" ht="13.8" hidden="false" customHeight="false" outlineLevel="0" collapsed="false">
      <c r="A15" s="15" t="s">
        <v>476</v>
      </c>
      <c r="B15" s="16" t="s">
        <v>477</v>
      </c>
      <c r="C15" s="16" t="s">
        <v>478</v>
      </c>
      <c r="D15" s="16" t="s">
        <v>83</v>
      </c>
      <c r="E15" s="16"/>
      <c r="F15" s="16" t="s">
        <v>37</v>
      </c>
      <c r="G15" s="16" t="s">
        <v>29</v>
      </c>
      <c r="H15" s="16" t="s">
        <v>29</v>
      </c>
      <c r="I15" s="17" t="s">
        <v>479</v>
      </c>
    </row>
    <row r="19" customFormat="false" ht="68.65" hidden="false" customHeight="false" outlineLevel="0" collapsed="false">
      <c r="A19" s="33" t="s">
        <v>480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3"/>
    <col collapsed="false" customWidth="true" hidden="false" outlineLevel="0" max="3" min="3" style="2" width="65.22"/>
    <col collapsed="false" customWidth="true" hidden="false" outlineLevel="0" max="4" min="4" style="3" width="13"/>
    <col collapsed="false" customWidth="true" hidden="false" outlineLevel="0" max="5" min="5" style="2" width="15.66"/>
    <col collapsed="false" customWidth="true" hidden="false" outlineLevel="0" max="6" min="6" style="3" width="14.79"/>
    <col collapsed="false" customWidth="true" hidden="false" outlineLevel="0" max="8" min="8" style="2" width="17.33"/>
    <col collapsed="false" customWidth="true" hidden="false" outlineLevel="0" max="9" min="9" style="2" width="31.11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52</v>
      </c>
      <c r="C1" s="9" t="s">
        <v>53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54</v>
      </c>
      <c r="C2" s="9"/>
      <c r="D2" s="9"/>
      <c r="E2" s="9"/>
      <c r="F2" s="9"/>
      <c r="G2" s="9"/>
      <c r="H2" s="9"/>
      <c r="I2" s="9"/>
    </row>
    <row r="3" customFormat="false" ht="14.05" hidden="false" customHeight="false" outlineLevel="0" collapsed="false">
      <c r="A3" s="10" t="s">
        <v>9</v>
      </c>
      <c r="B3" s="10" t="s">
        <v>55</v>
      </c>
      <c r="C3" s="9" t="s">
        <v>56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10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10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10" t="s">
        <v>15</v>
      </c>
      <c r="B6" s="10" t="s">
        <v>16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59</v>
      </c>
      <c r="B8" s="16" t="s">
        <v>60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62</v>
      </c>
      <c r="B9" s="16" t="s">
        <v>63</v>
      </c>
      <c r="C9" s="18" t="s">
        <v>64</v>
      </c>
      <c r="D9" s="16" t="s">
        <v>28</v>
      </c>
      <c r="E9" s="18"/>
      <c r="F9" s="16" t="s">
        <v>37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65</v>
      </c>
      <c r="B10" s="16" t="s">
        <v>66</v>
      </c>
      <c r="C10" s="16" t="s">
        <v>67</v>
      </c>
      <c r="D10" s="16" t="s">
        <v>28</v>
      </c>
      <c r="E10" s="16" t="s">
        <v>68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69</v>
      </c>
      <c r="B11" s="16" t="s">
        <v>70</v>
      </c>
      <c r="C11" s="18" t="s">
        <v>71</v>
      </c>
      <c r="D11" s="16" t="s">
        <v>28</v>
      </c>
      <c r="E11" s="18" t="s">
        <v>72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73</v>
      </c>
      <c r="B12" s="16" t="s">
        <v>74</v>
      </c>
      <c r="C12" s="16" t="s">
        <v>75</v>
      </c>
      <c r="D12" s="16" t="s">
        <v>28</v>
      </c>
      <c r="E12" s="16" t="s">
        <v>76</v>
      </c>
      <c r="F12" s="16" t="s">
        <v>29</v>
      </c>
      <c r="G12" s="16" t="s">
        <v>29</v>
      </c>
      <c r="H12" s="16" t="s">
        <v>29</v>
      </c>
      <c r="I12" s="17"/>
    </row>
    <row r="13" customFormat="false" ht="13.8" hidden="false" customHeight="false" outlineLevel="0" collapsed="false">
      <c r="A13" s="15" t="s">
        <v>77</v>
      </c>
      <c r="B13" s="16" t="s">
        <v>78</v>
      </c>
      <c r="C13" s="16" t="s">
        <v>79</v>
      </c>
      <c r="D13" s="16" t="s">
        <v>28</v>
      </c>
      <c r="E13" s="16"/>
      <c r="F13" s="16" t="s">
        <v>37</v>
      </c>
      <c r="G13" s="16" t="s">
        <v>29</v>
      </c>
      <c r="H13" s="16" t="s">
        <v>29</v>
      </c>
      <c r="I13" s="17"/>
    </row>
    <row r="14" customFormat="false" ht="13.8" hidden="false" customHeight="false" outlineLevel="0" collapsed="false">
      <c r="A14" s="15" t="s">
        <v>80</v>
      </c>
      <c r="B14" s="16" t="s">
        <v>81</v>
      </c>
      <c r="C14" s="16" t="s">
        <v>82</v>
      </c>
      <c r="D14" s="16" t="s">
        <v>83</v>
      </c>
      <c r="E14" s="16"/>
      <c r="F14" s="16" t="s">
        <v>37</v>
      </c>
      <c r="G14" s="16" t="s">
        <v>29</v>
      </c>
      <c r="H14" s="16" t="s">
        <v>29</v>
      </c>
      <c r="I14" s="17"/>
    </row>
    <row r="15" customFormat="false" ht="13.8" hidden="false" customHeight="false" outlineLevel="0" collapsed="false">
      <c r="A15" s="15" t="s">
        <v>84</v>
      </c>
      <c r="B15" s="16" t="s">
        <v>85</v>
      </c>
      <c r="C15" s="16" t="s">
        <v>86</v>
      </c>
      <c r="D15" s="16" t="s">
        <v>83</v>
      </c>
      <c r="E15" s="16"/>
      <c r="F15" s="16" t="s">
        <v>37</v>
      </c>
      <c r="G15" s="16" t="s">
        <v>29</v>
      </c>
      <c r="H15" s="16" t="s">
        <v>29</v>
      </c>
      <c r="I15" s="17" t="s">
        <v>87</v>
      </c>
    </row>
    <row r="16" customFormat="false" ht="13.8" hidden="false" customHeight="false" outlineLevel="0" collapsed="false">
      <c r="A16" s="15" t="s">
        <v>88</v>
      </c>
      <c r="B16" s="16" t="s">
        <v>89</v>
      </c>
      <c r="C16" s="16" t="s">
        <v>90</v>
      </c>
      <c r="D16" s="16" t="s">
        <v>83</v>
      </c>
      <c r="E16" s="16"/>
      <c r="F16" s="16" t="s">
        <v>37</v>
      </c>
      <c r="G16" s="16" t="s">
        <v>29</v>
      </c>
      <c r="H16" s="16" t="s">
        <v>29</v>
      </c>
      <c r="I16" s="17"/>
    </row>
    <row r="17" customFormat="false" ht="13.8" hidden="false" customHeight="false" outlineLevel="0" collapsed="false">
      <c r="A17" s="15" t="s">
        <v>91</v>
      </c>
      <c r="B17" s="16" t="s">
        <v>92</v>
      </c>
      <c r="C17" s="16" t="s">
        <v>93</v>
      </c>
      <c r="D17" s="16" t="s">
        <v>28</v>
      </c>
      <c r="E17" s="16" t="s">
        <v>94</v>
      </c>
      <c r="F17" s="16" t="s">
        <v>29</v>
      </c>
      <c r="G17" s="16" t="s">
        <v>29</v>
      </c>
      <c r="H17" s="16" t="s">
        <v>29</v>
      </c>
      <c r="I17" s="17"/>
    </row>
  </sheetData>
  <hyperlinks>
    <hyperlink ref="C3" r:id="rId1" display="http://wikhydro.developpement-durable.gouv.fr/index.php/Bassin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27622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9.109375" defaultRowHeight="13.8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31.88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4.44"/>
    <col collapsed="false" customWidth="true" hidden="false" outlineLevel="0" max="7" min="7" style="2" width="21"/>
    <col collapsed="false" customWidth="true" hidden="false" outlineLevel="0" max="8" min="8" style="2" width="16.11"/>
    <col collapsed="false" customWidth="true" hidden="false" outlineLevel="0" max="9" min="9" style="2" width="60.67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481</v>
      </c>
      <c r="C1" s="9" t="s">
        <v>482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483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484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432</v>
      </c>
      <c r="C4" s="9"/>
      <c r="D4" s="9"/>
      <c r="E4" s="9"/>
      <c r="F4" s="9"/>
      <c r="G4" s="9"/>
      <c r="H4" s="9"/>
      <c r="I4" s="9"/>
    </row>
    <row r="5" customFormat="false" ht="27.35" hidden="false" customHeight="false" outlineLevel="0" collapsed="false">
      <c r="A5" s="8" t="s">
        <v>13</v>
      </c>
      <c r="B5" s="25" t="s">
        <v>485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16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62.2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22.5" hidden="false" customHeight="true" outlineLevel="0" collapsed="false">
      <c r="A8" s="15" t="s">
        <v>486</v>
      </c>
      <c r="B8" s="16" t="s">
        <v>487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4.05" hidden="false" customHeight="true" outlineLevel="0" collapsed="false">
      <c r="A9" s="15" t="s">
        <v>488</v>
      </c>
      <c r="B9" s="16" t="s">
        <v>489</v>
      </c>
      <c r="C9" s="18" t="s">
        <v>490</v>
      </c>
      <c r="D9" s="16" t="s">
        <v>28</v>
      </c>
      <c r="E9" s="18" t="s">
        <v>491</v>
      </c>
      <c r="F9" s="16" t="s">
        <v>29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272</v>
      </c>
      <c r="B10" s="16" t="s">
        <v>492</v>
      </c>
      <c r="C10" s="16" t="s">
        <v>274</v>
      </c>
      <c r="D10" s="16" t="s">
        <v>28</v>
      </c>
      <c r="E10" s="16" t="s">
        <v>95</v>
      </c>
      <c r="F10" s="16" t="s">
        <v>37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8" customFormat="false" ht="68.6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4.44"/>
    <col collapsed="false" customWidth="true" hidden="false" outlineLevel="0" max="3" min="3" style="2" width="43"/>
    <col collapsed="false" customWidth="true" hidden="false" outlineLevel="0" max="4" min="4" style="3" width="13.11"/>
    <col collapsed="false" customWidth="true" hidden="false" outlineLevel="0" max="5" min="5" style="2" width="22.33"/>
    <col collapsed="false" customWidth="true" hidden="false" outlineLevel="0" max="6" min="6" style="3" width="13.22"/>
    <col collapsed="false" customWidth="true" hidden="false" outlineLevel="0" max="8" min="8" style="2" width="15.44"/>
    <col collapsed="false" customWidth="true" hidden="false" outlineLevel="0" max="9" min="9" style="2" width="66.67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95</v>
      </c>
      <c r="C1" s="9" t="s">
        <v>96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97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98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99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100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30.7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s="23" customFormat="true" ht="13.8" hidden="false" customHeight="false" outlineLevel="0" collapsed="false">
      <c r="A8" s="15" t="s">
        <v>101</v>
      </c>
      <c r="B8" s="16" t="s">
        <v>102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39.8" hidden="false" customHeight="false" outlineLevel="0" collapsed="false">
      <c r="A9" s="15" t="s">
        <v>103</v>
      </c>
      <c r="B9" s="16" t="s">
        <v>104</v>
      </c>
      <c r="C9" s="24" t="s">
        <v>105</v>
      </c>
      <c r="D9" s="16" t="s">
        <v>28</v>
      </c>
      <c r="E9" s="18" t="s">
        <v>106</v>
      </c>
      <c r="F9" s="16" t="s">
        <v>29</v>
      </c>
      <c r="G9" s="18" t="s">
        <v>107</v>
      </c>
      <c r="H9" s="16" t="s">
        <v>29</v>
      </c>
      <c r="I9" s="17"/>
    </row>
    <row r="10" customFormat="false" ht="13.8" hidden="false" customHeight="false" outlineLevel="0" collapsed="false">
      <c r="A10" s="15" t="s">
        <v>108</v>
      </c>
      <c r="B10" s="16" t="s">
        <v>109</v>
      </c>
      <c r="C10" s="16" t="s">
        <v>110</v>
      </c>
      <c r="D10" s="16" t="s">
        <v>28</v>
      </c>
      <c r="E10" s="16" t="s">
        <v>111</v>
      </c>
      <c r="F10" s="16" t="s">
        <v>29</v>
      </c>
      <c r="G10" s="16" t="s">
        <v>112</v>
      </c>
      <c r="H10" s="16" t="s">
        <v>29</v>
      </c>
      <c r="I10" s="17"/>
    </row>
    <row r="11" customFormat="false" ht="13.8" hidden="false" customHeight="false" outlineLevel="0" collapsed="false">
      <c r="A11" s="15" t="s">
        <v>113</v>
      </c>
      <c r="B11" s="16" t="s">
        <v>113</v>
      </c>
      <c r="C11" s="18" t="s">
        <v>114</v>
      </c>
      <c r="D11" s="16" t="s">
        <v>28</v>
      </c>
      <c r="E11" s="18" t="s">
        <v>94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115</v>
      </c>
      <c r="B12" s="16" t="s">
        <v>115</v>
      </c>
      <c r="C12" s="16" t="s">
        <v>116</v>
      </c>
      <c r="D12" s="16" t="s">
        <v>83</v>
      </c>
      <c r="E12" s="16"/>
      <c r="F12" s="16" t="s">
        <v>37</v>
      </c>
      <c r="G12" s="16" t="s">
        <v>117</v>
      </c>
      <c r="H12" s="16" t="s">
        <v>29</v>
      </c>
      <c r="I12" s="17"/>
    </row>
    <row r="13" customFormat="false" ht="13.8" hidden="false" customHeight="false" outlineLevel="0" collapsed="false">
      <c r="A13" s="15" t="s">
        <v>118</v>
      </c>
      <c r="B13" s="16" t="s">
        <v>119</v>
      </c>
      <c r="C13" s="16" t="s">
        <v>116</v>
      </c>
      <c r="D13" s="16" t="s">
        <v>83</v>
      </c>
      <c r="E13" s="16"/>
      <c r="F13" s="16" t="s">
        <v>37</v>
      </c>
      <c r="G13" s="16" t="s">
        <v>120</v>
      </c>
      <c r="H13" s="16" t="s">
        <v>29</v>
      </c>
      <c r="I13" s="17"/>
    </row>
    <row r="14" customFormat="false" ht="13.8" hidden="false" customHeight="false" outlineLevel="0" collapsed="false">
      <c r="A14" s="15" t="s">
        <v>121</v>
      </c>
      <c r="B14" s="16" t="s">
        <v>122</v>
      </c>
      <c r="C14" s="16" t="s">
        <v>123</v>
      </c>
      <c r="D14" s="16" t="s">
        <v>28</v>
      </c>
      <c r="E14" s="16"/>
      <c r="F14" s="16" t="s">
        <v>37</v>
      </c>
      <c r="G14" s="16" t="s">
        <v>29</v>
      </c>
      <c r="H14" s="16" t="s">
        <v>29</v>
      </c>
      <c r="I14" s="17" t="s">
        <v>124</v>
      </c>
    </row>
    <row r="15" customFormat="false" ht="13.8" hidden="false" customHeight="false" outlineLevel="0" collapsed="false">
      <c r="A15" s="15" t="s">
        <v>125</v>
      </c>
      <c r="B15" s="16" t="s">
        <v>126</v>
      </c>
      <c r="C15" s="16" t="s">
        <v>127</v>
      </c>
      <c r="D15" s="16" t="s">
        <v>28</v>
      </c>
      <c r="E15" s="16" t="s">
        <v>128</v>
      </c>
      <c r="F15" s="16" t="s">
        <v>29</v>
      </c>
      <c r="G15" s="16" t="s">
        <v>29</v>
      </c>
      <c r="H15" s="16" t="s">
        <v>29</v>
      </c>
      <c r="I15" s="17" t="s">
        <v>129</v>
      </c>
    </row>
    <row r="16" customFormat="false" ht="13.8" hidden="false" customHeight="false" outlineLevel="0" collapsed="false">
      <c r="A16" s="15"/>
      <c r="B16" s="16"/>
      <c r="C16" s="16"/>
      <c r="D16" s="16"/>
      <c r="E16" s="16"/>
      <c r="F16" s="16"/>
      <c r="G16" s="16"/>
      <c r="H16" s="16"/>
      <c r="I16" s="17"/>
    </row>
    <row r="17" customFormat="false" ht="13.8" hidden="false" customHeight="false" outlineLevel="0" collapsed="false">
      <c r="A17" s="15"/>
      <c r="B17" s="16"/>
      <c r="C17" s="16"/>
      <c r="D17" s="16"/>
      <c r="E17" s="16"/>
      <c r="F17" s="16"/>
      <c r="G17" s="16"/>
      <c r="H17" s="16"/>
      <c r="I17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47.44"/>
    <col collapsed="false" customWidth="true" hidden="false" outlineLevel="0" max="3" min="3" style="2" width="31.76"/>
    <col collapsed="false" customWidth="true" hidden="false" outlineLevel="0" max="4" min="4" style="2" width="14.79"/>
    <col collapsed="false" customWidth="true" hidden="false" outlineLevel="0" max="5" min="5" style="2" width="22.56"/>
    <col collapsed="false" customWidth="true" hidden="false" outlineLevel="0" max="8" min="8" style="2" width="12.33"/>
    <col collapsed="false" customWidth="true" hidden="false" outlineLevel="0" max="9" min="9" style="2" width="54.56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130</v>
      </c>
      <c r="C1" s="9" t="s">
        <v>53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131</v>
      </c>
      <c r="C2" s="9"/>
      <c r="D2" s="9"/>
      <c r="E2" s="9"/>
      <c r="F2" s="9"/>
      <c r="G2" s="9"/>
      <c r="H2" s="9"/>
      <c r="I2" s="9"/>
    </row>
    <row r="3" customFormat="false" ht="90.35" hidden="false" customHeight="false" outlineLevel="0" collapsed="false">
      <c r="A3" s="8" t="s">
        <v>9</v>
      </c>
      <c r="B3" s="25" t="s">
        <v>132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134</v>
      </c>
      <c r="B8" s="16" t="s">
        <v>135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62</v>
      </c>
      <c r="B9" s="16" t="s">
        <v>136</v>
      </c>
      <c r="C9" s="18" t="s">
        <v>137</v>
      </c>
      <c r="D9" s="16" t="s">
        <v>28</v>
      </c>
      <c r="E9" s="18"/>
      <c r="F9" s="16" t="s">
        <v>37</v>
      </c>
      <c r="G9" s="18" t="s">
        <v>29</v>
      </c>
      <c r="H9" s="16" t="s">
        <v>29</v>
      </c>
      <c r="I9" s="17"/>
    </row>
    <row r="10" customFormat="false" ht="13.8" hidden="false" customHeight="false" outlineLevel="0" collapsed="false">
      <c r="A10" s="15" t="s">
        <v>138</v>
      </c>
      <c r="B10" s="16" t="s">
        <v>139</v>
      </c>
      <c r="C10" s="16" t="s">
        <v>140</v>
      </c>
      <c r="D10" s="16" t="s">
        <v>28</v>
      </c>
      <c r="E10" s="16" t="s">
        <v>141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142</v>
      </c>
      <c r="B11" s="16" t="s">
        <v>143</v>
      </c>
      <c r="C11" s="18" t="s">
        <v>144</v>
      </c>
      <c r="D11" s="16" t="s">
        <v>28</v>
      </c>
      <c r="E11" s="18" t="s">
        <v>94</v>
      </c>
      <c r="F11" s="16" t="s">
        <v>29</v>
      </c>
      <c r="G11" s="18" t="s">
        <v>29</v>
      </c>
      <c r="H11" s="16" t="s">
        <v>29</v>
      </c>
      <c r="I11" s="17"/>
    </row>
    <row r="12" customFormat="false" ht="13.8" hidden="false" customHeight="false" outlineLevel="0" collapsed="false">
      <c r="A12" s="15" t="s">
        <v>145</v>
      </c>
      <c r="B12" s="16" t="s">
        <v>146</v>
      </c>
      <c r="C12" s="16" t="s">
        <v>147</v>
      </c>
      <c r="D12" s="16" t="s">
        <v>83</v>
      </c>
      <c r="E12" s="16"/>
      <c r="F12" s="16" t="s">
        <v>37</v>
      </c>
      <c r="G12" s="16" t="s">
        <v>29</v>
      </c>
      <c r="H12" s="16" t="s">
        <v>29</v>
      </c>
      <c r="I12" s="17"/>
    </row>
    <row r="13" customFormat="false" ht="13.8" hidden="false" customHeight="false" outlineLevel="0" collapsed="false">
      <c r="A13" s="15" t="s">
        <v>91</v>
      </c>
      <c r="B13" s="16" t="s">
        <v>148</v>
      </c>
      <c r="C13" s="16" t="s">
        <v>93</v>
      </c>
      <c r="D13" s="16" t="s">
        <v>28</v>
      </c>
      <c r="E13" s="16" t="s">
        <v>94</v>
      </c>
      <c r="F13" s="16" t="s">
        <v>29</v>
      </c>
      <c r="G13" s="16" t="s">
        <v>29</v>
      </c>
      <c r="H13" s="16" t="s">
        <v>29</v>
      </c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  <row r="16" customFormat="false" ht="13.8" hidden="false" customHeight="false" outlineLevel="0" collapsed="false">
      <c r="A16" s="15"/>
      <c r="B16" s="16"/>
      <c r="C16" s="16"/>
      <c r="D16" s="16"/>
      <c r="E16" s="16"/>
      <c r="F16" s="16"/>
      <c r="G16" s="16"/>
      <c r="H16" s="16"/>
      <c r="I16" s="17"/>
    </row>
    <row r="17" customFormat="false" ht="13.8" hidden="false" customHeight="false" outlineLevel="0" collapsed="false">
      <c r="A17" s="15"/>
      <c r="B17" s="16"/>
      <c r="C17" s="16"/>
      <c r="D17" s="16"/>
      <c r="E17" s="16"/>
      <c r="F17" s="16"/>
      <c r="G17" s="16"/>
      <c r="H17" s="16"/>
      <c r="I17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26.19"/>
    <col collapsed="false" customWidth="true" hidden="false" outlineLevel="0" max="2" min="2" style="2" width="24.8"/>
    <col collapsed="false" customWidth="true" hidden="false" outlineLevel="0" max="3" min="3" style="2" width="103.52"/>
    <col collapsed="false" customWidth="true" hidden="false" outlineLevel="0" max="4" min="4" style="2" width="16.73"/>
    <col collapsed="false" customWidth="true" hidden="false" outlineLevel="0" max="5" min="5" style="2" width="24.66"/>
    <col collapsed="false" customWidth="true" hidden="false" outlineLevel="0" max="6" min="6" style="2" width="27.3"/>
    <col collapsed="false" customWidth="true" hidden="false" outlineLevel="0" max="7" min="7" style="2" width="13.95"/>
    <col collapsed="false" customWidth="true" hidden="false" outlineLevel="0" max="8" min="8" style="2" width="15.62"/>
    <col collapsed="false" customWidth="true" hidden="false" outlineLevel="0" max="9" min="9" style="2" width="49.84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149</v>
      </c>
      <c r="C1" s="9" t="s">
        <v>53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150</v>
      </c>
      <c r="C2" s="9"/>
      <c r="D2" s="9"/>
      <c r="E2" s="9"/>
      <c r="F2" s="9"/>
      <c r="G2" s="9"/>
      <c r="H2" s="9"/>
      <c r="I2" s="9"/>
    </row>
    <row r="3" customFormat="false" ht="90.35" hidden="false" customHeight="false" outlineLevel="0" collapsed="false">
      <c r="A3" s="8" t="s">
        <v>9</v>
      </c>
      <c r="B3" s="25" t="s">
        <v>151</v>
      </c>
      <c r="C3" s="9" t="s">
        <v>152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153</v>
      </c>
      <c r="B8" s="16" t="s">
        <v>154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27.35" hidden="false" customHeight="false" outlineLevel="0" collapsed="false">
      <c r="A9" s="15" t="s">
        <v>155</v>
      </c>
      <c r="B9" s="16" t="s">
        <v>156</v>
      </c>
      <c r="C9" s="18" t="s">
        <v>157</v>
      </c>
      <c r="D9" s="16" t="s">
        <v>28</v>
      </c>
      <c r="E9" s="18" t="s">
        <v>158</v>
      </c>
      <c r="F9" s="16" t="s">
        <v>29</v>
      </c>
      <c r="G9" s="18" t="s">
        <v>29</v>
      </c>
      <c r="H9" s="16" t="s">
        <v>29</v>
      </c>
      <c r="I9" s="26" t="s">
        <v>159</v>
      </c>
    </row>
    <row r="10" customFormat="false" ht="13.8" hidden="false" customHeight="false" outlineLevel="0" collapsed="false">
      <c r="A10" s="15" t="s">
        <v>160</v>
      </c>
      <c r="B10" s="16" t="s">
        <v>161</v>
      </c>
      <c r="C10" s="16" t="s">
        <v>162</v>
      </c>
      <c r="D10" s="16" t="s">
        <v>28</v>
      </c>
      <c r="E10" s="16" t="s">
        <v>163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 t="s">
        <v>91</v>
      </c>
      <c r="B11" s="16" t="s">
        <v>148</v>
      </c>
      <c r="C11" s="18" t="s">
        <v>93</v>
      </c>
      <c r="D11" s="16" t="s">
        <v>28</v>
      </c>
      <c r="E11" s="18" t="s">
        <v>94</v>
      </c>
      <c r="F11" s="16" t="s">
        <v>29</v>
      </c>
      <c r="G11" s="18" t="s">
        <v>29</v>
      </c>
      <c r="H11" s="16" t="s">
        <v>29</v>
      </c>
      <c r="I11" s="17" t="s">
        <v>164</v>
      </c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35.67"/>
    <col collapsed="false" customWidth="true" hidden="false" outlineLevel="0" max="2" min="2" style="2" width="27.56"/>
    <col collapsed="false" customWidth="true" hidden="false" outlineLevel="0" max="3" min="3" style="2" width="25.11"/>
    <col collapsed="false" customWidth="true" hidden="false" outlineLevel="0" max="4" min="4" style="27" width="13.11"/>
    <col collapsed="false" customWidth="true" hidden="false" outlineLevel="0" max="5" min="5" style="2" width="16"/>
    <col collapsed="false" customWidth="false" hidden="false" outlineLevel="0" max="6" min="6" style="3" width="11.44"/>
    <col collapsed="false" customWidth="true" hidden="false" outlineLevel="0" max="8" min="8" style="2" width="16.56"/>
    <col collapsed="false" customWidth="true" hidden="false" outlineLevel="0" max="9" min="9" style="2" width="55.33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165</v>
      </c>
      <c r="C1" s="9" t="s">
        <v>53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166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167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22.5" hidden="false" customHeight="tru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168</v>
      </c>
      <c r="B8" s="16" t="s">
        <v>169</v>
      </c>
      <c r="C8" s="16" t="s">
        <v>61</v>
      </c>
      <c r="D8" s="16" t="s">
        <v>28</v>
      </c>
      <c r="E8" s="16"/>
      <c r="F8" s="16" t="s">
        <v>37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170</v>
      </c>
      <c r="B9" s="16" t="s">
        <v>171</v>
      </c>
      <c r="C9" s="18" t="s">
        <v>172</v>
      </c>
      <c r="D9" s="16" t="s">
        <v>28</v>
      </c>
      <c r="E9" s="18"/>
      <c r="F9" s="16" t="s">
        <v>37</v>
      </c>
      <c r="G9" s="18" t="s">
        <v>29</v>
      </c>
      <c r="H9" s="16" t="s">
        <v>29</v>
      </c>
      <c r="I9" s="17" t="s">
        <v>173</v>
      </c>
    </row>
    <row r="10" customFormat="false" ht="13.8" hidden="false" customHeight="false" outlineLevel="0" collapsed="false">
      <c r="A10" s="15" t="s">
        <v>174</v>
      </c>
      <c r="B10" s="16" t="s">
        <v>175</v>
      </c>
      <c r="C10" s="16" t="s">
        <v>176</v>
      </c>
      <c r="D10" s="16" t="s">
        <v>28</v>
      </c>
      <c r="E10" s="16" t="s">
        <v>177</v>
      </c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3.8" zeroHeight="false" outlineLevelRow="0" outlineLevelCol="0"/>
  <cols>
    <col collapsed="false" customWidth="true" hidden="false" outlineLevel="0" max="1" min="1" style="2" width="32"/>
    <col collapsed="false" customWidth="true" hidden="false" outlineLevel="0" max="2" min="2" style="2" width="35.77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4.44"/>
    <col collapsed="false" customWidth="true" hidden="false" outlineLevel="0" max="8" min="8" style="2" width="15.88"/>
    <col collapsed="false" customWidth="true" hidden="false" outlineLevel="0" max="9" min="9" style="2" width="53.88"/>
    <col collapsed="false" customWidth="true" hidden="false" outlineLevel="0" max="1024" min="1024" style="2" width="11.56"/>
  </cols>
  <sheetData>
    <row r="1" customFormat="false" ht="13.8" hidden="false" customHeight="false" outlineLevel="0" collapsed="false">
      <c r="A1" s="8" t="s">
        <v>5</v>
      </c>
      <c r="B1" s="8" t="s">
        <v>178</v>
      </c>
      <c r="C1" s="9" t="s">
        <v>179</v>
      </c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180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181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11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13</v>
      </c>
      <c r="B5" s="10" t="s">
        <v>182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183</v>
      </c>
      <c r="C6" s="11" t="str">
        <f aca="false">HYPERLINK("#'Lisez-moi'!A1","Retour")</f>
        <v>Retour</v>
      </c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  <c r="J7" s="22"/>
    </row>
    <row r="8" customFormat="false" ht="13.8" hidden="false" customHeight="false" outlineLevel="0" collapsed="false">
      <c r="A8" s="15" t="s">
        <v>184</v>
      </c>
      <c r="B8" s="16" t="s">
        <v>185</v>
      </c>
      <c r="C8" s="16" t="s">
        <v>61</v>
      </c>
      <c r="D8" s="16" t="s">
        <v>28</v>
      </c>
      <c r="E8" s="16"/>
      <c r="F8" s="16" t="s">
        <v>29</v>
      </c>
      <c r="G8" s="16" t="s">
        <v>29</v>
      </c>
      <c r="H8" s="16" t="s">
        <v>29</v>
      </c>
      <c r="I8" s="17"/>
    </row>
    <row r="9" customFormat="false" ht="13.8" hidden="false" customHeight="false" outlineLevel="0" collapsed="false">
      <c r="A9" s="15" t="s">
        <v>186</v>
      </c>
      <c r="B9" s="16" t="s">
        <v>187</v>
      </c>
      <c r="C9" s="18" t="s">
        <v>188</v>
      </c>
      <c r="D9" s="16" t="s">
        <v>28</v>
      </c>
      <c r="E9" s="18" t="s">
        <v>189</v>
      </c>
      <c r="F9" s="16" t="s">
        <v>29</v>
      </c>
      <c r="G9" s="18" t="s">
        <v>186</v>
      </c>
      <c r="H9" s="16" t="s">
        <v>29</v>
      </c>
      <c r="I9" s="17"/>
    </row>
    <row r="10" customFormat="false" ht="13.8" hidden="false" customHeight="false" outlineLevel="0" collapsed="false">
      <c r="A10" s="15" t="s">
        <v>190</v>
      </c>
      <c r="B10" s="16" t="s">
        <v>191</v>
      </c>
      <c r="C10" s="16" t="s">
        <v>192</v>
      </c>
      <c r="D10" s="16" t="s">
        <v>193</v>
      </c>
      <c r="E10" s="16"/>
      <c r="F10" s="16" t="s">
        <v>29</v>
      </c>
      <c r="G10" s="16" t="s">
        <v>29</v>
      </c>
      <c r="H10" s="16" t="s">
        <v>29</v>
      </c>
      <c r="I10" s="17"/>
    </row>
    <row r="11" customFormat="false" ht="13.8" hidden="false" customHeight="false" outlineLevel="0" collapsed="false">
      <c r="A11" s="15"/>
      <c r="B11" s="16"/>
      <c r="C11" s="18"/>
      <c r="D11" s="16"/>
      <c r="E11" s="18"/>
      <c r="F11" s="16"/>
      <c r="G11" s="18"/>
      <c r="H11" s="16"/>
      <c r="I11" s="17"/>
    </row>
    <row r="12" customFormat="fals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7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7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7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3.98"/>
    <col collapsed="false" customWidth="true" hidden="false" outlineLevel="0" max="2" min="2" style="2" width="29.21"/>
    <col collapsed="false" customWidth="true" hidden="false" outlineLevel="0" max="3" min="3" style="2" width="43.43"/>
    <col collapsed="false" customWidth="true" hidden="false" outlineLevel="0" max="4" min="4" style="2" width="12.97"/>
    <col collapsed="false" customWidth="true" hidden="false" outlineLevel="0" max="5" min="5" style="2" width="27.53"/>
    <col collapsed="false" customWidth="true" hidden="false" outlineLevel="0" max="6" min="6" style="2" width="17.11"/>
    <col collapsed="false" customWidth="true" hidden="false" outlineLevel="0" max="9" min="9" style="2" width="20.85"/>
  </cols>
  <sheetData>
    <row r="1" customFormat="false" ht="13.8" hidden="false" customHeight="false" outlineLevel="0" collapsed="false">
      <c r="A1" s="8" t="s">
        <v>5</v>
      </c>
      <c r="B1" s="8" t="s">
        <v>194</v>
      </c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8" t="s">
        <v>7</v>
      </c>
      <c r="B2" s="8" t="s">
        <v>195</v>
      </c>
      <c r="C2" s="9"/>
      <c r="D2" s="9"/>
      <c r="E2" s="9"/>
      <c r="F2" s="9"/>
      <c r="G2" s="9"/>
      <c r="H2" s="9"/>
      <c r="I2" s="9"/>
    </row>
    <row r="3" customFormat="false" ht="13.8" hidden="false" customHeight="false" outlineLevel="0" collapsed="false">
      <c r="A3" s="8" t="s">
        <v>9</v>
      </c>
      <c r="B3" s="10" t="s">
        <v>196</v>
      </c>
      <c r="C3" s="9"/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8" t="s">
        <v>197</v>
      </c>
      <c r="B4" s="10" t="s">
        <v>57</v>
      </c>
      <c r="C4" s="9"/>
      <c r="D4" s="9"/>
      <c r="E4" s="9"/>
      <c r="F4" s="9"/>
      <c r="G4" s="9"/>
      <c r="H4" s="9"/>
      <c r="I4" s="9"/>
    </row>
    <row r="5" customFormat="false" ht="13.8" hidden="false" customHeight="false" outlineLevel="0" collapsed="false">
      <c r="A5" s="8" t="s">
        <v>198</v>
      </c>
      <c r="B5" s="10" t="s">
        <v>58</v>
      </c>
      <c r="C5" s="9"/>
      <c r="D5" s="9"/>
      <c r="E5" s="9"/>
      <c r="F5" s="9"/>
      <c r="G5" s="9"/>
      <c r="H5" s="9"/>
      <c r="I5" s="9"/>
    </row>
    <row r="6" customFormat="false" ht="13.8" hidden="false" customHeight="false" outlineLevel="0" collapsed="false">
      <c r="A6" s="8" t="s">
        <v>15</v>
      </c>
      <c r="B6" s="10" t="s">
        <v>133</v>
      </c>
      <c r="C6" s="11"/>
      <c r="D6" s="9"/>
      <c r="E6" s="9"/>
      <c r="F6" s="9"/>
      <c r="G6" s="9"/>
      <c r="H6" s="9"/>
      <c r="I6" s="9"/>
    </row>
    <row r="7" customFormat="false" ht="13.8" hidden="false" customHeight="false" outlineLevel="0" collapsed="false">
      <c r="A7" s="12" t="s">
        <v>17</v>
      </c>
      <c r="B7" s="13" t="s">
        <v>18</v>
      </c>
      <c r="C7" s="13" t="s">
        <v>9</v>
      </c>
      <c r="D7" s="13" t="s">
        <v>19</v>
      </c>
      <c r="E7" s="13" t="s">
        <v>20</v>
      </c>
      <c r="F7" s="13" t="s">
        <v>21</v>
      </c>
      <c r="G7" s="13" t="s">
        <v>22</v>
      </c>
      <c r="H7" s="13" t="s">
        <v>23</v>
      </c>
      <c r="I7" s="14" t="s">
        <v>24</v>
      </c>
    </row>
    <row r="8" customFormat="false" ht="13.8" hidden="false" customHeight="false" outlineLevel="0" collapsed="false">
      <c r="A8" s="15" t="s">
        <v>199</v>
      </c>
      <c r="B8" s="16" t="s">
        <v>200</v>
      </c>
      <c r="C8" s="16" t="s">
        <v>61</v>
      </c>
      <c r="D8" s="16" t="s">
        <v>28</v>
      </c>
      <c r="E8" s="16"/>
      <c r="F8" s="16" t="s">
        <v>29</v>
      </c>
      <c r="G8" s="16"/>
      <c r="H8" s="16" t="s">
        <v>201</v>
      </c>
      <c r="I8" s="17"/>
    </row>
    <row r="9" customFormat="false" ht="13.8" hidden="false" customHeight="false" outlineLevel="0" collapsed="false">
      <c r="A9" s="15" t="s">
        <v>62</v>
      </c>
      <c r="B9" s="16" t="s">
        <v>202</v>
      </c>
      <c r="C9" s="18" t="s">
        <v>202</v>
      </c>
      <c r="D9" s="16" t="s">
        <v>28</v>
      </c>
      <c r="E9" s="18"/>
      <c r="F9" s="16" t="s">
        <v>37</v>
      </c>
      <c r="G9" s="18"/>
      <c r="H9" s="16" t="s">
        <v>201</v>
      </c>
      <c r="I9" s="17"/>
    </row>
    <row r="10" customFormat="false" ht="14.15" hidden="false" customHeight="false" outlineLevel="0" collapsed="false">
      <c r="A10" s="15" t="s">
        <v>203</v>
      </c>
      <c r="B10" s="16" t="s">
        <v>204</v>
      </c>
      <c r="C10" s="16" t="s">
        <v>205</v>
      </c>
      <c r="D10" s="16" t="s">
        <v>28</v>
      </c>
      <c r="E10" s="16" t="s">
        <v>206</v>
      </c>
      <c r="F10" s="16" t="s">
        <v>29</v>
      </c>
      <c r="G10" s="16"/>
      <c r="H10" s="16" t="s">
        <v>201</v>
      </c>
      <c r="I10" s="17" t="s">
        <v>207</v>
      </c>
    </row>
    <row r="11" customFormat="false" ht="14.15" hidden="false" customHeight="false" outlineLevel="0" collapsed="false">
      <c r="A11" s="15" t="s">
        <v>208</v>
      </c>
      <c r="B11" s="16" t="s">
        <v>209</v>
      </c>
      <c r="C11" s="18" t="s">
        <v>210</v>
      </c>
      <c r="D11" s="16" t="s">
        <v>28</v>
      </c>
      <c r="E11" s="18" t="s">
        <v>211</v>
      </c>
      <c r="F11" s="16" t="s">
        <v>29</v>
      </c>
      <c r="G11" s="18"/>
      <c r="H11" s="16" t="s">
        <v>201</v>
      </c>
      <c r="I11" s="17" t="s">
        <v>207</v>
      </c>
    </row>
    <row r="12" customFormat="false" ht="13.8" hidden="false" customHeight="false" outlineLevel="0" collapsed="false">
      <c r="A12" s="15" t="s">
        <v>77</v>
      </c>
      <c r="B12" s="16" t="s">
        <v>212</v>
      </c>
      <c r="C12" s="16" t="s">
        <v>213</v>
      </c>
      <c r="D12" s="16" t="s">
        <v>28</v>
      </c>
      <c r="E12" s="16"/>
      <c r="F12" s="16" t="s">
        <v>37</v>
      </c>
      <c r="G12" s="16"/>
      <c r="H12" s="16" t="s">
        <v>201</v>
      </c>
      <c r="I12" s="17"/>
    </row>
    <row r="13" customFormat="false" ht="13.8" hidden="false" customHeight="false" outlineLevel="0" collapsed="false">
      <c r="A13" s="15" t="s">
        <v>80</v>
      </c>
      <c r="B13" s="16" t="s">
        <v>214</v>
      </c>
      <c r="C13" s="16" t="s">
        <v>215</v>
      </c>
      <c r="D13" s="16" t="s">
        <v>216</v>
      </c>
      <c r="E13" s="16"/>
      <c r="F13" s="16" t="s">
        <v>37</v>
      </c>
      <c r="G13" s="16"/>
      <c r="H13" s="16" t="s">
        <v>201</v>
      </c>
      <c r="I13" s="17"/>
    </row>
    <row r="14" customFormat="false" ht="13.8" hidden="false" customHeight="false" outlineLevel="0" collapsed="false">
      <c r="A14" s="15" t="s">
        <v>84</v>
      </c>
      <c r="B14" s="16" t="s">
        <v>217</v>
      </c>
      <c r="C14" s="16" t="s">
        <v>218</v>
      </c>
      <c r="D14" s="16" t="s">
        <v>216</v>
      </c>
      <c r="E14" s="16"/>
      <c r="F14" s="16" t="s">
        <v>37</v>
      </c>
      <c r="G14" s="16"/>
      <c r="H14" s="16" t="s">
        <v>201</v>
      </c>
      <c r="I14" s="17"/>
    </row>
    <row r="15" customFormat="false" ht="13.8" hidden="false" customHeight="false" outlineLevel="0" collapsed="false">
      <c r="A15" s="15" t="s">
        <v>88</v>
      </c>
      <c r="B15" s="16" t="s">
        <v>219</v>
      </c>
      <c r="C15" s="16" t="s">
        <v>220</v>
      </c>
      <c r="D15" s="16" t="s">
        <v>216</v>
      </c>
      <c r="E15" s="16"/>
      <c r="F15" s="16" t="s">
        <v>37</v>
      </c>
      <c r="G15" s="16"/>
      <c r="H15" s="16" t="s">
        <v>201</v>
      </c>
      <c r="I15" s="17"/>
    </row>
    <row r="16" customFormat="false" ht="13.8" hidden="false" customHeight="false" outlineLevel="0" collapsed="false">
      <c r="A16" s="15" t="s">
        <v>91</v>
      </c>
      <c r="B16" s="16" t="s">
        <v>148</v>
      </c>
      <c r="C16" s="16" t="s">
        <v>93</v>
      </c>
      <c r="D16" s="16" t="s">
        <v>28</v>
      </c>
      <c r="E16" s="16" t="s">
        <v>94</v>
      </c>
      <c r="F16" s="16" t="s">
        <v>29</v>
      </c>
      <c r="G16" s="16"/>
      <c r="H16" s="16" t="s">
        <v>201</v>
      </c>
      <c r="I16" s="17"/>
    </row>
  </sheetData>
  <hyperlinks>
    <hyperlink ref="I10" r:id="rId1" display="liste issue du guide ASTEE (https://www.astee.org/publications/guide-solutions-de-gestion-durable-des-eaux-pluviales-gestion-patrimoniale/)"/>
    <hyperlink ref="I11" r:id="rId2" display="liste issue du guide ASTEE (https://www.astee.org/publications/guide-solutions-de-gestion-durable-des-eaux-pluviales-gestion-patrimoniale/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tre document" ma:contentTypeID="0x0101000E8E226EA7A71A4BB9E1DD48D5E1152500D4136003B085124B9A0DBE23EE8EA9C4" ma:contentTypeVersion="53" ma:contentTypeDescription="Crée un document." ma:contentTypeScope="" ma:versionID="120fd7024ec1f2693b13485147a55ae9">
  <xsd:schema xmlns:xsd="http://www.w3.org/2001/XMLSchema" xmlns:xs="http://www.w3.org/2001/XMLSchema" xmlns:p="http://schemas.microsoft.com/office/2006/metadata/properties" xmlns:ns2="0b6e5a5e-72a6-4c53-b0d4-c75126b5d740" xmlns:ns3="c577b076-4395-43b1-8591-68d8ed250c22" xmlns:ns4="ab8c07a1-a4cb-46df-8f6e-5407a5fc1061" xmlns:ns5="08bfd1da-55cb-4830-b9cc-4aad728cbe39" xmlns:ns6="f8eec4ec-77d4-42da-a816-69267a9a1d37" targetNamespace="http://schemas.microsoft.com/office/2006/metadata/properties" ma:root="true" ma:fieldsID="2a83e1730b56b699a606e8f27ffd006e" ns2:_="" ns3:_="" ns4:_="" ns5:_="" ns6:_="">
    <xsd:import namespace="0b6e5a5e-72a6-4c53-b0d4-c75126b5d740"/>
    <xsd:import namespace="c577b076-4395-43b1-8591-68d8ed250c22"/>
    <xsd:import namespace="ab8c07a1-a4cb-46df-8f6e-5407a5fc1061"/>
    <xsd:import namespace="08bfd1da-55cb-4830-b9cc-4aad728cbe39"/>
    <xsd:import namespace="f8eec4ec-77d4-42da-a816-69267a9a1d37"/>
    <xsd:element name="properties">
      <xsd:complexType>
        <xsd:sequence>
          <xsd:element name="documentManagement">
            <xsd:complexType>
              <xsd:all>
                <xsd:element ref="ns2:Commentaires" minOccurs="0"/>
                <xsd:element ref="ns2:Date_x0020__x0028_publication_x0020__x002F__x0020_réunion_x0029_"/>
                <xsd:element ref="ns2:fc1d843308cb4ac89f48e993d43f056d" minOccurs="0"/>
                <xsd:element ref="ns3:TaxCatchAll" minOccurs="0"/>
                <xsd:element ref="ns3:TaxCatchAllLabel" minOccurs="0"/>
                <xsd:element ref="ns2:Financement" minOccurs="0"/>
                <xsd:element ref="ns2:a8f79059e236446197d34050981f4b23" minOccurs="0"/>
                <xsd:element ref="ns2:Statut"/>
                <xsd:element ref="ns2:h162f9b6278b48459d3c18edc112ade2" minOccurs="0"/>
                <xsd:element ref="ns2:pb9f3018b8c941ffafdfaa3219babc32" minOccurs="0"/>
                <xsd:element ref="ns4:n895e4f93ee645978d71e8f82b7dd8b6" minOccurs="0"/>
                <xsd:element ref="ns5:Langue_x0020_du_x0020_document"/>
                <xsd:element ref="ns5:Auteurs" minOccurs="0"/>
                <xsd:element ref="ns5:Résumé" minOccurs="0"/>
                <xsd:element ref="ns5:Prix_x0020_membre" minOccurs="0"/>
                <xsd:element ref="ns5:Prix_x0020_non_x0020_membre" minOccurs="0"/>
                <xsd:element ref="ns5:da59f61a43e84446a95a08f7196849dc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e5a5e-72a6-4c53-b0d4-c75126b5d740" elementFormDefault="qualified">
    <xsd:import namespace="http://schemas.microsoft.com/office/2006/documentManagement/types"/>
    <xsd:import namespace="http://schemas.microsoft.com/office/infopath/2007/PartnerControls"/>
    <xsd:element name="Commentaires" ma:index="8" nillable="true" ma:displayName="Commentaires" ma:internalName="Commentaires" ma:readOnly="false">
      <xsd:simpleType>
        <xsd:restriction base="dms:Note">
          <xsd:maxLength value="255"/>
        </xsd:restriction>
      </xsd:simpleType>
    </xsd:element>
    <xsd:element name="Date_x0020__x0028_publication_x0020__x002F__x0020_réunion_x0029_" ma:index="9" ma:displayName="Date (publication / réunion)" ma:format="DateOnly" ma:internalName="Date_x0020__x0028_publication_x0020__x002F__x0020_r_x00e9_union_x0029_" ma:readOnly="false">
      <xsd:simpleType>
        <xsd:restriction base="dms:DateTime"/>
      </xsd:simpleType>
    </xsd:element>
    <xsd:element name="fc1d843308cb4ac89f48e993d43f056d" ma:index="10" nillable="true" ma:taxonomy="true" ma:internalName="fc1d843308cb4ac89f48e993d43f056d" ma:taxonomyFieldName="_x00c9_v_x00e8_nement" ma:displayName="Évènements" ma:readOnly="false" ma:default="" ma:fieldId="{fc1d8433-08cb-4ac8-9f48-e993d43f056d}" ma:taxonomyMulti="true" ma:sspId="802746f9-92d7-4c60-9915-46550c36bb5d" ma:termSetId="ce23bfa3-c1a8-402d-ad0a-cf2e60b527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nancement" ma:index="14" nillable="true" ma:displayName="Financement" ma:default="ASTEE" ma:internalName="Financement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STEE"/>
                    <xsd:enumeration value="CONVENTION"/>
                    <xsd:enumeration value="EXTERNE"/>
                  </xsd:restriction>
                </xsd:simpleType>
              </xsd:element>
            </xsd:sequence>
          </xsd:extension>
        </xsd:complexContent>
      </xsd:complexType>
    </xsd:element>
    <xsd:element name="a8f79059e236446197d34050981f4b23" ma:index="15" nillable="true" ma:taxonomy="true" ma:internalName="a8f79059e236446197d34050981f4b23" ma:taxonomyFieldName="Instance_x0020_de_x0020_rattachement" ma:displayName="Instances de rattachement" ma:readOnly="false" ma:default="" ma:fieldId="{a8f79059-e236-4461-97d3-4050981f4b23}" ma:taxonomyMulti="true" ma:sspId="802746f9-92d7-4c60-9915-46550c36bb5d" ma:termSetId="c4a3e76c-86bb-4b5c-af70-91e4f598aa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t" ma:index="17" ma:displayName="Statut" ma:default="En cours" ma:format="Dropdown" ma:internalName="Statut" ma:readOnly="false">
      <xsd:simpleType>
        <xsd:restriction base="dms:Choice">
          <xsd:enumeration value="En cours"/>
          <xsd:enumeration value="Finalisé"/>
          <xsd:enumeration value="Maquetté"/>
          <xsd:enumeration value="BAT"/>
        </xsd:restriction>
      </xsd:simpleType>
    </xsd:element>
    <xsd:element name="h162f9b6278b48459d3c18edc112ade2" ma:index="18" nillable="true" ma:taxonomy="true" ma:internalName="h162f9b6278b48459d3c18edc112ade2" ma:taxonomyFieldName="Th_x00e9_matique_x0020_m_x00e9_tier" ma:displayName="Thématiques métier" ma:readOnly="false" ma:default="" ma:fieldId="{1162f9b6-278b-4845-9d3c-18edc112ade2}" ma:taxonomyMulti="true" ma:sspId="802746f9-92d7-4c60-9915-46550c36bb5d" ma:termSetId="e8b70a21-6c92-40e6-a33d-a8e4a85c2c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9f3018b8c941ffafdfaa3219babc32" ma:index="20" nillable="true" ma:taxonomy="true" ma:internalName="pb9f3018b8c941ffafdfaa3219babc32" ma:taxonomyFieldName="Th_x00e9_matique_x0020_ODD" ma:displayName="Thématiques ODD" ma:readOnly="false" ma:default="" ma:fieldId="{9b9f3018-b8c9-41ff-afdf-aa3219babc32}" ma:taxonomyMulti="true" ma:sspId="802746f9-92d7-4c60-9915-46550c36bb5d" ma:termSetId="77985ea8-e789-4808-9d6c-c57995534cf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7b076-4395-43b1-8591-68d8ed250c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6875af0-cc36-49a8-90a1-101668936217}" ma:internalName="TaxCatchAll" ma:showField="CatchAllData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6875af0-cc36-49a8-90a1-101668936217}" ma:internalName="TaxCatchAllLabel" ma:readOnly="true" ma:showField="CatchAllDataLabel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c07a1-a4cb-46df-8f6e-5407a5fc1061" elementFormDefault="qualified">
    <xsd:import namespace="http://schemas.microsoft.com/office/2006/documentManagement/types"/>
    <xsd:import namespace="http://schemas.microsoft.com/office/infopath/2007/PartnerControls"/>
    <xsd:element name="n895e4f93ee645978d71e8f82b7dd8b6" ma:index="22" nillable="true" ma:taxonomy="true" ma:internalName="n895e4f93ee645978d71e8f82b7dd8b6" ma:taxonomyFieldName="Domaine" ma:displayName="Domaines" ma:readOnly="false" ma:default="" ma:fieldId="{7895e4f9-3ee6-4597-8d71-e8f82b7dd8b6}" ma:taxonomyMulti="true" ma:sspId="802746f9-92d7-4c60-9915-46550c36bb5d" ma:termSetId="72ccc2c1-4cc3-4a3b-b2a0-d7c19f8300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fd1da-55cb-4830-b9cc-4aad728cbe39" elementFormDefault="qualified">
    <xsd:import namespace="http://schemas.microsoft.com/office/2006/documentManagement/types"/>
    <xsd:import namespace="http://schemas.microsoft.com/office/infopath/2007/PartnerControls"/>
    <xsd:element name="Langue_x0020_du_x0020_document" ma:index="24" ma:displayName="Langue du document" ma:default="français" ma:format="Dropdown" ma:internalName="Langue_x0020_du_x0020_document" ma:readOnly="false">
      <xsd:simpleType>
        <xsd:restriction base="dms:Choice">
          <xsd:enumeration value="français"/>
          <xsd:enumeration value="anglais"/>
        </xsd:restriction>
      </xsd:simpleType>
    </xsd:element>
    <xsd:element name="Auteurs" ma:index="25" nillable="true" ma:displayName="Auteurs" ma:internalName="Auteurs" ma:readOnly="false">
      <xsd:simpleType>
        <xsd:restriction base="dms:Note">
          <xsd:maxLength value="255"/>
        </xsd:restriction>
      </xsd:simpleType>
    </xsd:element>
    <xsd:element name="Résumé" ma:index="26" nillable="true" ma:displayName="Résumé" ma:internalName="R_x00e9_sum_x00e9_" ma:readOnly="false">
      <xsd:simpleType>
        <xsd:restriction base="dms:Unknown"/>
      </xsd:simpleType>
    </xsd:element>
    <xsd:element name="Prix_x0020_membre" ma:index="27" nillable="true" ma:displayName="Prix membre" ma:LCID="1036" ma:internalName="Prix_x0020_membre" ma:readOnly="false">
      <xsd:simpleType>
        <xsd:restriction base="dms:Currency"/>
      </xsd:simpleType>
    </xsd:element>
    <xsd:element name="Prix_x0020_non_x0020_membre" ma:index="28" nillable="true" ma:displayName="Prix non membre" ma:LCID="1036" ma:internalName="Prix_x0020_non_x0020_membre" ma:readOnly="false">
      <xsd:simpleType>
        <xsd:restriction base="dms:Currency"/>
      </xsd:simpleType>
    </xsd:element>
    <xsd:element name="da59f61a43e84446a95a08f7196849dc" ma:index="29" nillable="true" ma:taxonomy="true" ma:internalName="da59f61a43e84446a95a08f7196849dc" ma:taxonomyFieldName="Type_x0020_de_x0020_publication" ma:displayName="Type de publication" ma:readOnly="false" ma:default="" ma:fieldId="{da59f61a-43e8-4446-a95a-08f7196849dc}" ma:sspId="802746f9-92d7-4c60-9915-46550c36bb5d" ma:termSetId="36042483-b5e5-4f0f-b4a8-96e2fc0915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c4ec-77d4-42da-a816-69267a9a1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Balises d’images" ma:readOnly="false" ma:fieldId="{5cf76f15-5ced-4ddc-b409-7134ff3c332f}" ma:taxonomyMulti="true" ma:sspId="802746f9-92d7-4c60-9915-46550c36bb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f79059e236446197d34050981f4b23 xmlns="0b6e5a5e-72a6-4c53-b0d4-c75126b5d740">
      <Terms xmlns="http://schemas.microsoft.com/office/infopath/2007/PartnerControls"/>
    </a8f79059e236446197d34050981f4b23>
    <Prix_x0020_membre xmlns="08bfd1da-55cb-4830-b9cc-4aad728cbe39" xsi:nil="true"/>
    <Langue_x0020_du_x0020_document xmlns="08bfd1da-55cb-4830-b9cc-4aad728cbe39">français</Langue_x0020_du_x0020_document>
    <Prix_x0020_non_x0020_membre xmlns="08bfd1da-55cb-4830-b9cc-4aad728cbe39" xsi:nil="true"/>
    <Auteurs xmlns="08bfd1da-55cb-4830-b9cc-4aad728cbe39" xsi:nil="true"/>
    <Statut xmlns="0b6e5a5e-72a6-4c53-b0d4-c75126b5d740">En cours</Statut>
    <n895e4f93ee645978d71e8f82b7dd8b6 xmlns="ab8c07a1-a4cb-46df-8f6e-5407a5fc1061">
      <Terms xmlns="http://schemas.microsoft.com/office/infopath/2007/PartnerControls"/>
    </n895e4f93ee645978d71e8f82b7dd8b6>
    <pb9f3018b8c941ffafdfaa3219babc32 xmlns="0b6e5a5e-72a6-4c53-b0d4-c75126b5d740">
      <Terms xmlns="http://schemas.microsoft.com/office/infopath/2007/PartnerControls"/>
    </pb9f3018b8c941ffafdfaa3219babc32>
    <Date_x0020__x0028_publication_x0020__x002F__x0020_réunion_x0029_ xmlns="0b6e5a5e-72a6-4c53-b0d4-c75126b5d740"/>
    <Résumé xmlns="08bfd1da-55cb-4830-b9cc-4aad728cbe39" xsi:nil="true"/>
    <h162f9b6278b48459d3c18edc112ade2 xmlns="0b6e5a5e-72a6-4c53-b0d4-c75126b5d740">
      <Terms xmlns="http://schemas.microsoft.com/office/infopath/2007/PartnerControls"/>
    </h162f9b6278b48459d3c18edc112ade2>
    <da59f61a43e84446a95a08f7196849dc xmlns="08bfd1da-55cb-4830-b9cc-4aad728cbe39">
      <Terms xmlns="http://schemas.microsoft.com/office/infopath/2007/PartnerControls"/>
    </da59f61a43e84446a95a08f7196849dc>
    <fc1d843308cb4ac89f48e993d43f056d xmlns="0b6e5a5e-72a6-4c53-b0d4-c75126b5d740">
      <Terms xmlns="http://schemas.microsoft.com/office/infopath/2007/PartnerControls"/>
    </fc1d843308cb4ac89f48e993d43f056d>
    <TaxCatchAll xmlns="c577b076-4395-43b1-8591-68d8ed250c22" xsi:nil="true"/>
    <lcf76f155ced4ddcb4097134ff3c332f xmlns="f8eec4ec-77d4-42da-a816-69267a9a1d37">
      <Terms xmlns="http://schemas.microsoft.com/office/infopath/2007/PartnerControls"/>
    </lcf76f155ced4ddcb4097134ff3c332f>
    <Commentaires xmlns="0b6e5a5e-72a6-4c53-b0d4-c75126b5d740" xsi:nil="true"/>
    <Financement xmlns="0b6e5a5e-72a6-4c53-b0d4-c75126b5d740">
      <Value>ASTEE</Value>
    </Financement>
  </documentManagement>
</p:properties>
</file>

<file path=customXml/itemProps1.xml><?xml version="1.0" encoding="utf-8"?>
<ds:datastoreItem xmlns:ds="http://schemas.openxmlformats.org/officeDocument/2006/customXml" ds:itemID="{D66A5670-B2CC-4254-9AFF-0DC26F594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e5a5e-72a6-4c53-b0d4-c75126b5d740"/>
    <ds:schemaRef ds:uri="c577b076-4395-43b1-8591-68d8ed250c22"/>
    <ds:schemaRef ds:uri="ab8c07a1-a4cb-46df-8f6e-5407a5fc1061"/>
    <ds:schemaRef ds:uri="08bfd1da-55cb-4830-b9cc-4aad728cbe39"/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8E185-8B92-46D4-9FA0-3B9615F09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5D45F-9BE2-47F6-AF3D-F2A6BA29B4CF}">
  <ds:schemaRefs>
    <ds:schemaRef ds:uri="f8eec4ec-77d4-42da-a816-69267a9a1d3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8bfd1da-55cb-4830-b9cc-4aad728cbe39"/>
    <ds:schemaRef ds:uri="http://purl.org/dc/terms/"/>
    <ds:schemaRef ds:uri="ab8c07a1-a4cb-46df-8f6e-5407a5fc1061"/>
    <ds:schemaRef ds:uri="c577b076-4395-43b1-8591-68d8ed250c22"/>
    <ds:schemaRef ds:uri="http://schemas.microsoft.com/office/2006/documentManagement/types"/>
    <ds:schemaRef ds:uri="0b6e5a5e-72a6-4c53-b0d4-c75126b5d7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2021-08-20T10:22:28Z</dcterms:created>
  <dc:creator>MORA Vincent</dc:creator>
  <dc:description/>
  <dc:language>fr-FR</dc:language>
  <cp:lastModifiedBy/>
  <dcterms:modified xsi:type="dcterms:W3CDTF">2024-11-11T00:39:43Z</dcterms:modified>
  <cp:revision>27</cp:revision>
  <dc:subject/>
  <dc:title>Matrice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v?nement">
    <vt:lpwstr/>
  </property>
  <property fmtid="{D5CDD505-2E9C-101B-9397-08002B2CF9AE}" pid="3" name="ContentTypeId">
    <vt:lpwstr>0x0101000E8E226EA7A71A4BB9E1DD48D5E1152500D4136003B085124B9A0DBE23EE8EA9C4</vt:lpwstr>
  </property>
  <property fmtid="{D5CDD505-2E9C-101B-9397-08002B2CF9AE}" pid="4" name="Domaine">
    <vt:lpwstr/>
  </property>
  <property fmtid="{D5CDD505-2E9C-101B-9397-08002B2CF9AE}" pid="5" name="Instance de rattachement">
    <vt:lpwstr/>
  </property>
  <property fmtid="{D5CDD505-2E9C-101B-9397-08002B2CF9AE}" pid="6" name="MediaServiceImageTags">
    <vt:lpwstr/>
  </property>
  <property fmtid="{D5CDD505-2E9C-101B-9397-08002B2CF9AE}" pid="7" name="Th?matique ODD">
    <vt:lpwstr/>
  </property>
  <property fmtid="{D5CDD505-2E9C-101B-9397-08002B2CF9AE}" pid="8" name="Th?matique m?tier">
    <vt:lpwstr/>
  </property>
  <property fmtid="{D5CDD505-2E9C-101B-9397-08002B2CF9AE}" pid="9" name="Th_x005F_x00e9_matique ODD">
    <vt:lpwstr/>
  </property>
  <property fmtid="{D5CDD505-2E9C-101B-9397-08002B2CF9AE}" pid="10" name="Th_x005F_x00e9_matique m_x005F_x00e9_tier">
    <vt:lpwstr/>
  </property>
  <property fmtid="{D5CDD505-2E9C-101B-9397-08002B2CF9AE}" pid="11" name="Th_x005F_x00e9_matique_x0020_ODD">
    <vt:lpwstr/>
  </property>
  <property fmtid="{D5CDD505-2E9C-101B-9397-08002B2CF9AE}" pid="12" name="Th_x005F_x00e9_matique_x0020_m_x005F_x00e9_tier">
    <vt:lpwstr/>
  </property>
  <property fmtid="{D5CDD505-2E9C-101B-9397-08002B2CF9AE}" pid="13" name="Thématique ODD">
    <vt:lpwstr/>
  </property>
  <property fmtid="{D5CDD505-2E9C-101B-9397-08002B2CF9AE}" pid="14" name="Thématique métier">
    <vt:lpwstr/>
  </property>
  <property fmtid="{D5CDD505-2E9C-101B-9397-08002B2CF9AE}" pid="15" name="Type de communication">
    <vt:lpwstr/>
  </property>
  <property fmtid="{D5CDD505-2E9C-101B-9397-08002B2CF9AE}" pid="16" name="Type de publication">
    <vt:lpwstr/>
  </property>
  <property fmtid="{D5CDD505-2E9C-101B-9397-08002B2CF9AE}" pid="17" name="Type_x0020_de_x0020_communication">
    <vt:lpwstr/>
  </property>
  <property fmtid="{D5CDD505-2E9C-101B-9397-08002B2CF9AE}" pid="18" name="_x005F_x00c9_v_x005F_x00e8_nement">
    <vt:lpwstr/>
  </property>
  <property fmtid="{D5CDD505-2E9C-101B-9397-08002B2CF9AE}" pid="19" name="b112a86551eb4b2ba4e73118e9afe778">
    <vt:lpwstr/>
  </property>
  <property fmtid="{D5CDD505-2E9C-101B-9397-08002B2CF9AE}" pid="20" name="Évènement">
    <vt:lpwstr/>
  </property>
</Properties>
</file>