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rs\Alain\Documents\GitHub\EHMTactics\"/>
    </mc:Choice>
  </mc:AlternateContent>
  <bookViews>
    <workbookView xWindow="0" yWindow="0" windowWidth="17970" windowHeight="12870" activeTab="2"/>
  </bookViews>
  <sheets>
    <sheet name="Raw" sheetId="1" r:id="rId1"/>
    <sheet name="Display" sheetId="2" r:id="rId2"/>
    <sheet name="Preserve" sheetId="4" r:id="rId3"/>
    <sheet name="Correlation" sheetId="5" r:id="rId4"/>
    <sheet name="Calculations" sheetId="3" r:id="rId5"/>
    <sheet name="Single" sheetId="6" r:id="rId6"/>
    <sheet name="All" sheetId="7" r:id="rId7"/>
    <sheet name="AllDisplay" sheetId="8" r:id="rId8"/>
  </sheets>
  <definedNames>
    <definedName name="_xlnm._FilterDatabase" localSheetId="6" hidden="1">All!$A$1:$BZ$1</definedName>
    <definedName name="_xlnm._FilterDatabase" localSheetId="0" hidden="1">Raw!$A$1:$BY$1</definedName>
    <definedName name="Agg">Calculations!$B$27:$C$31</definedName>
    <definedName name="BC">Calculations!$B$32:$C$36</definedName>
    <definedName name="Br">Calculations!$B$73:$C$77</definedName>
    <definedName name="DF">Calculations!$B$102:$C$104</definedName>
    <definedName name="DtP">Calculations!$B$67:$C$71</definedName>
    <definedName name="DZ">Calculations!$B$95:$C$97</definedName>
    <definedName name="FC">Calculations!$B$85:$C$90</definedName>
    <definedName name="GC">Calculations!$B$37:$C$41</definedName>
    <definedName name="Hit">Calculations!$B$47:$C$51</definedName>
    <definedName name="Men">Calculations!$B$22:$C$26</definedName>
    <definedName name="NZD">Calculations!$B$91:$C$94</definedName>
    <definedName name="NZO">Calculations!$B$78:$C$81</definedName>
    <definedName name="OF">Calculations!$B$98:$C$101</definedName>
    <definedName name="OZ">Calculations!$B$82:$C$84</definedName>
    <definedName name="Pas">Calculations!$B$57:$C$61</definedName>
    <definedName name="PP">Calculations!$B$42:$C$46</definedName>
    <definedName name="Sht">Calculations!$B$62:$C$66</definedName>
    <definedName name="Tem">Calculations!$B$52:$C$56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I30" i="8" l="1"/>
  <c r="IH30" i="8"/>
  <c r="IG30" i="8"/>
  <c r="IF30" i="8"/>
  <c r="IE30" i="8"/>
  <c r="ID30" i="8"/>
  <c r="IC30" i="8"/>
  <c r="IB30" i="8"/>
  <c r="IA30" i="8"/>
  <c r="HZ30" i="8"/>
  <c r="HY30" i="8"/>
  <c r="HX30" i="8"/>
  <c r="HW30" i="8"/>
  <c r="HV30" i="8"/>
  <c r="HU30" i="8"/>
  <c r="HT30" i="8"/>
  <c r="HS30" i="8"/>
  <c r="HR30" i="8"/>
  <c r="HQ30" i="8"/>
  <c r="HP30" i="8"/>
  <c r="HO30" i="8"/>
  <c r="HN30" i="8"/>
  <c r="HM30" i="8"/>
  <c r="HL30" i="8"/>
  <c r="HK30" i="8"/>
  <c r="HJ30" i="8"/>
  <c r="HI30" i="8"/>
  <c r="HH30" i="8"/>
  <c r="HG30" i="8"/>
  <c r="HF30" i="8"/>
  <c r="HE30" i="8"/>
  <c r="HD30" i="8"/>
  <c r="HC30" i="8"/>
  <c r="HB30" i="8"/>
  <c r="HA30" i="8"/>
  <c r="GZ30" i="8"/>
  <c r="GY30" i="8"/>
  <c r="GX30" i="8"/>
  <c r="GW30" i="8"/>
  <c r="GV30" i="8"/>
  <c r="GU30" i="8"/>
  <c r="GT30" i="8"/>
  <c r="GS30" i="8"/>
  <c r="GR30" i="8"/>
  <c r="GQ30" i="8"/>
  <c r="GP30" i="8"/>
  <c r="GO30" i="8"/>
  <c r="GN30" i="8"/>
  <c r="GM30" i="8"/>
  <c r="GL30" i="8"/>
  <c r="GK30" i="8"/>
  <c r="GJ30" i="8"/>
  <c r="GI30" i="8"/>
  <c r="GH30" i="8"/>
  <c r="GG30" i="8"/>
  <c r="GF30" i="8"/>
  <c r="GE30" i="8"/>
  <c r="GD30" i="8"/>
  <c r="GC30" i="8"/>
  <c r="GB30" i="8"/>
  <c r="GA30" i="8"/>
  <c r="FZ30" i="8"/>
  <c r="FY30" i="8"/>
  <c r="FX30" i="8"/>
  <c r="FW30" i="8"/>
  <c r="FV30" i="8"/>
  <c r="FU30" i="8"/>
  <c r="FT30" i="8"/>
  <c r="FS30" i="8"/>
  <c r="FR30" i="8"/>
  <c r="FQ30" i="8"/>
  <c r="FP30" i="8"/>
  <c r="FO30" i="8"/>
  <c r="FN30" i="8"/>
  <c r="FM30" i="8"/>
  <c r="FL30" i="8"/>
  <c r="FK30" i="8"/>
  <c r="FJ30" i="8"/>
  <c r="FI30" i="8"/>
  <c r="FH30" i="8"/>
  <c r="FG30" i="8"/>
  <c r="FF30" i="8"/>
  <c r="FE30" i="8"/>
  <c r="FD30" i="8"/>
  <c r="FC30" i="8"/>
  <c r="FB30" i="8"/>
  <c r="FA30" i="8"/>
  <c r="EZ30" i="8"/>
  <c r="EY30" i="8"/>
  <c r="EX30" i="8"/>
  <c r="EW30" i="8"/>
  <c r="EV30" i="8"/>
  <c r="EU30" i="8"/>
  <c r="ET30" i="8"/>
  <c r="ES30" i="8"/>
  <c r="ER30" i="8"/>
  <c r="EQ30" i="8"/>
  <c r="EP30" i="8"/>
  <c r="EO30" i="8"/>
  <c r="EN30" i="8"/>
  <c r="EM30" i="8"/>
  <c r="EL30" i="8"/>
  <c r="EK30" i="8"/>
  <c r="EJ30" i="8"/>
  <c r="EI30" i="8"/>
  <c r="EH30" i="8"/>
  <c r="EG30" i="8"/>
  <c r="EF30" i="8"/>
  <c r="EE30" i="8"/>
  <c r="ED30" i="8"/>
  <c r="EC30" i="8"/>
  <c r="EB30" i="8"/>
  <c r="EA30" i="8"/>
  <c r="DZ30" i="8"/>
  <c r="DY30" i="8"/>
  <c r="DX30" i="8"/>
  <c r="DW30" i="8"/>
  <c r="DV30" i="8"/>
  <c r="DU30" i="8"/>
  <c r="DT30" i="8"/>
  <c r="DS30" i="8"/>
  <c r="DR30" i="8"/>
  <c r="DQ30" i="8"/>
  <c r="DP30" i="8"/>
  <c r="DO30" i="8"/>
  <c r="DN30" i="8"/>
  <c r="DM30" i="8"/>
  <c r="DL30" i="8"/>
  <c r="DK30" i="8"/>
  <c r="DJ30" i="8"/>
  <c r="DI30" i="8"/>
  <c r="DH30" i="8"/>
  <c r="DG30" i="8"/>
  <c r="DF30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BL30" i="8"/>
  <c r="BK30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II29" i="8"/>
  <c r="IH29" i="8"/>
  <c r="IG29" i="8"/>
  <c r="IF29" i="8"/>
  <c r="IE29" i="8"/>
  <c r="ID29" i="8"/>
  <c r="IC29" i="8"/>
  <c r="IB29" i="8"/>
  <c r="IA29" i="8"/>
  <c r="HZ29" i="8"/>
  <c r="HY29" i="8"/>
  <c r="HX29" i="8"/>
  <c r="HW29" i="8"/>
  <c r="HV29" i="8"/>
  <c r="HU29" i="8"/>
  <c r="HT29" i="8"/>
  <c r="HS29" i="8"/>
  <c r="HR29" i="8"/>
  <c r="HQ29" i="8"/>
  <c r="HP29" i="8"/>
  <c r="HO29" i="8"/>
  <c r="HN29" i="8"/>
  <c r="HM29" i="8"/>
  <c r="HL29" i="8"/>
  <c r="HK29" i="8"/>
  <c r="HJ29" i="8"/>
  <c r="HI29" i="8"/>
  <c r="HH29" i="8"/>
  <c r="HG29" i="8"/>
  <c r="HF29" i="8"/>
  <c r="HE29" i="8"/>
  <c r="HD29" i="8"/>
  <c r="HC29" i="8"/>
  <c r="HB29" i="8"/>
  <c r="HA29" i="8"/>
  <c r="GZ29" i="8"/>
  <c r="GY29" i="8"/>
  <c r="GX29" i="8"/>
  <c r="GW29" i="8"/>
  <c r="GV29" i="8"/>
  <c r="GU29" i="8"/>
  <c r="GT29" i="8"/>
  <c r="GS29" i="8"/>
  <c r="GR29" i="8"/>
  <c r="GQ29" i="8"/>
  <c r="GP29" i="8"/>
  <c r="GO29" i="8"/>
  <c r="GN29" i="8"/>
  <c r="GM29" i="8"/>
  <c r="GL29" i="8"/>
  <c r="GK29" i="8"/>
  <c r="GJ29" i="8"/>
  <c r="GI29" i="8"/>
  <c r="GH29" i="8"/>
  <c r="GG29" i="8"/>
  <c r="GF29" i="8"/>
  <c r="GE29" i="8"/>
  <c r="GD29" i="8"/>
  <c r="GC29" i="8"/>
  <c r="GB29" i="8"/>
  <c r="GA29" i="8"/>
  <c r="FZ29" i="8"/>
  <c r="FY29" i="8"/>
  <c r="FX29" i="8"/>
  <c r="FW29" i="8"/>
  <c r="FV29" i="8"/>
  <c r="FU29" i="8"/>
  <c r="FT29" i="8"/>
  <c r="FS29" i="8"/>
  <c r="FR29" i="8"/>
  <c r="FQ29" i="8"/>
  <c r="FP29" i="8"/>
  <c r="FO29" i="8"/>
  <c r="FN29" i="8"/>
  <c r="FM29" i="8"/>
  <c r="FL29" i="8"/>
  <c r="FK29" i="8"/>
  <c r="FJ29" i="8"/>
  <c r="FI29" i="8"/>
  <c r="FH29" i="8"/>
  <c r="FG29" i="8"/>
  <c r="FF29" i="8"/>
  <c r="FE29" i="8"/>
  <c r="FD29" i="8"/>
  <c r="FC29" i="8"/>
  <c r="FB29" i="8"/>
  <c r="FA29" i="8"/>
  <c r="EZ29" i="8"/>
  <c r="EY29" i="8"/>
  <c r="EX29" i="8"/>
  <c r="EW29" i="8"/>
  <c r="EV29" i="8"/>
  <c r="EU29" i="8"/>
  <c r="ET29" i="8"/>
  <c r="ES29" i="8"/>
  <c r="ER29" i="8"/>
  <c r="EQ29" i="8"/>
  <c r="EP29" i="8"/>
  <c r="EO29" i="8"/>
  <c r="EN29" i="8"/>
  <c r="EM29" i="8"/>
  <c r="EL29" i="8"/>
  <c r="EK29" i="8"/>
  <c r="EJ29" i="8"/>
  <c r="EI29" i="8"/>
  <c r="EH29" i="8"/>
  <c r="EG29" i="8"/>
  <c r="EF29" i="8"/>
  <c r="EE29" i="8"/>
  <c r="ED29" i="8"/>
  <c r="EC29" i="8"/>
  <c r="EB29" i="8"/>
  <c r="EA29" i="8"/>
  <c r="DZ29" i="8"/>
  <c r="DY29" i="8"/>
  <c r="DX29" i="8"/>
  <c r="DW29" i="8"/>
  <c r="DV29" i="8"/>
  <c r="DU29" i="8"/>
  <c r="DT29" i="8"/>
  <c r="DS29" i="8"/>
  <c r="DR29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II28" i="8"/>
  <c r="IH28" i="8"/>
  <c r="IG28" i="8"/>
  <c r="IF28" i="8"/>
  <c r="IE28" i="8"/>
  <c r="ID28" i="8"/>
  <c r="IC28" i="8"/>
  <c r="IB28" i="8"/>
  <c r="IA28" i="8"/>
  <c r="HZ28" i="8"/>
  <c r="HY28" i="8"/>
  <c r="HX28" i="8"/>
  <c r="HW28" i="8"/>
  <c r="HV28" i="8"/>
  <c r="HU28" i="8"/>
  <c r="HT28" i="8"/>
  <c r="HS28" i="8"/>
  <c r="HR28" i="8"/>
  <c r="HQ28" i="8"/>
  <c r="HP28" i="8"/>
  <c r="HO28" i="8"/>
  <c r="HN28" i="8"/>
  <c r="HM28" i="8"/>
  <c r="HL28" i="8"/>
  <c r="HK28" i="8"/>
  <c r="HJ28" i="8"/>
  <c r="HI28" i="8"/>
  <c r="HH28" i="8"/>
  <c r="HG28" i="8"/>
  <c r="HF28" i="8"/>
  <c r="HE28" i="8"/>
  <c r="HD28" i="8"/>
  <c r="HC28" i="8"/>
  <c r="HB28" i="8"/>
  <c r="HA28" i="8"/>
  <c r="GZ28" i="8"/>
  <c r="GY28" i="8"/>
  <c r="GX28" i="8"/>
  <c r="GW28" i="8"/>
  <c r="GV28" i="8"/>
  <c r="GU28" i="8"/>
  <c r="GT28" i="8"/>
  <c r="GS28" i="8"/>
  <c r="GR28" i="8"/>
  <c r="GQ28" i="8"/>
  <c r="GP28" i="8"/>
  <c r="GO28" i="8"/>
  <c r="GN28" i="8"/>
  <c r="GM28" i="8"/>
  <c r="GL28" i="8"/>
  <c r="GK28" i="8"/>
  <c r="GJ28" i="8"/>
  <c r="GI28" i="8"/>
  <c r="GH28" i="8"/>
  <c r="GG28" i="8"/>
  <c r="GF28" i="8"/>
  <c r="GE28" i="8"/>
  <c r="GD28" i="8"/>
  <c r="GC28" i="8"/>
  <c r="GB28" i="8"/>
  <c r="GA28" i="8"/>
  <c r="FZ28" i="8"/>
  <c r="FY28" i="8"/>
  <c r="FX28" i="8"/>
  <c r="FW28" i="8"/>
  <c r="FV28" i="8"/>
  <c r="FU28" i="8"/>
  <c r="FT28" i="8"/>
  <c r="FS28" i="8"/>
  <c r="FR28" i="8"/>
  <c r="FQ28" i="8"/>
  <c r="FP28" i="8"/>
  <c r="FO28" i="8"/>
  <c r="FN28" i="8"/>
  <c r="FM28" i="8"/>
  <c r="FL28" i="8"/>
  <c r="FK28" i="8"/>
  <c r="FJ28" i="8"/>
  <c r="FI28" i="8"/>
  <c r="FH28" i="8"/>
  <c r="FG28" i="8"/>
  <c r="FF28" i="8"/>
  <c r="FE28" i="8"/>
  <c r="FD28" i="8"/>
  <c r="FC28" i="8"/>
  <c r="FB28" i="8"/>
  <c r="FA28" i="8"/>
  <c r="EZ28" i="8"/>
  <c r="EY28" i="8"/>
  <c r="EX28" i="8"/>
  <c r="EW28" i="8"/>
  <c r="EV28" i="8"/>
  <c r="EU28" i="8"/>
  <c r="ET28" i="8"/>
  <c r="ES28" i="8"/>
  <c r="ER28" i="8"/>
  <c r="EQ28" i="8"/>
  <c r="EP28" i="8"/>
  <c r="EO28" i="8"/>
  <c r="EN28" i="8"/>
  <c r="EM28" i="8"/>
  <c r="EL28" i="8"/>
  <c r="EK28" i="8"/>
  <c r="EJ28" i="8"/>
  <c r="EI28" i="8"/>
  <c r="EH28" i="8"/>
  <c r="EG28" i="8"/>
  <c r="EF28" i="8"/>
  <c r="EE28" i="8"/>
  <c r="ED28" i="8"/>
  <c r="EC28" i="8"/>
  <c r="EB28" i="8"/>
  <c r="EA28" i="8"/>
  <c r="DZ28" i="8"/>
  <c r="DY28" i="8"/>
  <c r="DX28" i="8"/>
  <c r="DW28" i="8"/>
  <c r="DV28" i="8"/>
  <c r="DU28" i="8"/>
  <c r="DT28" i="8"/>
  <c r="DS28" i="8"/>
  <c r="DR28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II27" i="8"/>
  <c r="IH27" i="8"/>
  <c r="IG27" i="8"/>
  <c r="IF27" i="8"/>
  <c r="IE27" i="8"/>
  <c r="ID27" i="8"/>
  <c r="IC27" i="8"/>
  <c r="IB27" i="8"/>
  <c r="IA27" i="8"/>
  <c r="HZ27" i="8"/>
  <c r="HY27" i="8"/>
  <c r="HX27" i="8"/>
  <c r="HW27" i="8"/>
  <c r="HV27" i="8"/>
  <c r="HU27" i="8"/>
  <c r="HT27" i="8"/>
  <c r="HS27" i="8"/>
  <c r="HR27" i="8"/>
  <c r="HQ27" i="8"/>
  <c r="HP27" i="8"/>
  <c r="HO27" i="8"/>
  <c r="HN27" i="8"/>
  <c r="HM27" i="8"/>
  <c r="HL27" i="8"/>
  <c r="HK27" i="8"/>
  <c r="HJ27" i="8"/>
  <c r="HI27" i="8"/>
  <c r="HH27" i="8"/>
  <c r="HG27" i="8"/>
  <c r="HF27" i="8"/>
  <c r="HE27" i="8"/>
  <c r="HD27" i="8"/>
  <c r="HC27" i="8"/>
  <c r="HB27" i="8"/>
  <c r="HA27" i="8"/>
  <c r="GZ27" i="8"/>
  <c r="GY27" i="8"/>
  <c r="GX27" i="8"/>
  <c r="GW27" i="8"/>
  <c r="GV27" i="8"/>
  <c r="GU27" i="8"/>
  <c r="GT27" i="8"/>
  <c r="GS27" i="8"/>
  <c r="GR27" i="8"/>
  <c r="GQ27" i="8"/>
  <c r="GP27" i="8"/>
  <c r="GO27" i="8"/>
  <c r="GN27" i="8"/>
  <c r="GM27" i="8"/>
  <c r="GL27" i="8"/>
  <c r="GK27" i="8"/>
  <c r="GJ27" i="8"/>
  <c r="GI27" i="8"/>
  <c r="GH27" i="8"/>
  <c r="GG27" i="8"/>
  <c r="GF27" i="8"/>
  <c r="GE27" i="8"/>
  <c r="GD27" i="8"/>
  <c r="GC27" i="8"/>
  <c r="GB27" i="8"/>
  <c r="GA27" i="8"/>
  <c r="FZ27" i="8"/>
  <c r="FY27" i="8"/>
  <c r="FX27" i="8"/>
  <c r="FW27" i="8"/>
  <c r="FV27" i="8"/>
  <c r="FU27" i="8"/>
  <c r="FT27" i="8"/>
  <c r="FS27" i="8"/>
  <c r="FR27" i="8"/>
  <c r="FQ27" i="8"/>
  <c r="FP27" i="8"/>
  <c r="FO27" i="8"/>
  <c r="FN27" i="8"/>
  <c r="FM27" i="8"/>
  <c r="FL27" i="8"/>
  <c r="FK27" i="8"/>
  <c r="FJ27" i="8"/>
  <c r="FI27" i="8"/>
  <c r="FH27" i="8"/>
  <c r="FG27" i="8"/>
  <c r="FF27" i="8"/>
  <c r="FE27" i="8"/>
  <c r="FD27" i="8"/>
  <c r="FC27" i="8"/>
  <c r="FB27" i="8"/>
  <c r="FA27" i="8"/>
  <c r="EZ27" i="8"/>
  <c r="EY27" i="8"/>
  <c r="EX27" i="8"/>
  <c r="EW27" i="8"/>
  <c r="EV27" i="8"/>
  <c r="EU27" i="8"/>
  <c r="ET27" i="8"/>
  <c r="ES27" i="8"/>
  <c r="ER27" i="8"/>
  <c r="EQ27" i="8"/>
  <c r="EP27" i="8"/>
  <c r="EO27" i="8"/>
  <c r="EN27" i="8"/>
  <c r="EM27" i="8"/>
  <c r="EL27" i="8"/>
  <c r="EK27" i="8"/>
  <c r="EJ27" i="8"/>
  <c r="EI27" i="8"/>
  <c r="EH27" i="8"/>
  <c r="EG27" i="8"/>
  <c r="EF27" i="8"/>
  <c r="EE27" i="8"/>
  <c r="ED27" i="8"/>
  <c r="EC27" i="8"/>
  <c r="EB27" i="8"/>
  <c r="EA27" i="8"/>
  <c r="DZ27" i="8"/>
  <c r="DY27" i="8"/>
  <c r="DX27" i="8"/>
  <c r="DW27" i="8"/>
  <c r="DV27" i="8"/>
  <c r="DU27" i="8"/>
  <c r="DT27" i="8"/>
  <c r="DS27" i="8"/>
  <c r="DR27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II26" i="8"/>
  <c r="IH26" i="8"/>
  <c r="IG26" i="8"/>
  <c r="IF26" i="8"/>
  <c r="IE26" i="8"/>
  <c r="ID26" i="8"/>
  <c r="IC26" i="8"/>
  <c r="IB26" i="8"/>
  <c r="IA26" i="8"/>
  <c r="HZ26" i="8"/>
  <c r="HY26" i="8"/>
  <c r="HX26" i="8"/>
  <c r="HW26" i="8"/>
  <c r="HV26" i="8"/>
  <c r="HU26" i="8"/>
  <c r="HT26" i="8"/>
  <c r="HS26" i="8"/>
  <c r="HR26" i="8"/>
  <c r="HQ26" i="8"/>
  <c r="HP26" i="8"/>
  <c r="HO26" i="8"/>
  <c r="HN26" i="8"/>
  <c r="HM26" i="8"/>
  <c r="HL26" i="8"/>
  <c r="HK26" i="8"/>
  <c r="HJ26" i="8"/>
  <c r="HI26" i="8"/>
  <c r="HH26" i="8"/>
  <c r="HG26" i="8"/>
  <c r="HF26" i="8"/>
  <c r="HE26" i="8"/>
  <c r="HD26" i="8"/>
  <c r="HC26" i="8"/>
  <c r="HB26" i="8"/>
  <c r="HA26" i="8"/>
  <c r="GZ26" i="8"/>
  <c r="GY26" i="8"/>
  <c r="GX26" i="8"/>
  <c r="GW26" i="8"/>
  <c r="GV26" i="8"/>
  <c r="GU26" i="8"/>
  <c r="GT26" i="8"/>
  <c r="GS26" i="8"/>
  <c r="GR26" i="8"/>
  <c r="GQ26" i="8"/>
  <c r="GP26" i="8"/>
  <c r="GO26" i="8"/>
  <c r="GN26" i="8"/>
  <c r="GM26" i="8"/>
  <c r="GL26" i="8"/>
  <c r="GK26" i="8"/>
  <c r="GJ26" i="8"/>
  <c r="GI26" i="8"/>
  <c r="GH26" i="8"/>
  <c r="GG26" i="8"/>
  <c r="GF26" i="8"/>
  <c r="GE26" i="8"/>
  <c r="GD26" i="8"/>
  <c r="GC26" i="8"/>
  <c r="GB26" i="8"/>
  <c r="GA26" i="8"/>
  <c r="FZ26" i="8"/>
  <c r="FY26" i="8"/>
  <c r="FX26" i="8"/>
  <c r="FW26" i="8"/>
  <c r="FV26" i="8"/>
  <c r="FU26" i="8"/>
  <c r="FT26" i="8"/>
  <c r="FS26" i="8"/>
  <c r="FR26" i="8"/>
  <c r="FQ26" i="8"/>
  <c r="FP26" i="8"/>
  <c r="FO26" i="8"/>
  <c r="FN26" i="8"/>
  <c r="FM26" i="8"/>
  <c r="FL26" i="8"/>
  <c r="FK26" i="8"/>
  <c r="FJ26" i="8"/>
  <c r="FI26" i="8"/>
  <c r="FH26" i="8"/>
  <c r="FG26" i="8"/>
  <c r="FF26" i="8"/>
  <c r="FE26" i="8"/>
  <c r="FD26" i="8"/>
  <c r="FC26" i="8"/>
  <c r="FB26" i="8"/>
  <c r="FA26" i="8"/>
  <c r="EZ26" i="8"/>
  <c r="EY26" i="8"/>
  <c r="EX26" i="8"/>
  <c r="EW26" i="8"/>
  <c r="EV26" i="8"/>
  <c r="EU26" i="8"/>
  <c r="ET26" i="8"/>
  <c r="ES26" i="8"/>
  <c r="ER26" i="8"/>
  <c r="EQ26" i="8"/>
  <c r="EP26" i="8"/>
  <c r="EO26" i="8"/>
  <c r="EN26" i="8"/>
  <c r="EM26" i="8"/>
  <c r="EL26" i="8"/>
  <c r="EK26" i="8"/>
  <c r="EJ26" i="8"/>
  <c r="EI26" i="8"/>
  <c r="EH26" i="8"/>
  <c r="EG26" i="8"/>
  <c r="EF26" i="8"/>
  <c r="EE26" i="8"/>
  <c r="ED26" i="8"/>
  <c r="EC26" i="8"/>
  <c r="EB26" i="8"/>
  <c r="EA26" i="8"/>
  <c r="DZ26" i="8"/>
  <c r="DY26" i="8"/>
  <c r="DX26" i="8"/>
  <c r="DW26" i="8"/>
  <c r="DV26" i="8"/>
  <c r="DU26" i="8"/>
  <c r="DT26" i="8"/>
  <c r="DS26" i="8"/>
  <c r="DR26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II25" i="8"/>
  <c r="IH25" i="8"/>
  <c r="IG25" i="8"/>
  <c r="IF25" i="8"/>
  <c r="IE25" i="8"/>
  <c r="ID25" i="8"/>
  <c r="IC25" i="8"/>
  <c r="IB25" i="8"/>
  <c r="IA25" i="8"/>
  <c r="HZ25" i="8"/>
  <c r="HY25" i="8"/>
  <c r="HX25" i="8"/>
  <c r="HW25" i="8"/>
  <c r="HV25" i="8"/>
  <c r="HU25" i="8"/>
  <c r="HT25" i="8"/>
  <c r="HS25" i="8"/>
  <c r="HR25" i="8"/>
  <c r="HQ25" i="8"/>
  <c r="HP25" i="8"/>
  <c r="HO25" i="8"/>
  <c r="HN25" i="8"/>
  <c r="HM25" i="8"/>
  <c r="HL25" i="8"/>
  <c r="HK25" i="8"/>
  <c r="HJ25" i="8"/>
  <c r="HI25" i="8"/>
  <c r="HH25" i="8"/>
  <c r="HG25" i="8"/>
  <c r="HF25" i="8"/>
  <c r="HE25" i="8"/>
  <c r="HD25" i="8"/>
  <c r="HC25" i="8"/>
  <c r="HB25" i="8"/>
  <c r="HA25" i="8"/>
  <c r="GZ25" i="8"/>
  <c r="GY25" i="8"/>
  <c r="GX25" i="8"/>
  <c r="GW25" i="8"/>
  <c r="GV25" i="8"/>
  <c r="GU25" i="8"/>
  <c r="GT25" i="8"/>
  <c r="GS25" i="8"/>
  <c r="GR25" i="8"/>
  <c r="GQ25" i="8"/>
  <c r="GP25" i="8"/>
  <c r="GO25" i="8"/>
  <c r="GN25" i="8"/>
  <c r="GM25" i="8"/>
  <c r="GL25" i="8"/>
  <c r="GK25" i="8"/>
  <c r="GJ25" i="8"/>
  <c r="GI25" i="8"/>
  <c r="GH25" i="8"/>
  <c r="GG25" i="8"/>
  <c r="GF25" i="8"/>
  <c r="GE25" i="8"/>
  <c r="GD25" i="8"/>
  <c r="GC25" i="8"/>
  <c r="GB25" i="8"/>
  <c r="GA25" i="8"/>
  <c r="FZ25" i="8"/>
  <c r="FY25" i="8"/>
  <c r="FX25" i="8"/>
  <c r="FW25" i="8"/>
  <c r="FV25" i="8"/>
  <c r="FU25" i="8"/>
  <c r="FT25" i="8"/>
  <c r="FS25" i="8"/>
  <c r="FR25" i="8"/>
  <c r="FQ25" i="8"/>
  <c r="FP25" i="8"/>
  <c r="FO25" i="8"/>
  <c r="FN25" i="8"/>
  <c r="FM25" i="8"/>
  <c r="FL25" i="8"/>
  <c r="FK25" i="8"/>
  <c r="FJ25" i="8"/>
  <c r="FI25" i="8"/>
  <c r="FH25" i="8"/>
  <c r="FG25" i="8"/>
  <c r="FF25" i="8"/>
  <c r="FE25" i="8"/>
  <c r="FD25" i="8"/>
  <c r="FC25" i="8"/>
  <c r="FB25" i="8"/>
  <c r="FA25" i="8"/>
  <c r="EZ25" i="8"/>
  <c r="EY25" i="8"/>
  <c r="EX25" i="8"/>
  <c r="EW25" i="8"/>
  <c r="EV25" i="8"/>
  <c r="EU25" i="8"/>
  <c r="ET25" i="8"/>
  <c r="ES25" i="8"/>
  <c r="ER25" i="8"/>
  <c r="EQ25" i="8"/>
  <c r="EP25" i="8"/>
  <c r="EO25" i="8"/>
  <c r="EN25" i="8"/>
  <c r="EM25" i="8"/>
  <c r="EL25" i="8"/>
  <c r="EK25" i="8"/>
  <c r="EJ25" i="8"/>
  <c r="EI25" i="8"/>
  <c r="EH25" i="8"/>
  <c r="EG25" i="8"/>
  <c r="EF25" i="8"/>
  <c r="EE25" i="8"/>
  <c r="ED25" i="8"/>
  <c r="EC25" i="8"/>
  <c r="EB25" i="8"/>
  <c r="EA25" i="8"/>
  <c r="DZ25" i="8"/>
  <c r="DY25" i="8"/>
  <c r="DX25" i="8"/>
  <c r="DW25" i="8"/>
  <c r="DV25" i="8"/>
  <c r="DU25" i="8"/>
  <c r="DT25" i="8"/>
  <c r="DS25" i="8"/>
  <c r="DR25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BL25" i="8"/>
  <c r="BK25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IE24" i="8"/>
  <c r="BA237" i="5" l="1"/>
  <c r="BB237" i="5"/>
  <c r="AZ237" i="5"/>
  <c r="BC3" i="5" s="1"/>
  <c r="BD3" i="5"/>
  <c r="BE3" i="5"/>
  <c r="BD4" i="5"/>
  <c r="BE4" i="5"/>
  <c r="BC5" i="5"/>
  <c r="BD5" i="5"/>
  <c r="BE5" i="5"/>
  <c r="BD6" i="5"/>
  <c r="BE6" i="5"/>
  <c r="BC7" i="5"/>
  <c r="BD7" i="5"/>
  <c r="BE7" i="5"/>
  <c r="BC8" i="5"/>
  <c r="BD8" i="5"/>
  <c r="BE8" i="5"/>
  <c r="BC9" i="5"/>
  <c r="BD9" i="5"/>
  <c r="BE9" i="5"/>
  <c r="BC10" i="5"/>
  <c r="BD10" i="5"/>
  <c r="BE10" i="5"/>
  <c r="BC11" i="5"/>
  <c r="BD11" i="5"/>
  <c r="BE11" i="5"/>
  <c r="BC12" i="5"/>
  <c r="BD12" i="5"/>
  <c r="BE12" i="5"/>
  <c r="BC13" i="5"/>
  <c r="BD13" i="5"/>
  <c r="BE13" i="5"/>
  <c r="BC14" i="5"/>
  <c r="BD14" i="5"/>
  <c r="BE14" i="5"/>
  <c r="BC15" i="5"/>
  <c r="BD15" i="5"/>
  <c r="BE15" i="5"/>
  <c r="BC16" i="5"/>
  <c r="BD16" i="5"/>
  <c r="BE16" i="5"/>
  <c r="BC17" i="5"/>
  <c r="BD17" i="5"/>
  <c r="BE17" i="5"/>
  <c r="BC18" i="5"/>
  <c r="BD18" i="5"/>
  <c r="BE18" i="5"/>
  <c r="BC19" i="5"/>
  <c r="BD19" i="5"/>
  <c r="BE19" i="5"/>
  <c r="BC20" i="5"/>
  <c r="BD20" i="5"/>
  <c r="BE20" i="5"/>
  <c r="BC21" i="5"/>
  <c r="BD21" i="5"/>
  <c r="BE21" i="5"/>
  <c r="BC22" i="5"/>
  <c r="BD22" i="5"/>
  <c r="BE22" i="5"/>
  <c r="BC23" i="5"/>
  <c r="BD23" i="5"/>
  <c r="BE23" i="5"/>
  <c r="BC24" i="5"/>
  <c r="BD24" i="5"/>
  <c r="BE24" i="5"/>
  <c r="BC25" i="5"/>
  <c r="BD25" i="5"/>
  <c r="BE25" i="5"/>
  <c r="BC26" i="5"/>
  <c r="BD26" i="5"/>
  <c r="BE26" i="5"/>
  <c r="BC27" i="5"/>
  <c r="BD27" i="5"/>
  <c r="BE27" i="5"/>
  <c r="BC28" i="5"/>
  <c r="BD28" i="5"/>
  <c r="BE28" i="5"/>
  <c r="BC29" i="5"/>
  <c r="BD29" i="5"/>
  <c r="BE29" i="5"/>
  <c r="BC30" i="5"/>
  <c r="BD30" i="5"/>
  <c r="BE30" i="5"/>
  <c r="BC31" i="5"/>
  <c r="BD31" i="5"/>
  <c r="BE31" i="5"/>
  <c r="BC32" i="5"/>
  <c r="BD32" i="5"/>
  <c r="BE32" i="5"/>
  <c r="BC33" i="5"/>
  <c r="BD33" i="5"/>
  <c r="BE33" i="5"/>
  <c r="BC34" i="5"/>
  <c r="BD34" i="5"/>
  <c r="BE34" i="5"/>
  <c r="BC35" i="5"/>
  <c r="BD35" i="5"/>
  <c r="BE35" i="5"/>
  <c r="BC36" i="5"/>
  <c r="BD36" i="5"/>
  <c r="BE36" i="5"/>
  <c r="BC37" i="5"/>
  <c r="BD37" i="5"/>
  <c r="BE37" i="5"/>
  <c r="BC38" i="5"/>
  <c r="BD38" i="5"/>
  <c r="BE38" i="5"/>
  <c r="BC39" i="5"/>
  <c r="BD39" i="5"/>
  <c r="BE39" i="5"/>
  <c r="BC40" i="5"/>
  <c r="BD40" i="5"/>
  <c r="BE40" i="5"/>
  <c r="BC41" i="5"/>
  <c r="BD41" i="5"/>
  <c r="BE41" i="5"/>
  <c r="BC42" i="5"/>
  <c r="BD42" i="5"/>
  <c r="BE42" i="5"/>
  <c r="BC43" i="5"/>
  <c r="BD43" i="5"/>
  <c r="BE43" i="5"/>
  <c r="BC44" i="5"/>
  <c r="BD44" i="5"/>
  <c r="BE44" i="5"/>
  <c r="BC45" i="5"/>
  <c r="BD45" i="5"/>
  <c r="BE45" i="5"/>
  <c r="BC46" i="5"/>
  <c r="BD46" i="5"/>
  <c r="BE46" i="5"/>
  <c r="BC47" i="5"/>
  <c r="BD47" i="5"/>
  <c r="BE47" i="5"/>
  <c r="BC48" i="5"/>
  <c r="BD48" i="5"/>
  <c r="BE48" i="5"/>
  <c r="BC49" i="5"/>
  <c r="BD49" i="5"/>
  <c r="BE49" i="5"/>
  <c r="BC50" i="5"/>
  <c r="BD50" i="5"/>
  <c r="BE50" i="5"/>
  <c r="BC51" i="5"/>
  <c r="BD51" i="5"/>
  <c r="BE51" i="5"/>
  <c r="BC52" i="5"/>
  <c r="BD52" i="5"/>
  <c r="BE52" i="5"/>
  <c r="BC53" i="5"/>
  <c r="BD53" i="5"/>
  <c r="BE53" i="5"/>
  <c r="BC54" i="5"/>
  <c r="BD54" i="5"/>
  <c r="BE54" i="5"/>
  <c r="BC55" i="5"/>
  <c r="BD55" i="5"/>
  <c r="BE55" i="5"/>
  <c r="BC56" i="5"/>
  <c r="BD56" i="5"/>
  <c r="BE56" i="5"/>
  <c r="BC57" i="5"/>
  <c r="BD57" i="5"/>
  <c r="BE57" i="5"/>
  <c r="BC58" i="5"/>
  <c r="BD58" i="5"/>
  <c r="BE58" i="5"/>
  <c r="BC59" i="5"/>
  <c r="BD59" i="5"/>
  <c r="BE59" i="5"/>
  <c r="BC60" i="5"/>
  <c r="BD60" i="5"/>
  <c r="BE60" i="5"/>
  <c r="BC61" i="5"/>
  <c r="BD61" i="5"/>
  <c r="BE61" i="5"/>
  <c r="BC62" i="5"/>
  <c r="BD62" i="5"/>
  <c r="BE62" i="5"/>
  <c r="BC63" i="5"/>
  <c r="BD63" i="5"/>
  <c r="BE63" i="5"/>
  <c r="BC64" i="5"/>
  <c r="BD64" i="5"/>
  <c r="BE64" i="5"/>
  <c r="BC65" i="5"/>
  <c r="BD65" i="5"/>
  <c r="BE65" i="5"/>
  <c r="BC66" i="5"/>
  <c r="BD66" i="5"/>
  <c r="BE66" i="5"/>
  <c r="BC67" i="5"/>
  <c r="BD67" i="5"/>
  <c r="BE67" i="5"/>
  <c r="BC68" i="5"/>
  <c r="BD68" i="5"/>
  <c r="BE68" i="5"/>
  <c r="BC69" i="5"/>
  <c r="BD69" i="5"/>
  <c r="BE69" i="5"/>
  <c r="BC70" i="5"/>
  <c r="BD70" i="5"/>
  <c r="BE70" i="5"/>
  <c r="BC71" i="5"/>
  <c r="BD71" i="5"/>
  <c r="BE71" i="5"/>
  <c r="BC72" i="5"/>
  <c r="BD72" i="5"/>
  <c r="BE72" i="5"/>
  <c r="BC73" i="5"/>
  <c r="BD73" i="5"/>
  <c r="BE73" i="5"/>
  <c r="BC74" i="5"/>
  <c r="BD74" i="5"/>
  <c r="BE74" i="5"/>
  <c r="BC75" i="5"/>
  <c r="BD75" i="5"/>
  <c r="BE75" i="5"/>
  <c r="BC76" i="5"/>
  <c r="BD76" i="5"/>
  <c r="BE76" i="5"/>
  <c r="BC77" i="5"/>
  <c r="BD77" i="5"/>
  <c r="BE77" i="5"/>
  <c r="BC78" i="5"/>
  <c r="BD78" i="5"/>
  <c r="BE78" i="5"/>
  <c r="BC79" i="5"/>
  <c r="BD79" i="5"/>
  <c r="BE79" i="5"/>
  <c r="BC80" i="5"/>
  <c r="BD80" i="5"/>
  <c r="BE80" i="5"/>
  <c r="BC81" i="5"/>
  <c r="BD81" i="5"/>
  <c r="BE81" i="5"/>
  <c r="BC82" i="5"/>
  <c r="BD82" i="5"/>
  <c r="BE82" i="5"/>
  <c r="BC83" i="5"/>
  <c r="BD83" i="5"/>
  <c r="BE83" i="5"/>
  <c r="BC84" i="5"/>
  <c r="BD84" i="5"/>
  <c r="BE84" i="5"/>
  <c r="BC85" i="5"/>
  <c r="BD85" i="5"/>
  <c r="BE85" i="5"/>
  <c r="BC86" i="5"/>
  <c r="BD86" i="5"/>
  <c r="BE86" i="5"/>
  <c r="BC87" i="5"/>
  <c r="BD87" i="5"/>
  <c r="BE87" i="5"/>
  <c r="BC88" i="5"/>
  <c r="BD88" i="5"/>
  <c r="BE88" i="5"/>
  <c r="BC89" i="5"/>
  <c r="BD89" i="5"/>
  <c r="BE89" i="5"/>
  <c r="BC90" i="5"/>
  <c r="BD90" i="5"/>
  <c r="BE90" i="5"/>
  <c r="BC91" i="5"/>
  <c r="BD91" i="5"/>
  <c r="BE91" i="5"/>
  <c r="BC92" i="5"/>
  <c r="BD92" i="5"/>
  <c r="BE92" i="5"/>
  <c r="BC93" i="5"/>
  <c r="BD93" i="5"/>
  <c r="BE93" i="5"/>
  <c r="BC94" i="5"/>
  <c r="BD94" i="5"/>
  <c r="BE94" i="5"/>
  <c r="BC95" i="5"/>
  <c r="BD95" i="5"/>
  <c r="BE95" i="5"/>
  <c r="BC96" i="5"/>
  <c r="BD96" i="5"/>
  <c r="BE96" i="5"/>
  <c r="BC97" i="5"/>
  <c r="BD97" i="5"/>
  <c r="BE97" i="5"/>
  <c r="BC98" i="5"/>
  <c r="BD98" i="5"/>
  <c r="BE98" i="5"/>
  <c r="BC99" i="5"/>
  <c r="BD99" i="5"/>
  <c r="BE99" i="5"/>
  <c r="BC100" i="5"/>
  <c r="BD100" i="5"/>
  <c r="BE100" i="5"/>
  <c r="BC101" i="5"/>
  <c r="BD101" i="5"/>
  <c r="BE101" i="5"/>
  <c r="BC102" i="5"/>
  <c r="BD102" i="5"/>
  <c r="BE102" i="5"/>
  <c r="BC103" i="5"/>
  <c r="BD103" i="5"/>
  <c r="BE103" i="5"/>
  <c r="BC104" i="5"/>
  <c r="BD104" i="5"/>
  <c r="BE104" i="5"/>
  <c r="BC105" i="5"/>
  <c r="BD105" i="5"/>
  <c r="BE105" i="5"/>
  <c r="BC106" i="5"/>
  <c r="BD106" i="5"/>
  <c r="BE106" i="5"/>
  <c r="BC107" i="5"/>
  <c r="BD107" i="5"/>
  <c r="BE107" i="5"/>
  <c r="BC108" i="5"/>
  <c r="BD108" i="5"/>
  <c r="BE108" i="5"/>
  <c r="BC109" i="5"/>
  <c r="BD109" i="5"/>
  <c r="BE109" i="5"/>
  <c r="BC110" i="5"/>
  <c r="BD110" i="5"/>
  <c r="BE110" i="5"/>
  <c r="BC111" i="5"/>
  <c r="BD111" i="5"/>
  <c r="BE111" i="5"/>
  <c r="BC112" i="5"/>
  <c r="BD112" i="5"/>
  <c r="BE112" i="5"/>
  <c r="BC113" i="5"/>
  <c r="BD113" i="5"/>
  <c r="BE113" i="5"/>
  <c r="BC114" i="5"/>
  <c r="BD114" i="5"/>
  <c r="BE114" i="5"/>
  <c r="BC115" i="5"/>
  <c r="BD115" i="5"/>
  <c r="BE115" i="5"/>
  <c r="BC116" i="5"/>
  <c r="BD116" i="5"/>
  <c r="BE116" i="5"/>
  <c r="BC117" i="5"/>
  <c r="BD117" i="5"/>
  <c r="BE117" i="5"/>
  <c r="BC118" i="5"/>
  <c r="BD118" i="5"/>
  <c r="BE118" i="5"/>
  <c r="BC119" i="5"/>
  <c r="BD119" i="5"/>
  <c r="BE119" i="5"/>
  <c r="BC120" i="5"/>
  <c r="BD120" i="5"/>
  <c r="BE120" i="5"/>
  <c r="BC121" i="5"/>
  <c r="BD121" i="5"/>
  <c r="BE121" i="5"/>
  <c r="BC122" i="5"/>
  <c r="BD122" i="5"/>
  <c r="BE122" i="5"/>
  <c r="BC123" i="5"/>
  <c r="BD123" i="5"/>
  <c r="BE123" i="5"/>
  <c r="BC124" i="5"/>
  <c r="BD124" i="5"/>
  <c r="BE124" i="5"/>
  <c r="BC125" i="5"/>
  <c r="BD125" i="5"/>
  <c r="BE125" i="5"/>
  <c r="BC126" i="5"/>
  <c r="BD126" i="5"/>
  <c r="BE126" i="5"/>
  <c r="BC127" i="5"/>
  <c r="BD127" i="5"/>
  <c r="BE127" i="5"/>
  <c r="BC128" i="5"/>
  <c r="BD128" i="5"/>
  <c r="BE128" i="5"/>
  <c r="BC129" i="5"/>
  <c r="BD129" i="5"/>
  <c r="BE129" i="5"/>
  <c r="BC130" i="5"/>
  <c r="BD130" i="5"/>
  <c r="BE130" i="5"/>
  <c r="BC131" i="5"/>
  <c r="BD131" i="5"/>
  <c r="BE131" i="5"/>
  <c r="BC132" i="5"/>
  <c r="BD132" i="5"/>
  <c r="BE132" i="5"/>
  <c r="BC133" i="5"/>
  <c r="BD133" i="5"/>
  <c r="BE133" i="5"/>
  <c r="BC134" i="5"/>
  <c r="BD134" i="5"/>
  <c r="BE134" i="5"/>
  <c r="BC135" i="5"/>
  <c r="BD135" i="5"/>
  <c r="BE135" i="5"/>
  <c r="BC136" i="5"/>
  <c r="BD136" i="5"/>
  <c r="BE136" i="5"/>
  <c r="BC137" i="5"/>
  <c r="BD137" i="5"/>
  <c r="BE137" i="5"/>
  <c r="BC138" i="5"/>
  <c r="BD138" i="5"/>
  <c r="BE138" i="5"/>
  <c r="BC139" i="5"/>
  <c r="BD139" i="5"/>
  <c r="BE139" i="5"/>
  <c r="BC140" i="5"/>
  <c r="BD140" i="5"/>
  <c r="BE140" i="5"/>
  <c r="BC141" i="5"/>
  <c r="BD141" i="5"/>
  <c r="BE141" i="5"/>
  <c r="BC142" i="5"/>
  <c r="BD142" i="5"/>
  <c r="BE142" i="5"/>
  <c r="BC143" i="5"/>
  <c r="BD143" i="5"/>
  <c r="BE143" i="5"/>
  <c r="BC144" i="5"/>
  <c r="BD144" i="5"/>
  <c r="BE144" i="5"/>
  <c r="BC145" i="5"/>
  <c r="BD145" i="5"/>
  <c r="BE145" i="5"/>
  <c r="BC146" i="5"/>
  <c r="BD146" i="5"/>
  <c r="BE146" i="5"/>
  <c r="BC147" i="5"/>
  <c r="BD147" i="5"/>
  <c r="BE147" i="5"/>
  <c r="BC148" i="5"/>
  <c r="BD148" i="5"/>
  <c r="BE148" i="5"/>
  <c r="BC149" i="5"/>
  <c r="BD149" i="5"/>
  <c r="BE149" i="5"/>
  <c r="BC150" i="5"/>
  <c r="BD150" i="5"/>
  <c r="BE150" i="5"/>
  <c r="BC151" i="5"/>
  <c r="BD151" i="5"/>
  <c r="BE151" i="5"/>
  <c r="BC152" i="5"/>
  <c r="BD152" i="5"/>
  <c r="BE152" i="5"/>
  <c r="BC153" i="5"/>
  <c r="BD153" i="5"/>
  <c r="BE153" i="5"/>
  <c r="BC154" i="5"/>
  <c r="BD154" i="5"/>
  <c r="BE154" i="5"/>
  <c r="BC155" i="5"/>
  <c r="BD155" i="5"/>
  <c r="BE155" i="5"/>
  <c r="BC156" i="5"/>
  <c r="BD156" i="5"/>
  <c r="BE156" i="5"/>
  <c r="BC157" i="5"/>
  <c r="BD157" i="5"/>
  <c r="BE157" i="5"/>
  <c r="BC158" i="5"/>
  <c r="BD158" i="5"/>
  <c r="BE158" i="5"/>
  <c r="BC159" i="5"/>
  <c r="BD159" i="5"/>
  <c r="BE159" i="5"/>
  <c r="BC160" i="5"/>
  <c r="BD160" i="5"/>
  <c r="BE160" i="5"/>
  <c r="BC161" i="5"/>
  <c r="BD161" i="5"/>
  <c r="BE161" i="5"/>
  <c r="BC162" i="5"/>
  <c r="BD162" i="5"/>
  <c r="BE162" i="5"/>
  <c r="BC163" i="5"/>
  <c r="BD163" i="5"/>
  <c r="BE163" i="5"/>
  <c r="BC164" i="5"/>
  <c r="BD164" i="5"/>
  <c r="BE164" i="5"/>
  <c r="BC165" i="5"/>
  <c r="BD165" i="5"/>
  <c r="BE165" i="5"/>
  <c r="BC166" i="5"/>
  <c r="BD166" i="5"/>
  <c r="BE166" i="5"/>
  <c r="BC167" i="5"/>
  <c r="BD167" i="5"/>
  <c r="BE167" i="5"/>
  <c r="BC168" i="5"/>
  <c r="BD168" i="5"/>
  <c r="BE168" i="5"/>
  <c r="BC169" i="5"/>
  <c r="BD169" i="5"/>
  <c r="BE169" i="5"/>
  <c r="BC170" i="5"/>
  <c r="BD170" i="5"/>
  <c r="BE170" i="5"/>
  <c r="BC171" i="5"/>
  <c r="BD171" i="5"/>
  <c r="BE171" i="5"/>
  <c r="BC172" i="5"/>
  <c r="BD172" i="5"/>
  <c r="BE172" i="5"/>
  <c r="BC173" i="5"/>
  <c r="BD173" i="5"/>
  <c r="BE173" i="5"/>
  <c r="BC174" i="5"/>
  <c r="BD174" i="5"/>
  <c r="BE174" i="5"/>
  <c r="BC175" i="5"/>
  <c r="BD175" i="5"/>
  <c r="BE175" i="5"/>
  <c r="BC176" i="5"/>
  <c r="BD176" i="5"/>
  <c r="BE176" i="5"/>
  <c r="BC177" i="5"/>
  <c r="BD177" i="5"/>
  <c r="BE177" i="5"/>
  <c r="BC178" i="5"/>
  <c r="BD178" i="5"/>
  <c r="BE178" i="5"/>
  <c r="BC179" i="5"/>
  <c r="BD179" i="5"/>
  <c r="BE179" i="5"/>
  <c r="BC180" i="5"/>
  <c r="BD180" i="5"/>
  <c r="BE180" i="5"/>
  <c r="BC181" i="5"/>
  <c r="BD181" i="5"/>
  <c r="BE181" i="5"/>
  <c r="BC182" i="5"/>
  <c r="BD182" i="5"/>
  <c r="BE182" i="5"/>
  <c r="BC183" i="5"/>
  <c r="BD183" i="5"/>
  <c r="BE183" i="5"/>
  <c r="BC184" i="5"/>
  <c r="BD184" i="5"/>
  <c r="BE184" i="5"/>
  <c r="BC185" i="5"/>
  <c r="BD185" i="5"/>
  <c r="BE185" i="5"/>
  <c r="BC186" i="5"/>
  <c r="BD186" i="5"/>
  <c r="BE186" i="5"/>
  <c r="BC187" i="5"/>
  <c r="BD187" i="5"/>
  <c r="BE187" i="5"/>
  <c r="BC188" i="5"/>
  <c r="BD188" i="5"/>
  <c r="BE188" i="5"/>
  <c r="BC189" i="5"/>
  <c r="BD189" i="5"/>
  <c r="BE189" i="5"/>
  <c r="BC190" i="5"/>
  <c r="BD190" i="5"/>
  <c r="BE190" i="5"/>
  <c r="BC191" i="5"/>
  <c r="BD191" i="5"/>
  <c r="BE191" i="5"/>
  <c r="BC192" i="5"/>
  <c r="BD192" i="5"/>
  <c r="BE192" i="5"/>
  <c r="BC193" i="5"/>
  <c r="BD193" i="5"/>
  <c r="BE193" i="5"/>
  <c r="BC194" i="5"/>
  <c r="BD194" i="5"/>
  <c r="BE194" i="5"/>
  <c r="BC195" i="5"/>
  <c r="BD195" i="5"/>
  <c r="BE195" i="5"/>
  <c r="BC196" i="5"/>
  <c r="BD196" i="5"/>
  <c r="BE196" i="5"/>
  <c r="BC197" i="5"/>
  <c r="BD197" i="5"/>
  <c r="BE197" i="5"/>
  <c r="BC198" i="5"/>
  <c r="BD198" i="5"/>
  <c r="BE198" i="5"/>
  <c r="BC199" i="5"/>
  <c r="BD199" i="5"/>
  <c r="BE199" i="5"/>
  <c r="BC200" i="5"/>
  <c r="BD200" i="5"/>
  <c r="BE200" i="5"/>
  <c r="BC201" i="5"/>
  <c r="BD201" i="5"/>
  <c r="BE201" i="5"/>
  <c r="BC202" i="5"/>
  <c r="BD202" i="5"/>
  <c r="BE202" i="5"/>
  <c r="BC203" i="5"/>
  <c r="BD203" i="5"/>
  <c r="BE203" i="5"/>
  <c r="BC204" i="5"/>
  <c r="BD204" i="5"/>
  <c r="BE204" i="5"/>
  <c r="BC205" i="5"/>
  <c r="BD205" i="5"/>
  <c r="BE205" i="5"/>
  <c r="BC206" i="5"/>
  <c r="BD206" i="5"/>
  <c r="BE206" i="5"/>
  <c r="BC207" i="5"/>
  <c r="BD207" i="5"/>
  <c r="BE207" i="5"/>
  <c r="BC208" i="5"/>
  <c r="BD208" i="5"/>
  <c r="BE208" i="5"/>
  <c r="BC209" i="5"/>
  <c r="BD209" i="5"/>
  <c r="BE209" i="5"/>
  <c r="BC210" i="5"/>
  <c r="BD210" i="5"/>
  <c r="BE210" i="5"/>
  <c r="BC211" i="5"/>
  <c r="BD211" i="5"/>
  <c r="BE211" i="5"/>
  <c r="BC212" i="5"/>
  <c r="BD212" i="5"/>
  <c r="BE212" i="5"/>
  <c r="BC213" i="5"/>
  <c r="BD213" i="5"/>
  <c r="BE213" i="5"/>
  <c r="BC214" i="5"/>
  <c r="BD214" i="5"/>
  <c r="BE214" i="5"/>
  <c r="BC215" i="5"/>
  <c r="BD215" i="5"/>
  <c r="BE215" i="5"/>
  <c r="BC216" i="5"/>
  <c r="BD216" i="5"/>
  <c r="BE216" i="5"/>
  <c r="BC217" i="5"/>
  <c r="BD217" i="5"/>
  <c r="BE217" i="5"/>
  <c r="BC218" i="5"/>
  <c r="BD218" i="5"/>
  <c r="BE218" i="5"/>
  <c r="BC219" i="5"/>
  <c r="BD219" i="5"/>
  <c r="BE219" i="5"/>
  <c r="BC220" i="5"/>
  <c r="BD220" i="5"/>
  <c r="BE220" i="5"/>
  <c r="BC221" i="5"/>
  <c r="BD221" i="5"/>
  <c r="BE221" i="5"/>
  <c r="BC222" i="5"/>
  <c r="BD222" i="5"/>
  <c r="BE222" i="5"/>
  <c r="BC223" i="5"/>
  <c r="BD223" i="5"/>
  <c r="BE223" i="5"/>
  <c r="BC224" i="5"/>
  <c r="BD224" i="5"/>
  <c r="BE224" i="5"/>
  <c r="BC225" i="5"/>
  <c r="BD225" i="5"/>
  <c r="BE225" i="5"/>
  <c r="BC226" i="5"/>
  <c r="BD226" i="5"/>
  <c r="BE226" i="5"/>
  <c r="BC227" i="5"/>
  <c r="BD227" i="5"/>
  <c r="BE227" i="5"/>
  <c r="BC228" i="5"/>
  <c r="BD228" i="5"/>
  <c r="BE228" i="5"/>
  <c r="BC229" i="5"/>
  <c r="BD229" i="5"/>
  <c r="BE229" i="5"/>
  <c r="BC230" i="5"/>
  <c r="BD230" i="5"/>
  <c r="BE230" i="5"/>
  <c r="BC231" i="5"/>
  <c r="BD231" i="5"/>
  <c r="BE231" i="5"/>
  <c r="BC232" i="5"/>
  <c r="BD232" i="5"/>
  <c r="BE232" i="5"/>
  <c r="BC233" i="5"/>
  <c r="BD233" i="5"/>
  <c r="BE233" i="5"/>
  <c r="BC234" i="5"/>
  <c r="BD234" i="5"/>
  <c r="BE234" i="5"/>
  <c r="BC235" i="5"/>
  <c r="BD235" i="5"/>
  <c r="BE235" i="5"/>
  <c r="BE2" i="5"/>
  <c r="BD2" i="5"/>
  <c r="BC2" i="5"/>
  <c r="BA236" i="5"/>
  <c r="BB236" i="5"/>
  <c r="AZ236" i="5"/>
  <c r="BC4" i="5" l="1"/>
  <c r="BC6" i="5"/>
  <c r="AZ235" i="5" l="1"/>
  <c r="BA235" i="5"/>
  <c r="BB235" i="5"/>
  <c r="BB3" i="5"/>
  <c r="BB4" i="5"/>
  <c r="BB5" i="5"/>
  <c r="BB6" i="5"/>
  <c r="BB7" i="5"/>
  <c r="BB8" i="5"/>
  <c r="BB9" i="5"/>
  <c r="BB10" i="5"/>
  <c r="BB11" i="5"/>
  <c r="BB12" i="5"/>
  <c r="BB13" i="5"/>
  <c r="BB14" i="5"/>
  <c r="BB15" i="5"/>
  <c r="BB16" i="5"/>
  <c r="BB17" i="5"/>
  <c r="BB18" i="5"/>
  <c r="BB19" i="5"/>
  <c r="BB20" i="5"/>
  <c r="BB21" i="5"/>
  <c r="BB22" i="5"/>
  <c r="BB23" i="5"/>
  <c r="BB24" i="5"/>
  <c r="BB25" i="5"/>
  <c r="BB26" i="5"/>
  <c r="BB27" i="5"/>
  <c r="BB28" i="5"/>
  <c r="BB29" i="5"/>
  <c r="BB30" i="5"/>
  <c r="BB31" i="5"/>
  <c r="BB32" i="5"/>
  <c r="BB33" i="5"/>
  <c r="BB34" i="5"/>
  <c r="BB35" i="5"/>
  <c r="BB36" i="5"/>
  <c r="BB37" i="5"/>
  <c r="BB38" i="5"/>
  <c r="BB39" i="5"/>
  <c r="BB40" i="5"/>
  <c r="BB41" i="5"/>
  <c r="BB42" i="5"/>
  <c r="BB43" i="5"/>
  <c r="BB44" i="5"/>
  <c r="BB45" i="5"/>
  <c r="BB46" i="5"/>
  <c r="BB47" i="5"/>
  <c r="BB48" i="5"/>
  <c r="BB49" i="5"/>
  <c r="BB50" i="5"/>
  <c r="BB51" i="5"/>
  <c r="BB52" i="5"/>
  <c r="BB53" i="5"/>
  <c r="BB54" i="5"/>
  <c r="BB55" i="5"/>
  <c r="BB56" i="5"/>
  <c r="BB57" i="5"/>
  <c r="BB58" i="5"/>
  <c r="BB59" i="5"/>
  <c r="BB60" i="5"/>
  <c r="BB61" i="5"/>
  <c r="BB62" i="5"/>
  <c r="BB63" i="5"/>
  <c r="BB64" i="5"/>
  <c r="BB65" i="5"/>
  <c r="BB66" i="5"/>
  <c r="BB67" i="5"/>
  <c r="BB68" i="5"/>
  <c r="BB69" i="5"/>
  <c r="BB70" i="5"/>
  <c r="BB71" i="5"/>
  <c r="BB72" i="5"/>
  <c r="BB73" i="5"/>
  <c r="BB74" i="5"/>
  <c r="BB75" i="5"/>
  <c r="BB76" i="5"/>
  <c r="BB77" i="5"/>
  <c r="BB78" i="5"/>
  <c r="BB79" i="5"/>
  <c r="BB80" i="5"/>
  <c r="BB81" i="5"/>
  <c r="BB82" i="5"/>
  <c r="BB83" i="5"/>
  <c r="BB84" i="5"/>
  <c r="BB85" i="5"/>
  <c r="BB86" i="5"/>
  <c r="BB87" i="5"/>
  <c r="BB88" i="5"/>
  <c r="BB89" i="5"/>
  <c r="BB90" i="5"/>
  <c r="BB91" i="5"/>
  <c r="BB92" i="5"/>
  <c r="BB93" i="5"/>
  <c r="BB94" i="5"/>
  <c r="BB95" i="5"/>
  <c r="BB96" i="5"/>
  <c r="BB97" i="5"/>
  <c r="BB98" i="5"/>
  <c r="BB99" i="5"/>
  <c r="BB100" i="5"/>
  <c r="BB101" i="5"/>
  <c r="BB102" i="5"/>
  <c r="BB103" i="5"/>
  <c r="BB104" i="5"/>
  <c r="BB105" i="5"/>
  <c r="BB106" i="5"/>
  <c r="BB107" i="5"/>
  <c r="BB108" i="5"/>
  <c r="BB109" i="5"/>
  <c r="BB110" i="5"/>
  <c r="BB111" i="5"/>
  <c r="BB112" i="5"/>
  <c r="BB113" i="5"/>
  <c r="BB114" i="5"/>
  <c r="BB115" i="5"/>
  <c r="BB116" i="5"/>
  <c r="BB117" i="5"/>
  <c r="BB118" i="5"/>
  <c r="BB119" i="5"/>
  <c r="BB120" i="5"/>
  <c r="BB121" i="5"/>
  <c r="BB122" i="5"/>
  <c r="BB123" i="5"/>
  <c r="BB124" i="5"/>
  <c r="BB125" i="5"/>
  <c r="BB126" i="5"/>
  <c r="BB127" i="5"/>
  <c r="BB128" i="5"/>
  <c r="BB129" i="5"/>
  <c r="BB130" i="5"/>
  <c r="BB131" i="5"/>
  <c r="BB132" i="5"/>
  <c r="BB133" i="5"/>
  <c r="BB134" i="5"/>
  <c r="BB135" i="5"/>
  <c r="BB136" i="5"/>
  <c r="BB137" i="5"/>
  <c r="BB138" i="5"/>
  <c r="BB139" i="5"/>
  <c r="BB140" i="5"/>
  <c r="BB141" i="5"/>
  <c r="BB142" i="5"/>
  <c r="BB143" i="5"/>
  <c r="BB144" i="5"/>
  <c r="BB145" i="5"/>
  <c r="BB146" i="5"/>
  <c r="BB147" i="5"/>
  <c r="BB148" i="5"/>
  <c r="BB149" i="5"/>
  <c r="BB150" i="5"/>
  <c r="BB151" i="5"/>
  <c r="BB152" i="5"/>
  <c r="BB153" i="5"/>
  <c r="BB154" i="5"/>
  <c r="BB155" i="5"/>
  <c r="BB156" i="5"/>
  <c r="BB157" i="5"/>
  <c r="BB158" i="5"/>
  <c r="BB159" i="5"/>
  <c r="BB160" i="5"/>
  <c r="BB161" i="5"/>
  <c r="BB162" i="5"/>
  <c r="BB163" i="5"/>
  <c r="BB164" i="5"/>
  <c r="BB165" i="5"/>
  <c r="BB166" i="5"/>
  <c r="BB167" i="5"/>
  <c r="BB168" i="5"/>
  <c r="BB169" i="5"/>
  <c r="BB170" i="5"/>
  <c r="BB171" i="5"/>
  <c r="BB172" i="5"/>
  <c r="BB173" i="5"/>
  <c r="BB174" i="5"/>
  <c r="BB175" i="5"/>
  <c r="BB176" i="5"/>
  <c r="BB177" i="5"/>
  <c r="BB178" i="5"/>
  <c r="BB179" i="5"/>
  <c r="BB180" i="5"/>
  <c r="BB181" i="5"/>
  <c r="BB182" i="5"/>
  <c r="BB183" i="5"/>
  <c r="BB184" i="5"/>
  <c r="BB185" i="5"/>
  <c r="BB186" i="5"/>
  <c r="BB187" i="5"/>
  <c r="BB188" i="5"/>
  <c r="BB189" i="5"/>
  <c r="BB190" i="5"/>
  <c r="BB191" i="5"/>
  <c r="BB192" i="5"/>
  <c r="BB193" i="5"/>
  <c r="BB194" i="5"/>
  <c r="BB195" i="5"/>
  <c r="BB196" i="5"/>
  <c r="BB197" i="5"/>
  <c r="BB198" i="5"/>
  <c r="BB199" i="5"/>
  <c r="BB200" i="5"/>
  <c r="BB201" i="5"/>
  <c r="BB202" i="5"/>
  <c r="BB203" i="5"/>
  <c r="BB204" i="5"/>
  <c r="BB205" i="5"/>
  <c r="BB206" i="5"/>
  <c r="BB207" i="5"/>
  <c r="BB208" i="5"/>
  <c r="BB209" i="5"/>
  <c r="BB210" i="5"/>
  <c r="BB211" i="5"/>
  <c r="BB212" i="5"/>
  <c r="BB213" i="5"/>
  <c r="BB214" i="5"/>
  <c r="BB215" i="5"/>
  <c r="BB216" i="5"/>
  <c r="BB217" i="5"/>
  <c r="BB218" i="5"/>
  <c r="BB219" i="5"/>
  <c r="BB220" i="5"/>
  <c r="BB221" i="5"/>
  <c r="BB222" i="5"/>
  <c r="BB223" i="5"/>
  <c r="BB224" i="5"/>
  <c r="BB225" i="5"/>
  <c r="BB226" i="5"/>
  <c r="BB227" i="5"/>
  <c r="BB228" i="5"/>
  <c r="BB229" i="5"/>
  <c r="BB230" i="5"/>
  <c r="BB231" i="5"/>
  <c r="BB232" i="5"/>
  <c r="BB233" i="5"/>
  <c r="BB234" i="5"/>
  <c r="BB2" i="5"/>
  <c r="BA3" i="5"/>
  <c r="BA4" i="5"/>
  <c r="BA5" i="5"/>
  <c r="BA6" i="5"/>
  <c r="BA7" i="5"/>
  <c r="BA8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22" i="5"/>
  <c r="BA23" i="5"/>
  <c r="BA24" i="5"/>
  <c r="BA25" i="5"/>
  <c r="BA26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BA44" i="5"/>
  <c r="BA45" i="5"/>
  <c r="BA46" i="5"/>
  <c r="BA47" i="5"/>
  <c r="BA48" i="5"/>
  <c r="BA49" i="5"/>
  <c r="BA50" i="5"/>
  <c r="BA51" i="5"/>
  <c r="BA52" i="5"/>
  <c r="BA53" i="5"/>
  <c r="BA54" i="5"/>
  <c r="BA55" i="5"/>
  <c r="BA56" i="5"/>
  <c r="BA57" i="5"/>
  <c r="BA58" i="5"/>
  <c r="BA59" i="5"/>
  <c r="BA60" i="5"/>
  <c r="BA61" i="5"/>
  <c r="BA62" i="5"/>
  <c r="BA63" i="5"/>
  <c r="BA64" i="5"/>
  <c r="BA65" i="5"/>
  <c r="BA66" i="5"/>
  <c r="BA67" i="5"/>
  <c r="BA68" i="5"/>
  <c r="BA69" i="5"/>
  <c r="BA70" i="5"/>
  <c r="BA71" i="5"/>
  <c r="BA72" i="5"/>
  <c r="BA73" i="5"/>
  <c r="BA74" i="5"/>
  <c r="BA75" i="5"/>
  <c r="BA76" i="5"/>
  <c r="BA77" i="5"/>
  <c r="BA78" i="5"/>
  <c r="BA79" i="5"/>
  <c r="BA80" i="5"/>
  <c r="BA81" i="5"/>
  <c r="BA82" i="5"/>
  <c r="BA83" i="5"/>
  <c r="BA84" i="5"/>
  <c r="BA85" i="5"/>
  <c r="BA86" i="5"/>
  <c r="BA87" i="5"/>
  <c r="BA88" i="5"/>
  <c r="BA89" i="5"/>
  <c r="BA90" i="5"/>
  <c r="BA91" i="5"/>
  <c r="BA92" i="5"/>
  <c r="BA93" i="5"/>
  <c r="BA94" i="5"/>
  <c r="BA95" i="5"/>
  <c r="BA96" i="5"/>
  <c r="BA97" i="5"/>
  <c r="BA98" i="5"/>
  <c r="BA99" i="5"/>
  <c r="BA100" i="5"/>
  <c r="BA101" i="5"/>
  <c r="BA102" i="5"/>
  <c r="BA103" i="5"/>
  <c r="BA104" i="5"/>
  <c r="BA105" i="5"/>
  <c r="BA106" i="5"/>
  <c r="BA107" i="5"/>
  <c r="BA108" i="5"/>
  <c r="BA109" i="5"/>
  <c r="BA110" i="5"/>
  <c r="BA111" i="5"/>
  <c r="BA112" i="5"/>
  <c r="BA113" i="5"/>
  <c r="BA114" i="5"/>
  <c r="BA115" i="5"/>
  <c r="BA116" i="5"/>
  <c r="BA117" i="5"/>
  <c r="BA118" i="5"/>
  <c r="BA119" i="5"/>
  <c r="BA120" i="5"/>
  <c r="BA121" i="5"/>
  <c r="BA122" i="5"/>
  <c r="BA123" i="5"/>
  <c r="BA124" i="5"/>
  <c r="BA125" i="5"/>
  <c r="BA126" i="5"/>
  <c r="BA127" i="5"/>
  <c r="BA128" i="5"/>
  <c r="BA129" i="5"/>
  <c r="BA130" i="5"/>
  <c r="BA131" i="5"/>
  <c r="BA132" i="5"/>
  <c r="BA133" i="5"/>
  <c r="BA134" i="5"/>
  <c r="BA135" i="5"/>
  <c r="BA136" i="5"/>
  <c r="BA137" i="5"/>
  <c r="BA138" i="5"/>
  <c r="BA139" i="5"/>
  <c r="BA140" i="5"/>
  <c r="BA141" i="5"/>
  <c r="BA142" i="5"/>
  <c r="BA143" i="5"/>
  <c r="BA144" i="5"/>
  <c r="BA145" i="5"/>
  <c r="BA146" i="5"/>
  <c r="BA147" i="5"/>
  <c r="BA148" i="5"/>
  <c r="BA149" i="5"/>
  <c r="BA150" i="5"/>
  <c r="BA151" i="5"/>
  <c r="BA152" i="5"/>
  <c r="BA153" i="5"/>
  <c r="BA154" i="5"/>
  <c r="BA155" i="5"/>
  <c r="BA156" i="5"/>
  <c r="BA157" i="5"/>
  <c r="BA158" i="5"/>
  <c r="BA159" i="5"/>
  <c r="BA160" i="5"/>
  <c r="BA161" i="5"/>
  <c r="BA162" i="5"/>
  <c r="BA163" i="5"/>
  <c r="BA164" i="5"/>
  <c r="BA165" i="5"/>
  <c r="BA166" i="5"/>
  <c r="BA167" i="5"/>
  <c r="BA168" i="5"/>
  <c r="BA169" i="5"/>
  <c r="BA170" i="5"/>
  <c r="BA171" i="5"/>
  <c r="BA172" i="5"/>
  <c r="BA173" i="5"/>
  <c r="BA174" i="5"/>
  <c r="BA175" i="5"/>
  <c r="BA176" i="5"/>
  <c r="BA177" i="5"/>
  <c r="BA178" i="5"/>
  <c r="BA179" i="5"/>
  <c r="BA180" i="5"/>
  <c r="BA181" i="5"/>
  <c r="BA182" i="5"/>
  <c r="BA183" i="5"/>
  <c r="BA184" i="5"/>
  <c r="BA185" i="5"/>
  <c r="BA186" i="5"/>
  <c r="BA187" i="5"/>
  <c r="BA188" i="5"/>
  <c r="BA189" i="5"/>
  <c r="BA190" i="5"/>
  <c r="BA191" i="5"/>
  <c r="BA192" i="5"/>
  <c r="BA193" i="5"/>
  <c r="BA194" i="5"/>
  <c r="BA195" i="5"/>
  <c r="BA196" i="5"/>
  <c r="BA197" i="5"/>
  <c r="BA198" i="5"/>
  <c r="BA199" i="5"/>
  <c r="BA200" i="5"/>
  <c r="BA201" i="5"/>
  <c r="BA202" i="5"/>
  <c r="BA203" i="5"/>
  <c r="BA204" i="5"/>
  <c r="BA205" i="5"/>
  <c r="BA206" i="5"/>
  <c r="BA207" i="5"/>
  <c r="BA208" i="5"/>
  <c r="BA209" i="5"/>
  <c r="BA210" i="5"/>
  <c r="BA211" i="5"/>
  <c r="BA212" i="5"/>
  <c r="BA213" i="5"/>
  <c r="BA214" i="5"/>
  <c r="BA215" i="5"/>
  <c r="BA216" i="5"/>
  <c r="BA217" i="5"/>
  <c r="BA218" i="5"/>
  <c r="BA219" i="5"/>
  <c r="BA220" i="5"/>
  <c r="BA221" i="5"/>
  <c r="BA222" i="5"/>
  <c r="BA223" i="5"/>
  <c r="BA224" i="5"/>
  <c r="BA225" i="5"/>
  <c r="BA226" i="5"/>
  <c r="BA227" i="5"/>
  <c r="BA228" i="5"/>
  <c r="BA229" i="5"/>
  <c r="BA230" i="5"/>
  <c r="BA231" i="5"/>
  <c r="BA232" i="5"/>
  <c r="BA233" i="5"/>
  <c r="BA234" i="5"/>
  <c r="BA2" i="5"/>
  <c r="AZ3" i="5"/>
  <c r="AZ4" i="5"/>
  <c r="AZ5" i="5"/>
  <c r="AZ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Z91" i="5"/>
  <c r="AZ92" i="5"/>
  <c r="AZ93" i="5"/>
  <c r="AZ94" i="5"/>
  <c r="AZ95" i="5"/>
  <c r="AZ96" i="5"/>
  <c r="AZ97" i="5"/>
  <c r="AZ98" i="5"/>
  <c r="AZ99" i="5"/>
  <c r="AZ100" i="5"/>
  <c r="AZ101" i="5"/>
  <c r="AZ102" i="5"/>
  <c r="AZ103" i="5"/>
  <c r="AZ104" i="5"/>
  <c r="AZ105" i="5"/>
  <c r="AZ106" i="5"/>
  <c r="AZ107" i="5"/>
  <c r="AZ108" i="5"/>
  <c r="AZ109" i="5"/>
  <c r="AZ110" i="5"/>
  <c r="AZ111" i="5"/>
  <c r="AZ112" i="5"/>
  <c r="AZ113" i="5"/>
  <c r="AZ114" i="5"/>
  <c r="AZ115" i="5"/>
  <c r="AZ116" i="5"/>
  <c r="AZ117" i="5"/>
  <c r="AZ118" i="5"/>
  <c r="AZ119" i="5"/>
  <c r="AZ120" i="5"/>
  <c r="AZ121" i="5"/>
  <c r="AZ122" i="5"/>
  <c r="AZ123" i="5"/>
  <c r="AZ124" i="5"/>
  <c r="AZ125" i="5"/>
  <c r="AZ126" i="5"/>
  <c r="AZ127" i="5"/>
  <c r="AZ128" i="5"/>
  <c r="AZ129" i="5"/>
  <c r="AZ130" i="5"/>
  <c r="AZ131" i="5"/>
  <c r="AZ132" i="5"/>
  <c r="AZ133" i="5"/>
  <c r="AZ134" i="5"/>
  <c r="AZ135" i="5"/>
  <c r="AZ136" i="5"/>
  <c r="AZ137" i="5"/>
  <c r="AZ138" i="5"/>
  <c r="AZ139" i="5"/>
  <c r="AZ140" i="5"/>
  <c r="AZ141" i="5"/>
  <c r="AZ142" i="5"/>
  <c r="AZ143" i="5"/>
  <c r="AZ144" i="5"/>
  <c r="AZ145" i="5"/>
  <c r="AZ146" i="5"/>
  <c r="AZ147" i="5"/>
  <c r="AZ148" i="5"/>
  <c r="AZ149" i="5"/>
  <c r="AZ150" i="5"/>
  <c r="AZ151" i="5"/>
  <c r="AZ152" i="5"/>
  <c r="AZ153" i="5"/>
  <c r="AZ154" i="5"/>
  <c r="AZ155" i="5"/>
  <c r="AZ156" i="5"/>
  <c r="AZ157" i="5"/>
  <c r="AZ158" i="5"/>
  <c r="AZ159" i="5"/>
  <c r="AZ160" i="5"/>
  <c r="AZ161" i="5"/>
  <c r="AZ162" i="5"/>
  <c r="AZ163" i="5"/>
  <c r="AZ164" i="5"/>
  <c r="AZ165" i="5"/>
  <c r="AZ166" i="5"/>
  <c r="AZ167" i="5"/>
  <c r="AZ168" i="5"/>
  <c r="AZ169" i="5"/>
  <c r="AZ170" i="5"/>
  <c r="AZ171" i="5"/>
  <c r="AZ172" i="5"/>
  <c r="AZ173" i="5"/>
  <c r="AZ174" i="5"/>
  <c r="AZ175" i="5"/>
  <c r="AZ176" i="5"/>
  <c r="AZ177" i="5"/>
  <c r="AZ178" i="5"/>
  <c r="AZ179" i="5"/>
  <c r="AZ180" i="5"/>
  <c r="AZ181" i="5"/>
  <c r="AZ182" i="5"/>
  <c r="AZ183" i="5"/>
  <c r="AZ184" i="5"/>
  <c r="AZ185" i="5"/>
  <c r="AZ186" i="5"/>
  <c r="AZ187" i="5"/>
  <c r="AZ188" i="5"/>
  <c r="AZ189" i="5"/>
  <c r="AZ190" i="5"/>
  <c r="AZ191" i="5"/>
  <c r="AZ192" i="5"/>
  <c r="AZ193" i="5"/>
  <c r="AZ194" i="5"/>
  <c r="AZ195" i="5"/>
  <c r="AZ196" i="5"/>
  <c r="AZ197" i="5"/>
  <c r="AZ198" i="5"/>
  <c r="AZ199" i="5"/>
  <c r="AZ200" i="5"/>
  <c r="AZ201" i="5"/>
  <c r="AZ202" i="5"/>
  <c r="AZ203" i="5"/>
  <c r="AZ204" i="5"/>
  <c r="AZ205" i="5"/>
  <c r="AZ206" i="5"/>
  <c r="AZ207" i="5"/>
  <c r="AZ208" i="5"/>
  <c r="AZ209" i="5"/>
  <c r="AZ210" i="5"/>
  <c r="AZ211" i="5"/>
  <c r="AZ212" i="5"/>
  <c r="AZ213" i="5"/>
  <c r="AZ214" i="5"/>
  <c r="AZ215" i="5"/>
  <c r="AZ216" i="5"/>
  <c r="AZ217" i="5"/>
  <c r="AZ218" i="5"/>
  <c r="AZ219" i="5"/>
  <c r="AZ220" i="5"/>
  <c r="AZ221" i="5"/>
  <c r="AZ222" i="5"/>
  <c r="AZ223" i="5"/>
  <c r="AZ224" i="5"/>
  <c r="AZ225" i="5"/>
  <c r="AZ226" i="5"/>
  <c r="AZ227" i="5"/>
  <c r="AZ228" i="5"/>
  <c r="AZ229" i="5"/>
  <c r="AZ230" i="5"/>
  <c r="AZ231" i="5"/>
  <c r="AZ232" i="5"/>
  <c r="AZ233" i="5"/>
  <c r="AZ234" i="5"/>
  <c r="AZ2" i="5"/>
  <c r="CR262" i="5" l="1" a="1"/>
  <c r="CR262" i="5" s="1"/>
  <c r="CS262" i="5" a="1"/>
  <c r="CS262" i="5" s="1"/>
  <c r="CQ262" i="5" a="1"/>
  <c r="CQ262" i="5" s="1"/>
  <c r="CR261" i="5" a="1"/>
  <c r="CR261" i="5" s="1"/>
  <c r="CQ261" i="5" a="1"/>
  <c r="CQ261" i="5" s="1"/>
  <c r="CS261" i="5" a="1"/>
  <c r="CS261" i="5" s="1"/>
  <c r="CS260" i="5" a="1"/>
  <c r="CS260" i="5" s="1"/>
  <c r="CR260" i="5" a="1"/>
  <c r="CR260" i="5" s="1"/>
  <c r="CQ260" i="5" a="1"/>
  <c r="CQ260" i="5" s="1"/>
  <c r="CH36" i="8"/>
  <c r="DS37" i="8"/>
  <c r="CO36" i="8"/>
  <c r="BG4" i="8" l="1"/>
  <c r="CA5" i="8"/>
  <c r="AU5" i="8"/>
  <c r="DN41" i="8"/>
  <c r="DJ41" i="8"/>
  <c r="DF41" i="8"/>
  <c r="CM41" i="8"/>
  <c r="CI41" i="8"/>
  <c r="CE41" i="8"/>
  <c r="CA41" i="8"/>
  <c r="DM38" i="8"/>
  <c r="DI38" i="8"/>
  <c r="DE38" i="8"/>
  <c r="DN37" i="8"/>
  <c r="DJ37" i="8"/>
  <c r="DF37" i="8"/>
  <c r="CM37" i="8"/>
  <c r="CI37" i="8"/>
  <c r="CE37" i="8"/>
  <c r="CA37" i="8"/>
  <c r="CX37" i="8"/>
  <c r="CT37" i="8"/>
  <c r="CP37" i="8"/>
  <c r="DO36" i="8"/>
  <c r="DK36" i="8"/>
  <c r="DG36" i="8"/>
  <c r="DC36" i="8"/>
  <c r="CJ36" i="8"/>
  <c r="CF36" i="8"/>
  <c r="CB36" i="8"/>
  <c r="CY36" i="8"/>
  <c r="CU36" i="8"/>
  <c r="CQ36" i="8"/>
  <c r="EA37" i="8"/>
  <c r="CK37" i="8"/>
  <c r="CG37" i="8"/>
  <c r="CC37" i="8"/>
  <c r="CL36" i="8"/>
  <c r="CD36" i="8"/>
  <c r="DW37" i="8"/>
  <c r="EB36" i="8"/>
  <c r="DX36" i="8"/>
  <c r="DT36" i="8"/>
  <c r="DN36" i="8"/>
  <c r="DJ36" i="8"/>
  <c r="DF36" i="8"/>
  <c r="M41" i="8"/>
  <c r="S6" i="8"/>
  <c r="AA4" i="8"/>
  <c r="K6" i="8"/>
  <c r="CZ37" i="8"/>
  <c r="CV37" i="8"/>
  <c r="CR37" i="8"/>
  <c r="DA36" i="8"/>
  <c r="CW36" i="8"/>
  <c r="CS36" i="8"/>
  <c r="HD5" i="8"/>
  <c r="FL6" i="8"/>
  <c r="DX4" i="8"/>
  <c r="DT4" i="8"/>
  <c r="DP5" i="8"/>
  <c r="CZ4" i="8"/>
  <c r="CV5" i="8"/>
  <c r="CR4" i="8"/>
  <c r="BX5" i="8"/>
  <c r="BT4" i="8"/>
  <c r="BP5" i="8"/>
  <c r="BL6" i="8"/>
  <c r="BH5" i="8"/>
  <c r="BD6" i="8"/>
  <c r="AZ5" i="8"/>
  <c r="AV5" i="8"/>
  <c r="AR5" i="8"/>
  <c r="DL40" i="8"/>
  <c r="DH40" i="8"/>
  <c r="DD40" i="8"/>
  <c r="CK40" i="8"/>
  <c r="CG40" i="8"/>
  <c r="CC40" i="8"/>
  <c r="DM39" i="8"/>
  <c r="DI39" i="8"/>
  <c r="DE39" i="8"/>
  <c r="CL39" i="8"/>
  <c r="CH39" i="8"/>
  <c r="CD39" i="8"/>
  <c r="DN38" i="8"/>
  <c r="DF38" i="8"/>
  <c r="CA38" i="8"/>
  <c r="BH37" i="8"/>
  <c r="BD37" i="8"/>
  <c r="AZ37" i="8"/>
  <c r="EJ37" i="8"/>
  <c r="AB37" i="8"/>
  <c r="X37" i="8"/>
  <c r="T37" i="8"/>
  <c r="DO37" i="8"/>
  <c r="DK37" i="8"/>
  <c r="DG37" i="8"/>
  <c r="DC37" i="8"/>
  <c r="DL36" i="8"/>
  <c r="DH36" i="8"/>
  <c r="DD36" i="8"/>
  <c r="CK36" i="8"/>
  <c r="CG36" i="8"/>
  <c r="CC36" i="8"/>
  <c r="BT41" i="8"/>
  <c r="BE41" i="8"/>
  <c r="EC41" i="8"/>
  <c r="AT41" i="8"/>
  <c r="DQ41" i="8"/>
  <c r="AH41" i="8"/>
  <c r="CJ6" i="8"/>
  <c r="FA41" i="8"/>
  <c r="AA41" i="8"/>
  <c r="AN4" i="8"/>
  <c r="DO41" i="8"/>
  <c r="AF4" i="8"/>
  <c r="DG41" i="8"/>
  <c r="X4" i="8"/>
  <c r="CJ41" i="8"/>
  <c r="P4" i="8"/>
  <c r="CB41" i="8"/>
  <c r="BQ40" i="8"/>
  <c r="BB40" i="8"/>
  <c r="DV40" i="8"/>
  <c r="AM40" i="8"/>
  <c r="BV39" i="8"/>
  <c r="BG39" i="8"/>
  <c r="AN39" i="8"/>
  <c r="DW39" i="8"/>
  <c r="EQ39" i="8"/>
  <c r="EI39" i="8"/>
  <c r="EE39" i="8"/>
  <c r="EY39" i="8"/>
  <c r="Y39" i="8"/>
  <c r="H39" i="8"/>
  <c r="CS39" i="8"/>
  <c r="CO38" i="8"/>
  <c r="D38" i="8"/>
  <c r="BU41" i="8"/>
  <c r="BF41" i="8"/>
  <c r="BQ41" i="8"/>
  <c r="BB41" i="8"/>
  <c r="BM41" i="8"/>
  <c r="AX41" i="8"/>
  <c r="AQ41" i="8"/>
  <c r="DZ41" i="8"/>
  <c r="AM41" i="8"/>
  <c r="DV41" i="8"/>
  <c r="AI41" i="8"/>
  <c r="DR41" i="8"/>
  <c r="EP41" i="8"/>
  <c r="EL41" i="8"/>
  <c r="EH41" i="8"/>
  <c r="FB41" i="8"/>
  <c r="AB41" i="8"/>
  <c r="EX41" i="8"/>
  <c r="X41" i="8"/>
  <c r="ET41" i="8"/>
  <c r="T41" i="8"/>
  <c r="DL41" i="8"/>
  <c r="DH41" i="8"/>
  <c r="DD41" i="8"/>
  <c r="CK41" i="8"/>
  <c r="CG41" i="8"/>
  <c r="CC41" i="8"/>
  <c r="CZ41" i="8"/>
  <c r="O41" i="8"/>
  <c r="CV41" i="8"/>
  <c r="K41" i="8"/>
  <c r="CR41" i="8"/>
  <c r="G41" i="8"/>
  <c r="BV40" i="8"/>
  <c r="BG40" i="8"/>
  <c r="BR40" i="8"/>
  <c r="BC40" i="8"/>
  <c r="BN40" i="8"/>
  <c r="AY40" i="8"/>
  <c r="AR40" i="8"/>
  <c r="EA40" i="8"/>
  <c r="AN40" i="8"/>
  <c r="DW40" i="8"/>
  <c r="AJ40" i="8"/>
  <c r="DS40" i="8"/>
  <c r="EQ40" i="8"/>
  <c r="EM40" i="8"/>
  <c r="EI40" i="8"/>
  <c r="EE40" i="8"/>
  <c r="FC40" i="8"/>
  <c r="AC40" i="8"/>
  <c r="EY40" i="8"/>
  <c r="Y40" i="8"/>
  <c r="EU40" i="8"/>
  <c r="U40" i="8"/>
  <c r="DM40" i="8"/>
  <c r="DI40" i="8"/>
  <c r="DE40" i="8"/>
  <c r="CL40" i="8"/>
  <c r="CH40" i="8"/>
  <c r="CD40" i="8"/>
  <c r="P40" i="8"/>
  <c r="DA40" i="8"/>
  <c r="CW40" i="8"/>
  <c r="L40" i="8"/>
  <c r="H40" i="8"/>
  <c r="CS40" i="8"/>
  <c r="BW39" i="8"/>
  <c r="BH39" i="8"/>
  <c r="BS39" i="8"/>
  <c r="BD39" i="8"/>
  <c r="BO39" i="8"/>
  <c r="AZ39" i="8"/>
  <c r="EB39" i="8"/>
  <c r="AS39" i="8"/>
  <c r="DX39" i="8"/>
  <c r="AO39" i="8"/>
  <c r="DT39" i="8"/>
  <c r="AK39" i="8"/>
  <c r="EN39" i="8"/>
  <c r="EJ39" i="8"/>
  <c r="EF39" i="8"/>
  <c r="FD39" i="8"/>
  <c r="AD39" i="8"/>
  <c r="EZ39" i="8"/>
  <c r="Z39" i="8"/>
  <c r="EV39" i="8"/>
  <c r="V39" i="8"/>
  <c r="DN39" i="8"/>
  <c r="DJ39" i="8"/>
  <c r="DF39" i="8"/>
  <c r="CM39" i="8"/>
  <c r="CI39" i="8"/>
  <c r="CE39" i="8"/>
  <c r="CA39" i="8"/>
  <c r="CX39" i="8"/>
  <c r="M39" i="8"/>
  <c r="CT39" i="8"/>
  <c r="I39" i="8"/>
  <c r="CP39" i="8"/>
  <c r="E39" i="8"/>
  <c r="BX38" i="8"/>
  <c r="BI38" i="8"/>
  <c r="BT38" i="8"/>
  <c r="BE38" i="8"/>
  <c r="BP38" i="8"/>
  <c r="BA38" i="8"/>
  <c r="BL38" i="8"/>
  <c r="AW38" i="8"/>
  <c r="EC38" i="8"/>
  <c r="AT38" i="8"/>
  <c r="DY38" i="8"/>
  <c r="AP38" i="8"/>
  <c r="DU38" i="8"/>
  <c r="AL38" i="8"/>
  <c r="DQ38" i="8"/>
  <c r="AH38" i="8"/>
  <c r="EO38" i="8"/>
  <c r="EK38" i="8"/>
  <c r="EG38" i="8"/>
  <c r="DO38" i="8"/>
  <c r="DK38" i="8"/>
  <c r="DG38" i="8"/>
  <c r="DC38" i="8"/>
  <c r="N38" i="8"/>
  <c r="J38" i="8"/>
  <c r="F38" i="8"/>
  <c r="BF37" i="8"/>
  <c r="BB37" i="8"/>
  <c r="AX37" i="8"/>
  <c r="AQ37" i="8"/>
  <c r="AM37" i="8"/>
  <c r="AI37" i="8"/>
  <c r="EP37" i="8"/>
  <c r="EL37" i="8"/>
  <c r="EH37" i="8"/>
  <c r="DL37" i="8"/>
  <c r="DH37" i="8"/>
  <c r="DD37" i="8"/>
  <c r="BG36" i="8"/>
  <c r="BC36" i="8"/>
  <c r="AY36" i="8"/>
  <c r="EA36" i="8"/>
  <c r="DW36" i="8"/>
  <c r="DS36" i="8"/>
  <c r="EQ36" i="8"/>
  <c r="EM36" i="8"/>
  <c r="EI36" i="8"/>
  <c r="EE36" i="8"/>
  <c r="DM36" i="8"/>
  <c r="DI36" i="8"/>
  <c r="DE36" i="8"/>
  <c r="E36" i="8"/>
  <c r="DU41" i="8"/>
  <c r="AL41" i="8"/>
  <c r="FE41" i="8"/>
  <c r="AE41" i="8"/>
  <c r="CY41" i="8"/>
  <c r="N41" i="8"/>
  <c r="D5" i="8"/>
  <c r="CQ41" i="8"/>
  <c r="F41" i="8"/>
  <c r="EP40" i="8"/>
  <c r="EL40" i="8"/>
  <c r="ET40" i="8"/>
  <c r="T40" i="8"/>
  <c r="BR39" i="8"/>
  <c r="BC39" i="8"/>
  <c r="AJ39" i="8"/>
  <c r="DS39" i="8"/>
  <c r="EU39" i="8"/>
  <c r="U39" i="8"/>
  <c r="CW39" i="8"/>
  <c r="L39" i="8"/>
  <c r="BW38" i="8"/>
  <c r="BH38" i="8"/>
  <c r="BS38" i="8"/>
  <c r="BD38" i="8"/>
  <c r="BO38" i="8"/>
  <c r="AZ38" i="8"/>
  <c r="AS38" i="8"/>
  <c r="EB38" i="8"/>
  <c r="AO38" i="8"/>
  <c r="DX38" i="8"/>
  <c r="AK38" i="8"/>
  <c r="DT38" i="8"/>
  <c r="EN38" i="8"/>
  <c r="EJ38" i="8"/>
  <c r="EF38" i="8"/>
  <c r="FD38" i="8"/>
  <c r="AD38" i="8"/>
  <c r="EZ38" i="8"/>
  <c r="Z38" i="8"/>
  <c r="EV38" i="8"/>
  <c r="V38" i="8"/>
  <c r="DJ38" i="8"/>
  <c r="CV38" i="8"/>
  <c r="CM38" i="8"/>
  <c r="P38" i="8"/>
  <c r="CI38" i="8"/>
  <c r="L38" i="8"/>
  <c r="CE38" i="8"/>
  <c r="H38" i="8"/>
  <c r="M38" i="8"/>
  <c r="CX38" i="8"/>
  <c r="CT38" i="8"/>
  <c r="I38" i="8"/>
  <c r="E38" i="8"/>
  <c r="CP38" i="8"/>
  <c r="BX37" i="8"/>
  <c r="BI37" i="8"/>
  <c r="BT37" i="8"/>
  <c r="BE37" i="8"/>
  <c r="BP37" i="8"/>
  <c r="BA37" i="8"/>
  <c r="BL37" i="8"/>
  <c r="AW37" i="8"/>
  <c r="EC37" i="8"/>
  <c r="AT37" i="8"/>
  <c r="DY37" i="8"/>
  <c r="AP37" i="8"/>
  <c r="DU37" i="8"/>
  <c r="AL37" i="8"/>
  <c r="DQ37" i="8"/>
  <c r="AH37" i="8"/>
  <c r="EO37" i="8"/>
  <c r="EK37" i="8"/>
  <c r="EG37" i="8"/>
  <c r="AE37" i="8"/>
  <c r="FE37" i="8"/>
  <c r="AA37" i="8"/>
  <c r="FA37" i="8"/>
  <c r="W37" i="8"/>
  <c r="EW37" i="8"/>
  <c r="S37" i="8"/>
  <c r="ES37" i="8"/>
  <c r="CJ37" i="8"/>
  <c r="M37" i="8"/>
  <c r="CF37" i="8"/>
  <c r="I37" i="8"/>
  <c r="CB37" i="8"/>
  <c r="E37" i="8"/>
  <c r="N37" i="8"/>
  <c r="CY37" i="8"/>
  <c r="J37" i="8"/>
  <c r="CU37" i="8"/>
  <c r="F37" i="8"/>
  <c r="CQ37" i="8"/>
  <c r="EC36" i="8"/>
  <c r="BI36" i="8"/>
  <c r="DY36" i="8"/>
  <c r="BE36" i="8"/>
  <c r="DU36" i="8"/>
  <c r="BA36" i="8"/>
  <c r="DQ36" i="8"/>
  <c r="AW36" i="8"/>
  <c r="BU36" i="8"/>
  <c r="BF36" i="8"/>
  <c r="BQ36" i="8"/>
  <c r="BB36" i="8"/>
  <c r="BM36" i="8"/>
  <c r="AX36" i="8"/>
  <c r="DZ36" i="8"/>
  <c r="AQ36" i="8"/>
  <c r="DV36" i="8"/>
  <c r="AM36" i="8"/>
  <c r="DR36" i="8"/>
  <c r="AI36" i="8"/>
  <c r="FC36" i="8"/>
  <c r="AC36" i="8"/>
  <c r="EY36" i="8"/>
  <c r="Y36" i="8"/>
  <c r="EU36" i="8"/>
  <c r="U36" i="8"/>
  <c r="EP36" i="8"/>
  <c r="EL36" i="8"/>
  <c r="EH36" i="8"/>
  <c r="FB36" i="8"/>
  <c r="AB36" i="8"/>
  <c r="EX36" i="8"/>
  <c r="X36" i="8"/>
  <c r="ET36" i="8"/>
  <c r="T36" i="8"/>
  <c r="O36" i="8"/>
  <c r="CZ36" i="8"/>
  <c r="K36" i="8"/>
  <c r="CV36" i="8"/>
  <c r="G36" i="8"/>
  <c r="CR36" i="8"/>
  <c r="D36" i="8"/>
  <c r="CO37" i="8"/>
  <c r="D37" i="8"/>
  <c r="BP41" i="8"/>
  <c r="BA41" i="8"/>
  <c r="DY41" i="8"/>
  <c r="AP41" i="8"/>
  <c r="DH5" i="8"/>
  <c r="EK41" i="8"/>
  <c r="CF5" i="8"/>
  <c r="EW41" i="8"/>
  <c r="W41" i="8"/>
  <c r="BM40" i="8"/>
  <c r="AX40" i="8"/>
  <c r="DR40" i="8"/>
  <c r="AI40" i="8"/>
  <c r="EH40" i="8"/>
  <c r="FB40" i="8"/>
  <c r="AB40" i="8"/>
  <c r="CV40" i="8"/>
  <c r="K40" i="8"/>
  <c r="BN39" i="8"/>
  <c r="AY39" i="8"/>
  <c r="AR39" i="8"/>
  <c r="EA39" i="8"/>
  <c r="EM39" i="8"/>
  <c r="FC39" i="8"/>
  <c r="AC39" i="8"/>
  <c r="CO40" i="8"/>
  <c r="D40" i="8"/>
  <c r="BH41" i="8"/>
  <c r="BW41" i="8"/>
  <c r="BD41" i="8"/>
  <c r="BS41" i="8"/>
  <c r="AZ41" i="8"/>
  <c r="BO41" i="8"/>
  <c r="EB41" i="8"/>
  <c r="AS41" i="8"/>
  <c r="DX41" i="8"/>
  <c r="AO41" i="8"/>
  <c r="DT41" i="8"/>
  <c r="AK41" i="8"/>
  <c r="EN41" i="8"/>
  <c r="EJ41" i="8"/>
  <c r="EF41" i="8"/>
  <c r="FD41" i="8"/>
  <c r="AD41" i="8"/>
  <c r="EZ41" i="8"/>
  <c r="Z41" i="8"/>
  <c r="EV41" i="8"/>
  <c r="V41" i="8"/>
  <c r="CX41" i="8"/>
  <c r="CT41" i="8"/>
  <c r="CP41" i="8"/>
  <c r="E41" i="8"/>
  <c r="BI40" i="8"/>
  <c r="BX40" i="8"/>
  <c r="BE40" i="8"/>
  <c r="BT40" i="8"/>
  <c r="BA40" i="8"/>
  <c r="BP40" i="8"/>
  <c r="AW40" i="8"/>
  <c r="BL40" i="8"/>
  <c r="EC40" i="8"/>
  <c r="AT40" i="8"/>
  <c r="DY40" i="8"/>
  <c r="AP40" i="8"/>
  <c r="DU40" i="8"/>
  <c r="AL40" i="8"/>
  <c r="DQ40" i="8"/>
  <c r="AH40" i="8"/>
  <c r="EO40" i="8"/>
  <c r="EK40" i="8"/>
  <c r="EG40" i="8"/>
  <c r="FE40" i="8"/>
  <c r="AE40" i="8"/>
  <c r="FA40" i="8"/>
  <c r="AA40" i="8"/>
  <c r="W40" i="8"/>
  <c r="EW40" i="8"/>
  <c r="ES40" i="8"/>
  <c r="S40" i="8"/>
  <c r="DO40" i="8"/>
  <c r="DK40" i="8"/>
  <c r="DG40" i="8"/>
  <c r="DC40" i="8"/>
  <c r="CJ40" i="8"/>
  <c r="CF40" i="8"/>
  <c r="CB40" i="8"/>
  <c r="CY40" i="8"/>
  <c r="N40" i="8"/>
  <c r="CU40" i="8"/>
  <c r="J40" i="8"/>
  <c r="CQ40" i="8"/>
  <c r="F40" i="8"/>
  <c r="BU39" i="8"/>
  <c r="BF39" i="8"/>
  <c r="BB39" i="8"/>
  <c r="BQ39" i="8"/>
  <c r="BM39" i="8"/>
  <c r="AX39" i="8"/>
  <c r="DZ39" i="8"/>
  <c r="AQ39" i="8"/>
  <c r="DV39" i="8"/>
  <c r="AM39" i="8"/>
  <c r="DR39" i="8"/>
  <c r="AI39" i="8"/>
  <c r="EP39" i="8"/>
  <c r="EL39" i="8"/>
  <c r="EH39" i="8"/>
  <c r="AB39" i="8"/>
  <c r="FB39" i="8"/>
  <c r="X39" i="8"/>
  <c r="EX39" i="8"/>
  <c r="ET39" i="8"/>
  <c r="T39" i="8"/>
  <c r="DL39" i="8"/>
  <c r="DH39" i="8"/>
  <c r="DD39" i="8"/>
  <c r="CK39" i="8"/>
  <c r="CG39" i="8"/>
  <c r="CC39" i="8"/>
  <c r="CZ39" i="8"/>
  <c r="O39" i="8"/>
  <c r="CV39" i="8"/>
  <c r="K39" i="8"/>
  <c r="CR39" i="8"/>
  <c r="G39" i="8"/>
  <c r="BG38" i="8"/>
  <c r="BV38" i="8"/>
  <c r="BR38" i="8"/>
  <c r="BC38" i="8"/>
  <c r="AY38" i="8"/>
  <c r="BN38" i="8"/>
  <c r="EA38" i="8"/>
  <c r="AR38" i="8"/>
  <c r="DW38" i="8"/>
  <c r="AN38" i="8"/>
  <c r="DS38" i="8"/>
  <c r="AJ38" i="8"/>
  <c r="EQ38" i="8"/>
  <c r="EM38" i="8"/>
  <c r="EI38" i="8"/>
  <c r="BS37" i="8"/>
  <c r="EN37" i="8"/>
  <c r="EF37" i="8"/>
  <c r="AT36" i="8"/>
  <c r="AP36" i="8"/>
  <c r="AL36" i="8"/>
  <c r="AH36" i="8"/>
  <c r="EO36" i="8"/>
  <c r="EK36" i="8"/>
  <c r="EG36" i="8"/>
  <c r="FE36" i="8"/>
  <c r="FA36" i="8"/>
  <c r="EW36" i="8"/>
  <c r="ES36" i="8"/>
  <c r="N36" i="8"/>
  <c r="J36" i="8"/>
  <c r="F36" i="8"/>
  <c r="M36" i="8"/>
  <c r="I41" i="8"/>
  <c r="CO41" i="8"/>
  <c r="D41" i="8"/>
  <c r="BX41" i="8"/>
  <c r="BI41" i="8"/>
  <c r="BL41" i="8"/>
  <c r="AW41" i="8"/>
  <c r="DL4" i="8"/>
  <c r="EO41" i="8"/>
  <c r="DD4" i="8"/>
  <c r="EG41" i="8"/>
  <c r="CB5" i="8"/>
  <c r="ES41" i="8"/>
  <c r="S41" i="8"/>
  <c r="AJ6" i="8"/>
  <c r="DK41" i="8"/>
  <c r="AB4" i="8"/>
  <c r="DC41" i="8"/>
  <c r="T4" i="8"/>
  <c r="CF41" i="8"/>
  <c r="H4" i="8"/>
  <c r="CU41" i="8"/>
  <c r="J41" i="8"/>
  <c r="BU40" i="8"/>
  <c r="BF40" i="8"/>
  <c r="DZ40" i="8"/>
  <c r="AQ40" i="8"/>
  <c r="EX40" i="8"/>
  <c r="X40" i="8"/>
  <c r="CZ40" i="8"/>
  <c r="O40" i="8"/>
  <c r="CR40" i="8"/>
  <c r="G40" i="8"/>
  <c r="P39" i="8"/>
  <c r="DA39" i="8"/>
  <c r="DT6" i="8"/>
  <c r="CO39" i="8"/>
  <c r="D39" i="8"/>
  <c r="BV41" i="8"/>
  <c r="BG41" i="8"/>
  <c r="BR41" i="8"/>
  <c r="BC41" i="8"/>
  <c r="BN41" i="8"/>
  <c r="AY41" i="8"/>
  <c r="EA41" i="8"/>
  <c r="AR41" i="8"/>
  <c r="DW41" i="8"/>
  <c r="AN41" i="8"/>
  <c r="DS41" i="8"/>
  <c r="AJ41" i="8"/>
  <c r="EQ41" i="8"/>
  <c r="EM41" i="8"/>
  <c r="EI41" i="8"/>
  <c r="EE41" i="8"/>
  <c r="FC41" i="8"/>
  <c r="AC41" i="8"/>
  <c r="EY41" i="8"/>
  <c r="Y41" i="8"/>
  <c r="EU41" i="8"/>
  <c r="U41" i="8"/>
  <c r="DM41" i="8"/>
  <c r="DI41" i="8"/>
  <c r="DE41" i="8"/>
  <c r="CL41" i="8"/>
  <c r="CH41" i="8"/>
  <c r="CD41" i="8"/>
  <c r="DA41" i="8"/>
  <c r="P41" i="8"/>
  <c r="CW41" i="8"/>
  <c r="L41" i="8"/>
  <c r="CS41" i="8"/>
  <c r="H41" i="8"/>
  <c r="BW40" i="8"/>
  <c r="BH40" i="8"/>
  <c r="BS40" i="8"/>
  <c r="BD40" i="8"/>
  <c r="BO40" i="8"/>
  <c r="AZ40" i="8"/>
  <c r="EB40" i="8"/>
  <c r="AS40" i="8"/>
  <c r="DX40" i="8"/>
  <c r="AO40" i="8"/>
  <c r="DT40" i="8"/>
  <c r="AK40" i="8"/>
  <c r="EN40" i="8"/>
  <c r="EJ40" i="8"/>
  <c r="EF40" i="8"/>
  <c r="FD40" i="8"/>
  <c r="AD40" i="8"/>
  <c r="EZ40" i="8"/>
  <c r="Z40" i="8"/>
  <c r="EV40" i="8"/>
  <c r="V40" i="8"/>
  <c r="DN40" i="8"/>
  <c r="DJ40" i="8"/>
  <c r="DF40" i="8"/>
  <c r="CM40" i="8"/>
  <c r="CI40" i="8"/>
  <c r="CE40" i="8"/>
  <c r="CA40" i="8"/>
  <c r="CX40" i="8"/>
  <c r="M40" i="8"/>
  <c r="CT40" i="8"/>
  <c r="I40" i="8"/>
  <c r="CP40" i="8"/>
  <c r="E40" i="8"/>
  <c r="BX39" i="8"/>
  <c r="BI39" i="8"/>
  <c r="BT39" i="8"/>
  <c r="BE39" i="8"/>
  <c r="BP39" i="8"/>
  <c r="BA39" i="8"/>
  <c r="BL39" i="8"/>
  <c r="AW39" i="8"/>
  <c r="EC39" i="8"/>
  <c r="AT39" i="8"/>
  <c r="AP39" i="8"/>
  <c r="DY39" i="8"/>
  <c r="AL39" i="8"/>
  <c r="DU39" i="8"/>
  <c r="AH39" i="8"/>
  <c r="DQ39" i="8"/>
  <c r="EO39" i="8"/>
  <c r="EK39" i="8"/>
  <c r="EG39" i="8"/>
  <c r="FE39" i="8"/>
  <c r="AE39" i="8"/>
  <c r="FA39" i="8"/>
  <c r="AA39" i="8"/>
  <c r="EW39" i="8"/>
  <c r="W39" i="8"/>
  <c r="ES39" i="8"/>
  <c r="S39" i="8"/>
  <c r="DO39" i="8"/>
  <c r="DK39" i="8"/>
  <c r="DG39" i="8"/>
  <c r="DC39" i="8"/>
  <c r="CJ39" i="8"/>
  <c r="CF39" i="8"/>
  <c r="CB39" i="8"/>
  <c r="N39" i="8"/>
  <c r="CY39" i="8"/>
  <c r="CU39" i="8"/>
  <c r="J39" i="8"/>
  <c r="F39" i="8"/>
  <c r="CQ39" i="8"/>
  <c r="BU38" i="8"/>
  <c r="BF38" i="8"/>
  <c r="BQ38" i="8"/>
  <c r="BB38" i="8"/>
  <c r="BM38" i="8"/>
  <c r="AX38" i="8"/>
  <c r="EE38" i="8"/>
  <c r="AQ38" i="8"/>
  <c r="DZ38" i="8"/>
  <c r="AM38" i="8"/>
  <c r="DV38" i="8"/>
  <c r="AI38" i="8"/>
  <c r="DR38" i="8"/>
  <c r="EP38" i="8"/>
  <c r="FB38" i="8"/>
  <c r="EX38" i="8"/>
  <c r="ET38" i="8"/>
  <c r="CK38" i="8"/>
  <c r="CG38" i="8"/>
  <c r="CC38" i="8"/>
  <c r="CZ38" i="8"/>
  <c r="K38" i="8"/>
  <c r="CR38" i="8"/>
  <c r="AR37" i="8"/>
  <c r="AJ37" i="8"/>
  <c r="FC37" i="8"/>
  <c r="EY37" i="8"/>
  <c r="EU37" i="8"/>
  <c r="CL37" i="8"/>
  <c r="CH37" i="8"/>
  <c r="CD37" i="8"/>
  <c r="DA37" i="8"/>
  <c r="CW37" i="8"/>
  <c r="CS37" i="8"/>
  <c r="BS36" i="8"/>
  <c r="EN36" i="8"/>
  <c r="EJ36" i="8"/>
  <c r="EF36" i="8"/>
  <c r="FD36" i="8"/>
  <c r="EZ36" i="8"/>
  <c r="EV36" i="8"/>
  <c r="CM36" i="8"/>
  <c r="CI36" i="8"/>
  <c r="CE36" i="8"/>
  <c r="CA36" i="8"/>
  <c r="CX36" i="8"/>
  <c r="CT36" i="8"/>
  <c r="CP36" i="8"/>
  <c r="I36" i="8"/>
  <c r="FC38" i="8"/>
  <c r="AC38" i="8"/>
  <c r="EY38" i="8"/>
  <c r="Y38" i="8"/>
  <c r="EU38" i="8"/>
  <c r="U38" i="8"/>
  <c r="CL38" i="8"/>
  <c r="CH38" i="8"/>
  <c r="CD38" i="8"/>
  <c r="DA38" i="8"/>
  <c r="CW38" i="8"/>
  <c r="CS38" i="8"/>
  <c r="BW37" i="8"/>
  <c r="BO37" i="8"/>
  <c r="EB37" i="8"/>
  <c r="DX37" i="8"/>
  <c r="DT37" i="8"/>
  <c r="FD37" i="8"/>
  <c r="EZ37" i="8"/>
  <c r="EV37" i="8"/>
  <c r="BX36" i="8"/>
  <c r="BT36" i="8"/>
  <c r="BP36" i="8"/>
  <c r="BL36" i="8"/>
  <c r="P36" i="8"/>
  <c r="L36" i="8"/>
  <c r="H36" i="8"/>
  <c r="O38" i="8"/>
  <c r="G38" i="8"/>
  <c r="P37" i="8"/>
  <c r="L37" i="8"/>
  <c r="H37" i="8"/>
  <c r="V36" i="8"/>
  <c r="Z36" i="8"/>
  <c r="AD36" i="8"/>
  <c r="AJ36" i="8"/>
  <c r="AN36" i="8"/>
  <c r="AR36" i="8"/>
  <c r="U37" i="8"/>
  <c r="Y37" i="8"/>
  <c r="AC37" i="8"/>
  <c r="X38" i="8"/>
  <c r="EL38" i="8"/>
  <c r="EH38" i="8"/>
  <c r="DL38" i="8"/>
  <c r="DH38" i="8"/>
  <c r="DD38" i="8"/>
  <c r="BV37" i="8"/>
  <c r="BR37" i="8"/>
  <c r="BN37" i="8"/>
  <c r="EQ37" i="8"/>
  <c r="EM37" i="8"/>
  <c r="EI37" i="8"/>
  <c r="EE37" i="8"/>
  <c r="DM37" i="8"/>
  <c r="DI37" i="8"/>
  <c r="DE37" i="8"/>
  <c r="BW36" i="8"/>
  <c r="BO36" i="8"/>
  <c r="O37" i="8"/>
  <c r="K37" i="8"/>
  <c r="G37" i="8"/>
  <c r="S36" i="8"/>
  <c r="W36" i="8"/>
  <c r="AA36" i="8"/>
  <c r="AE36" i="8"/>
  <c r="AK36" i="8"/>
  <c r="AO36" i="8"/>
  <c r="AS36" i="8"/>
  <c r="V37" i="8"/>
  <c r="Z37" i="8"/>
  <c r="AD37" i="8"/>
  <c r="AN37" i="8"/>
  <c r="FE38" i="8"/>
  <c r="AE38" i="8"/>
  <c r="FA38" i="8"/>
  <c r="AA38" i="8"/>
  <c r="EW38" i="8"/>
  <c r="W38" i="8"/>
  <c r="ES38" i="8"/>
  <c r="S38" i="8"/>
  <c r="CJ38" i="8"/>
  <c r="CF38" i="8"/>
  <c r="CB38" i="8"/>
  <c r="CY38" i="8"/>
  <c r="CU38" i="8"/>
  <c r="CQ38" i="8"/>
  <c r="BU37" i="8"/>
  <c r="BQ37" i="8"/>
  <c r="BM37" i="8"/>
  <c r="DZ37" i="8"/>
  <c r="DV37" i="8"/>
  <c r="DR37" i="8"/>
  <c r="FB37" i="8"/>
  <c r="EX37" i="8"/>
  <c r="ET37" i="8"/>
  <c r="BV36" i="8"/>
  <c r="BR36" i="8"/>
  <c r="BN36" i="8"/>
  <c r="AZ36" i="8"/>
  <c r="BD36" i="8"/>
  <c r="BH36" i="8"/>
  <c r="AK37" i="8"/>
  <c r="AO37" i="8"/>
  <c r="AS37" i="8"/>
  <c r="AY37" i="8"/>
  <c r="BC37" i="8"/>
  <c r="BG37" i="8"/>
  <c r="T38" i="8"/>
  <c r="AB38" i="8"/>
  <c r="GU6" i="8"/>
  <c r="IF4" i="8"/>
  <c r="S13" i="8" s="1"/>
  <c r="IB6" i="8"/>
  <c r="O15" i="8" s="1"/>
  <c r="HP5" i="8"/>
  <c r="HH4" i="8"/>
  <c r="GZ4" i="8"/>
  <c r="GV6" i="8"/>
  <c r="GR4" i="8"/>
  <c r="GN5" i="8"/>
  <c r="GJ4" i="8"/>
  <c r="GF5" i="8"/>
  <c r="GB4" i="8"/>
  <c r="FX4" i="8"/>
  <c r="FT4" i="8"/>
  <c r="FP5" i="8"/>
  <c r="FH4" i="8"/>
  <c r="FD4" i="8"/>
  <c r="EZ5" i="8"/>
  <c r="EV6" i="8"/>
  <c r="ER4" i="8"/>
  <c r="EN5" i="8"/>
  <c r="EJ5" i="8"/>
  <c r="EF4" i="8"/>
  <c r="EB5" i="8"/>
  <c r="CN5" i="8"/>
  <c r="L4" i="8"/>
  <c r="GW4" i="8"/>
  <c r="II5" i="8"/>
  <c r="V14" i="8" s="1"/>
  <c r="HS6" i="8"/>
  <c r="HK5" i="8"/>
  <c r="GM5" i="8"/>
  <c r="FW5" i="8"/>
  <c r="FC6" i="8"/>
  <c r="EM5" i="8"/>
  <c r="DS4" i="8"/>
  <c r="DO5" i="8"/>
  <c r="CU5" i="8"/>
  <c r="BK6" i="8"/>
  <c r="BC6" i="8"/>
  <c r="S4" i="8"/>
  <c r="C5" i="8"/>
  <c r="EN4" i="8"/>
  <c r="HU6" i="8"/>
  <c r="HM4" i="8"/>
  <c r="GC6" i="8"/>
  <c r="FM4" i="8"/>
  <c r="FI5" i="8"/>
  <c r="FE6" i="8"/>
  <c r="EW6" i="8"/>
  <c r="EG6" i="8"/>
  <c r="DQ4" i="8"/>
  <c r="BA4" i="8"/>
  <c r="AK5" i="8"/>
  <c r="AS6" i="8"/>
  <c r="AJ5" i="8"/>
  <c r="CW5" i="8"/>
  <c r="CO5" i="8"/>
  <c r="Y5" i="8"/>
  <c r="FT6" i="8"/>
  <c r="DD6" i="8"/>
  <c r="FD5" i="8"/>
  <c r="P5" i="8"/>
  <c r="AJ4" i="8"/>
  <c r="CN6" i="8"/>
  <c r="AR6" i="8"/>
  <c r="BD5" i="8"/>
  <c r="CV4" i="8"/>
  <c r="BR6" i="8"/>
  <c r="IE4" i="8"/>
  <c r="R13" i="8" s="1"/>
  <c r="HG6" i="8"/>
  <c r="GE5" i="8"/>
  <c r="FK6" i="8"/>
  <c r="EU6" i="8"/>
  <c r="CM4" i="8"/>
  <c r="BO5" i="8"/>
  <c r="AA5" i="8"/>
  <c r="G4" i="8"/>
  <c r="IB5" i="8"/>
  <c r="O14" i="8" s="1"/>
  <c r="EJ6" i="8"/>
  <c r="BX6" i="8"/>
  <c r="AB6" i="8"/>
  <c r="FP4" i="8"/>
  <c r="CB4" i="8"/>
  <c r="CX6" i="8"/>
  <c r="V6" i="8"/>
  <c r="R6" i="8"/>
  <c r="IE6" i="8"/>
  <c r="R15" i="8" s="1"/>
  <c r="IA5" i="8"/>
  <c r="HS5" i="8"/>
  <c r="HO5" i="8"/>
  <c r="HK4" i="8"/>
  <c r="HG5" i="8"/>
  <c r="HC6" i="8"/>
  <c r="GI6" i="8"/>
  <c r="GA5" i="8"/>
  <c r="FW6" i="8"/>
  <c r="FS6" i="8"/>
  <c r="FO5" i="8"/>
  <c r="FG4" i="8"/>
  <c r="FC5" i="8"/>
  <c r="EY5" i="8"/>
  <c r="EU4" i="8"/>
  <c r="EQ4" i="8"/>
  <c r="EM4" i="8"/>
  <c r="EI4" i="8"/>
  <c r="EE4" i="8"/>
  <c r="EA5" i="8"/>
  <c r="DW4" i="8"/>
  <c r="DS5" i="8"/>
  <c r="DO4" i="8"/>
  <c r="DK5" i="8"/>
  <c r="DG4" i="8"/>
  <c r="DC5" i="8"/>
  <c r="CY4" i="8"/>
  <c r="CU4" i="8"/>
  <c r="CQ4" i="8"/>
  <c r="CM5" i="8"/>
  <c r="CI4" i="8"/>
  <c r="CE4" i="8"/>
  <c r="CA4" i="8"/>
  <c r="BW4" i="8"/>
  <c r="BS4" i="8"/>
  <c r="BO6" i="8"/>
  <c r="BK4" i="8"/>
  <c r="BG5" i="8"/>
  <c r="BC4" i="8"/>
  <c r="AY4" i="8"/>
  <c r="AU4" i="8"/>
  <c r="AQ4" i="8"/>
  <c r="AM4" i="8"/>
  <c r="AI4" i="8"/>
  <c r="W5" i="8"/>
  <c r="S5" i="8"/>
  <c r="O5" i="8"/>
  <c r="K4" i="8"/>
  <c r="G5" i="8"/>
  <c r="C4" i="8"/>
  <c r="IF5" i="8"/>
  <c r="S14" i="8" s="1"/>
  <c r="IB4" i="8"/>
  <c r="O13" i="8" s="1"/>
  <c r="HX4" i="8"/>
  <c r="HT6" i="8"/>
  <c r="HL4" i="8"/>
  <c r="HH6" i="8"/>
  <c r="GF6" i="8"/>
  <c r="DL6" i="8"/>
  <c r="CF6" i="8"/>
  <c r="GZ5" i="8"/>
  <c r="FL5" i="8"/>
  <c r="DX5" i="8"/>
  <c r="CJ5" i="8"/>
  <c r="EZ4" i="8"/>
  <c r="DH4" i="8"/>
  <c r="BP4" i="8"/>
  <c r="EB6" i="8"/>
  <c r="CV6" i="8"/>
  <c r="EV5" i="8"/>
  <c r="DD5" i="8"/>
  <c r="GN4" i="8"/>
  <c r="EB4" i="8"/>
  <c r="AV4" i="8"/>
  <c r="HP4" i="8"/>
  <c r="D6" i="8"/>
  <c r="D4" i="8"/>
  <c r="HX6" i="8"/>
  <c r="HP6" i="8"/>
  <c r="HD6" i="8"/>
  <c r="GR6" i="8"/>
  <c r="GB6" i="8"/>
  <c r="FH6" i="8"/>
  <c r="EZ6" i="8"/>
  <c r="ER6" i="8"/>
  <c r="EI6" i="8"/>
  <c r="EA6" i="8"/>
  <c r="DS6" i="8"/>
  <c r="DK6" i="8"/>
  <c r="DC6" i="8"/>
  <c r="CU6" i="8"/>
  <c r="CM6" i="8"/>
  <c r="CE6" i="8"/>
  <c r="BW6" i="8"/>
  <c r="BP6" i="8"/>
  <c r="BH6" i="8"/>
  <c r="AV6" i="8"/>
  <c r="AQ6" i="8"/>
  <c r="AI6" i="8"/>
  <c r="X6" i="8"/>
  <c r="H6" i="8"/>
  <c r="HX5" i="8"/>
  <c r="HH5" i="8"/>
  <c r="GV5" i="8"/>
  <c r="GJ5" i="8"/>
  <c r="GB5" i="8"/>
  <c r="FT5" i="8"/>
  <c r="EU5" i="8"/>
  <c r="EF5" i="8"/>
  <c r="DW5" i="8"/>
  <c r="DL5" i="8"/>
  <c r="CZ5" i="8"/>
  <c r="CR5" i="8"/>
  <c r="CI5" i="8"/>
  <c r="BW5" i="8"/>
  <c r="BL5" i="8"/>
  <c r="BC5" i="8"/>
  <c r="AQ5" i="8"/>
  <c r="AI5" i="8"/>
  <c r="X5" i="8"/>
  <c r="L5" i="8"/>
  <c r="HD4" i="8"/>
  <c r="GF4" i="8"/>
  <c r="FL4" i="8"/>
  <c r="EV4" i="8"/>
  <c r="EJ4" i="8"/>
  <c r="EA4" i="8"/>
  <c r="DP4" i="8"/>
  <c r="CJ4" i="8"/>
  <c r="BX4" i="8"/>
  <c r="BO4" i="8"/>
  <c r="BD4" i="8"/>
  <c r="AR4" i="8"/>
  <c r="Y4" i="8"/>
  <c r="O4" i="8"/>
  <c r="IA4" i="8"/>
  <c r="AE4" i="8"/>
  <c r="AE5" i="8"/>
  <c r="C6" i="8"/>
  <c r="HK6" i="8"/>
  <c r="GJ6" i="8"/>
  <c r="FX6" i="8"/>
  <c r="FP6" i="8"/>
  <c r="EY6" i="8"/>
  <c r="EQ6" i="8"/>
  <c r="EF6" i="8"/>
  <c r="DX6" i="8"/>
  <c r="DP6" i="8"/>
  <c r="DH6" i="8"/>
  <c r="CZ6" i="8"/>
  <c r="CR6" i="8"/>
  <c r="CB6" i="8"/>
  <c r="BT6" i="8"/>
  <c r="BG6" i="8"/>
  <c r="AU6" i="8"/>
  <c r="AN6" i="8"/>
  <c r="AF6" i="8"/>
  <c r="W6" i="8"/>
  <c r="P6" i="8"/>
  <c r="G6" i="8"/>
  <c r="GR5" i="8"/>
  <c r="GI5" i="8"/>
  <c r="FH5" i="8"/>
  <c r="ER5" i="8"/>
  <c r="EE5" i="8"/>
  <c r="DT5" i="8"/>
  <c r="CY5" i="8"/>
  <c r="CQ5" i="8"/>
  <c r="CE5" i="8"/>
  <c r="BT5" i="8"/>
  <c r="BK5" i="8"/>
  <c r="AY5" i="8"/>
  <c r="AN5" i="8"/>
  <c r="AF5" i="8"/>
  <c r="T5" i="8"/>
  <c r="K5" i="8"/>
  <c r="HT4" i="8"/>
  <c r="GV4" i="8"/>
  <c r="DC4" i="8"/>
  <c r="CF4" i="8"/>
  <c r="BL4" i="8"/>
  <c r="AZ4" i="8"/>
  <c r="W4" i="8"/>
  <c r="HT5" i="8"/>
  <c r="FD6" i="8"/>
  <c r="EN6" i="8"/>
  <c r="EE6" i="8"/>
  <c r="DW6" i="8"/>
  <c r="DO6" i="8"/>
  <c r="DG6" i="8"/>
  <c r="CY6" i="8"/>
  <c r="CQ6" i="8"/>
  <c r="CI6" i="8"/>
  <c r="CA6" i="8"/>
  <c r="EB15" i="8" s="1"/>
  <c r="BS6" i="8"/>
  <c r="AM6" i="8"/>
  <c r="AE6" i="8"/>
  <c r="T6" i="8"/>
  <c r="O6" i="8"/>
  <c r="HL5" i="8"/>
  <c r="FX5" i="8"/>
  <c r="FG5" i="8"/>
  <c r="DG5" i="8"/>
  <c r="BS5" i="8"/>
  <c r="AM5" i="8"/>
  <c r="AB5" i="8"/>
  <c r="H5" i="8"/>
  <c r="DK4" i="8"/>
  <c r="CN4" i="8"/>
  <c r="BH4" i="8"/>
  <c r="HW4" i="8"/>
  <c r="HS4" i="8"/>
  <c r="HO4" i="8"/>
  <c r="HG4" i="8"/>
  <c r="HC5" i="8"/>
  <c r="GY4" i="8"/>
  <c r="GU5" i="8"/>
  <c r="GQ4" i="8"/>
  <c r="GM4" i="8"/>
  <c r="GI4" i="8"/>
  <c r="GE6" i="8"/>
  <c r="GA4" i="8"/>
  <c r="FW4" i="8"/>
  <c r="FS4" i="8"/>
  <c r="FO6" i="8"/>
  <c r="FK4" i="8"/>
  <c r="FG6" i="8"/>
  <c r="FC4" i="8"/>
  <c r="EY4" i="8"/>
  <c r="EQ5" i="8"/>
  <c r="EM6" i="8"/>
  <c r="EI5" i="8"/>
  <c r="IG4" i="8"/>
  <c r="T13" i="8" s="1"/>
  <c r="HY5" i="8"/>
  <c r="HQ4" i="8"/>
  <c r="HI6" i="8"/>
  <c r="HE5" i="8"/>
  <c r="HA4" i="8"/>
  <c r="GS4" i="8"/>
  <c r="GO4" i="8"/>
  <c r="GG5" i="8"/>
  <c r="FY5" i="8"/>
  <c r="FU6" i="8"/>
  <c r="FQ4" i="8"/>
  <c r="FI4" i="8"/>
  <c r="FE4" i="8"/>
  <c r="FA4" i="8"/>
  <c r="EW4" i="8"/>
  <c r="ES4" i="8"/>
  <c r="EO4" i="8"/>
  <c r="EK4" i="8"/>
  <c r="EC5" i="8"/>
  <c r="DY4" i="8"/>
  <c r="DU4" i="8"/>
  <c r="DM5" i="8"/>
  <c r="DE5" i="8"/>
  <c r="DA6" i="8"/>
  <c r="CK4" i="8"/>
  <c r="CG5" i="8"/>
  <c r="BU6" i="8"/>
  <c r="BQ5" i="8"/>
  <c r="BE6" i="8"/>
  <c r="BA5" i="8"/>
  <c r="AS4" i="8"/>
  <c r="AO6" i="8"/>
  <c r="AC4" i="8"/>
  <c r="U5" i="8"/>
  <c r="M4" i="8"/>
  <c r="I6" i="8"/>
  <c r="E5" i="8"/>
  <c r="HV4" i="8"/>
  <c r="IE5" i="8"/>
  <c r="R14" i="8" s="1"/>
  <c r="HO6" i="8"/>
  <c r="GS6" i="8"/>
  <c r="EO6" i="8"/>
  <c r="GY5" i="8"/>
  <c r="GQ5" i="8"/>
  <c r="ES5" i="8"/>
  <c r="HI4" i="8"/>
  <c r="HC4" i="8"/>
  <c r="GU4" i="8"/>
  <c r="GE4" i="8"/>
  <c r="FO4" i="8"/>
  <c r="FY4" i="8"/>
  <c r="EC4" i="8"/>
  <c r="DM4" i="8"/>
  <c r="CK6" i="8"/>
  <c r="HW5" i="8"/>
  <c r="IG6" i="8"/>
  <c r="T15" i="8" s="1"/>
  <c r="DY6" i="8"/>
  <c r="GO5" i="8"/>
  <c r="FU4" i="8"/>
  <c r="IF6" i="8"/>
  <c r="S15" i="8" s="1"/>
  <c r="HW6" i="8"/>
  <c r="HQ6" i="8"/>
  <c r="GQ6" i="8"/>
  <c r="FS5" i="8"/>
  <c r="FK5" i="8"/>
  <c r="GK4" i="8"/>
  <c r="GK6" i="8"/>
  <c r="DI6" i="8"/>
  <c r="DI4" i="8"/>
  <c r="CS6" i="8"/>
  <c r="CS4" i="8"/>
  <c r="BY6" i="8"/>
  <c r="DZ15" i="8" s="1"/>
  <c r="BY4" i="8"/>
  <c r="BM6" i="8"/>
  <c r="BM4" i="8"/>
  <c r="AK4" i="8"/>
  <c r="AK6" i="8"/>
  <c r="IH4" i="8"/>
  <c r="U13" i="8" s="1"/>
  <c r="IH5" i="8"/>
  <c r="U14" i="8" s="1"/>
  <c r="IH6" i="8"/>
  <c r="U15" i="8" s="1"/>
  <c r="HN4" i="8"/>
  <c r="HN5" i="8"/>
  <c r="GX4" i="8"/>
  <c r="GX5" i="8"/>
  <c r="GX6" i="8"/>
  <c r="GL4" i="8"/>
  <c r="GL5" i="8"/>
  <c r="FV4" i="8"/>
  <c r="FV5" i="8"/>
  <c r="FV6" i="8"/>
  <c r="FN4" i="8"/>
  <c r="FN5" i="8"/>
  <c r="FN6" i="8"/>
  <c r="EX4" i="8"/>
  <c r="EX5" i="8"/>
  <c r="EX6" i="8"/>
  <c r="EL4" i="8"/>
  <c r="EL5" i="8"/>
  <c r="EL6" i="8"/>
  <c r="BT15" i="8" s="1"/>
  <c r="DJ4" i="8"/>
  <c r="DJ5" i="8"/>
  <c r="DJ6" i="8"/>
  <c r="CP4" i="8"/>
  <c r="CP5" i="8"/>
  <c r="CP6" i="8"/>
  <c r="CH4" i="8"/>
  <c r="CH5" i="8"/>
  <c r="BR4" i="8"/>
  <c r="BR5" i="8"/>
  <c r="BN4" i="8"/>
  <c r="BN5" i="8"/>
  <c r="BN6" i="8"/>
  <c r="BB4" i="8"/>
  <c r="BB5" i="8"/>
  <c r="AD4" i="8"/>
  <c r="AD6" i="8"/>
  <c r="AD5" i="8"/>
  <c r="F4" i="8"/>
  <c r="F5" i="8"/>
  <c r="F6" i="8"/>
  <c r="CW6" i="8"/>
  <c r="CW4" i="8"/>
  <c r="CG6" i="8"/>
  <c r="CG4" i="8"/>
  <c r="BI6" i="8"/>
  <c r="BI4" i="8"/>
  <c r="AG4" i="8"/>
  <c r="AG6" i="8"/>
  <c r="ID4" i="8"/>
  <c r="Q13" i="8" s="1"/>
  <c r="ID5" i="8"/>
  <c r="Q14" i="8" s="1"/>
  <c r="ID6" i="8"/>
  <c r="Q15" i="8" s="1"/>
  <c r="HJ4" i="8"/>
  <c r="HJ5" i="8"/>
  <c r="HJ6" i="8"/>
  <c r="GT4" i="8"/>
  <c r="GT5" i="8"/>
  <c r="GT6" i="8"/>
  <c r="GH4" i="8"/>
  <c r="GH5" i="8"/>
  <c r="GH6" i="8"/>
  <c r="FF4" i="8"/>
  <c r="FF5" i="8"/>
  <c r="FF6" i="8"/>
  <c r="ED4" i="8"/>
  <c r="ED5" i="8"/>
  <c r="ED6" i="8"/>
  <c r="DV4" i="8"/>
  <c r="DV5" i="8"/>
  <c r="DV6" i="8"/>
  <c r="DN4" i="8"/>
  <c r="DN5" i="8"/>
  <c r="DN6" i="8"/>
  <c r="CT4" i="8"/>
  <c r="CT5" i="8"/>
  <c r="CT6" i="8"/>
  <c r="CL4" i="8"/>
  <c r="CL5" i="8"/>
  <c r="CL6" i="8"/>
  <c r="BZ4" i="8"/>
  <c r="BZ5" i="8"/>
  <c r="BZ6" i="8"/>
  <c r="EA15" i="8" s="1"/>
  <c r="BF4" i="8"/>
  <c r="BF5" i="8"/>
  <c r="BF6" i="8"/>
  <c r="AP4" i="8"/>
  <c r="AP6" i="8"/>
  <c r="AP5" i="8"/>
  <c r="Z4" i="8"/>
  <c r="Z5" i="8"/>
  <c r="R4" i="8"/>
  <c r="R5" i="8"/>
  <c r="GW6" i="8"/>
  <c r="FI6" i="8"/>
  <c r="ES6" i="8"/>
  <c r="EC6" i="8"/>
  <c r="DM6" i="8"/>
  <c r="BB6" i="8"/>
  <c r="AC6" i="8"/>
  <c r="HI5" i="8"/>
  <c r="GS5" i="8"/>
  <c r="GC5" i="8"/>
  <c r="FM5" i="8"/>
  <c r="EW5" i="8"/>
  <c r="EG5" i="8"/>
  <c r="DQ5" i="8"/>
  <c r="DA5" i="8"/>
  <c r="CK5" i="8"/>
  <c r="BU5" i="8"/>
  <c r="BE5" i="8"/>
  <c r="AO5" i="8"/>
  <c r="I5" i="8"/>
  <c r="EG4" i="8"/>
  <c r="BU4" i="8"/>
  <c r="I4" i="8"/>
  <c r="HY4" i="8"/>
  <c r="HU4" i="8"/>
  <c r="HU5" i="8"/>
  <c r="HE4" i="8"/>
  <c r="HE6" i="8"/>
  <c r="U4" i="8"/>
  <c r="U6" i="8"/>
  <c r="E4" i="8"/>
  <c r="E6" i="8"/>
  <c r="HZ4" i="8"/>
  <c r="HZ5" i="8"/>
  <c r="HR4" i="8"/>
  <c r="HR5" i="8"/>
  <c r="HB4" i="8"/>
  <c r="HB5" i="8"/>
  <c r="HB6" i="8"/>
  <c r="GP4" i="8"/>
  <c r="GP5" i="8"/>
  <c r="GP6" i="8"/>
  <c r="FZ4" i="8"/>
  <c r="FZ5" i="8"/>
  <c r="FR4" i="8"/>
  <c r="FR5" i="8"/>
  <c r="FR6" i="8"/>
  <c r="FB4" i="8"/>
  <c r="FB5" i="8"/>
  <c r="FB6" i="8"/>
  <c r="EP4" i="8"/>
  <c r="EP5" i="8"/>
  <c r="EP6" i="8"/>
  <c r="DZ4" i="8"/>
  <c r="DZ5" i="8"/>
  <c r="DZ6" i="8"/>
  <c r="DR4" i="8"/>
  <c r="DR5" i="8"/>
  <c r="DR6" i="8"/>
  <c r="DB4" i="8"/>
  <c r="DB5" i="8"/>
  <c r="DB6" i="8"/>
  <c r="AT4" i="8"/>
  <c r="AT6" i="8"/>
  <c r="AT5" i="8"/>
  <c r="AH4" i="8"/>
  <c r="DH13" i="8" s="1"/>
  <c r="AH6" i="8"/>
  <c r="AH5" i="8"/>
  <c r="J4" i="8"/>
  <c r="J5" i="8"/>
  <c r="J6" i="8"/>
  <c r="FM6" i="8"/>
  <c r="DQ6" i="8"/>
  <c r="IG5" i="8"/>
  <c r="T14" i="8" s="1"/>
  <c r="HV5" i="8"/>
  <c r="HM5" i="8"/>
  <c r="GW5" i="8"/>
  <c r="FQ5" i="8"/>
  <c r="FA5" i="8"/>
  <c r="EK5" i="8"/>
  <c r="DU5" i="8"/>
  <c r="BY5" i="8"/>
  <c r="BI5" i="8"/>
  <c r="AS5" i="8"/>
  <c r="AC5" i="8"/>
  <c r="M5" i="8"/>
  <c r="GC4" i="8"/>
  <c r="BE4" i="8"/>
  <c r="IC5" i="8"/>
  <c r="P14" i="8" s="1"/>
  <c r="IC4" i="8"/>
  <c r="P13" i="8" s="1"/>
  <c r="GG6" i="8"/>
  <c r="GG4" i="8"/>
  <c r="DE6" i="8"/>
  <c r="DE4" i="8"/>
  <c r="CO6" i="8"/>
  <c r="CO4" i="8"/>
  <c r="CC6" i="8"/>
  <c r="CC4" i="8"/>
  <c r="BQ6" i="8"/>
  <c r="BQ4" i="8"/>
  <c r="AW4" i="8"/>
  <c r="AW6" i="8"/>
  <c r="Q4" i="8"/>
  <c r="Q6" i="8"/>
  <c r="HF4" i="8"/>
  <c r="HF5" i="8"/>
  <c r="HF6" i="8"/>
  <c r="CC15" i="8" s="1"/>
  <c r="GD4" i="8"/>
  <c r="GD5" i="8"/>
  <c r="GD6" i="8"/>
  <c r="FJ4" i="8"/>
  <c r="FJ5" i="8"/>
  <c r="FJ6" i="8"/>
  <c r="ET4" i="8"/>
  <c r="ET5" i="8"/>
  <c r="ET6" i="8"/>
  <c r="EH4" i="8"/>
  <c r="EH5" i="8"/>
  <c r="EH6" i="8"/>
  <c r="BP15" i="8" s="1"/>
  <c r="DF4" i="8"/>
  <c r="DF5" i="8"/>
  <c r="DF6" i="8"/>
  <c r="CX4" i="8"/>
  <c r="CX5" i="8"/>
  <c r="CD4" i="8"/>
  <c r="AW13" i="8" s="1"/>
  <c r="CD5" i="8"/>
  <c r="CD6" i="8"/>
  <c r="BV4" i="8"/>
  <c r="BV5" i="8"/>
  <c r="BV6" i="8"/>
  <c r="BJ4" i="8"/>
  <c r="BJ5" i="8"/>
  <c r="BJ6" i="8"/>
  <c r="AX4" i="8"/>
  <c r="DY13" i="8" s="1"/>
  <c r="AX6" i="8"/>
  <c r="AX5" i="8"/>
  <c r="AL4" i="8"/>
  <c r="AL6" i="8"/>
  <c r="AL5" i="8"/>
  <c r="V4" i="8"/>
  <c r="DW13" i="8" s="1"/>
  <c r="V5" i="8"/>
  <c r="N4" i="8"/>
  <c r="N5" i="8"/>
  <c r="IC6" i="8"/>
  <c r="P15" i="8" s="1"/>
  <c r="HV6" i="8"/>
  <c r="HR6" i="8"/>
  <c r="GO6" i="8"/>
  <c r="FQ6" i="8"/>
  <c r="FA6" i="8"/>
  <c r="EK6" i="8"/>
  <c r="DU6" i="8"/>
  <c r="CH6" i="8"/>
  <c r="HQ5" i="8"/>
  <c r="HA5" i="8"/>
  <c r="GK5" i="8"/>
  <c r="FU5" i="8"/>
  <c r="FE5" i="8"/>
  <c r="EO5" i="8"/>
  <c r="DY5" i="8"/>
  <c r="DI5" i="8"/>
  <c r="CS5" i="8"/>
  <c r="CC5" i="8"/>
  <c r="BM5" i="8"/>
  <c r="AW5" i="8"/>
  <c r="AG5" i="8"/>
  <c r="Q5" i="8"/>
  <c r="DA4" i="8"/>
  <c r="AO4" i="8"/>
  <c r="II6" i="8"/>
  <c r="V15" i="8" s="1"/>
  <c r="II4" i="8"/>
  <c r="V13" i="8" s="1"/>
  <c r="B4" i="8"/>
  <c r="DB13" i="8" s="1"/>
  <c r="B6" i="8"/>
  <c r="DB15" i="8" s="1"/>
  <c r="B5" i="8"/>
  <c r="CK15" i="8"/>
  <c r="CI15" i="8"/>
  <c r="CJ15" i="8"/>
  <c r="BU15" i="8" l="1"/>
  <c r="BE14" i="8"/>
  <c r="CI14" i="8"/>
  <c r="CK14" i="8"/>
  <c r="BZ15" i="8"/>
  <c r="DB14" i="8"/>
  <c r="AY14" i="8"/>
  <c r="BR15" i="8"/>
  <c r="AU14" i="8"/>
  <c r="BZ14" i="8"/>
  <c r="DU13" i="8"/>
  <c r="DL15" i="8"/>
  <c r="DW14" i="8"/>
  <c r="CJ13" i="8"/>
  <c r="DV15" i="8"/>
  <c r="DD14" i="8"/>
  <c r="DK15" i="8"/>
  <c r="DS14" i="8"/>
  <c r="AM15" i="8"/>
  <c r="BQ15" i="8"/>
  <c r="AJ13" i="8"/>
  <c r="DR15" i="8"/>
  <c r="BV13" i="8"/>
  <c r="DK14" i="8"/>
  <c r="AN14" i="8"/>
  <c r="BO15" i="8"/>
  <c r="BS14" i="8"/>
  <c r="BK14" i="8"/>
  <c r="CB14" i="8"/>
  <c r="BB13" i="8"/>
  <c r="CH13" i="8"/>
  <c r="AQ14" i="8"/>
  <c r="DN14" i="8"/>
  <c r="DI13" i="8"/>
  <c r="AG15" i="8"/>
  <c r="DR14" i="8"/>
  <c r="DQ13" i="8"/>
  <c r="DJ13" i="8"/>
  <c r="DV13" i="8"/>
  <c r="EA13" i="8"/>
  <c r="DI15" i="8"/>
  <c r="DT15" i="8"/>
  <c r="EB13" i="8"/>
  <c r="AR13" i="8"/>
  <c r="DN13" i="8"/>
  <c r="CC14" i="8"/>
  <c r="DM14" i="8"/>
  <c r="DJ14" i="8"/>
  <c r="EA14" i="8"/>
  <c r="DE14" i="8"/>
  <c r="DU15" i="8"/>
  <c r="DX15" i="8"/>
  <c r="DZ13" i="8"/>
  <c r="DG14" i="8"/>
  <c r="DX14" i="8"/>
  <c r="EB14" i="8"/>
  <c r="DT13" i="8"/>
  <c r="DF15" i="8"/>
  <c r="DL14" i="8"/>
  <c r="DH15" i="8"/>
  <c r="DD13" i="8"/>
  <c r="DK13" i="8"/>
  <c r="DC14" i="8"/>
  <c r="AL14" i="8"/>
  <c r="AI15" i="8"/>
  <c r="DE15" i="8"/>
  <c r="CX13" i="8"/>
  <c r="DI14" i="8"/>
  <c r="DF14" i="8"/>
  <c r="AV13" i="8"/>
  <c r="DM13" i="8"/>
  <c r="CC13" i="8"/>
  <c r="AQ15" i="8"/>
  <c r="DM15" i="8"/>
  <c r="DG15" i="8"/>
  <c r="DN15" i="8"/>
  <c r="DY14" i="8"/>
  <c r="BF14" i="8"/>
  <c r="DY15" i="8"/>
  <c r="DD15" i="8"/>
  <c r="DP14" i="8"/>
  <c r="DS15" i="8"/>
  <c r="DQ14" i="8"/>
  <c r="DZ14" i="8"/>
  <c r="DL13" i="8"/>
  <c r="DR13" i="8"/>
  <c r="DJ15" i="8"/>
  <c r="DE13" i="8"/>
  <c r="DS13" i="8"/>
  <c r="DF13" i="8"/>
  <c r="DV14" i="8"/>
  <c r="DH14" i="8"/>
  <c r="DP15" i="8"/>
  <c r="DX13" i="8"/>
  <c r="DU14" i="8"/>
  <c r="DQ15" i="8"/>
  <c r="DC15" i="8"/>
  <c r="DP13" i="8"/>
  <c r="DC13" i="8"/>
  <c r="DT14" i="8"/>
  <c r="DW15" i="8"/>
  <c r="DG13" i="8"/>
  <c r="I14" i="8"/>
  <c r="CD15" i="8"/>
  <c r="BT13" i="8"/>
  <c r="CF15" i="8"/>
  <c r="AR14" i="8"/>
  <c r="AO15" i="8"/>
  <c r="AW15" i="8"/>
  <c r="G14" i="8"/>
  <c r="N14" i="8"/>
  <c r="C13" i="8"/>
  <c r="BD13" i="8"/>
  <c r="BR13" i="8"/>
  <c r="AU15" i="8"/>
  <c r="BJ14" i="8"/>
  <c r="AW14" i="8"/>
  <c r="AY15" i="8"/>
  <c r="CA15" i="8"/>
  <c r="BP13" i="8"/>
  <c r="BQ14" i="8"/>
  <c r="M13" i="8"/>
  <c r="AO14" i="8"/>
  <c r="AL13" i="8"/>
  <c r="AR15" i="8"/>
  <c r="BN13" i="8"/>
  <c r="CD14" i="8"/>
  <c r="CB15" i="8"/>
  <c r="J15" i="8"/>
  <c r="CG14" i="8"/>
  <c r="BD15" i="8"/>
  <c r="CE15" i="8"/>
  <c r="H13" i="8"/>
  <c r="AH14" i="8"/>
  <c r="CZ14" i="8"/>
  <c r="BO13" i="8"/>
  <c r="AX13" i="8"/>
  <c r="BZ13" i="8"/>
  <c r="AL15" i="8"/>
  <c r="BM15" i="8"/>
  <c r="BU13" i="8"/>
  <c r="F13" i="8"/>
  <c r="CE13" i="8"/>
  <c r="CI13" i="8"/>
  <c r="BM14" i="8"/>
  <c r="CA14" i="8"/>
  <c r="AX14" i="8"/>
  <c r="BJ15" i="8"/>
  <c r="C14" i="8"/>
  <c r="AN13" i="8"/>
  <c r="BY13" i="8"/>
  <c r="BL13" i="8"/>
  <c r="AH15" i="8"/>
  <c r="BC13" i="8"/>
  <c r="BQ13" i="8"/>
  <c r="CV15" i="8"/>
  <c r="BN14" i="8"/>
  <c r="CR15" i="8"/>
  <c r="AG13" i="8"/>
  <c r="BM13" i="8"/>
  <c r="CK13" i="8"/>
  <c r="CX14" i="8"/>
  <c r="AK15" i="8"/>
  <c r="CF13" i="8"/>
  <c r="AP13" i="8"/>
  <c r="BY14" i="8"/>
  <c r="BJ13" i="8"/>
  <c r="AF15" i="8"/>
  <c r="CU13" i="8"/>
  <c r="BG13" i="8"/>
  <c r="BB14" i="8"/>
  <c r="BP14" i="8"/>
  <c r="BL14" i="8"/>
  <c r="BK13" i="8"/>
  <c r="BA13" i="8"/>
  <c r="BT14" i="8"/>
  <c r="BS13" i="8"/>
  <c r="AF14" i="8"/>
  <c r="AK14" i="8"/>
  <c r="AZ14" i="8"/>
  <c r="L13" i="8"/>
  <c r="AF13" i="8"/>
  <c r="AM13" i="8"/>
  <c r="AY13" i="8"/>
  <c r="CA13" i="8"/>
  <c r="AU13" i="8"/>
  <c r="BA14" i="8"/>
  <c r="BF13" i="8"/>
  <c r="BE13" i="8"/>
  <c r="BG15" i="8"/>
  <c r="BC14" i="8"/>
  <c r="CH15" i="8"/>
  <c r="D15" i="8"/>
  <c r="AH13" i="8"/>
  <c r="AM14" i="8"/>
  <c r="BR14" i="8"/>
  <c r="CF14" i="8"/>
  <c r="C15" i="8"/>
  <c r="E14" i="8"/>
  <c r="F14" i="8"/>
  <c r="AQ13" i="8"/>
  <c r="BG14" i="8"/>
  <c r="AK13" i="8"/>
  <c r="G15" i="8"/>
  <c r="F15" i="8"/>
  <c r="K15" i="8"/>
  <c r="CH14" i="8"/>
  <c r="K13" i="8"/>
  <c r="AP15" i="8"/>
  <c r="I15" i="8"/>
  <c r="M14" i="8"/>
  <c r="AP14" i="8"/>
  <c r="AN15" i="8"/>
  <c r="E15" i="8"/>
  <c r="AI13" i="8"/>
  <c r="CQ13" i="8"/>
  <c r="AI14" i="8"/>
  <c r="AO13" i="8"/>
  <c r="G13" i="8"/>
  <c r="BY15" i="8"/>
  <c r="L14" i="8"/>
  <c r="AG14" i="8"/>
  <c r="I13" i="8"/>
  <c r="J14" i="8"/>
  <c r="D13" i="8"/>
  <c r="K14" i="8"/>
  <c r="E13" i="8"/>
  <c r="H15" i="8"/>
  <c r="D14" i="8"/>
  <c r="CN13" i="8"/>
  <c r="AJ15" i="8"/>
  <c r="CO13" i="8"/>
  <c r="N13" i="8"/>
  <c r="AV14" i="8"/>
  <c r="AJ14" i="8"/>
  <c r="BK15" i="8"/>
  <c r="CY13" i="8"/>
  <c r="BB15" i="8"/>
  <c r="CB13" i="8"/>
  <c r="B14" i="8"/>
  <c r="B13" i="8"/>
  <c r="CW14" i="8"/>
  <c r="BA15" i="8"/>
  <c r="CU15" i="8"/>
  <c r="CR13" i="8"/>
  <c r="J13" i="8"/>
  <c r="BV14" i="8"/>
  <c r="H14" i="8"/>
  <c r="CQ15" i="8"/>
  <c r="CS14" i="8"/>
  <c r="CP15" i="8"/>
  <c r="CY14" i="8"/>
  <c r="CJ14" i="8"/>
  <c r="BO14" i="8"/>
  <c r="CR14" i="8"/>
  <c r="CY15" i="8"/>
  <c r="CT15" i="8"/>
  <c r="CV13" i="8"/>
  <c r="AZ13" i="8"/>
  <c r="CW15" i="8"/>
  <c r="BF15" i="8"/>
  <c r="CZ15" i="8"/>
  <c r="CP14" i="8"/>
  <c r="CZ13" i="8"/>
  <c r="BD14" i="8"/>
  <c r="CU14" i="8"/>
  <c r="BN15" i="8"/>
  <c r="CE14" i="8"/>
  <c r="AZ15" i="8"/>
  <c r="BC15" i="8"/>
  <c r="CW13" i="8"/>
  <c r="CP13" i="8"/>
  <c r="CS13" i="8"/>
  <c r="CD13" i="8"/>
  <c r="CQ14" i="8"/>
  <c r="AX15" i="8"/>
  <c r="CN15" i="8"/>
  <c r="BU14" i="8"/>
  <c r="BE15" i="8"/>
  <c r="CX15" i="8"/>
  <c r="BL15" i="8"/>
  <c r="CT13" i="8"/>
  <c r="CG15" i="8"/>
  <c r="AV15" i="8"/>
  <c r="BV15" i="8"/>
  <c r="CV14" i="8"/>
  <c r="CO15" i="8"/>
  <c r="CN14" i="8"/>
  <c r="CT14" i="8"/>
  <c r="CO14" i="8"/>
  <c r="CS15" i="8"/>
  <c r="BS15" i="8"/>
  <c r="CG13" i="8"/>
  <c r="B15" i="8"/>
  <c r="E73" i="6" l="1"/>
  <c r="F73" i="6" s="1"/>
  <c r="Q73" i="6"/>
  <c r="R73" i="6"/>
  <c r="AC73" i="6"/>
  <c r="AD73" i="6" s="1"/>
  <c r="AO73" i="6"/>
  <c r="AP73" i="6" s="1"/>
  <c r="BA73" i="6"/>
  <c r="BB73" i="6" s="1"/>
  <c r="E74" i="6"/>
  <c r="F74" i="6" s="1"/>
  <c r="Q74" i="6"/>
  <c r="R74" i="6" s="1"/>
  <c r="AC74" i="6"/>
  <c r="AD74" i="6" s="1"/>
  <c r="AO74" i="6"/>
  <c r="AP74" i="6" s="1"/>
  <c r="BA74" i="6"/>
  <c r="BB74" i="6" s="1"/>
  <c r="E75" i="6"/>
  <c r="F75" i="6" s="1"/>
  <c r="Q75" i="6"/>
  <c r="R75" i="6" s="1"/>
  <c r="AC75" i="6"/>
  <c r="AD75" i="6" s="1"/>
  <c r="AO75" i="6"/>
  <c r="AP75" i="6" s="1"/>
  <c r="BA75" i="6"/>
  <c r="BB75" i="6" s="1"/>
  <c r="E76" i="6"/>
  <c r="F76" i="6"/>
  <c r="Q76" i="6"/>
  <c r="R76" i="6" s="1"/>
  <c r="AC76" i="6"/>
  <c r="AD76" i="6"/>
  <c r="AO76" i="6"/>
  <c r="AP76" i="6" s="1"/>
  <c r="BA76" i="6"/>
  <c r="BB76" i="6" s="1"/>
  <c r="E77" i="6"/>
  <c r="F77" i="6" s="1"/>
  <c r="Q77" i="6"/>
  <c r="R77" i="6" s="1"/>
  <c r="AC77" i="6"/>
  <c r="AD77" i="6" s="1"/>
  <c r="AO77" i="6"/>
  <c r="AP77" i="6"/>
  <c r="BA77" i="6"/>
  <c r="BB77" i="6" s="1"/>
  <c r="E78" i="6"/>
  <c r="F78" i="6" s="1"/>
  <c r="Q78" i="6"/>
  <c r="R78" i="6" s="1"/>
  <c r="AC78" i="6"/>
  <c r="AD78" i="6" s="1"/>
  <c r="AO78" i="6"/>
  <c r="AP78" i="6" s="1"/>
  <c r="BA78" i="6"/>
  <c r="BB78" i="6" s="1"/>
  <c r="E79" i="6"/>
  <c r="F79" i="6" s="1"/>
  <c r="Q79" i="6"/>
  <c r="R79" i="6"/>
  <c r="AC79" i="6"/>
  <c r="AD79" i="6" s="1"/>
  <c r="AO79" i="6"/>
  <c r="AP79" i="6"/>
  <c r="BA79" i="6"/>
  <c r="BB79" i="6" s="1"/>
  <c r="E80" i="6"/>
  <c r="F80" i="6" s="1"/>
  <c r="Q80" i="6"/>
  <c r="R80" i="6" s="1"/>
  <c r="AC80" i="6"/>
  <c r="AD80" i="6" s="1"/>
  <c r="AO80" i="6"/>
  <c r="AP80" i="6" s="1"/>
  <c r="BA80" i="6"/>
  <c r="BB80" i="6"/>
  <c r="E81" i="6"/>
  <c r="F81" i="6" s="1"/>
  <c r="Q81" i="6"/>
  <c r="R81" i="6" s="1"/>
  <c r="AC81" i="6"/>
  <c r="AD81" i="6" s="1"/>
  <c r="AO81" i="6"/>
  <c r="AP81" i="6" s="1"/>
  <c r="BA81" i="6"/>
  <c r="BB81" i="6" s="1"/>
  <c r="E82" i="6"/>
  <c r="F82" i="6" s="1"/>
  <c r="Q82" i="6"/>
  <c r="R82" i="6" s="1"/>
  <c r="AC82" i="6"/>
  <c r="AD82" i="6"/>
  <c r="AO82" i="6"/>
  <c r="AP82" i="6" s="1"/>
  <c r="BA82" i="6"/>
  <c r="BB82" i="6"/>
  <c r="E83" i="6"/>
  <c r="F83" i="6" s="1"/>
  <c r="Q83" i="6"/>
  <c r="R83" i="6" s="1"/>
  <c r="AC83" i="6"/>
  <c r="AD83" i="6" s="1"/>
  <c r="AO83" i="6"/>
  <c r="AP83" i="6" s="1"/>
  <c r="BA83" i="6"/>
  <c r="BB83" i="6" s="1"/>
  <c r="E84" i="6"/>
  <c r="F84" i="6"/>
  <c r="Q84" i="6"/>
  <c r="R84" i="6" s="1"/>
  <c r="AC84" i="6"/>
  <c r="AD84" i="6" s="1"/>
  <c r="AO84" i="6"/>
  <c r="AP84" i="6" s="1"/>
  <c r="BA84" i="6"/>
  <c r="BB84" i="6"/>
  <c r="E85" i="6"/>
  <c r="F85" i="6" s="1"/>
  <c r="Q85" i="6"/>
  <c r="R85" i="6" s="1"/>
  <c r="AC85" i="6"/>
  <c r="AD85" i="6" s="1"/>
  <c r="AO85" i="6"/>
  <c r="AP85" i="6" s="1"/>
  <c r="BA85" i="6"/>
  <c r="BB85" i="6" s="1"/>
  <c r="E88" i="6"/>
  <c r="F88" i="6"/>
  <c r="Q88" i="6"/>
  <c r="R88" i="6" s="1"/>
  <c r="AC88" i="6"/>
  <c r="AD88" i="6" s="1"/>
  <c r="AO88" i="6"/>
  <c r="AP88" i="6" s="1"/>
  <c r="BA88" i="6"/>
  <c r="BB88" i="6" s="1"/>
  <c r="E89" i="6"/>
  <c r="F89" i="6"/>
  <c r="Q89" i="6"/>
  <c r="R89" i="6" s="1"/>
  <c r="AC89" i="6"/>
  <c r="AD89" i="6" s="1"/>
  <c r="AO89" i="6"/>
  <c r="AP89" i="6" s="1"/>
  <c r="BA89" i="6"/>
  <c r="BB89" i="6"/>
  <c r="E90" i="6"/>
  <c r="F90" i="6" s="1"/>
  <c r="Q90" i="6"/>
  <c r="R90" i="6"/>
  <c r="AC90" i="6"/>
  <c r="AD90" i="6" s="1"/>
  <c r="AO90" i="6"/>
  <c r="AP90" i="6"/>
  <c r="BA90" i="6"/>
  <c r="BB90" i="6" s="1"/>
  <c r="E91" i="6"/>
  <c r="F91" i="6" s="1"/>
  <c r="Q91" i="6"/>
  <c r="R91" i="6" s="1"/>
  <c r="AC91" i="6"/>
  <c r="AD91" i="6"/>
  <c r="AO91" i="6"/>
  <c r="AP91" i="6" s="1"/>
  <c r="BA91" i="6"/>
  <c r="BB91" i="6"/>
  <c r="E92" i="6"/>
  <c r="F92" i="6" s="1"/>
  <c r="Q92" i="6"/>
  <c r="R92" i="6"/>
  <c r="AC92" i="6"/>
  <c r="AD92" i="6" s="1"/>
  <c r="AO92" i="6"/>
  <c r="AP92" i="6" s="1"/>
  <c r="BA92" i="6"/>
  <c r="BB92" i="6" s="1"/>
  <c r="E93" i="6"/>
  <c r="F93" i="6"/>
  <c r="Q93" i="6"/>
  <c r="R93" i="6" s="1"/>
  <c r="AC93" i="6"/>
  <c r="AD93" i="6"/>
  <c r="AO93" i="6"/>
  <c r="AP93" i="6" s="1"/>
  <c r="BA93" i="6"/>
  <c r="BB93" i="6"/>
  <c r="E94" i="6"/>
  <c r="F94" i="6" s="1"/>
  <c r="Q94" i="6"/>
  <c r="R94" i="6" s="1"/>
  <c r="AC94" i="6"/>
  <c r="AD94" i="6" s="1"/>
  <c r="AO94" i="6"/>
  <c r="AP94" i="6"/>
  <c r="BA94" i="6"/>
  <c r="BB94" i="6" s="1"/>
  <c r="E95" i="6"/>
  <c r="F95" i="6"/>
  <c r="Q95" i="6"/>
  <c r="R95" i="6" s="1"/>
  <c r="AC95" i="6"/>
  <c r="AD95" i="6"/>
  <c r="AO95" i="6"/>
  <c r="AP95" i="6" s="1"/>
  <c r="BA95" i="6"/>
  <c r="BB95" i="6" s="1"/>
  <c r="E96" i="6"/>
  <c r="F96" i="6" s="1"/>
  <c r="Q96" i="6"/>
  <c r="R96" i="6"/>
  <c r="AC96" i="6"/>
  <c r="AD96" i="6" s="1"/>
  <c r="AO96" i="6"/>
  <c r="AP96" i="6"/>
  <c r="BA96" i="6"/>
  <c r="BB96" i="6" s="1"/>
  <c r="E97" i="6"/>
  <c r="F97" i="6"/>
  <c r="Q97" i="6"/>
  <c r="R97" i="6" s="1"/>
  <c r="AC97" i="6"/>
  <c r="AD97" i="6" s="1"/>
  <c r="AO97" i="6"/>
  <c r="AP97" i="6" s="1"/>
  <c r="BA97" i="6"/>
  <c r="BB97" i="6"/>
  <c r="E98" i="6"/>
  <c r="F98" i="6" s="1"/>
  <c r="Q98" i="6"/>
  <c r="R98" i="6"/>
  <c r="AC98" i="6"/>
  <c r="AD98" i="6" s="1"/>
  <c r="AO98" i="6"/>
  <c r="AP98" i="6"/>
  <c r="BA98" i="6"/>
  <c r="BB98" i="6" s="1"/>
  <c r="E99" i="6"/>
  <c r="F99" i="6" s="1"/>
  <c r="Q99" i="6"/>
  <c r="R99" i="6" s="1"/>
  <c r="AC99" i="6"/>
  <c r="AD99" i="6"/>
  <c r="AO99" i="6"/>
  <c r="AP99" i="6" s="1"/>
  <c r="BA99" i="6"/>
  <c r="BB99" i="6"/>
  <c r="E100" i="6"/>
  <c r="F100" i="6" s="1"/>
  <c r="Q100" i="6"/>
  <c r="R100" i="6"/>
  <c r="AC100" i="6"/>
  <c r="AD100" i="6" s="1"/>
  <c r="AO100" i="6"/>
  <c r="AP100" i="6" s="1"/>
  <c r="BA100" i="6"/>
  <c r="BB100" i="6" s="1"/>
  <c r="E103" i="6"/>
  <c r="F103" i="6"/>
  <c r="Q103" i="6"/>
  <c r="R103" i="6" s="1"/>
  <c r="AC103" i="6"/>
  <c r="AD103" i="6"/>
  <c r="AO103" i="6"/>
  <c r="AP103" i="6" s="1"/>
  <c r="BA103" i="6"/>
  <c r="BB103" i="6"/>
  <c r="E104" i="6"/>
  <c r="F104" i="6" s="1"/>
  <c r="Q104" i="6"/>
  <c r="R104" i="6" s="1"/>
  <c r="AC104" i="6"/>
  <c r="AD104" i="6" s="1"/>
  <c r="AO104" i="6"/>
  <c r="AP104" i="6"/>
  <c r="BA104" i="6"/>
  <c r="BB104" i="6" s="1"/>
  <c r="E105" i="6"/>
  <c r="F105" i="6"/>
  <c r="Q105" i="6"/>
  <c r="R105" i="6" s="1"/>
  <c r="AC105" i="6"/>
  <c r="AD105" i="6"/>
  <c r="AO105" i="6"/>
  <c r="AP105" i="6" s="1"/>
  <c r="BA105" i="6"/>
  <c r="BB105" i="6" s="1"/>
  <c r="E106" i="6"/>
  <c r="F106" i="6" s="1"/>
  <c r="Q106" i="6"/>
  <c r="R106" i="6"/>
  <c r="AC106" i="6"/>
  <c r="AD106" i="6" s="1"/>
  <c r="AO106" i="6"/>
  <c r="AP106" i="6"/>
  <c r="BA106" i="6"/>
  <c r="BB106" i="6" s="1"/>
  <c r="E107" i="6"/>
  <c r="F107" i="6"/>
  <c r="Q107" i="6"/>
  <c r="R107" i="6" s="1"/>
  <c r="AC107" i="6"/>
  <c r="AD107" i="6" s="1"/>
  <c r="AO107" i="6"/>
  <c r="AP107" i="6" s="1"/>
  <c r="BA107" i="6"/>
  <c r="BB107" i="6"/>
  <c r="E108" i="6"/>
  <c r="F108" i="6" s="1"/>
  <c r="Q108" i="6"/>
  <c r="R108" i="6"/>
  <c r="AC108" i="6"/>
  <c r="AD108" i="6" s="1"/>
  <c r="AO108" i="6"/>
  <c r="AP108" i="6"/>
  <c r="BA108" i="6"/>
  <c r="BB108" i="6" s="1"/>
  <c r="E109" i="6"/>
  <c r="F109" i="6" s="1"/>
  <c r="Q109" i="6"/>
  <c r="R109" i="6" s="1"/>
  <c r="AC109" i="6"/>
  <c r="AD109" i="6"/>
  <c r="AO109" i="6"/>
  <c r="AP109" i="6" s="1"/>
  <c r="BA109" i="6"/>
  <c r="BB109" i="6"/>
  <c r="E110" i="6"/>
  <c r="F110" i="6" s="1"/>
  <c r="Q110" i="6"/>
  <c r="R110" i="6"/>
  <c r="AC110" i="6"/>
  <c r="AD110" i="6" s="1"/>
  <c r="AO110" i="6"/>
  <c r="AP110" i="6" s="1"/>
  <c r="BA110" i="6"/>
  <c r="BB110" i="6" s="1"/>
  <c r="E111" i="6"/>
  <c r="F111" i="6"/>
  <c r="Q111" i="6"/>
  <c r="R111" i="6" s="1"/>
  <c r="AC111" i="6"/>
  <c r="AD111" i="6"/>
  <c r="AO111" i="6"/>
  <c r="AP111" i="6" s="1"/>
  <c r="BA111" i="6"/>
  <c r="BB111" i="6"/>
  <c r="E112" i="6"/>
  <c r="F112" i="6" s="1"/>
  <c r="Q112" i="6"/>
  <c r="R112" i="6" s="1"/>
  <c r="AC112" i="6"/>
  <c r="AD112" i="6" s="1"/>
  <c r="AO112" i="6"/>
  <c r="AP112" i="6"/>
  <c r="BA112" i="6"/>
  <c r="BB112" i="6" s="1"/>
  <c r="E113" i="6"/>
  <c r="F113" i="6"/>
  <c r="Q113" i="6"/>
  <c r="R113" i="6" s="1"/>
  <c r="AC113" i="6"/>
  <c r="AD113" i="6"/>
  <c r="AO113" i="6"/>
  <c r="AP113" i="6" s="1"/>
  <c r="BA113" i="6"/>
  <c r="BB113" i="6" s="1"/>
  <c r="E114" i="6"/>
  <c r="F114" i="6" s="1"/>
  <c r="Q114" i="6"/>
  <c r="R114" i="6"/>
  <c r="AC114" i="6"/>
  <c r="AD114" i="6" s="1"/>
  <c r="AO114" i="6"/>
  <c r="AP114" i="6"/>
  <c r="BA114" i="6"/>
  <c r="BB114" i="6" s="1"/>
  <c r="E115" i="6"/>
  <c r="F115" i="6"/>
  <c r="Q115" i="6"/>
  <c r="R115" i="6" s="1"/>
  <c r="AC115" i="6"/>
  <c r="AD115" i="6" s="1"/>
  <c r="AO115" i="6"/>
  <c r="AP115" i="6" s="1"/>
  <c r="BA115" i="6"/>
  <c r="BB115" i="6"/>
  <c r="G118" i="6"/>
  <c r="H118" i="6" s="1"/>
  <c r="U118" i="6"/>
  <c r="AC118" i="6"/>
  <c r="AD118" i="6" s="1"/>
  <c r="AO118" i="6"/>
  <c r="AP118" i="6" s="1"/>
  <c r="BA118" i="6"/>
  <c r="BB118" i="6" s="1"/>
  <c r="G119" i="6"/>
  <c r="H119" i="6" s="1"/>
  <c r="AC119" i="6"/>
  <c r="AD119" i="6" s="1"/>
  <c r="AO119" i="6"/>
  <c r="AP119" i="6" s="1"/>
  <c r="BA119" i="6"/>
  <c r="BB119" i="6" s="1"/>
  <c r="G120" i="6"/>
  <c r="H120" i="6" s="1"/>
  <c r="AC120" i="6"/>
  <c r="AD120" i="6" s="1"/>
  <c r="AO120" i="6"/>
  <c r="AP120" i="6" s="1"/>
  <c r="BA120" i="6"/>
  <c r="BB120" i="6" s="1"/>
  <c r="G121" i="6"/>
  <c r="H121" i="6" s="1"/>
  <c r="U121" i="6"/>
  <c r="AC121" i="6"/>
  <c r="AD121" i="6" s="1"/>
  <c r="AO121" i="6"/>
  <c r="AP121" i="6"/>
  <c r="BA121" i="6"/>
  <c r="BB121" i="6" s="1"/>
  <c r="G122" i="6"/>
  <c r="H122" i="6" s="1"/>
  <c r="AC122" i="6"/>
  <c r="AD122" i="6" s="1"/>
  <c r="AO122" i="6"/>
  <c r="AP122" i="6"/>
  <c r="BA122" i="6"/>
  <c r="BB122" i="6" s="1"/>
  <c r="G123" i="6"/>
  <c r="H123" i="6"/>
  <c r="AC123" i="6"/>
  <c r="AD123" i="6" s="1"/>
  <c r="AO123" i="6"/>
  <c r="AP123" i="6"/>
  <c r="BA123" i="6"/>
  <c r="BB123" i="6" s="1"/>
  <c r="G124" i="6"/>
  <c r="H124" i="6" s="1"/>
  <c r="U124" i="6"/>
  <c r="AC124" i="6"/>
  <c r="AD124" i="6" s="1"/>
  <c r="AO124" i="6"/>
  <c r="AP124" i="6" s="1"/>
  <c r="BA124" i="6"/>
  <c r="BB124" i="6" s="1"/>
  <c r="G125" i="6"/>
  <c r="H125" i="6" s="1"/>
  <c r="AC125" i="6"/>
  <c r="AD125" i="6" s="1"/>
  <c r="AO125" i="6"/>
  <c r="AP125" i="6" s="1"/>
  <c r="BA125" i="6"/>
  <c r="BB125" i="6" s="1"/>
  <c r="AC126" i="6"/>
  <c r="AD126" i="6" s="1"/>
  <c r="AO126" i="6"/>
  <c r="AP126" i="6" s="1"/>
  <c r="BA126" i="6"/>
  <c r="BB126" i="6" s="1"/>
  <c r="AC127" i="6"/>
  <c r="AD127" i="6" s="1"/>
  <c r="AO127" i="6"/>
  <c r="AP127" i="6" s="1"/>
  <c r="BA127" i="6"/>
  <c r="BB127" i="6" s="1"/>
  <c r="AC128" i="6"/>
  <c r="AD128" i="6" s="1"/>
  <c r="AO128" i="6"/>
  <c r="AP128" i="6" s="1"/>
  <c r="BA128" i="6"/>
  <c r="BB128" i="6" s="1"/>
  <c r="AC129" i="6"/>
  <c r="AD129" i="6" s="1"/>
  <c r="AO129" i="6"/>
  <c r="AP129" i="6" s="1"/>
  <c r="BA129" i="6"/>
  <c r="BB129" i="6" s="1"/>
  <c r="AC130" i="6"/>
  <c r="AD130" i="6" s="1"/>
  <c r="AO130" i="6"/>
  <c r="AP130" i="6" s="1"/>
  <c r="BA130" i="6"/>
  <c r="BB130" i="6" s="1"/>
  <c r="BJ248" i="5" l="1"/>
  <c r="BJ249" i="5"/>
  <c r="BJ250" i="5"/>
  <c r="BJ251" i="5"/>
  <c r="BJ252" i="5"/>
  <c r="BJ253" i="5"/>
  <c r="BJ254" i="5"/>
  <c r="BJ255" i="5"/>
  <c r="BJ256" i="5"/>
  <c r="BJ257" i="5"/>
  <c r="BJ258" i="5"/>
  <c r="BJ259" i="5"/>
  <c r="BJ247" i="5"/>
  <c r="U58" i="6" l="1"/>
  <c r="U55" i="6"/>
  <c r="U52" i="6"/>
  <c r="G59" i="6"/>
  <c r="H59" i="6" s="1"/>
  <c r="G58" i="6"/>
  <c r="H58" i="6" s="1"/>
  <c r="G57" i="6"/>
  <c r="H57" i="6" s="1"/>
  <c r="G56" i="6"/>
  <c r="H56" i="6" s="1"/>
  <c r="G55" i="6"/>
  <c r="H55" i="6" s="1"/>
  <c r="G54" i="6"/>
  <c r="H54" i="6" s="1"/>
  <c r="G53" i="6"/>
  <c r="H53" i="6" s="1"/>
  <c r="G52" i="6"/>
  <c r="H52" i="6" s="1"/>
  <c r="AC37" i="6"/>
  <c r="AD37" i="6" s="1"/>
  <c r="AC22" i="6"/>
  <c r="AD22" i="6" s="1"/>
  <c r="BA64" i="6"/>
  <c r="BB64" i="6" s="1"/>
  <c r="BA63" i="6"/>
  <c r="BB63" i="6" s="1"/>
  <c r="BA62" i="6"/>
  <c r="BB62" i="6" s="1"/>
  <c r="BA61" i="6"/>
  <c r="BB61" i="6" s="1"/>
  <c r="BA60" i="6"/>
  <c r="BB60" i="6" s="1"/>
  <c r="BA59" i="6"/>
  <c r="BB59" i="6" s="1"/>
  <c r="BA58" i="6"/>
  <c r="BB58" i="6" s="1"/>
  <c r="BA57" i="6"/>
  <c r="BB57" i="6" s="1"/>
  <c r="BA56" i="6"/>
  <c r="BB56" i="6" s="1"/>
  <c r="BA55" i="6"/>
  <c r="BB55" i="6" s="1"/>
  <c r="BA54" i="6"/>
  <c r="BB54" i="6" s="1"/>
  <c r="BA53" i="6"/>
  <c r="BB53" i="6" s="1"/>
  <c r="BA52" i="6"/>
  <c r="BB52" i="6" s="1"/>
  <c r="BA19" i="6"/>
  <c r="BB19" i="6" s="1"/>
  <c r="BA18" i="6"/>
  <c r="BB18" i="6" s="1"/>
  <c r="BA17" i="6"/>
  <c r="BB17" i="6" s="1"/>
  <c r="BA16" i="6"/>
  <c r="BB16" i="6" s="1"/>
  <c r="BA15" i="6"/>
  <c r="BB15" i="6" s="1"/>
  <c r="BA14" i="6"/>
  <c r="BB14" i="6" s="1"/>
  <c r="BA13" i="6"/>
  <c r="BB13" i="6" s="1"/>
  <c r="BA12" i="6"/>
  <c r="BB12" i="6" s="1"/>
  <c r="BA11" i="6"/>
  <c r="BB11" i="6" s="1"/>
  <c r="BA10" i="6"/>
  <c r="BB10" i="6" s="1"/>
  <c r="BA9" i="6"/>
  <c r="BB9" i="6" s="1"/>
  <c r="BA8" i="6"/>
  <c r="BB8" i="6" s="1"/>
  <c r="BA7" i="6"/>
  <c r="BB7" i="6" s="1"/>
  <c r="BA49" i="6"/>
  <c r="BB49" i="6" s="1"/>
  <c r="BA48" i="6"/>
  <c r="BB48" i="6" s="1"/>
  <c r="BA47" i="6"/>
  <c r="BB47" i="6" s="1"/>
  <c r="BA46" i="6"/>
  <c r="BB46" i="6" s="1"/>
  <c r="BA45" i="6"/>
  <c r="BB45" i="6" s="1"/>
  <c r="BA44" i="6"/>
  <c r="BB44" i="6" s="1"/>
  <c r="BA43" i="6"/>
  <c r="BB43" i="6" s="1"/>
  <c r="BA42" i="6"/>
  <c r="BB42" i="6" s="1"/>
  <c r="BA41" i="6"/>
  <c r="BB41" i="6" s="1"/>
  <c r="BA40" i="6"/>
  <c r="BB40" i="6" s="1"/>
  <c r="BA39" i="6"/>
  <c r="BB39" i="6" s="1"/>
  <c r="BA38" i="6"/>
  <c r="BB38" i="6" s="1"/>
  <c r="BA37" i="6"/>
  <c r="BB37" i="6" s="1"/>
  <c r="BA34" i="6"/>
  <c r="BB34" i="6" s="1"/>
  <c r="BA33" i="6"/>
  <c r="BB33" i="6" s="1"/>
  <c r="BA32" i="6"/>
  <c r="BB32" i="6" s="1"/>
  <c r="BA31" i="6"/>
  <c r="BB31" i="6" s="1"/>
  <c r="BA30" i="6"/>
  <c r="BB30" i="6" s="1"/>
  <c r="BA29" i="6"/>
  <c r="BB29" i="6" s="1"/>
  <c r="BA28" i="6"/>
  <c r="BB28" i="6" s="1"/>
  <c r="BA27" i="6"/>
  <c r="BB27" i="6" s="1"/>
  <c r="BA26" i="6"/>
  <c r="BB26" i="6" s="1"/>
  <c r="BA25" i="6"/>
  <c r="BB25" i="6" s="1"/>
  <c r="BA24" i="6"/>
  <c r="BB24" i="6" s="1"/>
  <c r="BA23" i="6"/>
  <c r="BB23" i="6" s="1"/>
  <c r="BA22" i="6"/>
  <c r="BB22" i="6" s="1"/>
  <c r="AO19" i="6"/>
  <c r="AP19" i="6" s="1"/>
  <c r="AO18" i="6"/>
  <c r="AP18" i="6" s="1"/>
  <c r="AO17" i="6"/>
  <c r="AP17" i="6" s="1"/>
  <c r="AO16" i="6"/>
  <c r="AP16" i="6" s="1"/>
  <c r="AO15" i="6"/>
  <c r="AP15" i="6" s="1"/>
  <c r="AO14" i="6"/>
  <c r="AP14" i="6" s="1"/>
  <c r="AO13" i="6"/>
  <c r="AP13" i="6" s="1"/>
  <c r="AO12" i="6"/>
  <c r="AP12" i="6" s="1"/>
  <c r="AO11" i="6"/>
  <c r="AP11" i="6" s="1"/>
  <c r="AO10" i="6"/>
  <c r="AP10" i="6" s="1"/>
  <c r="AO9" i="6"/>
  <c r="AP9" i="6" s="1"/>
  <c r="AO8" i="6"/>
  <c r="AP8" i="6" s="1"/>
  <c r="AO7" i="6"/>
  <c r="AP7" i="6" s="1"/>
  <c r="AO64" i="6"/>
  <c r="AP64" i="6" s="1"/>
  <c r="AO63" i="6"/>
  <c r="AP63" i="6" s="1"/>
  <c r="AO62" i="6"/>
  <c r="AP62" i="6" s="1"/>
  <c r="AO61" i="6"/>
  <c r="AP61" i="6" s="1"/>
  <c r="AO60" i="6"/>
  <c r="AP60" i="6" s="1"/>
  <c r="AO59" i="6"/>
  <c r="AP59" i="6" s="1"/>
  <c r="AO58" i="6"/>
  <c r="AP58" i="6" s="1"/>
  <c r="AO57" i="6"/>
  <c r="AP57" i="6" s="1"/>
  <c r="AO56" i="6"/>
  <c r="AP56" i="6" s="1"/>
  <c r="AO55" i="6"/>
  <c r="AP55" i="6" s="1"/>
  <c r="AO54" i="6"/>
  <c r="AP54" i="6" s="1"/>
  <c r="AO53" i="6"/>
  <c r="AP53" i="6" s="1"/>
  <c r="AO52" i="6"/>
  <c r="AP52" i="6" s="1"/>
  <c r="AO49" i="6"/>
  <c r="AP49" i="6" s="1"/>
  <c r="AO48" i="6"/>
  <c r="AP48" i="6" s="1"/>
  <c r="AO47" i="6"/>
  <c r="AP47" i="6" s="1"/>
  <c r="AO46" i="6"/>
  <c r="AP46" i="6" s="1"/>
  <c r="AO45" i="6"/>
  <c r="AP45" i="6" s="1"/>
  <c r="AO44" i="6"/>
  <c r="AP44" i="6" s="1"/>
  <c r="AO43" i="6"/>
  <c r="AP43" i="6" s="1"/>
  <c r="AO42" i="6"/>
  <c r="AP42" i="6" s="1"/>
  <c r="AO41" i="6"/>
  <c r="AP41" i="6" s="1"/>
  <c r="AO40" i="6"/>
  <c r="AP40" i="6" s="1"/>
  <c r="AO39" i="6"/>
  <c r="AP39" i="6" s="1"/>
  <c r="AO38" i="6"/>
  <c r="AP38" i="6" s="1"/>
  <c r="AO37" i="6"/>
  <c r="AP37" i="6" s="1"/>
  <c r="AO34" i="6"/>
  <c r="AP34" i="6" s="1"/>
  <c r="AO33" i="6"/>
  <c r="AP33" i="6" s="1"/>
  <c r="AO32" i="6"/>
  <c r="AP32" i="6" s="1"/>
  <c r="AO31" i="6"/>
  <c r="AP31" i="6" s="1"/>
  <c r="AO30" i="6"/>
  <c r="AP30" i="6" s="1"/>
  <c r="AO29" i="6"/>
  <c r="AP29" i="6" s="1"/>
  <c r="AO28" i="6"/>
  <c r="AP28" i="6" s="1"/>
  <c r="AO27" i="6"/>
  <c r="AP27" i="6" s="1"/>
  <c r="AO26" i="6"/>
  <c r="AP26" i="6" s="1"/>
  <c r="AO25" i="6"/>
  <c r="AP25" i="6" s="1"/>
  <c r="AO24" i="6"/>
  <c r="AP24" i="6" s="1"/>
  <c r="AO23" i="6"/>
  <c r="AP23" i="6" s="1"/>
  <c r="AO22" i="6"/>
  <c r="AP22" i="6" s="1"/>
  <c r="AC49" i="6"/>
  <c r="AD49" i="6" s="1"/>
  <c r="AC48" i="6"/>
  <c r="AD48" i="6" s="1"/>
  <c r="AC47" i="6"/>
  <c r="AD47" i="6" s="1"/>
  <c r="AC46" i="6"/>
  <c r="AD46" i="6" s="1"/>
  <c r="AC45" i="6"/>
  <c r="AD45" i="6" s="1"/>
  <c r="AC44" i="6"/>
  <c r="AD44" i="6" s="1"/>
  <c r="AC43" i="6"/>
  <c r="AD43" i="6" s="1"/>
  <c r="AC42" i="6"/>
  <c r="AD42" i="6" s="1"/>
  <c r="AC41" i="6"/>
  <c r="AD41" i="6" s="1"/>
  <c r="AC40" i="6"/>
  <c r="AD40" i="6" s="1"/>
  <c r="AC39" i="6"/>
  <c r="AD39" i="6" s="1"/>
  <c r="AC38" i="6"/>
  <c r="AD38" i="6" s="1"/>
  <c r="AC34" i="6"/>
  <c r="AD34" i="6" s="1"/>
  <c r="AC33" i="6"/>
  <c r="AD33" i="6" s="1"/>
  <c r="AC32" i="6"/>
  <c r="AD32" i="6" s="1"/>
  <c r="AC31" i="6"/>
  <c r="AD31" i="6" s="1"/>
  <c r="AC30" i="6"/>
  <c r="AD30" i="6" s="1"/>
  <c r="AC29" i="6"/>
  <c r="AD29" i="6" s="1"/>
  <c r="AC28" i="6"/>
  <c r="AD28" i="6" s="1"/>
  <c r="AC27" i="6"/>
  <c r="AD27" i="6" s="1"/>
  <c r="AC26" i="6"/>
  <c r="AD26" i="6" s="1"/>
  <c r="AC25" i="6"/>
  <c r="AD25" i="6" s="1"/>
  <c r="AC24" i="6"/>
  <c r="AD24" i="6" s="1"/>
  <c r="AC23" i="6"/>
  <c r="AD23" i="6" s="1"/>
  <c r="AC64" i="6"/>
  <c r="AD64" i="6" s="1"/>
  <c r="AC63" i="6"/>
  <c r="AD63" i="6" s="1"/>
  <c r="AC62" i="6"/>
  <c r="AD62" i="6" s="1"/>
  <c r="AC61" i="6"/>
  <c r="AD61" i="6" s="1"/>
  <c r="AC60" i="6"/>
  <c r="AD60" i="6" s="1"/>
  <c r="AC59" i="6"/>
  <c r="AD59" i="6" s="1"/>
  <c r="AC58" i="6"/>
  <c r="AD58" i="6" s="1"/>
  <c r="AC57" i="6"/>
  <c r="AD57" i="6" s="1"/>
  <c r="AC56" i="6"/>
  <c r="AD56" i="6" s="1"/>
  <c r="AC55" i="6"/>
  <c r="AD55" i="6" s="1"/>
  <c r="AC54" i="6"/>
  <c r="AD54" i="6" s="1"/>
  <c r="AC53" i="6"/>
  <c r="AD53" i="6" s="1"/>
  <c r="AC52" i="6"/>
  <c r="AD52" i="6" s="1"/>
  <c r="AC19" i="6"/>
  <c r="AD19" i="6" s="1"/>
  <c r="AC18" i="6"/>
  <c r="AD18" i="6" s="1"/>
  <c r="AC17" i="6"/>
  <c r="AD17" i="6" s="1"/>
  <c r="AC16" i="6"/>
  <c r="AD16" i="6" s="1"/>
  <c r="AC15" i="6"/>
  <c r="AD15" i="6" s="1"/>
  <c r="AC14" i="6"/>
  <c r="AD14" i="6" s="1"/>
  <c r="AC13" i="6"/>
  <c r="AD13" i="6" s="1"/>
  <c r="AC12" i="6"/>
  <c r="AD12" i="6" s="1"/>
  <c r="AC11" i="6"/>
  <c r="AD11" i="6" s="1"/>
  <c r="AC10" i="6"/>
  <c r="AD10" i="6" s="1"/>
  <c r="AC9" i="6"/>
  <c r="AD9" i="6" s="1"/>
  <c r="AC8" i="6"/>
  <c r="AD8" i="6" s="1"/>
  <c r="AC7" i="6"/>
  <c r="AD7" i="6" s="1"/>
  <c r="E49" i="6"/>
  <c r="F49" i="6" s="1"/>
  <c r="E48" i="6"/>
  <c r="F48" i="6" s="1"/>
  <c r="E47" i="6"/>
  <c r="F47" i="6" s="1"/>
  <c r="E46" i="6"/>
  <c r="F46" i="6" s="1"/>
  <c r="E45" i="6"/>
  <c r="F45" i="6" s="1"/>
  <c r="E44" i="6"/>
  <c r="F44" i="6" s="1"/>
  <c r="E43" i="6"/>
  <c r="F43" i="6" s="1"/>
  <c r="E42" i="6"/>
  <c r="F42" i="6" s="1"/>
  <c r="E41" i="6"/>
  <c r="F41" i="6" s="1"/>
  <c r="E40" i="6"/>
  <c r="F40" i="6" s="1"/>
  <c r="E39" i="6"/>
  <c r="F39" i="6" s="1"/>
  <c r="E38" i="6"/>
  <c r="F38" i="6" s="1"/>
  <c r="E37" i="6"/>
  <c r="F37" i="6" s="1"/>
  <c r="Q49" i="6"/>
  <c r="R49" i="6" s="1"/>
  <c r="Q48" i="6"/>
  <c r="R48" i="6" s="1"/>
  <c r="Q47" i="6"/>
  <c r="R47" i="6" s="1"/>
  <c r="Q46" i="6"/>
  <c r="R46" i="6" s="1"/>
  <c r="Q45" i="6"/>
  <c r="R45" i="6" s="1"/>
  <c r="Q44" i="6"/>
  <c r="R44" i="6" s="1"/>
  <c r="Q43" i="6"/>
  <c r="R43" i="6" s="1"/>
  <c r="Q42" i="6"/>
  <c r="R42" i="6" s="1"/>
  <c r="Q41" i="6"/>
  <c r="R41" i="6" s="1"/>
  <c r="Q40" i="6"/>
  <c r="R40" i="6" s="1"/>
  <c r="Q39" i="6"/>
  <c r="R39" i="6" s="1"/>
  <c r="Q38" i="6"/>
  <c r="R38" i="6" s="1"/>
  <c r="Q37" i="6"/>
  <c r="R37" i="6" s="1"/>
  <c r="Q34" i="6"/>
  <c r="R34" i="6" s="1"/>
  <c r="Q33" i="6"/>
  <c r="R33" i="6" s="1"/>
  <c r="Q32" i="6"/>
  <c r="R32" i="6" s="1"/>
  <c r="Q31" i="6"/>
  <c r="R31" i="6" s="1"/>
  <c r="Q30" i="6"/>
  <c r="R30" i="6" s="1"/>
  <c r="Q29" i="6"/>
  <c r="R29" i="6" s="1"/>
  <c r="Q28" i="6"/>
  <c r="R28" i="6" s="1"/>
  <c r="Q27" i="6"/>
  <c r="R27" i="6" s="1"/>
  <c r="Q26" i="6"/>
  <c r="R26" i="6" s="1"/>
  <c r="Q25" i="6"/>
  <c r="R25" i="6" s="1"/>
  <c r="Q24" i="6"/>
  <c r="R24" i="6" s="1"/>
  <c r="Q23" i="6"/>
  <c r="R23" i="6" s="1"/>
  <c r="Q22" i="6"/>
  <c r="R22" i="6" s="1"/>
  <c r="E34" i="6"/>
  <c r="F34" i="6" s="1"/>
  <c r="E33" i="6"/>
  <c r="F33" i="6" s="1"/>
  <c r="E32" i="6"/>
  <c r="F32" i="6" s="1"/>
  <c r="E31" i="6"/>
  <c r="F31" i="6" s="1"/>
  <c r="E30" i="6"/>
  <c r="F30" i="6" s="1"/>
  <c r="E29" i="6"/>
  <c r="F29" i="6" s="1"/>
  <c r="E28" i="6"/>
  <c r="F28" i="6" s="1"/>
  <c r="E27" i="6"/>
  <c r="F27" i="6" s="1"/>
  <c r="E26" i="6"/>
  <c r="F26" i="6" s="1"/>
  <c r="E25" i="6"/>
  <c r="F25" i="6" s="1"/>
  <c r="E24" i="6"/>
  <c r="F24" i="6" s="1"/>
  <c r="E23" i="6"/>
  <c r="F23" i="6" s="1"/>
  <c r="E22" i="6"/>
  <c r="F22" i="6" s="1"/>
  <c r="Q19" i="6"/>
  <c r="R19" i="6" s="1"/>
  <c r="Q18" i="6"/>
  <c r="R18" i="6" s="1"/>
  <c r="Q17" i="6"/>
  <c r="R17" i="6" s="1"/>
  <c r="Q16" i="6"/>
  <c r="R16" i="6" s="1"/>
  <c r="Q15" i="6"/>
  <c r="R15" i="6" s="1"/>
  <c r="Q14" i="6"/>
  <c r="R14" i="6" s="1"/>
  <c r="Q13" i="6"/>
  <c r="R13" i="6" s="1"/>
  <c r="Q12" i="6"/>
  <c r="R12" i="6" s="1"/>
  <c r="Q11" i="6"/>
  <c r="R11" i="6" s="1"/>
  <c r="Q10" i="6"/>
  <c r="R10" i="6" s="1"/>
  <c r="Q9" i="6"/>
  <c r="R9" i="6" s="1"/>
  <c r="Q8" i="6"/>
  <c r="R8" i="6" s="1"/>
  <c r="Q7" i="6"/>
  <c r="R7" i="6" s="1"/>
  <c r="E19" i="6"/>
  <c r="F19" i="6" s="1"/>
  <c r="E18" i="6"/>
  <c r="F18" i="6" s="1"/>
  <c r="E17" i="6"/>
  <c r="F17" i="6" s="1"/>
  <c r="E16" i="6"/>
  <c r="F16" i="6" s="1"/>
  <c r="E15" i="6"/>
  <c r="F15" i="6" s="1"/>
  <c r="E14" i="6"/>
  <c r="F14" i="6" s="1"/>
  <c r="E13" i="6"/>
  <c r="F13" i="6" s="1"/>
  <c r="E12" i="6"/>
  <c r="F12" i="6" s="1"/>
  <c r="E11" i="6"/>
  <c r="F11" i="6" s="1"/>
  <c r="E10" i="6"/>
  <c r="F10" i="6" s="1"/>
  <c r="E9" i="6"/>
  <c r="F9" i="6" s="1"/>
  <c r="E8" i="6"/>
  <c r="F8" i="6" s="1"/>
  <c r="E7" i="6"/>
  <c r="F7" i="6" s="1"/>
  <c r="E242" i="5" l="1"/>
  <c r="C3" i="5" s="1"/>
  <c r="BI3" i="5" s="1"/>
  <c r="F242" i="5"/>
  <c r="G242" i="5"/>
  <c r="C5" i="5" s="1"/>
  <c r="BI5" i="5" s="1"/>
  <c r="H242" i="5"/>
  <c r="C6" i="5" s="1"/>
  <c r="BI6" i="5" s="1"/>
  <c r="I242" i="5"/>
  <c r="J242" i="5"/>
  <c r="K242" i="5"/>
  <c r="C9" i="5" s="1"/>
  <c r="BI9" i="5" s="1"/>
  <c r="L242" i="5"/>
  <c r="C10" i="5" s="1"/>
  <c r="BI10" i="5" s="1"/>
  <c r="M242" i="5"/>
  <c r="N242" i="5"/>
  <c r="O242" i="5"/>
  <c r="C13" i="5" s="1"/>
  <c r="BI13" i="5" s="1"/>
  <c r="P242" i="5"/>
  <c r="C14" i="5" s="1"/>
  <c r="BI14" i="5" s="1"/>
  <c r="Q242" i="5"/>
  <c r="R242" i="5"/>
  <c r="S242" i="5"/>
  <c r="C17" i="5" s="1"/>
  <c r="BJ4" i="5" s="1"/>
  <c r="T242" i="5"/>
  <c r="C18" i="5" s="1"/>
  <c r="BJ5" i="5" s="1"/>
  <c r="U242" i="5"/>
  <c r="V242" i="5"/>
  <c r="W242" i="5"/>
  <c r="C21" i="5" s="1"/>
  <c r="BJ8" i="5" s="1"/>
  <c r="X242" i="5"/>
  <c r="C22" i="5" s="1"/>
  <c r="BJ9" i="5" s="1"/>
  <c r="Y242" i="5"/>
  <c r="Z242" i="5"/>
  <c r="AA242" i="5"/>
  <c r="C25" i="5" s="1"/>
  <c r="BJ12" i="5" s="1"/>
  <c r="AB242" i="5"/>
  <c r="C26" i="5" s="1"/>
  <c r="BJ13" i="5" s="1"/>
  <c r="AC242" i="5"/>
  <c r="AD242" i="5"/>
  <c r="AE242" i="5"/>
  <c r="C29" i="5" s="1"/>
  <c r="BK3" i="5" s="1"/>
  <c r="AF242" i="5"/>
  <c r="C30" i="5" s="1"/>
  <c r="BK4" i="5" s="1"/>
  <c r="AG242" i="5"/>
  <c r="AH242" i="5"/>
  <c r="AI242" i="5"/>
  <c r="C33" i="5" s="1"/>
  <c r="BK7" i="5" s="1"/>
  <c r="AJ242" i="5"/>
  <c r="C34" i="5" s="1"/>
  <c r="BK8" i="5" s="1"/>
  <c r="AK242" i="5"/>
  <c r="AL242" i="5"/>
  <c r="AM242" i="5"/>
  <c r="C37" i="5" s="1"/>
  <c r="BK11" i="5" s="1"/>
  <c r="AN242" i="5"/>
  <c r="C38" i="5" s="1"/>
  <c r="BK12" i="5" s="1"/>
  <c r="AO242" i="5"/>
  <c r="AP242" i="5"/>
  <c r="AQ242" i="5"/>
  <c r="C41" i="5" s="1"/>
  <c r="BL2" i="5" s="1"/>
  <c r="AR242" i="5"/>
  <c r="C42" i="5" s="1"/>
  <c r="BL3" i="5" s="1"/>
  <c r="AS242" i="5"/>
  <c r="AT242" i="5"/>
  <c r="AU242" i="5"/>
  <c r="C45" i="5" s="1"/>
  <c r="BL6" i="5" s="1"/>
  <c r="AV242" i="5"/>
  <c r="C46" i="5" s="1"/>
  <c r="BL7" i="5" s="1"/>
  <c r="AW242" i="5"/>
  <c r="AX242" i="5"/>
  <c r="AY242" i="5"/>
  <c r="C49" i="5" s="1"/>
  <c r="BL10" i="5" s="1"/>
  <c r="AZ242" i="5"/>
  <c r="C50" i="5" s="1"/>
  <c r="BL11" i="5" s="1"/>
  <c r="BA242" i="5"/>
  <c r="BB242" i="5"/>
  <c r="BC242" i="5"/>
  <c r="C53" i="5" s="1"/>
  <c r="BL14" i="5" s="1"/>
  <c r="BD242" i="5"/>
  <c r="C54" i="5" s="1"/>
  <c r="BM2" i="5" s="1"/>
  <c r="BE242" i="5"/>
  <c r="BF242" i="5"/>
  <c r="BG242" i="5"/>
  <c r="C57" i="5" s="1"/>
  <c r="BM5" i="5" s="1"/>
  <c r="BH242" i="5"/>
  <c r="C58" i="5" s="1"/>
  <c r="BM6" i="5" s="1"/>
  <c r="BI242" i="5"/>
  <c r="BJ242" i="5"/>
  <c r="BK242" i="5"/>
  <c r="C61" i="5" s="1"/>
  <c r="BM9" i="5" s="1"/>
  <c r="BL242" i="5"/>
  <c r="C62" i="5" s="1"/>
  <c r="BM10" i="5" s="1"/>
  <c r="BM242" i="5"/>
  <c r="BN242" i="5"/>
  <c r="BO242" i="5"/>
  <c r="C65" i="5" s="1"/>
  <c r="BM13" i="5" s="1"/>
  <c r="BP242" i="5"/>
  <c r="C66" i="5" s="1"/>
  <c r="BM14" i="5" s="1"/>
  <c r="BQ242" i="5"/>
  <c r="BR242" i="5"/>
  <c r="C68" i="5" s="1"/>
  <c r="BN3" i="5" s="1"/>
  <c r="BS242" i="5"/>
  <c r="C69" i="5" s="1"/>
  <c r="BN4" i="5" s="1"/>
  <c r="BT242" i="5"/>
  <c r="C70" i="5" s="1"/>
  <c r="BN5" i="5" s="1"/>
  <c r="BU242" i="5"/>
  <c r="BV242" i="5"/>
  <c r="BW242" i="5"/>
  <c r="C73" i="5" s="1"/>
  <c r="BN8" i="5" s="1"/>
  <c r="BX242" i="5"/>
  <c r="C74" i="5" s="1"/>
  <c r="BN9" i="5" s="1"/>
  <c r="BY242" i="5"/>
  <c r="BZ242" i="5"/>
  <c r="C76" i="5" s="1"/>
  <c r="BN11" i="5" s="1"/>
  <c r="CA242" i="5"/>
  <c r="C77" i="5" s="1"/>
  <c r="BN12" i="5" s="1"/>
  <c r="CB242" i="5"/>
  <c r="C78" i="5" s="1"/>
  <c r="BN13" i="5" s="1"/>
  <c r="CC242" i="5"/>
  <c r="CD242" i="5"/>
  <c r="C80" i="5" s="1"/>
  <c r="BO2" i="5" s="1"/>
  <c r="CE242" i="5"/>
  <c r="C81" i="5" s="1"/>
  <c r="BO3" i="5" s="1"/>
  <c r="CF242" i="5"/>
  <c r="C82" i="5" s="1"/>
  <c r="BO4" i="5" s="1"/>
  <c r="CG242" i="5"/>
  <c r="CH242" i="5"/>
  <c r="C84" i="5" s="1"/>
  <c r="BO6" i="5" s="1"/>
  <c r="CI242" i="5"/>
  <c r="C85" i="5" s="1"/>
  <c r="BO7" i="5" s="1"/>
  <c r="CJ242" i="5"/>
  <c r="C86" i="5" s="1"/>
  <c r="BO8" i="5" s="1"/>
  <c r="CK242" i="5"/>
  <c r="CL242" i="5"/>
  <c r="CM242" i="5"/>
  <c r="C89" i="5" s="1"/>
  <c r="BO11" i="5" s="1"/>
  <c r="CN242" i="5"/>
  <c r="C90" i="5" s="1"/>
  <c r="BO12" i="5" s="1"/>
  <c r="CO242" i="5"/>
  <c r="CP242" i="5"/>
  <c r="C92" i="5" s="1"/>
  <c r="BO14" i="5" s="1"/>
  <c r="CQ242" i="5"/>
  <c r="C93" i="5" s="1"/>
  <c r="BP2" i="5" s="1"/>
  <c r="CR242" i="5"/>
  <c r="C94" i="5" s="1"/>
  <c r="BP3" i="5" s="1"/>
  <c r="CS242" i="5"/>
  <c r="CT242" i="5"/>
  <c r="C96" i="5" s="1"/>
  <c r="BP5" i="5" s="1"/>
  <c r="CU242" i="5"/>
  <c r="C97" i="5" s="1"/>
  <c r="BP6" i="5" s="1"/>
  <c r="CV242" i="5"/>
  <c r="C98" i="5" s="1"/>
  <c r="BP7" i="5" s="1"/>
  <c r="CW242" i="5"/>
  <c r="CX242" i="5"/>
  <c r="C100" i="5" s="1"/>
  <c r="BP9" i="5" s="1"/>
  <c r="CY242" i="5"/>
  <c r="C101" i="5" s="1"/>
  <c r="BP10" i="5" s="1"/>
  <c r="CZ242" i="5"/>
  <c r="C102" i="5" s="1"/>
  <c r="BP11" i="5" s="1"/>
  <c r="DA242" i="5"/>
  <c r="DB242" i="5"/>
  <c r="DC242" i="5"/>
  <c r="C105" i="5" s="1"/>
  <c r="BP14" i="5" s="1"/>
  <c r="DD242" i="5"/>
  <c r="C106" i="5" s="1"/>
  <c r="BQ2" i="5" s="1"/>
  <c r="DE242" i="5"/>
  <c r="DF242" i="5"/>
  <c r="C108" i="5" s="1"/>
  <c r="BQ4" i="5" s="1"/>
  <c r="DG242" i="5"/>
  <c r="C109" i="5" s="1"/>
  <c r="BQ5" i="5" s="1"/>
  <c r="DH242" i="5"/>
  <c r="C110" i="5" s="1"/>
  <c r="BQ6" i="5" s="1"/>
  <c r="DI242" i="5"/>
  <c r="DJ242" i="5"/>
  <c r="C112" i="5" s="1"/>
  <c r="BQ8" i="5" s="1"/>
  <c r="DK242" i="5"/>
  <c r="C113" i="5" s="1"/>
  <c r="BQ9" i="5" s="1"/>
  <c r="DL242" i="5"/>
  <c r="C114" i="5" s="1"/>
  <c r="BQ10" i="5" s="1"/>
  <c r="DM242" i="5"/>
  <c r="DN242" i="5"/>
  <c r="C116" i="5" s="1"/>
  <c r="BQ12" i="5" s="1"/>
  <c r="DO242" i="5"/>
  <c r="C117" i="5" s="1"/>
  <c r="BQ13" i="5" s="1"/>
  <c r="DP242" i="5"/>
  <c r="C118" i="5" s="1"/>
  <c r="BQ14" i="5" s="1"/>
  <c r="DQ242" i="5"/>
  <c r="DR242" i="5"/>
  <c r="DS242" i="5"/>
  <c r="C121" i="5" s="1"/>
  <c r="BR4" i="5" s="1"/>
  <c r="DT242" i="5"/>
  <c r="C122" i="5" s="1"/>
  <c r="BR5" i="5" s="1"/>
  <c r="DU242" i="5"/>
  <c r="DV242" i="5"/>
  <c r="C124" i="5" s="1"/>
  <c r="BR7" i="5" s="1"/>
  <c r="DW242" i="5"/>
  <c r="C125" i="5" s="1"/>
  <c r="BR8" i="5" s="1"/>
  <c r="DX242" i="5"/>
  <c r="C126" i="5" s="1"/>
  <c r="BR9" i="5" s="1"/>
  <c r="DY242" i="5"/>
  <c r="DZ242" i="5"/>
  <c r="C128" i="5" s="1"/>
  <c r="BR11" i="5" s="1"/>
  <c r="EA242" i="5"/>
  <c r="C129" i="5" s="1"/>
  <c r="BR12" i="5" s="1"/>
  <c r="EB242" i="5"/>
  <c r="C130" i="5" s="1"/>
  <c r="BR13" i="5" s="1"/>
  <c r="EC242" i="5"/>
  <c r="ED242" i="5"/>
  <c r="C132" i="5" s="1"/>
  <c r="BS2" i="5" s="1"/>
  <c r="EE242" i="5"/>
  <c r="C133" i="5" s="1"/>
  <c r="BS3" i="5" s="1"/>
  <c r="EF242" i="5"/>
  <c r="C134" i="5" s="1"/>
  <c r="BS4" i="5" s="1"/>
  <c r="EG242" i="5"/>
  <c r="EH242" i="5"/>
  <c r="EI242" i="5"/>
  <c r="C137" i="5" s="1"/>
  <c r="BS7" i="5" s="1"/>
  <c r="EJ242" i="5"/>
  <c r="C138" i="5" s="1"/>
  <c r="BS8" i="5" s="1"/>
  <c r="EK242" i="5"/>
  <c r="EL242" i="5"/>
  <c r="C140" i="5" s="1"/>
  <c r="BS10" i="5" s="1"/>
  <c r="EM242" i="5"/>
  <c r="C141" i="5" s="1"/>
  <c r="BS11" i="5" s="1"/>
  <c r="EN242" i="5"/>
  <c r="C142" i="5" s="1"/>
  <c r="BS12" i="5" s="1"/>
  <c r="EO242" i="5"/>
  <c r="EP242" i="5"/>
  <c r="C144" i="5" s="1"/>
  <c r="BS14" i="5" s="1"/>
  <c r="EQ242" i="5"/>
  <c r="C145" i="5" s="1"/>
  <c r="BT2" i="5" s="1"/>
  <c r="ER242" i="5"/>
  <c r="C146" i="5" s="1"/>
  <c r="BT3" i="5" s="1"/>
  <c r="ES242" i="5"/>
  <c r="ET242" i="5"/>
  <c r="C148" i="5" s="1"/>
  <c r="BT5" i="5" s="1"/>
  <c r="EU242" i="5"/>
  <c r="C149" i="5" s="1"/>
  <c r="BT6" i="5" s="1"/>
  <c r="EV242" i="5"/>
  <c r="C150" i="5" s="1"/>
  <c r="BT7" i="5" s="1"/>
  <c r="EW242" i="5"/>
  <c r="EX242" i="5"/>
  <c r="C152" i="5" s="1"/>
  <c r="BT9" i="5" s="1"/>
  <c r="EY242" i="5"/>
  <c r="C153" i="5" s="1"/>
  <c r="BT10" i="5" s="1"/>
  <c r="EZ242" i="5"/>
  <c r="C154" i="5" s="1"/>
  <c r="BT11" i="5" s="1"/>
  <c r="FA242" i="5"/>
  <c r="FB242" i="5"/>
  <c r="FC242" i="5"/>
  <c r="C157" i="5" s="1"/>
  <c r="BT14" i="5" s="1"/>
  <c r="FD242" i="5"/>
  <c r="C158" i="5" s="1"/>
  <c r="BU2" i="5" s="1"/>
  <c r="FE242" i="5"/>
  <c r="FF242" i="5"/>
  <c r="C160" i="5" s="1"/>
  <c r="BU4" i="5" s="1"/>
  <c r="FG242" i="5"/>
  <c r="C161" i="5" s="1"/>
  <c r="BU5" i="5" s="1"/>
  <c r="FH242" i="5"/>
  <c r="C162" i="5" s="1"/>
  <c r="BU6" i="5" s="1"/>
  <c r="FI242" i="5"/>
  <c r="FJ242" i="5"/>
  <c r="C164" i="5" s="1"/>
  <c r="BU8" i="5" s="1"/>
  <c r="FK242" i="5"/>
  <c r="C165" i="5" s="1"/>
  <c r="BU9" i="5" s="1"/>
  <c r="FL242" i="5"/>
  <c r="C166" i="5" s="1"/>
  <c r="BU10" i="5" s="1"/>
  <c r="FM242" i="5"/>
  <c r="FN242" i="5"/>
  <c r="C168" i="5" s="1"/>
  <c r="BU12" i="5" s="1"/>
  <c r="FO242" i="5"/>
  <c r="C169" i="5" s="1"/>
  <c r="BU13" i="5" s="1"/>
  <c r="FP242" i="5"/>
  <c r="C170" i="5" s="1"/>
  <c r="BU14" i="5" s="1"/>
  <c r="FQ242" i="5"/>
  <c r="FR242" i="5"/>
  <c r="C172" i="5" s="1"/>
  <c r="BV3" i="5" s="1"/>
  <c r="FS242" i="5"/>
  <c r="C173" i="5" s="1"/>
  <c r="BV4" i="5" s="1"/>
  <c r="FT242" i="5"/>
  <c r="C174" i="5" s="1"/>
  <c r="BV5" i="5" s="1"/>
  <c r="FU242" i="5"/>
  <c r="FV242" i="5"/>
  <c r="C176" i="5" s="1"/>
  <c r="BV7" i="5" s="1"/>
  <c r="FW242" i="5"/>
  <c r="C177" i="5" s="1"/>
  <c r="BV8" i="5" s="1"/>
  <c r="FX242" i="5"/>
  <c r="C178" i="5" s="1"/>
  <c r="BV9" i="5" s="1"/>
  <c r="FY242" i="5"/>
  <c r="FZ242" i="5"/>
  <c r="C180" i="5" s="1"/>
  <c r="BV11" i="5" s="1"/>
  <c r="GA242" i="5"/>
  <c r="C181" i="5" s="1"/>
  <c r="BV12" i="5" s="1"/>
  <c r="GB242" i="5"/>
  <c r="C182" i="5" s="1"/>
  <c r="BV13" i="5" s="1"/>
  <c r="GC242" i="5"/>
  <c r="GD242" i="5"/>
  <c r="C184" i="5" s="1"/>
  <c r="BW2" i="5" s="1"/>
  <c r="GE242" i="5"/>
  <c r="C185" i="5" s="1"/>
  <c r="BW3" i="5" s="1"/>
  <c r="GF242" i="5"/>
  <c r="C186" i="5" s="1"/>
  <c r="BW4" i="5" s="1"/>
  <c r="GG242" i="5"/>
  <c r="GH242" i="5"/>
  <c r="C188" i="5" s="1"/>
  <c r="BW6" i="5" s="1"/>
  <c r="GI242" i="5"/>
  <c r="C189" i="5" s="1"/>
  <c r="BW7" i="5" s="1"/>
  <c r="GJ242" i="5"/>
  <c r="C190" i="5" s="1"/>
  <c r="BW8" i="5" s="1"/>
  <c r="GK242" i="5"/>
  <c r="GL242" i="5"/>
  <c r="C192" i="5" s="1"/>
  <c r="BW10" i="5" s="1"/>
  <c r="GM242" i="5"/>
  <c r="C193" i="5" s="1"/>
  <c r="BW11" i="5" s="1"/>
  <c r="GN242" i="5"/>
  <c r="C194" i="5" s="1"/>
  <c r="BW12" i="5" s="1"/>
  <c r="GO242" i="5"/>
  <c r="GP242" i="5"/>
  <c r="C196" i="5" s="1"/>
  <c r="BW14" i="5" s="1"/>
  <c r="GQ242" i="5"/>
  <c r="C197" i="5" s="1"/>
  <c r="BX2" i="5" s="1"/>
  <c r="GR242" i="5"/>
  <c r="C198" i="5" s="1"/>
  <c r="BX3" i="5" s="1"/>
  <c r="GS242" i="5"/>
  <c r="GT242" i="5"/>
  <c r="C200" i="5" s="1"/>
  <c r="BX5" i="5" s="1"/>
  <c r="GU242" i="5"/>
  <c r="C201" i="5" s="1"/>
  <c r="BX6" i="5" s="1"/>
  <c r="GV242" i="5"/>
  <c r="C202" i="5" s="1"/>
  <c r="BX7" i="5" s="1"/>
  <c r="GW242" i="5"/>
  <c r="GX242" i="5"/>
  <c r="C204" i="5" s="1"/>
  <c r="BX9" i="5" s="1"/>
  <c r="GY242" i="5"/>
  <c r="C205" i="5" s="1"/>
  <c r="BX10" i="5" s="1"/>
  <c r="GZ242" i="5"/>
  <c r="C206" i="5" s="1"/>
  <c r="BX11" i="5" s="1"/>
  <c r="HA242" i="5"/>
  <c r="HB242" i="5"/>
  <c r="C208" i="5" s="1"/>
  <c r="BX13" i="5" s="1"/>
  <c r="HC242" i="5"/>
  <c r="C209" i="5" s="1"/>
  <c r="BX14" i="5" s="1"/>
  <c r="HD242" i="5"/>
  <c r="C210" i="5" s="1"/>
  <c r="BY2" i="5" s="1"/>
  <c r="HE242" i="5"/>
  <c r="HF242" i="5"/>
  <c r="C212" i="5" s="1"/>
  <c r="BY4" i="5" s="1"/>
  <c r="HG242" i="5"/>
  <c r="C213" i="5" s="1"/>
  <c r="BY5" i="5" s="1"/>
  <c r="HH242" i="5"/>
  <c r="C214" i="5" s="1"/>
  <c r="BY6" i="5" s="1"/>
  <c r="HI242" i="5"/>
  <c r="HJ242" i="5"/>
  <c r="C216" i="5" s="1"/>
  <c r="BY8" i="5" s="1"/>
  <c r="HK242" i="5"/>
  <c r="C217" i="5" s="1"/>
  <c r="BY9" i="5" s="1"/>
  <c r="HL242" i="5"/>
  <c r="C218" i="5" s="1"/>
  <c r="BY10" i="5" s="1"/>
  <c r="HM242" i="5"/>
  <c r="HN242" i="5"/>
  <c r="C220" i="5" s="1"/>
  <c r="BY12" i="5" s="1"/>
  <c r="HO242" i="5"/>
  <c r="C221" i="5" s="1"/>
  <c r="BY13" i="5" s="1"/>
  <c r="HP242" i="5"/>
  <c r="C222" i="5" s="1"/>
  <c r="BY14" i="5" s="1"/>
  <c r="HQ242" i="5"/>
  <c r="HR242" i="5"/>
  <c r="C224" i="5" s="1"/>
  <c r="BZ3" i="5" s="1"/>
  <c r="HS242" i="5"/>
  <c r="C225" i="5" s="1"/>
  <c r="BZ4" i="5" s="1"/>
  <c r="HT242" i="5"/>
  <c r="C226" i="5" s="1"/>
  <c r="BZ5" i="5" s="1"/>
  <c r="HU242" i="5"/>
  <c r="HV242" i="5"/>
  <c r="C228" i="5" s="1"/>
  <c r="BZ7" i="5" s="1"/>
  <c r="HW242" i="5"/>
  <c r="C229" i="5" s="1"/>
  <c r="BZ8" i="5" s="1"/>
  <c r="HX242" i="5"/>
  <c r="C230" i="5" s="1"/>
  <c r="BZ9" i="5" s="1"/>
  <c r="HY242" i="5"/>
  <c r="HZ242" i="5"/>
  <c r="C232" i="5" s="1"/>
  <c r="BZ11" i="5" s="1"/>
  <c r="IA242" i="5"/>
  <c r="C233" i="5" s="1"/>
  <c r="BZ12" i="5" s="1"/>
  <c r="IB242" i="5"/>
  <c r="C234" i="5" s="1"/>
  <c r="BZ13" i="5" s="1"/>
  <c r="IC242" i="5"/>
  <c r="C4" i="5"/>
  <c r="BI4" i="5" s="1"/>
  <c r="C8" i="5"/>
  <c r="BI8" i="5" s="1"/>
  <c r="C12" i="5"/>
  <c r="BI12" i="5" s="1"/>
  <c r="C16" i="5"/>
  <c r="BJ3" i="5" s="1"/>
  <c r="C20" i="5"/>
  <c r="BJ7" i="5" s="1"/>
  <c r="C24" i="5"/>
  <c r="BJ11" i="5" s="1"/>
  <c r="C28" i="5"/>
  <c r="BK2" i="5" s="1"/>
  <c r="C32" i="5"/>
  <c r="BK6" i="5" s="1"/>
  <c r="C36" i="5"/>
  <c r="BK10" i="5" s="1"/>
  <c r="C40" i="5"/>
  <c r="BK14" i="5" s="1"/>
  <c r="C44" i="5"/>
  <c r="BL5" i="5" s="1"/>
  <c r="C48" i="5"/>
  <c r="BL9" i="5" s="1"/>
  <c r="C52" i="5"/>
  <c r="BL13" i="5" s="1"/>
  <c r="C56" i="5"/>
  <c r="BM4" i="5" s="1"/>
  <c r="C60" i="5"/>
  <c r="BM8" i="5" s="1"/>
  <c r="C64" i="5"/>
  <c r="BM12" i="5" s="1"/>
  <c r="C72" i="5"/>
  <c r="BN7" i="5" s="1"/>
  <c r="C88" i="5"/>
  <c r="BO10" i="5" s="1"/>
  <c r="C104" i="5"/>
  <c r="BP13" i="5" s="1"/>
  <c r="C120" i="5"/>
  <c r="BR3" i="5" s="1"/>
  <c r="C136" i="5"/>
  <c r="BS6" i="5" s="1"/>
  <c r="C156" i="5"/>
  <c r="BT13" i="5" s="1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" i="5"/>
  <c r="D242" i="5"/>
  <c r="C2" i="5" s="1"/>
  <c r="B20" i="2"/>
  <c r="C20" i="2"/>
  <c r="D20" i="2"/>
  <c r="E20" i="2"/>
  <c r="F20" i="2"/>
  <c r="G20" i="2"/>
  <c r="H20" i="2"/>
  <c r="I20" i="2"/>
  <c r="J20" i="2"/>
  <c r="K20" i="2"/>
  <c r="O20" i="2"/>
  <c r="P20" i="2"/>
  <c r="Q20" i="2"/>
  <c r="R20" i="2"/>
  <c r="S20" i="2"/>
  <c r="T20" i="2"/>
  <c r="U20" i="2"/>
  <c r="V20" i="2"/>
  <c r="W20" i="2"/>
  <c r="X20" i="2"/>
  <c r="AB20" i="2"/>
  <c r="AC20" i="2"/>
  <c r="AD20" i="2"/>
  <c r="AE20" i="2"/>
  <c r="AF20" i="2"/>
  <c r="AG20" i="2"/>
  <c r="AH20" i="2"/>
  <c r="AI20" i="2"/>
  <c r="AJ20" i="2"/>
  <c r="AK20" i="2"/>
  <c r="AO20" i="2"/>
  <c r="AP20" i="2"/>
  <c r="AQ20" i="2"/>
  <c r="AR20" i="2"/>
  <c r="AS20" i="2"/>
  <c r="AT20" i="2"/>
  <c r="AU20" i="2"/>
  <c r="AV20" i="2"/>
  <c r="AW20" i="2"/>
  <c r="AX20" i="2"/>
  <c r="BB20" i="2"/>
  <c r="BC20" i="2"/>
  <c r="BD20" i="2"/>
  <c r="BE20" i="2"/>
  <c r="BF20" i="2"/>
  <c r="BG20" i="2"/>
  <c r="BH20" i="2"/>
  <c r="BI20" i="2"/>
  <c r="BJ20" i="2"/>
  <c r="BK20" i="2"/>
  <c r="B21" i="2"/>
  <c r="C21" i="2"/>
  <c r="D21" i="2"/>
  <c r="E21" i="2"/>
  <c r="F21" i="2"/>
  <c r="G21" i="2"/>
  <c r="H21" i="2"/>
  <c r="I21" i="2"/>
  <c r="J21" i="2"/>
  <c r="K21" i="2"/>
  <c r="O21" i="2"/>
  <c r="P21" i="2"/>
  <c r="Q21" i="2"/>
  <c r="R21" i="2"/>
  <c r="S21" i="2"/>
  <c r="T21" i="2"/>
  <c r="U21" i="2"/>
  <c r="V21" i="2"/>
  <c r="W21" i="2"/>
  <c r="X21" i="2"/>
  <c r="AB21" i="2"/>
  <c r="AC21" i="2"/>
  <c r="AD21" i="2"/>
  <c r="AE21" i="2"/>
  <c r="AF21" i="2"/>
  <c r="AG21" i="2"/>
  <c r="AH21" i="2"/>
  <c r="AI21" i="2"/>
  <c r="AJ21" i="2"/>
  <c r="AK21" i="2"/>
  <c r="AO21" i="2"/>
  <c r="AP21" i="2"/>
  <c r="AQ21" i="2"/>
  <c r="AR21" i="2"/>
  <c r="AS21" i="2"/>
  <c r="AT21" i="2"/>
  <c r="AU21" i="2"/>
  <c r="AV21" i="2"/>
  <c r="AW21" i="2"/>
  <c r="AX21" i="2"/>
  <c r="BB21" i="2"/>
  <c r="BC21" i="2"/>
  <c r="BD21" i="2"/>
  <c r="BE21" i="2"/>
  <c r="BF21" i="2"/>
  <c r="BG21" i="2"/>
  <c r="BH21" i="2"/>
  <c r="BI21" i="2"/>
  <c r="BJ21" i="2"/>
  <c r="BK21" i="2"/>
  <c r="B22" i="2"/>
  <c r="C22" i="2"/>
  <c r="D22" i="2"/>
  <c r="E22" i="2"/>
  <c r="F22" i="2"/>
  <c r="G22" i="2"/>
  <c r="H22" i="2"/>
  <c r="I22" i="2"/>
  <c r="J22" i="2"/>
  <c r="K22" i="2"/>
  <c r="O22" i="2"/>
  <c r="P22" i="2"/>
  <c r="Q22" i="2"/>
  <c r="R22" i="2"/>
  <c r="S22" i="2"/>
  <c r="T22" i="2"/>
  <c r="U22" i="2"/>
  <c r="V22" i="2"/>
  <c r="W22" i="2"/>
  <c r="X22" i="2"/>
  <c r="AB22" i="2"/>
  <c r="AC22" i="2"/>
  <c r="AD22" i="2"/>
  <c r="AE22" i="2"/>
  <c r="AF22" i="2"/>
  <c r="AG22" i="2"/>
  <c r="AH22" i="2"/>
  <c r="AI22" i="2"/>
  <c r="AJ22" i="2"/>
  <c r="AK22" i="2"/>
  <c r="AO22" i="2"/>
  <c r="AP22" i="2"/>
  <c r="AQ22" i="2"/>
  <c r="AR22" i="2"/>
  <c r="AS22" i="2"/>
  <c r="AT22" i="2"/>
  <c r="AU22" i="2"/>
  <c r="AV22" i="2"/>
  <c r="AW22" i="2"/>
  <c r="AX22" i="2"/>
  <c r="BB22" i="2"/>
  <c r="BC22" i="2"/>
  <c r="BD22" i="2"/>
  <c r="BE22" i="2"/>
  <c r="BF22" i="2"/>
  <c r="BG22" i="2"/>
  <c r="BH22" i="2"/>
  <c r="BI22" i="2"/>
  <c r="BJ22" i="2"/>
  <c r="BK22" i="2"/>
  <c r="B23" i="2"/>
  <c r="C23" i="2"/>
  <c r="D23" i="2"/>
  <c r="E23" i="2"/>
  <c r="F23" i="2"/>
  <c r="G23" i="2"/>
  <c r="H23" i="2"/>
  <c r="I23" i="2"/>
  <c r="J23" i="2"/>
  <c r="K23" i="2"/>
  <c r="O23" i="2"/>
  <c r="P23" i="2"/>
  <c r="Q23" i="2"/>
  <c r="R23" i="2"/>
  <c r="S23" i="2"/>
  <c r="T23" i="2"/>
  <c r="U23" i="2"/>
  <c r="V23" i="2"/>
  <c r="W23" i="2"/>
  <c r="X23" i="2"/>
  <c r="AB23" i="2"/>
  <c r="AC23" i="2"/>
  <c r="AD23" i="2"/>
  <c r="AE23" i="2"/>
  <c r="AF23" i="2"/>
  <c r="AG23" i="2"/>
  <c r="AH23" i="2"/>
  <c r="AI23" i="2"/>
  <c r="AJ23" i="2"/>
  <c r="AK23" i="2"/>
  <c r="AO23" i="2"/>
  <c r="AP23" i="2"/>
  <c r="AQ23" i="2"/>
  <c r="AR23" i="2"/>
  <c r="AS23" i="2"/>
  <c r="AT23" i="2"/>
  <c r="AU23" i="2"/>
  <c r="AV23" i="2"/>
  <c r="AW23" i="2"/>
  <c r="AX23" i="2"/>
  <c r="BB23" i="2"/>
  <c r="BC23" i="2"/>
  <c r="BD23" i="2"/>
  <c r="BE23" i="2"/>
  <c r="BF23" i="2"/>
  <c r="BG23" i="2"/>
  <c r="BH23" i="2"/>
  <c r="BI23" i="2"/>
  <c r="BJ23" i="2"/>
  <c r="BK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L25" i="2"/>
  <c r="M25" i="2"/>
  <c r="N25" i="2"/>
  <c r="Y25" i="2"/>
  <c r="Z25" i="2"/>
  <c r="AA25" i="2"/>
  <c r="AL25" i="2"/>
  <c r="AM25" i="2"/>
  <c r="AN25" i="2"/>
  <c r="AY25" i="2"/>
  <c r="AZ25" i="2"/>
  <c r="BA25" i="2"/>
  <c r="BL25" i="2"/>
  <c r="BM25" i="2"/>
  <c r="BN25" i="2"/>
  <c r="C131" i="5" l="1"/>
  <c r="BR14" i="5" s="1"/>
  <c r="C67" i="5"/>
  <c r="BN2" i="5" s="1"/>
  <c r="C15" i="5"/>
  <c r="C103" i="5"/>
  <c r="BP12" i="5" s="1"/>
  <c r="C31" i="5"/>
  <c r="BK5" i="5" s="1"/>
  <c r="C235" i="5"/>
  <c r="BZ14" i="5" s="1"/>
  <c r="C231" i="5"/>
  <c r="BZ10" i="5" s="1"/>
  <c r="C227" i="5"/>
  <c r="BZ6" i="5" s="1"/>
  <c r="C223" i="5"/>
  <c r="BZ2" i="5" s="1"/>
  <c r="C219" i="5"/>
  <c r="BY11" i="5" s="1"/>
  <c r="C215" i="5"/>
  <c r="BY7" i="5" s="1"/>
  <c r="C211" i="5"/>
  <c r="BY3" i="5" s="1"/>
  <c r="C207" i="5"/>
  <c r="BX12" i="5" s="1"/>
  <c r="C203" i="5"/>
  <c r="BX8" i="5" s="1"/>
  <c r="C199" i="5"/>
  <c r="BX4" i="5" s="1"/>
  <c r="C195" i="5"/>
  <c r="BW13" i="5" s="1"/>
  <c r="C191" i="5"/>
  <c r="BW9" i="5" s="1"/>
  <c r="C187" i="5"/>
  <c r="BW5" i="5" s="1"/>
  <c r="C183" i="5"/>
  <c r="BV14" i="5" s="1"/>
  <c r="C179" i="5"/>
  <c r="BV10" i="5" s="1"/>
  <c r="C175" i="5"/>
  <c r="BV6" i="5" s="1"/>
  <c r="C171" i="5"/>
  <c r="BV2" i="5" s="1"/>
  <c r="C167" i="5"/>
  <c r="BU11" i="5" s="1"/>
  <c r="C163" i="5"/>
  <c r="BU7" i="5" s="1"/>
  <c r="C159" i="5"/>
  <c r="BU3" i="5" s="1"/>
  <c r="C155" i="5"/>
  <c r="BT12" i="5" s="1"/>
  <c r="C151" i="5"/>
  <c r="BT8" i="5" s="1"/>
  <c r="C147" i="5"/>
  <c r="BT4" i="5" s="1"/>
  <c r="C143" i="5"/>
  <c r="BS13" i="5" s="1"/>
  <c r="C139" i="5"/>
  <c r="BS9" i="5" s="1"/>
  <c r="C135" i="5"/>
  <c r="BS5" i="5" s="1"/>
  <c r="C127" i="5"/>
  <c r="BR10" i="5" s="1"/>
  <c r="C123" i="5"/>
  <c r="BR6" i="5" s="1"/>
  <c r="C119" i="5"/>
  <c r="BR2" i="5" s="1"/>
  <c r="C115" i="5"/>
  <c r="BQ11" i="5" s="1"/>
  <c r="C111" i="5"/>
  <c r="BQ7" i="5" s="1"/>
  <c r="C107" i="5"/>
  <c r="BQ3" i="5" s="1"/>
  <c r="C99" i="5"/>
  <c r="BP8" i="5" s="1"/>
  <c r="C95" i="5"/>
  <c r="BP4" i="5" s="1"/>
  <c r="C91" i="5"/>
  <c r="C87" i="5"/>
  <c r="BO9" i="5" s="1"/>
  <c r="C83" i="5"/>
  <c r="BO5" i="5" s="1"/>
  <c r="C79" i="5"/>
  <c r="BN14" i="5" s="1"/>
  <c r="C75" i="5"/>
  <c r="BN10" i="5" s="1"/>
  <c r="C71" i="5"/>
  <c r="BN6" i="5" s="1"/>
  <c r="C63" i="5"/>
  <c r="BM11" i="5" s="1"/>
  <c r="C59" i="5"/>
  <c r="BM7" i="5" s="1"/>
  <c r="C55" i="5"/>
  <c r="BM3" i="5" s="1"/>
  <c r="BP248" i="5" s="1"/>
  <c r="C51" i="5"/>
  <c r="BL12" i="5" s="1"/>
  <c r="C47" i="5"/>
  <c r="BL8" i="5" s="1"/>
  <c r="C43" i="5"/>
  <c r="BL4" i="5" s="1"/>
  <c r="C39" i="5"/>
  <c r="BK13" i="5" s="1"/>
  <c r="C35" i="5"/>
  <c r="BK9" i="5" s="1"/>
  <c r="BL254" i="5" s="1"/>
  <c r="C27" i="5"/>
  <c r="BJ14" i="5" s="1"/>
  <c r="C23" i="5"/>
  <c r="BJ10" i="5" s="1"/>
  <c r="C19" i="5"/>
  <c r="D258" i="5" s="1" a="1"/>
  <c r="D258" i="5" s="1"/>
  <c r="C11" i="5"/>
  <c r="BI11" i="5" s="1"/>
  <c r="C7" i="5"/>
  <c r="BI7" i="5" s="1"/>
  <c r="BI2" i="5"/>
  <c r="BN254" i="5"/>
  <c r="BK254" i="5"/>
  <c r="M254" i="5" l="1" a="1"/>
  <c r="M254" i="5" s="1"/>
  <c r="BK253" i="5"/>
  <c r="AI259" i="5" a="1"/>
  <c r="AI259" i="5" s="1"/>
  <c r="V259" i="5" a="1"/>
  <c r="V259" i="5" s="1"/>
  <c r="BO256" i="5"/>
  <c r="BP254" i="5"/>
  <c r="D259" i="5" a="1"/>
  <c r="D259" i="5" s="1"/>
  <c r="AG255" i="5" a="1"/>
  <c r="AG255" i="5" s="1"/>
  <c r="AR258" i="5" a="1"/>
  <c r="AR258" i="5" s="1"/>
  <c r="AB253" i="5" a="1"/>
  <c r="AB253" i="5" s="1"/>
  <c r="BM254" i="5"/>
  <c r="AZ253" i="5" a="1"/>
  <c r="AZ253" i="5" s="1"/>
  <c r="AX250" i="5" a="1"/>
  <c r="AX250" i="5" s="1"/>
  <c r="AY253" i="5" a="1"/>
  <c r="AY253" i="5" s="1"/>
  <c r="AX251" i="5" a="1"/>
  <c r="AX251" i="5" s="1"/>
  <c r="AX247" i="5" a="1"/>
  <c r="AX247" i="5" s="1"/>
  <c r="AY258" i="5" a="1"/>
  <c r="AY258" i="5" s="1"/>
  <c r="AY250" i="5" a="1"/>
  <c r="AY250" i="5" s="1"/>
  <c r="AX249" i="5" a="1"/>
  <c r="AX249" i="5" s="1"/>
  <c r="AZ252" i="5" a="1"/>
  <c r="AZ252" i="5" s="1"/>
  <c r="D257" i="5" a="1"/>
  <c r="D257" i="5" s="1"/>
  <c r="AJ257" i="5" a="1"/>
  <c r="AJ257" i="5" s="1"/>
  <c r="M248" i="5" a="1"/>
  <c r="M248" i="5" s="1"/>
  <c r="AX254" i="5" a="1"/>
  <c r="AX254" i="5" s="1"/>
  <c r="AY248" i="5" a="1"/>
  <c r="AY248" i="5" s="1"/>
  <c r="AZ258" i="5" a="1"/>
  <c r="AZ258" i="5" s="1"/>
  <c r="AZ250" i="5" a="1"/>
  <c r="AZ250" i="5" s="1"/>
  <c r="AZ257" i="5" a="1"/>
  <c r="AZ257" i="5" s="1"/>
  <c r="AX256" i="5" a="1"/>
  <c r="AX256" i="5" s="1"/>
  <c r="AZ255" i="5" a="1"/>
  <c r="AZ255" i="5" s="1"/>
  <c r="AZ247" i="5" a="1"/>
  <c r="AZ247" i="5" s="1"/>
  <c r="AY259" i="5" a="1"/>
  <c r="AY259" i="5" s="1"/>
  <c r="AY251" i="5" a="1"/>
  <c r="AY251" i="5" s="1"/>
  <c r="I257" i="5" a="1"/>
  <c r="I257" i="5" s="1"/>
  <c r="BS248" i="5" a="1"/>
  <c r="BS248" i="5" s="1"/>
  <c r="AG251" i="5" a="1"/>
  <c r="AG251" i="5" s="1"/>
  <c r="V258" i="5" a="1"/>
  <c r="V258" i="5" s="1"/>
  <c r="X256" i="5" a="1"/>
  <c r="X256" i="5" s="1"/>
  <c r="BO254" i="5"/>
  <c r="BL259" i="5"/>
  <c r="BN250" i="5"/>
  <c r="AX248" i="5" a="1"/>
  <c r="AX248" i="5" s="1"/>
  <c r="AX257" i="5" a="1"/>
  <c r="AX257" i="5" s="1"/>
  <c r="AY257" i="5" a="1"/>
  <c r="AY257" i="5" s="1"/>
  <c r="AY249" i="5" a="1"/>
  <c r="AY249" i="5" s="1"/>
  <c r="AY252" i="5" a="1"/>
  <c r="AY252" i="5" s="1"/>
  <c r="AX252" i="5" a="1"/>
  <c r="AX252" i="5" s="1"/>
  <c r="AY254" i="5" a="1"/>
  <c r="AY254" i="5" s="1"/>
  <c r="AX259" i="5" a="1"/>
  <c r="AX259" i="5" s="1"/>
  <c r="AZ256" i="5" a="1"/>
  <c r="AZ256" i="5" s="1"/>
  <c r="AZ248" i="5" a="1"/>
  <c r="AZ248" i="5" s="1"/>
  <c r="AY256" i="5" a="1"/>
  <c r="AY256" i="5" s="1"/>
  <c r="AX253" i="5" a="1"/>
  <c r="AX253" i="5" s="1"/>
  <c r="AZ254" i="5" a="1"/>
  <c r="AZ254" i="5" s="1"/>
  <c r="AX258" i="5" a="1"/>
  <c r="AX258" i="5" s="1"/>
  <c r="AZ249" i="5" a="1"/>
  <c r="AZ249" i="5" s="1"/>
  <c r="AZ259" i="5" a="1"/>
  <c r="AZ259" i="5" s="1"/>
  <c r="AZ251" i="5" a="1"/>
  <c r="AZ251" i="5" s="1"/>
  <c r="AX255" i="5" a="1"/>
  <c r="AX255" i="5" s="1"/>
  <c r="AY255" i="5" a="1"/>
  <c r="AY255" i="5" s="1"/>
  <c r="AY247" i="5" a="1"/>
  <c r="AY247" i="5" s="1"/>
  <c r="AH254" i="5" a="1"/>
  <c r="AH254" i="5" s="1"/>
  <c r="AR248" i="5" a="1"/>
  <c r="AR248" i="5" s="1"/>
  <c r="X249" i="5" a="1"/>
  <c r="X249" i="5" s="1"/>
  <c r="AJ248" i="5" a="1"/>
  <c r="AJ248" i="5" s="1"/>
  <c r="Z248" i="5" a="1"/>
  <c r="Z248" i="5" s="1"/>
  <c r="R248" i="5" a="1"/>
  <c r="R248" i="5" s="1"/>
  <c r="L248" i="5" a="1"/>
  <c r="L248" i="5" s="1"/>
  <c r="AB248" i="5" a="1"/>
  <c r="AB248" i="5" s="1"/>
  <c r="AT257" i="5" a="1"/>
  <c r="AT257" i="5" s="1"/>
  <c r="H259" i="5" a="1"/>
  <c r="H259" i="5" s="1"/>
  <c r="G253" i="5" a="1"/>
  <c r="G253" i="5" s="1"/>
  <c r="AK248" i="5" a="1"/>
  <c r="AK248" i="5" s="1"/>
  <c r="W248" i="5" a="1"/>
  <c r="W248" i="5" s="1"/>
  <c r="E248" i="5" a="1"/>
  <c r="E248" i="5" s="1"/>
  <c r="AU248" i="5" a="1"/>
  <c r="AU248" i="5" s="1"/>
  <c r="AC248" i="5" a="1"/>
  <c r="AC248" i="5" s="1"/>
  <c r="K248" i="5" a="1"/>
  <c r="K248" i="5" s="1"/>
  <c r="J248" i="5" a="1"/>
  <c r="J248" i="5" s="1"/>
  <c r="AV254" i="5" a="1"/>
  <c r="AV254" i="5" s="1"/>
  <c r="AA256" i="5" a="1"/>
  <c r="AA256" i="5" s="1"/>
  <c r="AD257" i="5" a="1"/>
  <c r="AD257" i="5" s="1"/>
  <c r="AE250" i="5" a="1"/>
  <c r="AE250" i="5" s="1"/>
  <c r="AG248" i="5" a="1"/>
  <c r="AG248" i="5" s="1"/>
  <c r="S248" i="5" a="1"/>
  <c r="S248" i="5" s="1"/>
  <c r="AW248" i="5" a="1"/>
  <c r="AW248" i="5" s="1"/>
  <c r="AQ248" i="5" a="1"/>
  <c r="AQ248" i="5" s="1"/>
  <c r="Y248" i="5" a="1"/>
  <c r="Y248" i="5" s="1"/>
  <c r="H248" i="5" a="1"/>
  <c r="H248" i="5" s="1"/>
  <c r="AO248" i="5" a="1"/>
  <c r="AO248" i="5" s="1"/>
  <c r="Y258" i="5" a="1"/>
  <c r="Y258" i="5" s="1"/>
  <c r="AC253" i="5" a="1"/>
  <c r="AC253" i="5" s="1"/>
  <c r="G255" i="5" a="1"/>
  <c r="G255" i="5" s="1"/>
  <c r="J256" i="5" a="1"/>
  <c r="J256" i="5" s="1"/>
  <c r="AV248" i="5" a="1"/>
  <c r="AV248" i="5" s="1"/>
  <c r="AD248" i="5" a="1"/>
  <c r="AD248" i="5" s="1"/>
  <c r="P248" i="5" a="1"/>
  <c r="P248" i="5" s="1"/>
  <c r="T252" i="5" a="1"/>
  <c r="T252" i="5" s="1"/>
  <c r="AN248" i="5" a="1"/>
  <c r="AN248" i="5" s="1"/>
  <c r="V248" i="5" a="1"/>
  <c r="V248" i="5" s="1"/>
  <c r="AP248" i="5" a="1"/>
  <c r="AP248" i="5" s="1"/>
  <c r="I248" i="5" a="1"/>
  <c r="I248" i="5" s="1"/>
  <c r="AD247" i="5" a="1"/>
  <c r="AD247" i="5" s="1"/>
  <c r="AM248" i="5" a="1"/>
  <c r="AM248" i="5" s="1"/>
  <c r="U248" i="5" a="1"/>
  <c r="U248" i="5" s="1"/>
  <c r="G248" i="5" a="1"/>
  <c r="G248" i="5" s="1"/>
  <c r="AE248" i="5" a="1"/>
  <c r="AE248" i="5" s="1"/>
  <c r="BB248" i="5" a="1"/>
  <c r="BB248" i="5" s="1"/>
  <c r="O248" i="5" a="1"/>
  <c r="O248" i="5" s="1"/>
  <c r="S251" i="5" a="1"/>
  <c r="S251" i="5" s="1"/>
  <c r="AI248" i="5" a="1"/>
  <c r="AI248" i="5" s="1"/>
  <c r="Q248" i="5" a="1"/>
  <c r="Q248" i="5" s="1"/>
  <c r="H247" i="5" a="1"/>
  <c r="H247" i="5" s="1"/>
  <c r="AA248" i="5" a="1"/>
  <c r="AA248" i="5" s="1"/>
  <c r="BD248" i="5" a="1"/>
  <c r="BD248" i="5" s="1"/>
  <c r="AT248" i="5" a="1"/>
  <c r="AT248" i="5" s="1"/>
  <c r="AF248" i="5" a="1"/>
  <c r="AF248" i="5" s="1"/>
  <c r="N248" i="5" a="1"/>
  <c r="N248" i="5" s="1"/>
  <c r="AS248" i="5" a="1"/>
  <c r="AS248" i="5" s="1"/>
  <c r="BO248" i="5"/>
  <c r="BL253" i="5"/>
  <c r="BX250" i="5" a="1"/>
  <c r="BX250" i="5" s="1"/>
  <c r="BI255" i="5" a="1"/>
  <c r="BI255" i="5" s="1"/>
  <c r="BN252" i="5"/>
  <c r="D248" i="5" a="1"/>
  <c r="D248" i="5" s="1"/>
  <c r="AL248" i="5" a="1"/>
  <c r="AL248" i="5" s="1"/>
  <c r="X248" i="5" a="1"/>
  <c r="X248" i="5" s="1"/>
  <c r="F248" i="5" a="1"/>
  <c r="F248" i="5" s="1"/>
  <c r="BM248" i="5"/>
  <c r="AH248" i="5" a="1"/>
  <c r="AH248" i="5" s="1"/>
  <c r="T248" i="5" a="1"/>
  <c r="T248" i="5" s="1"/>
  <c r="J253" i="5" a="1"/>
  <c r="J253" i="5" s="1"/>
  <c r="BL248" i="5"/>
  <c r="BK259" i="5"/>
  <c r="BK248" i="5"/>
  <c r="BN248" i="5"/>
  <c r="BT248" i="5" a="1"/>
  <c r="BT248" i="5" s="1"/>
  <c r="BN255" i="5"/>
  <c r="BM255" i="5"/>
  <c r="BK249" i="5"/>
  <c r="BO249" i="5"/>
  <c r="BK257" i="5"/>
  <c r="BL257" i="5"/>
  <c r="BO257" i="5"/>
  <c r="BN257" i="5"/>
  <c r="BM257" i="5"/>
  <c r="BP257" i="5"/>
  <c r="D249" i="5" a="1"/>
  <c r="D249" i="5" s="1"/>
  <c r="Y257" i="5" a="1"/>
  <c r="Y257" i="5" s="1"/>
  <c r="AV258" i="5" a="1"/>
  <c r="AV258" i="5" s="1"/>
  <c r="AQ259" i="5" a="1"/>
  <c r="AQ259" i="5" s="1"/>
  <c r="AO258" i="5" a="1"/>
  <c r="AO258" i="5" s="1"/>
  <c r="O258" i="5" a="1"/>
  <c r="O258" i="5" s="1"/>
  <c r="AB257" i="5" a="1"/>
  <c r="AB257" i="5" s="1"/>
  <c r="H256" i="5" a="1"/>
  <c r="H256" i="5" s="1"/>
  <c r="AF254" i="5" a="1"/>
  <c r="AF254" i="5" s="1"/>
  <c r="M253" i="5" a="1"/>
  <c r="M253" i="5" s="1"/>
  <c r="F259" i="5" a="1"/>
  <c r="F259" i="5" s="1"/>
  <c r="AE257" i="5" a="1"/>
  <c r="AE257" i="5" s="1"/>
  <c r="K256" i="5" a="1"/>
  <c r="K256" i="5" s="1"/>
  <c r="AI254" i="5" a="1"/>
  <c r="AI254" i="5" s="1"/>
  <c r="L253" i="5" a="1"/>
  <c r="L253" i="5" s="1"/>
  <c r="AJ258" i="5" a="1"/>
  <c r="AJ258" i="5" s="1"/>
  <c r="N257" i="5" a="1"/>
  <c r="N257" i="5" s="1"/>
  <c r="AL255" i="5" a="1"/>
  <c r="AL255" i="5" s="1"/>
  <c r="R254" i="5" a="1"/>
  <c r="R254" i="5" s="1"/>
  <c r="R252" i="5" a="1"/>
  <c r="R252" i="5" s="1"/>
  <c r="I250" i="5" a="1"/>
  <c r="I250" i="5" s="1"/>
  <c r="AF251" i="5" a="1"/>
  <c r="AF251" i="5" s="1"/>
  <c r="AW253" i="5" a="1"/>
  <c r="AW253" i="5" s="1"/>
  <c r="AC250" i="5" a="1"/>
  <c r="AC250" i="5" s="1"/>
  <c r="L252" i="5" a="1"/>
  <c r="L252" i="5" s="1"/>
  <c r="BF250" i="5" a="1"/>
  <c r="BF250" i="5" s="1"/>
  <c r="BJ6" i="5"/>
  <c r="T249" i="5" a="1"/>
  <c r="T249" i="5" s="1"/>
  <c r="AH249" i="5" a="1"/>
  <c r="AH249" i="5" s="1"/>
  <c r="H250" i="5" a="1"/>
  <c r="H250" i="5" s="1"/>
  <c r="V250" i="5" a="1"/>
  <c r="V250" i="5" s="1"/>
  <c r="AN250" i="5" a="1"/>
  <c r="AN250" i="5" s="1"/>
  <c r="I251" i="5" a="1"/>
  <c r="I251" i="5" s="1"/>
  <c r="Y251" i="5" a="1"/>
  <c r="Y251" i="5" s="1"/>
  <c r="AO251" i="5" a="1"/>
  <c r="AO251" i="5" s="1"/>
  <c r="M252" i="5" a="1"/>
  <c r="M252" i="5" s="1"/>
  <c r="AC252" i="5" a="1"/>
  <c r="AC252" i="5" s="1"/>
  <c r="AS252" i="5" a="1"/>
  <c r="AS252" i="5" s="1"/>
  <c r="R253" i="5" a="1"/>
  <c r="R253" i="5" s="1"/>
  <c r="F247" i="5" a="1"/>
  <c r="F247" i="5" s="1"/>
  <c r="W247" i="5" a="1"/>
  <c r="W247" i="5" s="1"/>
  <c r="AK247" i="5" a="1"/>
  <c r="AK247" i="5" s="1"/>
  <c r="M249" i="5" a="1"/>
  <c r="M249" i="5" s="1"/>
  <c r="AE249" i="5" a="1"/>
  <c r="AE249" i="5" s="1"/>
  <c r="AS249" i="5" a="1"/>
  <c r="AS249" i="5" s="1"/>
  <c r="S250" i="5" a="1"/>
  <c r="S250" i="5" s="1"/>
  <c r="AG250" i="5" a="1"/>
  <c r="AG250" i="5" s="1"/>
  <c r="J251" i="5" a="1"/>
  <c r="J251" i="5" s="1"/>
  <c r="Z251" i="5" a="1"/>
  <c r="Z251" i="5" s="1"/>
  <c r="AP251" i="5" a="1"/>
  <c r="AP251" i="5" s="1"/>
  <c r="N252" i="5" a="1"/>
  <c r="N252" i="5" s="1"/>
  <c r="AD252" i="5" a="1"/>
  <c r="AD252" i="5" s="1"/>
  <c r="AW252" i="5" a="1"/>
  <c r="AW252" i="5" s="1"/>
  <c r="Q247" i="5" a="1"/>
  <c r="Q247" i="5" s="1"/>
  <c r="AI247" i="5" a="1"/>
  <c r="AI247" i="5" s="1"/>
  <c r="K249" i="5" a="1"/>
  <c r="K249" i="5" s="1"/>
  <c r="Y249" i="5" a="1"/>
  <c r="Y249" i="5" s="1"/>
  <c r="AQ249" i="5" a="1"/>
  <c r="AQ249" i="5" s="1"/>
  <c r="AC247" i="5" a="1"/>
  <c r="AC247" i="5" s="1"/>
  <c r="AU247" i="5" a="1"/>
  <c r="AU247" i="5" s="1"/>
  <c r="E249" i="5" a="1"/>
  <c r="E249" i="5" s="1"/>
  <c r="W249" i="5" a="1"/>
  <c r="W249" i="5" s="1"/>
  <c r="AK249" i="5" a="1"/>
  <c r="AK249" i="5" s="1"/>
  <c r="K250" i="5" a="1"/>
  <c r="K250" i="5" s="1"/>
  <c r="Y250" i="5" a="1"/>
  <c r="Y250" i="5" s="1"/>
  <c r="AQ250" i="5" a="1"/>
  <c r="AQ250" i="5" s="1"/>
  <c r="L251" i="5" a="1"/>
  <c r="L251" i="5" s="1"/>
  <c r="AB251" i="5" a="1"/>
  <c r="AB251" i="5" s="1"/>
  <c r="AR251" i="5" a="1"/>
  <c r="AR251" i="5" s="1"/>
  <c r="P252" i="5" a="1"/>
  <c r="P252" i="5" s="1"/>
  <c r="AF252" i="5" a="1"/>
  <c r="AF252" i="5" s="1"/>
  <c r="E253" i="5" a="1"/>
  <c r="E253" i="5" s="1"/>
  <c r="AW257" i="5" a="1"/>
  <c r="AW257" i="5" s="1"/>
  <c r="I247" i="5" a="1"/>
  <c r="I247" i="5" s="1"/>
  <c r="AA247" i="5" a="1"/>
  <c r="AA247" i="5" s="1"/>
  <c r="AO247" i="5" a="1"/>
  <c r="AO247" i="5" s="1"/>
  <c r="Q249" i="5" a="1"/>
  <c r="Q249" i="5" s="1"/>
  <c r="AI249" i="5" a="1"/>
  <c r="AI249" i="5" s="1"/>
  <c r="E250" i="5" a="1"/>
  <c r="E250" i="5" s="1"/>
  <c r="W250" i="5" a="1"/>
  <c r="W250" i="5" s="1"/>
  <c r="AK250" i="5" a="1"/>
  <c r="AK250" i="5" s="1"/>
  <c r="M251" i="5" a="1"/>
  <c r="M251" i="5" s="1"/>
  <c r="AC251" i="5" a="1"/>
  <c r="AC251" i="5" s="1"/>
  <c r="AS251" i="5" a="1"/>
  <c r="AS251" i="5" s="1"/>
  <c r="Q252" i="5" a="1"/>
  <c r="Q252" i="5" s="1"/>
  <c r="AG252" i="5" a="1"/>
  <c r="AG252" i="5" s="1"/>
  <c r="X247" i="5" a="1"/>
  <c r="X247" i="5" s="1"/>
  <c r="AL247" i="5" a="1"/>
  <c r="AL247" i="5" s="1"/>
  <c r="N249" i="5" a="1"/>
  <c r="N249" i="5" s="1"/>
  <c r="AF249" i="5" a="1"/>
  <c r="AF249" i="5" s="1"/>
  <c r="AT249" i="5" a="1"/>
  <c r="AT249" i="5" s="1"/>
  <c r="T250" i="5" a="1"/>
  <c r="T250" i="5" s="1"/>
  <c r="BS253" i="5" a="1"/>
  <c r="BS253" i="5" s="1"/>
  <c r="BU250" i="5" a="1"/>
  <c r="BU250" i="5" s="1"/>
  <c r="BT253" i="5" a="1"/>
  <c r="BT253" i="5" s="1"/>
  <c r="BS259" i="5" a="1"/>
  <c r="BS259" i="5" s="1"/>
  <c r="BY250" i="5" a="1"/>
  <c r="BY250" i="5" s="1"/>
  <c r="BU249" i="5" a="1"/>
  <c r="BU249" i="5" s="1"/>
  <c r="BX253" i="5" a="1"/>
  <c r="BX253" i="5" s="1"/>
  <c r="BX258" i="5" a="1"/>
  <c r="BX258" i="5" s="1"/>
  <c r="BW257" i="5" a="1"/>
  <c r="BW257" i="5" s="1"/>
  <c r="BC249" i="5" a="1"/>
  <c r="BC249" i="5" s="1"/>
  <c r="BH249" i="5" a="1"/>
  <c r="BH249" i="5" s="1"/>
  <c r="BF253" i="5" a="1"/>
  <c r="BF253" i="5" s="1"/>
  <c r="BC251" i="5" a="1"/>
  <c r="BC251" i="5" s="1"/>
  <c r="BF251" i="5" a="1"/>
  <c r="BF251" i="5" s="1"/>
  <c r="BC250" i="5" a="1"/>
  <c r="BC250" i="5" s="1"/>
  <c r="BH250" i="5" a="1"/>
  <c r="BH250" i="5" s="1"/>
  <c r="AT251" i="5" a="1"/>
  <c r="AT251" i="5" s="1"/>
  <c r="AP259" i="5" a="1"/>
  <c r="AP259" i="5" s="1"/>
  <c r="AM259" i="5" a="1"/>
  <c r="AM259" i="5" s="1"/>
  <c r="AV259" i="5" a="1"/>
  <c r="AV259" i="5" s="1"/>
  <c r="AC258" i="5" a="1"/>
  <c r="AC258" i="5" s="1"/>
  <c r="Y255" i="5" a="1"/>
  <c r="Y255" i="5" s="1"/>
  <c r="O252" i="5" a="1"/>
  <c r="O252" i="5" s="1"/>
  <c r="AL258" i="5" a="1"/>
  <c r="AL258" i="5" s="1"/>
  <c r="I256" i="5" a="1"/>
  <c r="I256" i="5" s="1"/>
  <c r="AR252" i="5" a="1"/>
  <c r="AR252" i="5" s="1"/>
  <c r="R247" i="5" a="1"/>
  <c r="R247" i="5" s="1"/>
  <c r="O249" i="5" a="1"/>
  <c r="O249" i="5" s="1"/>
  <c r="AU249" i="5" a="1"/>
  <c r="AU249" i="5" s="1"/>
  <c r="U250" i="5" a="1"/>
  <c r="U250" i="5" s="1"/>
  <c r="AT250" i="5" a="1"/>
  <c r="AT250" i="5" s="1"/>
  <c r="U251" i="5" a="1"/>
  <c r="U251" i="5" s="1"/>
  <c r="AK251" i="5" a="1"/>
  <c r="AK251" i="5" s="1"/>
  <c r="I252" i="5" a="1"/>
  <c r="I252" i="5" s="1"/>
  <c r="Y252" i="5" a="1"/>
  <c r="Y252" i="5" s="1"/>
  <c r="AO252" i="5" a="1"/>
  <c r="AO252" i="5" s="1"/>
  <c r="BY253" i="5" a="1"/>
  <c r="BY253" i="5" s="1"/>
  <c r="BS255" i="5" a="1"/>
  <c r="BS255" i="5" s="1"/>
  <c r="BW255" i="5" a="1"/>
  <c r="BW255" i="5" s="1"/>
  <c r="BG259" i="5" a="1"/>
  <c r="BG259" i="5" s="1"/>
  <c r="BF252" i="5" a="1"/>
  <c r="BF252" i="5" s="1"/>
  <c r="Z253" i="5" a="1"/>
  <c r="Z253" i="5" s="1"/>
  <c r="I255" i="5" a="1"/>
  <c r="I255" i="5" s="1"/>
  <c r="AW259" i="5" a="1"/>
  <c r="AW259" i="5" s="1"/>
  <c r="E251" i="5" a="1"/>
  <c r="E251" i="5" s="1"/>
  <c r="AB252" i="5" a="1"/>
  <c r="AB252" i="5" s="1"/>
  <c r="S247" i="5" a="1"/>
  <c r="S247" i="5" s="1"/>
  <c r="P249" i="5" a="1"/>
  <c r="P249" i="5" s="1"/>
  <c r="AV249" i="5" a="1"/>
  <c r="AV249" i="5" s="1"/>
  <c r="AJ250" i="5" a="1"/>
  <c r="AJ250" i="5" s="1"/>
  <c r="V251" i="5" a="1"/>
  <c r="V251" i="5" s="1"/>
  <c r="J252" i="5" a="1"/>
  <c r="J252" i="5" s="1"/>
  <c r="AP252" i="5" a="1"/>
  <c r="AP252" i="5" s="1"/>
  <c r="AW249" i="5" a="1"/>
  <c r="AW249" i="5" s="1"/>
  <c r="AH247" i="5" a="1"/>
  <c r="AH247" i="5" s="1"/>
  <c r="AB249" i="5" a="1"/>
  <c r="AB249" i="5" s="1"/>
  <c r="P250" i="5" a="1"/>
  <c r="P250" i="5" s="1"/>
  <c r="G251" i="5" a="1"/>
  <c r="G251" i="5" s="1"/>
  <c r="AM251" i="5" a="1"/>
  <c r="AM251" i="5" s="1"/>
  <c r="AA252" i="5" a="1"/>
  <c r="AA252" i="5" s="1"/>
  <c r="J247" i="5" a="1"/>
  <c r="J247" i="5" s="1"/>
  <c r="AP247" i="5" a="1"/>
  <c r="AP247" i="5" s="1"/>
  <c r="AJ249" i="5" a="1"/>
  <c r="AJ249" i="5" s="1"/>
  <c r="M250" i="5" a="1"/>
  <c r="M250" i="5" s="1"/>
  <c r="AH250" i="5" a="1"/>
  <c r="AH250" i="5" s="1"/>
  <c r="AV250" i="5" a="1"/>
  <c r="AV250" i="5" s="1"/>
  <c r="T251" i="5" a="1"/>
  <c r="T251" i="5" s="1"/>
  <c r="AE252" i="5" a="1"/>
  <c r="AE252" i="5" s="1"/>
  <c r="K253" i="5" a="1"/>
  <c r="K253" i="5" s="1"/>
  <c r="AH253" i="5" a="1"/>
  <c r="AH253" i="5" s="1"/>
  <c r="F254" i="5" a="1"/>
  <c r="F254" i="5" s="1"/>
  <c r="V254" i="5" a="1"/>
  <c r="V254" i="5" s="1"/>
  <c r="AL254" i="5" a="1"/>
  <c r="AL254" i="5" s="1"/>
  <c r="J255" i="5" a="1"/>
  <c r="J255" i="5" s="1"/>
  <c r="Z255" i="5" a="1"/>
  <c r="Z255" i="5" s="1"/>
  <c r="AP255" i="5" a="1"/>
  <c r="AP255" i="5" s="1"/>
  <c r="N256" i="5" a="1"/>
  <c r="N256" i="5" s="1"/>
  <c r="AD256" i="5" a="1"/>
  <c r="AD256" i="5" s="1"/>
  <c r="AT256" i="5" a="1"/>
  <c r="AT256" i="5" s="1"/>
  <c r="R257" i="5" a="1"/>
  <c r="R257" i="5" s="1"/>
  <c r="AH257" i="5" a="1"/>
  <c r="AH257" i="5" s="1"/>
  <c r="G258" i="5" a="1"/>
  <c r="G258" i="5" s="1"/>
  <c r="W258" i="5" a="1"/>
  <c r="W258" i="5" s="1"/>
  <c r="AM258" i="5" a="1"/>
  <c r="AM258" i="5" s="1"/>
  <c r="K259" i="5" a="1"/>
  <c r="K259" i="5" s="1"/>
  <c r="AA259" i="5" a="1"/>
  <c r="AA259" i="5" s="1"/>
  <c r="AH252" i="5" a="1"/>
  <c r="AH252" i="5" s="1"/>
  <c r="P253" i="5" a="1"/>
  <c r="P253" i="5" s="1"/>
  <c r="AI253" i="5" a="1"/>
  <c r="AI253" i="5" s="1"/>
  <c r="G254" i="5" a="1"/>
  <c r="G254" i="5" s="1"/>
  <c r="W254" i="5" a="1"/>
  <c r="W254" i="5" s="1"/>
  <c r="AM254" i="5" a="1"/>
  <c r="AM254" i="5" s="1"/>
  <c r="K255" i="5" a="1"/>
  <c r="K255" i="5" s="1"/>
  <c r="AA255" i="5" a="1"/>
  <c r="AA255" i="5" s="1"/>
  <c r="AQ255" i="5" a="1"/>
  <c r="AQ255" i="5" s="1"/>
  <c r="O256" i="5" a="1"/>
  <c r="O256" i="5" s="1"/>
  <c r="AE256" i="5" a="1"/>
  <c r="AE256" i="5" s="1"/>
  <c r="AU256" i="5" a="1"/>
  <c r="AU256" i="5" s="1"/>
  <c r="S257" i="5" a="1"/>
  <c r="S257" i="5" s="1"/>
  <c r="AI257" i="5" a="1"/>
  <c r="AI257" i="5" s="1"/>
  <c r="E258" i="5" a="1"/>
  <c r="E258" i="5" s="1"/>
  <c r="U258" i="5" a="1"/>
  <c r="U258" i="5" s="1"/>
  <c r="AK258" i="5" a="1"/>
  <c r="AK258" i="5" s="1"/>
  <c r="I259" i="5" a="1"/>
  <c r="I259" i="5" s="1"/>
  <c r="Y259" i="5" a="1"/>
  <c r="Y259" i="5" s="1"/>
  <c r="AO259" i="5" a="1"/>
  <c r="AO259" i="5" s="1"/>
  <c r="AK252" i="5" a="1"/>
  <c r="AK252" i="5" s="1"/>
  <c r="Q253" i="5" a="1"/>
  <c r="Q253" i="5" s="1"/>
  <c r="AF253" i="5" a="1"/>
  <c r="AF253" i="5" s="1"/>
  <c r="AV253" i="5" a="1"/>
  <c r="AV253" i="5" s="1"/>
  <c r="T254" i="5" a="1"/>
  <c r="T254" i="5" s="1"/>
  <c r="AJ254" i="5" a="1"/>
  <c r="AJ254" i="5" s="1"/>
  <c r="H255" i="5" a="1"/>
  <c r="H255" i="5" s="1"/>
  <c r="X255" i="5" a="1"/>
  <c r="X255" i="5" s="1"/>
  <c r="AN255" i="5" a="1"/>
  <c r="AN255" i="5" s="1"/>
  <c r="L256" i="5" a="1"/>
  <c r="L256" i="5" s="1"/>
  <c r="AB256" i="5" a="1"/>
  <c r="AB256" i="5" s="1"/>
  <c r="AR256" i="5" a="1"/>
  <c r="AR256" i="5" s="1"/>
  <c r="P257" i="5" a="1"/>
  <c r="P257" i="5" s="1"/>
  <c r="AF257" i="5" a="1"/>
  <c r="AF257" i="5" s="1"/>
  <c r="AU257" i="5" a="1"/>
  <c r="AU257" i="5" s="1"/>
  <c r="S258" i="5" a="1"/>
  <c r="S258" i="5" s="1"/>
  <c r="AI258" i="5" a="1"/>
  <c r="AI258" i="5" s="1"/>
  <c r="G259" i="5" a="1"/>
  <c r="G259" i="5" s="1"/>
  <c r="AE259" i="5" a="1"/>
  <c r="AE259" i="5" s="1"/>
  <c r="BX251" i="5" a="1"/>
  <c r="BX251" i="5" s="1"/>
  <c r="BS247" i="5" a="1"/>
  <c r="BS247" i="5" s="1"/>
  <c r="BW249" i="5" a="1"/>
  <c r="BW249" i="5" s="1"/>
  <c r="BH248" i="5" a="1"/>
  <c r="BH248" i="5" s="1"/>
  <c r="BH259" i="5" a="1"/>
  <c r="BH259" i="5" s="1"/>
  <c r="AN253" i="5" a="1"/>
  <c r="AN253" i="5" s="1"/>
  <c r="AR259" i="5" a="1"/>
  <c r="AR259" i="5" s="1"/>
  <c r="U247" i="5" a="1"/>
  <c r="U247" i="5" s="1"/>
  <c r="Z249" i="5" a="1"/>
  <c r="Z249" i="5" s="1"/>
  <c r="X251" i="5" a="1"/>
  <c r="X251" i="5" s="1"/>
  <c r="AW258" i="5" a="1"/>
  <c r="AW258" i="5" s="1"/>
  <c r="V247" i="5" a="1"/>
  <c r="V247" i="5" s="1"/>
  <c r="AA249" i="5" a="1"/>
  <c r="AA249" i="5" s="1"/>
  <c r="O250" i="5" a="1"/>
  <c r="O250" i="5" s="1"/>
  <c r="AU250" i="5" a="1"/>
  <c r="AU250" i="5" s="1"/>
  <c r="AI251" i="5" a="1"/>
  <c r="AI251" i="5" s="1"/>
  <c r="W252" i="5" a="1"/>
  <c r="W252" i="5" s="1"/>
  <c r="H253" i="5" a="1"/>
  <c r="H253" i="5" s="1"/>
  <c r="P247" i="5" a="1"/>
  <c r="P247" i="5" s="1"/>
  <c r="AV247" i="5" a="1"/>
  <c r="AV247" i="5" s="1"/>
  <c r="F249" i="5" a="1"/>
  <c r="F249" i="5" s="1"/>
  <c r="AL249" i="5" a="1"/>
  <c r="AL249" i="5" s="1"/>
  <c r="Z250" i="5" a="1"/>
  <c r="Z250" i="5" s="1"/>
  <c r="P251" i="5" a="1"/>
  <c r="P251" i="5" s="1"/>
  <c r="AV251" i="5" a="1"/>
  <c r="AV251" i="5" s="1"/>
  <c r="AJ252" i="5" a="1"/>
  <c r="AJ252" i="5" s="1"/>
  <c r="M247" i="5" a="1"/>
  <c r="M247" i="5" s="1"/>
  <c r="AS247" i="5" a="1"/>
  <c r="AS247" i="5" s="1"/>
  <c r="G249" i="5" a="1"/>
  <c r="G249" i="5" s="1"/>
  <c r="AM249" i="5" a="1"/>
  <c r="AM249" i="5" s="1"/>
  <c r="X250" i="5" a="1"/>
  <c r="X250" i="5" s="1"/>
  <c r="AL250" i="5" a="1"/>
  <c r="AL250" i="5" s="1"/>
  <c r="K251" i="5" a="1"/>
  <c r="K251" i="5" s="1"/>
  <c r="AJ251" i="5" a="1"/>
  <c r="AJ251" i="5" s="1"/>
  <c r="AN252" i="5" a="1"/>
  <c r="AN252" i="5" s="1"/>
  <c r="T253" i="5" a="1"/>
  <c r="T253" i="5" s="1"/>
  <c r="AL253" i="5" a="1"/>
  <c r="AL253" i="5" s="1"/>
  <c r="J254" i="5" a="1"/>
  <c r="J254" i="5" s="1"/>
  <c r="Z254" i="5" a="1"/>
  <c r="Z254" i="5" s="1"/>
  <c r="AP254" i="5" a="1"/>
  <c r="AP254" i="5" s="1"/>
  <c r="N255" i="5" a="1"/>
  <c r="N255" i="5" s="1"/>
  <c r="AD255" i="5" a="1"/>
  <c r="AD255" i="5" s="1"/>
  <c r="AT255" i="5" a="1"/>
  <c r="AT255" i="5" s="1"/>
  <c r="R256" i="5" a="1"/>
  <c r="R256" i="5" s="1"/>
  <c r="AH256" i="5" a="1"/>
  <c r="AH256" i="5" s="1"/>
  <c r="F257" i="5" a="1"/>
  <c r="F257" i="5" s="1"/>
  <c r="V257" i="5" a="1"/>
  <c r="V257" i="5" s="1"/>
  <c r="AL257" i="5" a="1"/>
  <c r="AL257" i="5" s="1"/>
  <c r="K258" i="5" a="1"/>
  <c r="K258" i="5" s="1"/>
  <c r="AA258" i="5" a="1"/>
  <c r="AA258" i="5" s="1"/>
  <c r="AQ258" i="5" a="1"/>
  <c r="AQ258" i="5" s="1"/>
  <c r="O259" i="5" a="1"/>
  <c r="O259" i="5" s="1"/>
  <c r="AA251" i="5" a="1"/>
  <c r="AA251" i="5" s="1"/>
  <c r="AQ252" i="5" a="1"/>
  <c r="AQ252" i="5" s="1"/>
  <c r="U253" i="5" a="1"/>
  <c r="U253" i="5" s="1"/>
  <c r="AM253" i="5" a="1"/>
  <c r="AM253" i="5" s="1"/>
  <c r="K254" i="5" a="1"/>
  <c r="K254" i="5" s="1"/>
  <c r="AA254" i="5" a="1"/>
  <c r="AA254" i="5" s="1"/>
  <c r="AQ254" i="5" a="1"/>
  <c r="AQ254" i="5" s="1"/>
  <c r="O255" i="5" a="1"/>
  <c r="O255" i="5" s="1"/>
  <c r="AE255" i="5" a="1"/>
  <c r="AE255" i="5" s="1"/>
  <c r="AU255" i="5" a="1"/>
  <c r="AU255" i="5" s="1"/>
  <c r="S256" i="5" a="1"/>
  <c r="S256" i="5" s="1"/>
  <c r="AI256" i="5" a="1"/>
  <c r="AI256" i="5" s="1"/>
  <c r="G257" i="5" a="1"/>
  <c r="G257" i="5" s="1"/>
  <c r="W257" i="5" a="1"/>
  <c r="W257" i="5" s="1"/>
  <c r="AM257" i="5" a="1"/>
  <c r="AM257" i="5" s="1"/>
  <c r="H258" i="5" a="1"/>
  <c r="H258" i="5" s="1"/>
  <c r="X258" i="5" a="1"/>
  <c r="X258" i="5" s="1"/>
  <c r="AN258" i="5" a="1"/>
  <c r="AN258" i="5" s="1"/>
  <c r="L259" i="5" a="1"/>
  <c r="L259" i="5" s="1"/>
  <c r="AB259" i="5" a="1"/>
  <c r="AB259" i="5" s="1"/>
  <c r="AD251" i="5" a="1"/>
  <c r="AD251" i="5" s="1"/>
  <c r="AV252" i="5" a="1"/>
  <c r="AV252" i="5" s="1"/>
  <c r="V253" i="5" a="1"/>
  <c r="V253" i="5" s="1"/>
  <c r="AJ253" i="5" a="1"/>
  <c r="AJ253" i="5" s="1"/>
  <c r="H254" i="5" a="1"/>
  <c r="H254" i="5" s="1"/>
  <c r="X254" i="5" a="1"/>
  <c r="X254" i="5" s="1"/>
  <c r="AN254" i="5" a="1"/>
  <c r="AN254" i="5" s="1"/>
  <c r="L255" i="5" a="1"/>
  <c r="L255" i="5" s="1"/>
  <c r="AB255" i="5" a="1"/>
  <c r="AB255" i="5" s="1"/>
  <c r="AR255" i="5" a="1"/>
  <c r="AR255" i="5" s="1"/>
  <c r="P256" i="5" a="1"/>
  <c r="P256" i="5" s="1"/>
  <c r="AF256" i="5" a="1"/>
  <c r="AF256" i="5" s="1"/>
  <c r="AV256" i="5" a="1"/>
  <c r="AV256" i="5" s="1"/>
  <c r="T257" i="5" a="1"/>
  <c r="T257" i="5" s="1"/>
  <c r="BX255" i="5" a="1"/>
  <c r="BX255" i="5" s="1"/>
  <c r="BC247" i="5" a="1"/>
  <c r="BC247" i="5" s="1"/>
  <c r="BF249" i="5" a="1"/>
  <c r="BF249" i="5" s="1"/>
  <c r="AS259" i="5" a="1"/>
  <c r="AS259" i="5" s="1"/>
  <c r="Z258" i="5" a="1"/>
  <c r="Z258" i="5" s="1"/>
  <c r="G250" i="5" a="1"/>
  <c r="G250" i="5" s="1"/>
  <c r="AN251" i="5" a="1"/>
  <c r="AN251" i="5" s="1"/>
  <c r="E247" i="5" a="1"/>
  <c r="E247" i="5" s="1"/>
  <c r="AG247" i="5" a="1"/>
  <c r="AG247" i="5" s="1"/>
  <c r="AD249" i="5" a="1"/>
  <c r="AD249" i="5" s="1"/>
  <c r="R250" i="5" a="1"/>
  <c r="R250" i="5" s="1"/>
  <c r="F251" i="5" a="1"/>
  <c r="F251" i="5" s="1"/>
  <c r="AL251" i="5" a="1"/>
  <c r="AL251" i="5" s="1"/>
  <c r="Z252" i="5" a="1"/>
  <c r="Z252" i="5" s="1"/>
  <c r="O253" i="5" a="1"/>
  <c r="O253" i="5" s="1"/>
  <c r="T247" i="5" a="1"/>
  <c r="T247" i="5" s="1"/>
  <c r="J249" i="5" a="1"/>
  <c r="J249" i="5" s="1"/>
  <c r="AP249" i="5" a="1"/>
  <c r="AP249" i="5" s="1"/>
  <c r="AD250" i="5" a="1"/>
  <c r="AD250" i="5" s="1"/>
  <c r="W251" i="5" a="1"/>
  <c r="W251" i="5" s="1"/>
  <c r="K252" i="5" a="1"/>
  <c r="K252" i="5" s="1"/>
  <c r="AW256" i="5" a="1"/>
  <c r="AW256" i="5" s="1"/>
  <c r="AB247" i="5" a="1"/>
  <c r="AB247" i="5" s="1"/>
  <c r="R249" i="5" a="1"/>
  <c r="R249" i="5" s="1"/>
  <c r="F250" i="5" a="1"/>
  <c r="F250" i="5" s="1"/>
  <c r="AA250" i="5" a="1"/>
  <c r="AA250" i="5" s="1"/>
  <c r="AO250" i="5" a="1"/>
  <c r="AO250" i="5" s="1"/>
  <c r="N251" i="5" a="1"/>
  <c r="N251" i="5" s="1"/>
  <c r="E252" i="5" a="1"/>
  <c r="E252" i="5" s="1"/>
  <c r="AT252" i="5" a="1"/>
  <c r="AT252" i="5" s="1"/>
  <c r="AA253" i="5" a="1"/>
  <c r="AA253" i="5" s="1"/>
  <c r="AO253" i="5" a="1"/>
  <c r="AO253" i="5" s="1"/>
  <c r="N254" i="5" a="1"/>
  <c r="N254" i="5" s="1"/>
  <c r="AD254" i="5" a="1"/>
  <c r="AD254" i="5" s="1"/>
  <c r="AT254" i="5" a="1"/>
  <c r="AT254" i="5" s="1"/>
  <c r="R255" i="5" a="1"/>
  <c r="R255" i="5" s="1"/>
  <c r="AH255" i="5" a="1"/>
  <c r="AH255" i="5" s="1"/>
  <c r="F256" i="5" a="1"/>
  <c r="F256" i="5" s="1"/>
  <c r="V256" i="5" a="1"/>
  <c r="V256" i="5" s="1"/>
  <c r="AL256" i="5" a="1"/>
  <c r="AL256" i="5" s="1"/>
  <c r="J257" i="5" a="1"/>
  <c r="J257" i="5" s="1"/>
  <c r="Z257" i="5" a="1"/>
  <c r="Z257" i="5" s="1"/>
  <c r="AS257" i="5" a="1"/>
  <c r="AS257" i="5" s="1"/>
  <c r="Q258" i="5" a="1"/>
  <c r="Q258" i="5" s="1"/>
  <c r="AG258" i="5" a="1"/>
  <c r="AG258" i="5" s="1"/>
  <c r="E259" i="5" a="1"/>
  <c r="E259" i="5" s="1"/>
  <c r="U259" i="5" a="1"/>
  <c r="U259" i="5" s="1"/>
  <c r="H252" i="5" a="1"/>
  <c r="H252" i="5" s="1"/>
  <c r="AU252" i="5" a="1"/>
  <c r="AU252" i="5" s="1"/>
  <c r="X253" i="5" a="1"/>
  <c r="X253" i="5" s="1"/>
  <c r="AR253" i="5" a="1"/>
  <c r="AR253" i="5" s="1"/>
  <c r="O254" i="5" a="1"/>
  <c r="O254" i="5" s="1"/>
  <c r="AE254" i="5" a="1"/>
  <c r="AE254" i="5" s="1"/>
  <c r="AU254" i="5" a="1"/>
  <c r="AU254" i="5" s="1"/>
  <c r="S255" i="5" a="1"/>
  <c r="S255" i="5" s="1"/>
  <c r="AI255" i="5" a="1"/>
  <c r="AI255" i="5" s="1"/>
  <c r="G256" i="5" a="1"/>
  <c r="G256" i="5" s="1"/>
  <c r="W256" i="5" a="1"/>
  <c r="W256" i="5" s="1"/>
  <c r="AM256" i="5" a="1"/>
  <c r="AM256" i="5" s="1"/>
  <c r="K257" i="5" a="1"/>
  <c r="K257" i="5" s="1"/>
  <c r="AA257" i="5" a="1"/>
  <c r="AA257" i="5" s="1"/>
  <c r="AP257" i="5" a="1"/>
  <c r="AP257" i="5" s="1"/>
  <c r="N258" i="5" a="1"/>
  <c r="N258" i="5" s="1"/>
  <c r="AD258" i="5" a="1"/>
  <c r="AD258" i="5" s="1"/>
  <c r="AT258" i="5" a="1"/>
  <c r="AT258" i="5" s="1"/>
  <c r="R259" i="5" a="1"/>
  <c r="R259" i="5" s="1"/>
  <c r="AH259" i="5" a="1"/>
  <c r="AH259" i="5" s="1"/>
  <c r="AQ251" i="5" a="1"/>
  <c r="AQ251" i="5" s="1"/>
  <c r="I253" i="5" a="1"/>
  <c r="I253" i="5" s="1"/>
  <c r="Y253" i="5" a="1"/>
  <c r="Y253" i="5" s="1"/>
  <c r="AP253" i="5" a="1"/>
  <c r="AP253" i="5" s="1"/>
  <c r="L254" i="5" a="1"/>
  <c r="L254" i="5" s="1"/>
  <c r="AB254" i="5" a="1"/>
  <c r="AB254" i="5" s="1"/>
  <c r="AR254" i="5" a="1"/>
  <c r="AR254" i="5" s="1"/>
  <c r="P255" i="5" a="1"/>
  <c r="P255" i="5" s="1"/>
  <c r="AF255" i="5" a="1"/>
  <c r="AF255" i="5" s="1"/>
  <c r="AV255" i="5" a="1"/>
  <c r="AV255" i="5" s="1"/>
  <c r="T256" i="5" a="1"/>
  <c r="T256" i="5" s="1"/>
  <c r="AJ256" i="5" a="1"/>
  <c r="AJ256" i="5" s="1"/>
  <c r="H257" i="5" a="1"/>
  <c r="H257" i="5" s="1"/>
  <c r="X257" i="5" a="1"/>
  <c r="X257" i="5" s="1"/>
  <c r="AN257" i="5" a="1"/>
  <c r="AN257" i="5" s="1"/>
  <c r="L258" i="5" a="1"/>
  <c r="L258" i="5" s="1"/>
  <c r="D247" i="5" a="1"/>
  <c r="D247" i="5" s="1"/>
  <c r="N253" i="5" a="1"/>
  <c r="N253" i="5" s="1"/>
  <c r="AC254" i="5" a="1"/>
  <c r="AC254" i="5" s="1"/>
  <c r="E256" i="5" a="1"/>
  <c r="E256" i="5" s="1"/>
  <c r="D250" i="5" a="1"/>
  <c r="D250" i="5" s="1"/>
  <c r="D251" i="5" a="1"/>
  <c r="D251" i="5" s="1"/>
  <c r="D252" i="5" a="1"/>
  <c r="D252" i="5" s="1"/>
  <c r="AD253" i="5" a="1"/>
  <c r="AD253" i="5" s="1"/>
  <c r="AS254" i="5" a="1"/>
  <c r="AS254" i="5" s="1"/>
  <c r="U256" i="5" a="1"/>
  <c r="U256" i="5" s="1"/>
  <c r="AO257" i="5" a="1"/>
  <c r="AO257" i="5" s="1"/>
  <c r="M259" i="5" a="1"/>
  <c r="M259" i="5" s="1"/>
  <c r="AU259" i="5" a="1"/>
  <c r="AU259" i="5" s="1"/>
  <c r="AE258" i="5" a="1"/>
  <c r="AE258" i="5" s="1"/>
  <c r="I258" i="5" a="1"/>
  <c r="I258" i="5" s="1"/>
  <c r="L257" i="5" a="1"/>
  <c r="L257" i="5" s="1"/>
  <c r="AJ255" i="5" a="1"/>
  <c r="AJ255" i="5" s="1"/>
  <c r="P254" i="5" a="1"/>
  <c r="P254" i="5" s="1"/>
  <c r="X252" i="5" a="1"/>
  <c r="X252" i="5" s="1"/>
  <c r="AH258" i="5" a="1"/>
  <c r="AH258" i="5" s="1"/>
  <c r="O257" i="5" a="1"/>
  <c r="O257" i="5" s="1"/>
  <c r="AM255" i="5" a="1"/>
  <c r="AM255" i="5" s="1"/>
  <c r="S254" i="5" a="1"/>
  <c r="S254" i="5" s="1"/>
  <c r="U252" i="5" a="1"/>
  <c r="U252" i="5" s="1"/>
  <c r="T258" i="5" a="1"/>
  <c r="T258" i="5" s="1"/>
  <c r="AP256" i="5" a="1"/>
  <c r="AP256" i="5" s="1"/>
  <c r="V255" i="5" a="1"/>
  <c r="V255" i="5" s="1"/>
  <c r="AT253" i="5" a="1"/>
  <c r="AT253" i="5" s="1"/>
  <c r="Q251" i="5" a="1"/>
  <c r="Q251" i="5" s="1"/>
  <c r="U249" i="5" a="1"/>
  <c r="U249" i="5" s="1"/>
  <c r="AE247" i="5" a="1"/>
  <c r="AE247" i="5" s="1"/>
  <c r="AR250" i="5" a="1"/>
  <c r="AR250" i="5" s="1"/>
  <c r="AM252" i="5" a="1"/>
  <c r="AM252" i="5" s="1"/>
  <c r="AO249" i="5" a="1"/>
  <c r="AO249" i="5" s="1"/>
  <c r="AF250" i="5" a="1"/>
  <c r="AF250" i="5" s="1"/>
  <c r="AK255" i="5" a="1"/>
  <c r="AK255" i="5" s="1"/>
  <c r="BC256" i="5" a="1"/>
  <c r="BC256" i="5" s="1"/>
  <c r="BT249" i="5" a="1"/>
  <c r="BT249" i="5" s="1"/>
  <c r="BO13" i="5"/>
  <c r="BN258" i="5" s="1"/>
  <c r="BI247" i="5" a="1"/>
  <c r="BI247" i="5" s="1"/>
  <c r="BI249" i="5" a="1"/>
  <c r="BI249" i="5" s="1"/>
  <c r="BI248" i="5" a="1"/>
  <c r="BI248" i="5" s="1"/>
  <c r="BI258" i="5" a="1"/>
  <c r="BI258" i="5" s="1"/>
  <c r="BI259" i="5" a="1"/>
  <c r="BI259" i="5" s="1"/>
  <c r="BI253" i="5" a="1"/>
  <c r="BI253" i="5" s="1"/>
  <c r="BI250" i="5" a="1"/>
  <c r="BI250" i="5" s="1"/>
  <c r="BI252" i="5" a="1"/>
  <c r="BI252" i="5" s="1"/>
  <c r="BI257" i="5" a="1"/>
  <c r="BI257" i="5" s="1"/>
  <c r="BI256" i="5" a="1"/>
  <c r="BI256" i="5" s="1"/>
  <c r="BI251" i="5" a="1"/>
  <c r="BI251" i="5" s="1"/>
  <c r="BI254" i="5" a="1"/>
  <c r="BI254" i="5" s="1"/>
  <c r="CQ248" i="5" a="1"/>
  <c r="CS248" i="5" a="1"/>
  <c r="CR248" i="5" a="1"/>
  <c r="D255" i="5" a="1"/>
  <c r="D255" i="5" s="1"/>
  <c r="D253" i="5" a="1"/>
  <c r="D253" i="5" s="1"/>
  <c r="D256" i="5" a="1"/>
  <c r="D256" i="5" s="1"/>
  <c r="D254" i="5" a="1"/>
  <c r="D254" i="5" s="1"/>
  <c r="AQ253" i="5" a="1"/>
  <c r="AQ253" i="5" s="1"/>
  <c r="Q255" i="5" a="1"/>
  <c r="Q255" i="5" s="1"/>
  <c r="AK256" i="5" a="1"/>
  <c r="AK256" i="5" s="1"/>
  <c r="J258" i="5" a="1"/>
  <c r="J258" i="5" s="1"/>
  <c r="S259" i="5" a="1"/>
  <c r="S259" i="5" s="1"/>
  <c r="AU258" i="5" a="1"/>
  <c r="AU258" i="5" s="1"/>
  <c r="AB258" i="5" a="1"/>
  <c r="AB258" i="5" s="1"/>
  <c r="AQ257" i="5" a="1"/>
  <c r="AQ257" i="5" s="1"/>
  <c r="AN256" i="5" a="1"/>
  <c r="AN256" i="5" s="1"/>
  <c r="T255" i="5" a="1"/>
  <c r="T255" i="5" s="1"/>
  <c r="AS253" i="5" a="1"/>
  <c r="AS253" i="5" s="1"/>
  <c r="AL259" i="5" a="1"/>
  <c r="AL259" i="5" s="1"/>
  <c r="R258" i="5" a="1"/>
  <c r="R258" i="5" s="1"/>
  <c r="AQ256" i="5" a="1"/>
  <c r="AQ256" i="5" s="1"/>
  <c r="W255" i="5" a="1"/>
  <c r="W255" i="5" s="1"/>
  <c r="AU253" i="5" a="1"/>
  <c r="AU253" i="5" s="1"/>
  <c r="X259" i="5" a="1"/>
  <c r="X259" i="5" s="1"/>
  <c r="AV257" i="5" a="1"/>
  <c r="AV257" i="5" s="1"/>
  <c r="Z256" i="5" a="1"/>
  <c r="Z256" i="5" s="1"/>
  <c r="F255" i="5" a="1"/>
  <c r="F255" i="5" s="1"/>
  <c r="AE253" i="5" a="1"/>
  <c r="AE253" i="5" s="1"/>
  <c r="AS250" i="5" a="1"/>
  <c r="AS250" i="5" s="1"/>
  <c r="L250" i="5" a="1"/>
  <c r="L250" i="5" s="1"/>
  <c r="G252" i="5" a="1"/>
  <c r="G252" i="5" s="1"/>
  <c r="I249" i="5" a="1"/>
  <c r="I249" i="5" s="1"/>
  <c r="AN247" i="5" a="1"/>
  <c r="AN247" i="5" s="1"/>
  <c r="P258" i="5" a="1"/>
  <c r="P258" i="5" s="1"/>
  <c r="BK255" i="5"/>
  <c r="BL255" i="5"/>
  <c r="BO255" i="5"/>
  <c r="BP249" i="5"/>
  <c r="BQ249" i="5" s="1"/>
  <c r="BM249" i="5"/>
  <c r="BN249" i="5"/>
  <c r="BL252" i="5"/>
  <c r="BO252" i="5"/>
  <c r="BP252" i="5"/>
  <c r="BP259" i="5"/>
  <c r="BM259" i="5"/>
  <c r="BN259" i="5"/>
  <c r="BM256" i="5"/>
  <c r="BN256" i="5"/>
  <c r="BK256" i="5"/>
  <c r="BO250" i="5"/>
  <c r="BM250" i="5"/>
  <c r="BL250" i="5"/>
  <c r="BP253" i="5"/>
  <c r="BQ253" i="5" s="1"/>
  <c r="BM253" i="5"/>
  <c r="BN253" i="5"/>
  <c r="BJ2" i="5"/>
  <c r="BO247" i="5" s="1"/>
  <c r="BW248" i="5" a="1"/>
  <c r="BW248" i="5" s="1"/>
  <c r="BS252" i="5" a="1"/>
  <c r="BS252" i="5" s="1"/>
  <c r="BT255" i="5" a="1"/>
  <c r="BT255" i="5" s="1"/>
  <c r="BY257" i="5" a="1"/>
  <c r="BY257" i="5" s="1"/>
  <c r="BW253" i="5" a="1"/>
  <c r="BW253" i="5" s="1"/>
  <c r="BY247" i="5" a="1"/>
  <c r="BY247" i="5" s="1"/>
  <c r="BW250" i="5" a="1"/>
  <c r="BW250" i="5" s="1"/>
  <c r="BS254" i="5" a="1"/>
  <c r="BS254" i="5" s="1"/>
  <c r="BT257" i="5" a="1"/>
  <c r="BT257" i="5" s="1"/>
  <c r="BY259" i="5" a="1"/>
  <c r="BY259" i="5" s="1"/>
  <c r="BW259" i="5" a="1"/>
  <c r="BW259" i="5" s="1"/>
  <c r="BT252" i="5" a="1"/>
  <c r="BT252" i="5" s="1"/>
  <c r="BU259" i="5" a="1"/>
  <c r="BU259" i="5" s="1"/>
  <c r="BX249" i="5" a="1"/>
  <c r="BX249" i="5" s="1"/>
  <c r="BU252" i="5" a="1"/>
  <c r="BU252" i="5" s="1"/>
  <c r="BT254" i="5" a="1"/>
  <c r="BT254" i="5" s="1"/>
  <c r="BY256" i="5" a="1"/>
  <c r="BY256" i="5" s="1"/>
  <c r="BT247" i="5" a="1"/>
  <c r="BT247" i="5" s="1"/>
  <c r="BX252" i="5" a="1"/>
  <c r="BX252" i="5" s="1"/>
  <c r="BX259" i="5" a="1"/>
  <c r="BX259" i="5" s="1"/>
  <c r="BD250" i="5" a="1"/>
  <c r="BD250" i="5" s="1"/>
  <c r="BC257" i="5" a="1"/>
  <c r="BC257" i="5" s="1"/>
  <c r="BH257" i="5" a="1"/>
  <c r="BH257" i="5" s="1"/>
  <c r="BG252" i="5" a="1"/>
  <c r="BG252" i="5" s="1"/>
  <c r="BF247" i="5" a="1"/>
  <c r="BF247" i="5" s="1"/>
  <c r="BB256" i="5" a="1"/>
  <c r="BB256" i="5" s="1"/>
  <c r="BC252" i="5" a="1"/>
  <c r="BC252" i="5" s="1"/>
  <c r="BH255" i="5" a="1"/>
  <c r="BH255" i="5" s="1"/>
  <c r="BG250" i="5" a="1"/>
  <c r="BG250" i="5" s="1"/>
  <c r="BD255" i="5" a="1"/>
  <c r="BD255" i="5" s="1"/>
  <c r="BC259" i="5" a="1"/>
  <c r="BC259" i="5" s="1"/>
  <c r="BF259" i="5" a="1"/>
  <c r="BF259" i="5" s="1"/>
  <c r="BH253" i="5" a="1"/>
  <c r="BH253" i="5" s="1"/>
  <c r="BG248" i="5" a="1"/>
  <c r="BG248" i="5" s="1"/>
  <c r="BD249" i="5" a="1"/>
  <c r="BD249" i="5" s="1"/>
  <c r="BC258" i="5" a="1"/>
  <c r="BC258" i="5" s="1"/>
  <c r="BH258" i="5" a="1"/>
  <c r="BH258" i="5" s="1"/>
  <c r="BG253" i="5" a="1"/>
  <c r="BG253" i="5" s="1"/>
  <c r="BF248" i="5" a="1"/>
  <c r="BF248" i="5" s="1"/>
  <c r="Y254" i="5" a="1"/>
  <c r="Y254" i="5" s="1"/>
  <c r="AF258" i="5" a="1"/>
  <c r="AF258" i="5" s="1"/>
  <c r="AO254" i="5" a="1"/>
  <c r="AO254" i="5" s="1"/>
  <c r="F258" i="5" a="1"/>
  <c r="F258" i="5" s="1"/>
  <c r="I254" i="5" a="1"/>
  <c r="I254" i="5" s="1"/>
  <c r="AD259" i="5" a="1"/>
  <c r="AD259" i="5" s="1"/>
  <c r="AK259" i="5" a="1"/>
  <c r="AK259" i="5" s="1"/>
  <c r="P259" i="5" a="1"/>
  <c r="P259" i="5" s="1"/>
  <c r="AG257" i="5" a="1"/>
  <c r="AG257" i="5" s="1"/>
  <c r="M256" i="5" a="1"/>
  <c r="M256" i="5" s="1"/>
  <c r="AK254" i="5" a="1"/>
  <c r="AK254" i="5" s="1"/>
  <c r="W253" i="5" a="1"/>
  <c r="W253" i="5" s="1"/>
  <c r="AN259" i="5" a="1"/>
  <c r="AN259" i="5" s="1"/>
  <c r="T259" i="5" a="1"/>
  <c r="T259" i="5" s="1"/>
  <c r="M258" i="5" a="1"/>
  <c r="M258" i="5" s="1"/>
  <c r="AO256" i="5" a="1"/>
  <c r="AO256" i="5" s="1"/>
  <c r="U255" i="5" a="1"/>
  <c r="U255" i="5" s="1"/>
  <c r="AG253" i="5" a="1"/>
  <c r="AG253" i="5" s="1"/>
  <c r="AW255" i="5" a="1"/>
  <c r="AW255" i="5" s="1"/>
  <c r="K247" i="5" a="1"/>
  <c r="K247" i="5" s="1"/>
  <c r="Y247" i="5" a="1"/>
  <c r="Y247" i="5" s="1"/>
  <c r="AQ247" i="5" a="1"/>
  <c r="AQ247" i="5" s="1"/>
  <c r="S249" i="5" a="1"/>
  <c r="S249" i="5" s="1"/>
  <c r="AG249" i="5" a="1"/>
  <c r="AG249" i="5" s="1"/>
  <c r="BS249" i="5" a="1"/>
  <c r="BS249" i="5" s="1"/>
  <c r="BW252" i="5" a="1"/>
  <c r="BW252" i="5" s="1"/>
  <c r="BS256" i="5" a="1"/>
  <c r="BS256" i="5" s="1"/>
  <c r="BX247" i="5" a="1"/>
  <c r="BX247" i="5" s="1"/>
  <c r="BU255" i="5" a="1"/>
  <c r="BU255" i="5" s="1"/>
  <c r="BS251" i="5" a="1"/>
  <c r="BS251" i="5" s="1"/>
  <c r="BW254" i="5" a="1"/>
  <c r="BW254" i="5" s="1"/>
  <c r="BS258" i="5" a="1"/>
  <c r="BS258" i="5" s="1"/>
  <c r="BW247" i="5" a="1"/>
  <c r="BW247" i="5" s="1"/>
  <c r="BT259" i="5" a="1"/>
  <c r="BT259" i="5" s="1"/>
  <c r="BU254" i="5" a="1"/>
  <c r="BU254" i="5" s="1"/>
  <c r="BU248" i="5" a="1"/>
  <c r="BU248" i="5" s="1"/>
  <c r="BT250" i="5" a="1"/>
  <c r="BT250" i="5" s="1"/>
  <c r="BY252" i="5" a="1"/>
  <c r="BY252" i="5" s="1"/>
  <c r="BX254" i="5" a="1"/>
  <c r="BX254" i="5" s="1"/>
  <c r="BU257" i="5" a="1"/>
  <c r="BU257" i="5" s="1"/>
  <c r="BU247" i="5" a="1"/>
  <c r="BU247" i="5" s="1"/>
  <c r="BY254" i="5" a="1"/>
  <c r="BY254" i="5" s="1"/>
  <c r="BB257" i="5" a="1"/>
  <c r="BB257" i="5" s="1"/>
  <c r="BC253" i="5" a="1"/>
  <c r="BC253" i="5" s="1"/>
  <c r="BH256" i="5" a="1"/>
  <c r="BH256" i="5" s="1"/>
  <c r="BG251" i="5" a="1"/>
  <c r="BG251" i="5" s="1"/>
  <c r="BD258" i="5" a="1"/>
  <c r="BD258" i="5" s="1"/>
  <c r="BB251" i="5" a="1"/>
  <c r="BB251" i="5" s="1"/>
  <c r="BC248" i="5" a="1"/>
  <c r="BC248" i="5" s="1"/>
  <c r="BH254" i="5" a="1"/>
  <c r="BH254" i="5" s="1"/>
  <c r="BG249" i="5" a="1"/>
  <c r="BG249" i="5" s="1"/>
  <c r="BD252" i="5" a="1"/>
  <c r="BD252" i="5" s="1"/>
  <c r="BB258" i="5" a="1"/>
  <c r="BB258" i="5" s="1"/>
  <c r="BC255" i="5" a="1"/>
  <c r="BC255" i="5" s="1"/>
  <c r="BF258" i="5" a="1"/>
  <c r="BF258" i="5" s="1"/>
  <c r="BH252" i="5" a="1"/>
  <c r="BH252" i="5" s="1"/>
  <c r="BG247" i="5" a="1"/>
  <c r="BG247" i="5" s="1"/>
  <c r="BB247" i="5" a="1"/>
  <c r="BB247" i="5" s="1"/>
  <c r="BC254" i="5" a="1"/>
  <c r="BC254" i="5" s="1"/>
  <c r="BF257" i="5" a="1"/>
  <c r="BF257" i="5" s="1"/>
  <c r="BH251" i="5" a="1"/>
  <c r="BH251" i="5" s="1"/>
  <c r="BD259" i="5" a="1"/>
  <c r="BD259" i="5" s="1"/>
  <c r="AS255" i="5" a="1"/>
  <c r="AS255" i="5" s="1"/>
  <c r="Q259" i="5" a="1"/>
  <c r="Q259" i="5" s="1"/>
  <c r="M255" i="5" a="1"/>
  <c r="M255" i="5" s="1"/>
  <c r="J259" i="5" a="1"/>
  <c r="J259" i="5" s="1"/>
  <c r="AC255" i="5" a="1"/>
  <c r="AC255" i="5" s="1"/>
  <c r="AT259" i="5" a="1"/>
  <c r="AT259" i="5" s="1"/>
  <c r="AG259" i="5" a="1"/>
  <c r="AG259" i="5" s="1"/>
  <c r="AP258" i="5" a="1"/>
  <c r="AP258" i="5" s="1"/>
  <c r="Q257" i="5" a="1"/>
  <c r="Q257" i="5" s="1"/>
  <c r="AO255" i="5" a="1"/>
  <c r="AO255" i="5" s="1"/>
  <c r="U254" i="5" a="1"/>
  <c r="U254" i="5" s="1"/>
  <c r="F253" i="5" a="1"/>
  <c r="F253" i="5" s="1"/>
  <c r="AJ259" i="5" a="1"/>
  <c r="AJ259" i="5" s="1"/>
  <c r="N259" i="5" a="1"/>
  <c r="N259" i="5" s="1"/>
  <c r="AR257" i="5" a="1"/>
  <c r="AR257" i="5" s="1"/>
  <c r="Y256" i="5" a="1"/>
  <c r="Y256" i="5" s="1"/>
  <c r="E255" i="5" a="1"/>
  <c r="E255" i="5" s="1"/>
  <c r="S253" i="5" a="1"/>
  <c r="S253" i="5" s="1"/>
  <c r="AW251" i="5" a="1"/>
  <c r="AW251" i="5" s="1"/>
  <c r="N247" i="5" a="1"/>
  <c r="N247" i="5" s="1"/>
  <c r="AF247" i="5" a="1"/>
  <c r="AF247" i="5" s="1"/>
  <c r="AT247" i="5" a="1"/>
  <c r="AT247" i="5" s="1"/>
  <c r="H249" i="5" a="1"/>
  <c r="H249" i="5" s="1"/>
  <c r="V249" i="5" a="1"/>
  <c r="V249" i="5" s="1"/>
  <c r="AN249" i="5" a="1"/>
  <c r="AN249" i="5" s="1"/>
  <c r="J250" i="5" a="1"/>
  <c r="J250" i="5" s="1"/>
  <c r="AB250" i="5" a="1"/>
  <c r="AB250" i="5" s="1"/>
  <c r="AP250" i="5" a="1"/>
  <c r="AP250" i="5" s="1"/>
  <c r="O251" i="5" a="1"/>
  <c r="O251" i="5" s="1"/>
  <c r="O247" i="5" a="1"/>
  <c r="O247" i="5" s="1"/>
  <c r="AW250" i="5" a="1"/>
  <c r="AW250" i="5" s="1"/>
  <c r="AL252" i="5" a="1"/>
  <c r="AL252" i="5" s="1"/>
  <c r="V252" i="5" a="1"/>
  <c r="V252" i="5" s="1"/>
  <c r="F252" i="5" a="1"/>
  <c r="F252" i="5" s="1"/>
  <c r="AH251" i="5" a="1"/>
  <c r="AH251" i="5" s="1"/>
  <c r="R251" i="5" a="1"/>
  <c r="R251" i="5" s="1"/>
  <c r="AM250" i="5" a="1"/>
  <c r="AM250" i="5" s="1"/>
  <c r="Q250" i="5" a="1"/>
  <c r="Q250" i="5" s="1"/>
  <c r="AR249" i="5" a="1"/>
  <c r="AR249" i="5" s="1"/>
  <c r="L249" i="5" a="1"/>
  <c r="L249" i="5" s="1"/>
  <c r="AM247" i="5" a="1"/>
  <c r="AM247" i="5" s="1"/>
  <c r="G247" i="5" a="1"/>
  <c r="G247" i="5" s="1"/>
  <c r="Q254" i="5" a="1"/>
  <c r="Q254" i="5" s="1"/>
  <c r="M257" i="5" a="1"/>
  <c r="M257" i="5" s="1"/>
  <c r="Z259" i="5" a="1"/>
  <c r="Z259" i="5" s="1"/>
  <c r="AK253" i="5" a="1"/>
  <c r="AK253" i="5" s="1"/>
  <c r="AC256" i="5" a="1"/>
  <c r="AC256" i="5" s="1"/>
  <c r="W259" i="5" a="1"/>
  <c r="W259" i="5" s="1"/>
  <c r="AS258" i="5" a="1"/>
  <c r="AS258" i="5" s="1"/>
  <c r="U257" i="5" a="1"/>
  <c r="U257" i="5" s="1"/>
  <c r="AK257" i="5" a="1"/>
  <c r="AK257" i="5" s="1"/>
  <c r="BD251" i="5" a="1"/>
  <c r="BD251" i="5" s="1"/>
  <c r="BG254" i="5" a="1"/>
  <c r="BG254" i="5" s="1"/>
  <c r="BB252" i="5" a="1"/>
  <c r="BB252" i="5" s="1"/>
  <c r="BD254" i="5" a="1"/>
  <c r="BD254" i="5" s="1"/>
  <c r="BG255" i="5" a="1"/>
  <c r="BG255" i="5" s="1"/>
  <c r="BB250" i="5" a="1"/>
  <c r="BB250" i="5" s="1"/>
  <c r="BD247" i="5" a="1"/>
  <c r="BD247" i="5" s="1"/>
  <c r="BG257" i="5" a="1"/>
  <c r="BG257" i="5" s="1"/>
  <c r="BB259" i="5" a="1"/>
  <c r="BB259" i="5" s="1"/>
  <c r="BF254" i="5" a="1"/>
  <c r="BF254" i="5" s="1"/>
  <c r="BB249" i="5" a="1"/>
  <c r="BB249" i="5" s="1"/>
  <c r="BK252" i="5"/>
  <c r="BQ252" i="5" s="1"/>
  <c r="BP256" i="5"/>
  <c r="BQ256" i="5" s="1"/>
  <c r="BL249" i="5"/>
  <c r="BK250" i="5"/>
  <c r="BL247" i="5"/>
  <c r="BP255" i="5"/>
  <c r="BQ255" i="5" s="1"/>
  <c r="BT256" i="5" a="1"/>
  <c r="BT256" i="5" s="1"/>
  <c r="BX257" i="5" a="1"/>
  <c r="BX257" i="5" s="1"/>
  <c r="BU253" i="5" a="1"/>
  <c r="BU253" i="5" s="1"/>
  <c r="BY248" i="5" a="1"/>
  <c r="BY248" i="5" s="1"/>
  <c r="BX248" i="5" a="1"/>
  <c r="BX248" i="5" s="1"/>
  <c r="BW258" i="5" a="1"/>
  <c r="BW258" i="5" s="1"/>
  <c r="BY251" i="5" a="1"/>
  <c r="BY251" i="5" s="1"/>
  <c r="BY258" i="5" a="1"/>
  <c r="BY258" i="5" s="1"/>
  <c r="BS257" i="5" a="1"/>
  <c r="BS257" i="5" s="1"/>
  <c r="BT251" i="5" a="1"/>
  <c r="BT251" i="5" s="1"/>
  <c r="AR247" i="5" a="1"/>
  <c r="AR247" i="5" s="1"/>
  <c r="Z247" i="5" a="1"/>
  <c r="Z247" i="5" s="1"/>
  <c r="L247" i="5" a="1"/>
  <c r="L247" i="5" s="1"/>
  <c r="AW254" i="5" a="1"/>
  <c r="AW254" i="5" s="1"/>
  <c r="AI252" i="5" a="1"/>
  <c r="AI252" i="5" s="1"/>
  <c r="S252" i="5" a="1"/>
  <c r="S252" i="5" s="1"/>
  <c r="AU251" i="5" a="1"/>
  <c r="AU251" i="5" s="1"/>
  <c r="AE251" i="5" a="1"/>
  <c r="AE251" i="5" s="1"/>
  <c r="H251" i="5" a="1"/>
  <c r="H251" i="5" s="1"/>
  <c r="AI250" i="5" a="1"/>
  <c r="AI250" i="5" s="1"/>
  <c r="N250" i="5" a="1"/>
  <c r="N250" i="5" s="1"/>
  <c r="AC249" i="5" a="1"/>
  <c r="AC249" i="5" s="1"/>
  <c r="AJ247" i="5" a="1"/>
  <c r="AJ247" i="5" s="1"/>
  <c r="AW247" i="5" a="1"/>
  <c r="AW247" i="5" s="1"/>
  <c r="AG254" i="5" a="1"/>
  <c r="AG254" i="5" s="1"/>
  <c r="AC257" i="5" a="1"/>
  <c r="AC257" i="5" s="1"/>
  <c r="AF259" i="5" a="1"/>
  <c r="AF259" i="5" s="1"/>
  <c r="E254" i="5" a="1"/>
  <c r="E254" i="5" s="1"/>
  <c r="AS256" i="5" a="1"/>
  <c r="AS256" i="5" s="1"/>
  <c r="AC259" i="5" a="1"/>
  <c r="AC259" i="5" s="1"/>
  <c r="E257" i="5" a="1"/>
  <c r="E257" i="5" s="1"/>
  <c r="Q256" i="5" a="1"/>
  <c r="Q256" i="5" s="1"/>
  <c r="AG256" i="5" a="1"/>
  <c r="AG256" i="5" s="1"/>
  <c r="BD256" i="5" a="1"/>
  <c r="BD256" i="5" s="1"/>
  <c r="BF256" i="5" a="1"/>
  <c r="BF256" i="5" s="1"/>
  <c r="BB255" i="5" a="1"/>
  <c r="BB255" i="5" s="1"/>
  <c r="BD257" i="5" a="1"/>
  <c r="BD257" i="5" s="1"/>
  <c r="BG256" i="5" a="1"/>
  <c r="BG256" i="5" s="1"/>
  <c r="BB253" i="5" a="1"/>
  <c r="BB253" i="5" s="1"/>
  <c r="BH247" i="5" a="1"/>
  <c r="BH247" i="5" s="1"/>
  <c r="BG258" i="5" a="1"/>
  <c r="BG258" i="5" s="1"/>
  <c r="BD253" i="5" a="1"/>
  <c r="BD253" i="5" s="1"/>
  <c r="BF255" i="5" a="1"/>
  <c r="BF255" i="5" s="1"/>
  <c r="BB254" i="5" a="1"/>
  <c r="BB254" i="5" s="1"/>
  <c r="BM252" i="5"/>
  <c r="BL256" i="5"/>
  <c r="BP250" i="5"/>
  <c r="BO253" i="5"/>
  <c r="BP247" i="5"/>
  <c r="BO259" i="5"/>
  <c r="BU251" i="5" a="1"/>
  <c r="BU251" i="5" s="1"/>
  <c r="BU256" i="5" a="1"/>
  <c r="BU256" i="5" s="1"/>
  <c r="BW251" i="5" a="1"/>
  <c r="BW251" i="5" s="1"/>
  <c r="BU258" i="5" a="1"/>
  <c r="BU258" i="5" s="1"/>
  <c r="BT258" i="5" a="1"/>
  <c r="BT258" i="5" s="1"/>
  <c r="BY255" i="5" a="1"/>
  <c r="BY255" i="5" s="1"/>
  <c r="BS250" i="5" a="1"/>
  <c r="BS250" i="5" s="1"/>
  <c r="BX256" i="5" a="1"/>
  <c r="BX256" i="5" s="1"/>
  <c r="BW256" i="5" a="1"/>
  <c r="BW256" i="5" s="1"/>
  <c r="BY249" i="5" a="1"/>
  <c r="BY249" i="5" s="1"/>
  <c r="BQ248" i="5"/>
  <c r="BQ259" i="5"/>
  <c r="BQ254" i="5"/>
  <c r="BQ257" i="5"/>
  <c r="CQ248" i="5"/>
  <c r="CS248" i="5"/>
  <c r="CR248" i="5"/>
  <c r="CQ257" i="5" l="1" a="1"/>
  <c r="CQ257" i="5" s="1"/>
  <c r="BQ250" i="5"/>
  <c r="CS258" i="5" a="1"/>
  <c r="CS258" i="5" s="1"/>
  <c r="CS259" i="5" a="1"/>
  <c r="CS259" i="5" s="1"/>
  <c r="BK247" i="5"/>
  <c r="BQ247" i="5" s="1"/>
  <c r="CR256" i="5" a="1"/>
  <c r="CR256" i="5" s="1"/>
  <c r="CS256" i="5" a="1"/>
  <c r="CS256" i="5" s="1"/>
  <c r="CQ256" i="5" a="1"/>
  <c r="CQ256" i="5" s="1"/>
  <c r="CQ258" i="5" a="1"/>
  <c r="CQ258" i="5" s="1"/>
  <c r="CR257" i="5" a="1"/>
  <c r="CR257" i="5" s="1"/>
  <c r="CQ249" i="5" a="1"/>
  <c r="CQ249" i="5" s="1"/>
  <c r="CS249" i="5" a="1"/>
  <c r="CS249" i="5" s="1"/>
  <c r="CR249" i="5" a="1"/>
  <c r="CR249" i="5" s="1"/>
  <c r="BL258" i="5"/>
  <c r="BM258" i="5"/>
  <c r="CQ253" i="5" a="1"/>
  <c r="CQ253" i="5" s="1"/>
  <c r="CS253" i="5" a="1"/>
  <c r="CS253" i="5" s="1"/>
  <c r="CR253" i="5" a="1"/>
  <c r="CR253" i="5" s="1"/>
  <c r="CR258" i="5" a="1"/>
  <c r="CR258" i="5" s="1"/>
  <c r="CR252" i="5" a="1"/>
  <c r="CR252" i="5" s="1"/>
  <c r="CQ252" i="5" a="1"/>
  <c r="CQ252" i="5" s="1"/>
  <c r="CS252" i="5" a="1"/>
  <c r="CS252" i="5" s="1"/>
  <c r="CS257" i="5" a="1"/>
  <c r="CS257" i="5" s="1"/>
  <c r="BO258" i="5"/>
  <c r="CQ259" i="5" a="1"/>
  <c r="CQ259" i="5" s="1"/>
  <c r="BM247" i="5"/>
  <c r="CS255" i="5" a="1"/>
  <c r="CS255" i="5" s="1"/>
  <c r="CR255" i="5" a="1"/>
  <c r="CR255" i="5" s="1"/>
  <c r="CQ255" i="5" a="1"/>
  <c r="CQ255" i="5" s="1"/>
  <c r="CS251" i="5" a="1"/>
  <c r="CS251" i="5" s="1"/>
  <c r="CR251" i="5" a="1"/>
  <c r="CR251" i="5" s="1"/>
  <c r="CQ251" i="5" a="1"/>
  <c r="CQ251" i="5" s="1"/>
  <c r="BK258" i="5"/>
  <c r="CR259" i="5" a="1"/>
  <c r="CR259" i="5" s="1"/>
  <c r="BN247" i="5"/>
  <c r="CR254" i="5" a="1"/>
  <c r="CR254" i="5" s="1"/>
  <c r="CS254" i="5" a="1"/>
  <c r="CS254" i="5" s="1"/>
  <c r="CQ254" i="5" a="1"/>
  <c r="CQ254" i="5" s="1"/>
  <c r="CR250" i="5" a="1"/>
  <c r="CR250" i="5" s="1"/>
  <c r="CS250" i="5" a="1"/>
  <c r="CS250" i="5" s="1"/>
  <c r="CQ250" i="5" a="1"/>
  <c r="CQ250" i="5" s="1"/>
  <c r="CS247" i="5" a="1"/>
  <c r="CS247" i="5" s="1"/>
  <c r="CQ247" i="5" a="1"/>
  <c r="CQ247" i="5" s="1"/>
  <c r="CR247" i="5" a="1"/>
  <c r="CR247" i="5" s="1"/>
  <c r="BP251" i="5"/>
  <c r="BO251" i="5"/>
  <c r="BN251" i="5"/>
  <c r="BL251" i="5"/>
  <c r="BM251" i="5"/>
  <c r="BK251" i="5"/>
  <c r="BP258" i="5"/>
  <c r="BQ258" i="5" s="1"/>
  <c r="J34" i="2"/>
  <c r="I34" i="2"/>
  <c r="H34" i="2"/>
  <c r="G34" i="2"/>
  <c r="F34" i="2"/>
  <c r="E34" i="2"/>
  <c r="D34" i="2"/>
  <c r="C34" i="2"/>
  <c r="J33" i="2"/>
  <c r="I33" i="2"/>
  <c r="H33" i="2"/>
  <c r="G33" i="2"/>
  <c r="F33" i="2"/>
  <c r="E33" i="2"/>
  <c r="D33" i="2"/>
  <c r="C33" i="2"/>
  <c r="J32" i="2"/>
  <c r="I32" i="2"/>
  <c r="H32" i="2"/>
  <c r="G32" i="2"/>
  <c r="F32" i="2"/>
  <c r="E32" i="2"/>
  <c r="D32" i="2"/>
  <c r="C32" i="2"/>
  <c r="I31" i="2"/>
  <c r="G31" i="2"/>
  <c r="F31" i="2"/>
  <c r="D31" i="2"/>
  <c r="C31" i="2"/>
  <c r="F30" i="2"/>
  <c r="C30" i="2"/>
  <c r="F29" i="2"/>
  <c r="BQ251" i="5" l="1"/>
  <c r="IE12" i="3"/>
  <c r="EO13" i="3" l="1"/>
  <c r="EP13" i="3"/>
  <c r="EQ13" i="3"/>
  <c r="ER13" i="3"/>
  <c r="ES13" i="3"/>
  <c r="ET13" i="3"/>
  <c r="EU13" i="3"/>
  <c r="EV13" i="3"/>
  <c r="EW13" i="3"/>
  <c r="EX13" i="3"/>
  <c r="FB13" i="3"/>
  <c r="FC13" i="3"/>
  <c r="FD13" i="3"/>
  <c r="FE13" i="3"/>
  <c r="FF13" i="3"/>
  <c r="FG13" i="3"/>
  <c r="FH13" i="3"/>
  <c r="FI13" i="3"/>
  <c r="FJ13" i="3"/>
  <c r="FK13" i="3"/>
  <c r="FO13" i="3"/>
  <c r="FP13" i="3"/>
  <c r="FQ13" i="3"/>
  <c r="FR13" i="3"/>
  <c r="FS13" i="3"/>
  <c r="FT13" i="3"/>
  <c r="FU13" i="3"/>
  <c r="FV13" i="3"/>
  <c r="FW13" i="3"/>
  <c r="FX13" i="3"/>
  <c r="GB13" i="3"/>
  <c r="GC13" i="3"/>
  <c r="GD13" i="3"/>
  <c r="GE13" i="3"/>
  <c r="GF13" i="3"/>
  <c r="GG13" i="3"/>
  <c r="GH13" i="3"/>
  <c r="GI13" i="3"/>
  <c r="GJ13" i="3"/>
  <c r="GK13" i="3"/>
  <c r="GO13" i="3"/>
  <c r="GP13" i="3"/>
  <c r="GQ13" i="3"/>
  <c r="GR13" i="3"/>
  <c r="GS13" i="3"/>
  <c r="GT13" i="3"/>
  <c r="GU13" i="3"/>
  <c r="GV13" i="3"/>
  <c r="GW13" i="3"/>
  <c r="GX13" i="3"/>
  <c r="HB13" i="3"/>
  <c r="HC13" i="3"/>
  <c r="HD13" i="3"/>
  <c r="HE13" i="3"/>
  <c r="HF13" i="3"/>
  <c r="HG13" i="3"/>
  <c r="HH13" i="3"/>
  <c r="HI13" i="3"/>
  <c r="HJ13" i="3"/>
  <c r="HK13" i="3"/>
  <c r="HO13" i="3"/>
  <c r="HP13" i="3"/>
  <c r="HQ13" i="3"/>
  <c r="HR13" i="3"/>
  <c r="HS13" i="3"/>
  <c r="HT13" i="3"/>
  <c r="HU13" i="3"/>
  <c r="HV13" i="3"/>
  <c r="HW13" i="3"/>
  <c r="HX13" i="3"/>
  <c r="IB13" i="3"/>
  <c r="IC13" i="3"/>
  <c r="ID13" i="3"/>
  <c r="IE13" i="3"/>
  <c r="IF13" i="3"/>
  <c r="IG13" i="3"/>
  <c r="IH13" i="3"/>
  <c r="II13" i="3"/>
  <c r="EO14" i="3"/>
  <c r="EP14" i="3"/>
  <c r="EQ14" i="3"/>
  <c r="ER14" i="3"/>
  <c r="ES14" i="3"/>
  <c r="ET14" i="3"/>
  <c r="EU14" i="3"/>
  <c r="EV14" i="3"/>
  <c r="EW14" i="3"/>
  <c r="EX14" i="3"/>
  <c r="FB14" i="3"/>
  <c r="FC14" i="3"/>
  <c r="FD14" i="3"/>
  <c r="FE14" i="3"/>
  <c r="FF14" i="3"/>
  <c r="FG14" i="3"/>
  <c r="FH14" i="3"/>
  <c r="FI14" i="3"/>
  <c r="FJ14" i="3"/>
  <c r="FK14" i="3"/>
  <c r="FO14" i="3"/>
  <c r="FP14" i="3"/>
  <c r="FQ14" i="3"/>
  <c r="FR14" i="3"/>
  <c r="FS14" i="3"/>
  <c r="FT14" i="3"/>
  <c r="FU14" i="3"/>
  <c r="FV14" i="3"/>
  <c r="FW14" i="3"/>
  <c r="FX14" i="3"/>
  <c r="GB14" i="3"/>
  <c r="GC14" i="3"/>
  <c r="GD14" i="3"/>
  <c r="GE14" i="3"/>
  <c r="GF14" i="3"/>
  <c r="GG14" i="3"/>
  <c r="GH14" i="3"/>
  <c r="GI14" i="3"/>
  <c r="GJ14" i="3"/>
  <c r="GK14" i="3"/>
  <c r="GO14" i="3"/>
  <c r="GP14" i="3"/>
  <c r="GQ14" i="3"/>
  <c r="GR14" i="3"/>
  <c r="GS14" i="3"/>
  <c r="GT14" i="3"/>
  <c r="GU14" i="3"/>
  <c r="GV14" i="3"/>
  <c r="GW14" i="3"/>
  <c r="GX14" i="3"/>
  <c r="HB14" i="3"/>
  <c r="HC14" i="3"/>
  <c r="HD14" i="3"/>
  <c r="HE14" i="3"/>
  <c r="HF14" i="3"/>
  <c r="HG14" i="3"/>
  <c r="HH14" i="3"/>
  <c r="HI14" i="3"/>
  <c r="HJ14" i="3"/>
  <c r="HK14" i="3"/>
  <c r="HO14" i="3"/>
  <c r="HP14" i="3"/>
  <c r="HQ14" i="3"/>
  <c r="HR14" i="3"/>
  <c r="HS14" i="3"/>
  <c r="HT14" i="3"/>
  <c r="HU14" i="3"/>
  <c r="HV14" i="3"/>
  <c r="HW14" i="3"/>
  <c r="HX14" i="3"/>
  <c r="IB14" i="3"/>
  <c r="IC14" i="3"/>
  <c r="ID14" i="3"/>
  <c r="IE14" i="3"/>
  <c r="IF14" i="3"/>
  <c r="IG14" i="3"/>
  <c r="IH14" i="3"/>
  <c r="II14" i="3"/>
  <c r="EO15" i="3"/>
  <c r="EP15" i="3"/>
  <c r="EQ15" i="3"/>
  <c r="ER15" i="3"/>
  <c r="ES15" i="3"/>
  <c r="ET15" i="3"/>
  <c r="EU15" i="3"/>
  <c r="EV15" i="3"/>
  <c r="EW15" i="3"/>
  <c r="EX15" i="3"/>
  <c r="FB15" i="3"/>
  <c r="FC15" i="3"/>
  <c r="FD15" i="3"/>
  <c r="FE15" i="3"/>
  <c r="FF15" i="3"/>
  <c r="FG15" i="3"/>
  <c r="FH15" i="3"/>
  <c r="FI15" i="3"/>
  <c r="FJ15" i="3"/>
  <c r="FK15" i="3"/>
  <c r="FO15" i="3"/>
  <c r="FP15" i="3"/>
  <c r="FQ15" i="3"/>
  <c r="FR15" i="3"/>
  <c r="FS15" i="3"/>
  <c r="FT15" i="3"/>
  <c r="FU15" i="3"/>
  <c r="FV15" i="3"/>
  <c r="FW15" i="3"/>
  <c r="FX15" i="3"/>
  <c r="GB15" i="3"/>
  <c r="GC15" i="3"/>
  <c r="GD15" i="3"/>
  <c r="GE15" i="3"/>
  <c r="GF15" i="3"/>
  <c r="GG15" i="3"/>
  <c r="GH15" i="3"/>
  <c r="GI15" i="3"/>
  <c r="GJ15" i="3"/>
  <c r="GK15" i="3"/>
  <c r="GO15" i="3"/>
  <c r="GP15" i="3"/>
  <c r="GQ15" i="3"/>
  <c r="GR15" i="3"/>
  <c r="GS15" i="3"/>
  <c r="GT15" i="3"/>
  <c r="GU15" i="3"/>
  <c r="GV15" i="3"/>
  <c r="GW15" i="3"/>
  <c r="GX15" i="3"/>
  <c r="HB15" i="3"/>
  <c r="HC15" i="3"/>
  <c r="HD15" i="3"/>
  <c r="HE15" i="3"/>
  <c r="HF15" i="3"/>
  <c r="HG15" i="3"/>
  <c r="HH15" i="3"/>
  <c r="HI15" i="3"/>
  <c r="HJ15" i="3"/>
  <c r="HK15" i="3"/>
  <c r="HO15" i="3"/>
  <c r="HP15" i="3"/>
  <c r="HQ15" i="3"/>
  <c r="HR15" i="3"/>
  <c r="HS15" i="3"/>
  <c r="HT15" i="3"/>
  <c r="HU15" i="3"/>
  <c r="HV15" i="3"/>
  <c r="HW15" i="3"/>
  <c r="HX15" i="3"/>
  <c r="IB15" i="3"/>
  <c r="IC15" i="3"/>
  <c r="ID15" i="3"/>
  <c r="IE15" i="3"/>
  <c r="IF15" i="3"/>
  <c r="IG15" i="3"/>
  <c r="IH15" i="3"/>
  <c r="II15" i="3"/>
  <c r="EO16" i="3"/>
  <c r="EP16" i="3"/>
  <c r="EQ16" i="3"/>
  <c r="ER16" i="3"/>
  <c r="ES16" i="3"/>
  <c r="ET16" i="3"/>
  <c r="EU16" i="3"/>
  <c r="EV16" i="3"/>
  <c r="EW16" i="3"/>
  <c r="EX16" i="3"/>
  <c r="FB16" i="3"/>
  <c r="FC16" i="3"/>
  <c r="FD16" i="3"/>
  <c r="FE16" i="3"/>
  <c r="FF16" i="3"/>
  <c r="FG16" i="3"/>
  <c r="FH16" i="3"/>
  <c r="FI16" i="3"/>
  <c r="FJ16" i="3"/>
  <c r="FK16" i="3"/>
  <c r="FO16" i="3"/>
  <c r="FP16" i="3"/>
  <c r="FQ16" i="3"/>
  <c r="FR16" i="3"/>
  <c r="FS16" i="3"/>
  <c r="FT16" i="3"/>
  <c r="FU16" i="3"/>
  <c r="FV16" i="3"/>
  <c r="FW16" i="3"/>
  <c r="FX16" i="3"/>
  <c r="GB16" i="3"/>
  <c r="GC16" i="3"/>
  <c r="GD16" i="3"/>
  <c r="GE16" i="3"/>
  <c r="GF16" i="3"/>
  <c r="GG16" i="3"/>
  <c r="GH16" i="3"/>
  <c r="GI16" i="3"/>
  <c r="GJ16" i="3"/>
  <c r="GK16" i="3"/>
  <c r="GO16" i="3"/>
  <c r="GP16" i="3"/>
  <c r="GQ16" i="3"/>
  <c r="GR16" i="3"/>
  <c r="GS16" i="3"/>
  <c r="GT16" i="3"/>
  <c r="GU16" i="3"/>
  <c r="GV16" i="3"/>
  <c r="GW16" i="3"/>
  <c r="GX16" i="3"/>
  <c r="HB16" i="3"/>
  <c r="HC16" i="3"/>
  <c r="HD16" i="3"/>
  <c r="HE16" i="3"/>
  <c r="HF16" i="3"/>
  <c r="HG16" i="3"/>
  <c r="HH16" i="3"/>
  <c r="HI16" i="3"/>
  <c r="HJ16" i="3"/>
  <c r="HK16" i="3"/>
  <c r="HO16" i="3"/>
  <c r="HP16" i="3"/>
  <c r="HQ16" i="3"/>
  <c r="HR16" i="3"/>
  <c r="HS16" i="3"/>
  <c r="HT16" i="3"/>
  <c r="HU16" i="3"/>
  <c r="HV16" i="3"/>
  <c r="HW16" i="3"/>
  <c r="HX16" i="3"/>
  <c r="IB16" i="3"/>
  <c r="IC16" i="3"/>
  <c r="ID16" i="3"/>
  <c r="IE16" i="3"/>
  <c r="IF16" i="3"/>
  <c r="IG16" i="3"/>
  <c r="IH16" i="3"/>
  <c r="II16" i="3"/>
  <c r="EM17" i="3"/>
  <c r="EN17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FG17" i="3"/>
  <c r="FH17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GA17" i="3"/>
  <c r="GB17" i="3"/>
  <c r="GC17" i="3"/>
  <c r="GD17" i="3"/>
  <c r="GE17" i="3"/>
  <c r="GF17" i="3"/>
  <c r="GG17" i="3"/>
  <c r="GH17" i="3"/>
  <c r="GI17" i="3"/>
  <c r="GJ17" i="3"/>
  <c r="GK17" i="3"/>
  <c r="GL17" i="3"/>
  <c r="GM17" i="3"/>
  <c r="GN17" i="3"/>
  <c r="GO17" i="3"/>
  <c r="GP17" i="3"/>
  <c r="GQ17" i="3"/>
  <c r="GR17" i="3"/>
  <c r="GS17" i="3"/>
  <c r="GT17" i="3"/>
  <c r="GU17" i="3"/>
  <c r="GV17" i="3"/>
  <c r="GW17" i="3"/>
  <c r="GX17" i="3"/>
  <c r="GY17" i="3"/>
  <c r="GZ17" i="3"/>
  <c r="HA17" i="3"/>
  <c r="HB17" i="3"/>
  <c r="HC17" i="3"/>
  <c r="HD17" i="3"/>
  <c r="HE17" i="3"/>
  <c r="HF17" i="3"/>
  <c r="HG17" i="3"/>
  <c r="HH17" i="3"/>
  <c r="HI17" i="3"/>
  <c r="HJ17" i="3"/>
  <c r="HK17" i="3"/>
  <c r="HL17" i="3"/>
  <c r="HM17" i="3"/>
  <c r="HN17" i="3"/>
  <c r="HO17" i="3"/>
  <c r="HP17" i="3"/>
  <c r="HQ17" i="3"/>
  <c r="HR17" i="3"/>
  <c r="HS17" i="3"/>
  <c r="HT17" i="3"/>
  <c r="HU17" i="3"/>
  <c r="HV17" i="3"/>
  <c r="HW17" i="3"/>
  <c r="HX17" i="3"/>
  <c r="HY17" i="3"/>
  <c r="HZ17" i="3"/>
  <c r="IA17" i="3"/>
  <c r="IB17" i="3"/>
  <c r="IC17" i="3"/>
  <c r="ID17" i="3"/>
  <c r="IE17" i="3"/>
  <c r="IF17" i="3"/>
  <c r="IG17" i="3"/>
  <c r="IH17" i="3"/>
  <c r="II17" i="3"/>
  <c r="EM18" i="3"/>
  <c r="EN18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FG18" i="3"/>
  <c r="FH18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GA18" i="3"/>
  <c r="GB18" i="3"/>
  <c r="GC18" i="3"/>
  <c r="GD18" i="3"/>
  <c r="GE18" i="3"/>
  <c r="GF18" i="3"/>
  <c r="GG18" i="3"/>
  <c r="GH18" i="3"/>
  <c r="GI18" i="3"/>
  <c r="GJ18" i="3"/>
  <c r="GK18" i="3"/>
  <c r="GL18" i="3"/>
  <c r="GM18" i="3"/>
  <c r="GN18" i="3"/>
  <c r="GO18" i="3"/>
  <c r="GP18" i="3"/>
  <c r="GQ18" i="3"/>
  <c r="GR18" i="3"/>
  <c r="GS18" i="3"/>
  <c r="GT18" i="3"/>
  <c r="GU18" i="3"/>
  <c r="GV18" i="3"/>
  <c r="GW18" i="3"/>
  <c r="GX18" i="3"/>
  <c r="GY18" i="3"/>
  <c r="GZ18" i="3"/>
  <c r="HA18" i="3"/>
  <c r="HB18" i="3"/>
  <c r="HC18" i="3"/>
  <c r="HD18" i="3"/>
  <c r="HE18" i="3"/>
  <c r="HF18" i="3"/>
  <c r="HG18" i="3"/>
  <c r="HH18" i="3"/>
  <c r="HI18" i="3"/>
  <c r="HJ18" i="3"/>
  <c r="HK18" i="3"/>
  <c r="HL18" i="3"/>
  <c r="HM18" i="3"/>
  <c r="HN18" i="3"/>
  <c r="HO18" i="3"/>
  <c r="HP18" i="3"/>
  <c r="HQ18" i="3"/>
  <c r="HR18" i="3"/>
  <c r="HS18" i="3"/>
  <c r="HT18" i="3"/>
  <c r="HU18" i="3"/>
  <c r="HV18" i="3"/>
  <c r="HW18" i="3"/>
  <c r="HX18" i="3"/>
  <c r="HY18" i="3"/>
  <c r="HZ18" i="3"/>
  <c r="IA18" i="3"/>
  <c r="IB18" i="3"/>
  <c r="IC18" i="3"/>
  <c r="ID18" i="3"/>
  <c r="IE18" i="3"/>
  <c r="IF18" i="3"/>
  <c r="IG18" i="3"/>
  <c r="IH18" i="3"/>
  <c r="II18" i="3"/>
  <c r="C13" i="3"/>
  <c r="D13" i="3"/>
  <c r="E13" i="3"/>
  <c r="F13" i="3"/>
  <c r="G13" i="3"/>
  <c r="H13" i="3"/>
  <c r="I13" i="3"/>
  <c r="J13" i="3"/>
  <c r="K13" i="3"/>
  <c r="O13" i="3"/>
  <c r="P13" i="3"/>
  <c r="Q13" i="3"/>
  <c r="R13" i="3"/>
  <c r="S13" i="3"/>
  <c r="T13" i="3"/>
  <c r="U13" i="3"/>
  <c r="V13" i="3"/>
  <c r="W13" i="3"/>
  <c r="X13" i="3"/>
  <c r="AB13" i="3"/>
  <c r="AC13" i="3"/>
  <c r="AD13" i="3"/>
  <c r="AE13" i="3"/>
  <c r="AF13" i="3"/>
  <c r="AG13" i="3"/>
  <c r="AH13" i="3"/>
  <c r="AI13" i="3"/>
  <c r="AJ13" i="3"/>
  <c r="AK13" i="3"/>
  <c r="AO13" i="3"/>
  <c r="AP13" i="3"/>
  <c r="AQ13" i="3"/>
  <c r="AR13" i="3"/>
  <c r="AS13" i="3"/>
  <c r="AT13" i="3"/>
  <c r="AU13" i="3"/>
  <c r="AV13" i="3"/>
  <c r="AW13" i="3"/>
  <c r="AX13" i="3"/>
  <c r="BB13" i="3"/>
  <c r="BC13" i="3"/>
  <c r="BD13" i="3"/>
  <c r="BE13" i="3"/>
  <c r="BF13" i="3"/>
  <c r="BG13" i="3"/>
  <c r="BH13" i="3"/>
  <c r="BI13" i="3"/>
  <c r="BJ13" i="3"/>
  <c r="BK13" i="3"/>
  <c r="BO13" i="3"/>
  <c r="BP13" i="3"/>
  <c r="BQ13" i="3"/>
  <c r="BR13" i="3"/>
  <c r="BS13" i="3"/>
  <c r="BT13" i="3"/>
  <c r="BU13" i="3"/>
  <c r="BV13" i="3"/>
  <c r="BW13" i="3"/>
  <c r="BX13" i="3"/>
  <c r="CB13" i="3"/>
  <c r="CC13" i="3"/>
  <c r="CD13" i="3"/>
  <c r="CE13" i="3"/>
  <c r="CF13" i="3"/>
  <c r="CG13" i="3"/>
  <c r="CH13" i="3"/>
  <c r="CI13" i="3"/>
  <c r="CJ13" i="3"/>
  <c r="CK13" i="3"/>
  <c r="CO13" i="3"/>
  <c r="CP13" i="3"/>
  <c r="CQ13" i="3"/>
  <c r="CR13" i="3"/>
  <c r="CS13" i="3"/>
  <c r="CT13" i="3"/>
  <c r="CU13" i="3"/>
  <c r="CV13" i="3"/>
  <c r="CW13" i="3"/>
  <c r="CX13" i="3"/>
  <c r="DB13" i="3"/>
  <c r="DC13" i="3"/>
  <c r="DD13" i="3"/>
  <c r="DE13" i="3"/>
  <c r="DF13" i="3"/>
  <c r="DG13" i="3"/>
  <c r="DH13" i="3"/>
  <c r="DI13" i="3"/>
  <c r="DJ13" i="3"/>
  <c r="DK13" i="3"/>
  <c r="DO13" i="3"/>
  <c r="DP13" i="3"/>
  <c r="DQ13" i="3"/>
  <c r="DR13" i="3"/>
  <c r="DS13" i="3"/>
  <c r="DT13" i="3"/>
  <c r="DU13" i="3"/>
  <c r="DV13" i="3"/>
  <c r="DW13" i="3"/>
  <c r="DX13" i="3"/>
  <c r="EB13" i="3"/>
  <c r="EC13" i="3"/>
  <c r="ED13" i="3"/>
  <c r="EE13" i="3"/>
  <c r="EF13" i="3"/>
  <c r="EG13" i="3"/>
  <c r="EH13" i="3"/>
  <c r="EI13" i="3"/>
  <c r="EJ13" i="3"/>
  <c r="EK13" i="3"/>
  <c r="C14" i="3"/>
  <c r="D14" i="3"/>
  <c r="E14" i="3"/>
  <c r="F14" i="3"/>
  <c r="G14" i="3"/>
  <c r="H14" i="3"/>
  <c r="I14" i="3"/>
  <c r="J14" i="3"/>
  <c r="K14" i="3"/>
  <c r="O14" i="3"/>
  <c r="P14" i="3"/>
  <c r="Q14" i="3"/>
  <c r="R14" i="3"/>
  <c r="S14" i="3"/>
  <c r="T14" i="3"/>
  <c r="U14" i="3"/>
  <c r="V14" i="3"/>
  <c r="W14" i="3"/>
  <c r="X14" i="3"/>
  <c r="AB14" i="3"/>
  <c r="AC14" i="3"/>
  <c r="AD14" i="3"/>
  <c r="AE14" i="3"/>
  <c r="AF14" i="3"/>
  <c r="AG14" i="3"/>
  <c r="AH14" i="3"/>
  <c r="AI14" i="3"/>
  <c r="AJ14" i="3"/>
  <c r="AK14" i="3"/>
  <c r="AO14" i="3"/>
  <c r="AP14" i="3"/>
  <c r="AQ14" i="3"/>
  <c r="AR14" i="3"/>
  <c r="AS14" i="3"/>
  <c r="AT14" i="3"/>
  <c r="AU14" i="3"/>
  <c r="AV14" i="3"/>
  <c r="AW14" i="3"/>
  <c r="AX14" i="3"/>
  <c r="BB14" i="3"/>
  <c r="BC14" i="3"/>
  <c r="BD14" i="3"/>
  <c r="BE14" i="3"/>
  <c r="BF14" i="3"/>
  <c r="BG14" i="3"/>
  <c r="BH14" i="3"/>
  <c r="BI14" i="3"/>
  <c r="BJ14" i="3"/>
  <c r="BK14" i="3"/>
  <c r="BO14" i="3"/>
  <c r="BP14" i="3"/>
  <c r="BQ14" i="3"/>
  <c r="BR14" i="3"/>
  <c r="BS14" i="3"/>
  <c r="BT14" i="3"/>
  <c r="BU14" i="3"/>
  <c r="BV14" i="3"/>
  <c r="BW14" i="3"/>
  <c r="BX14" i="3"/>
  <c r="CB14" i="3"/>
  <c r="CC14" i="3"/>
  <c r="CD14" i="3"/>
  <c r="CE14" i="3"/>
  <c r="CF14" i="3"/>
  <c r="CG14" i="3"/>
  <c r="CH14" i="3"/>
  <c r="CI14" i="3"/>
  <c r="CJ14" i="3"/>
  <c r="CK14" i="3"/>
  <c r="CO14" i="3"/>
  <c r="CP14" i="3"/>
  <c r="CQ14" i="3"/>
  <c r="CR14" i="3"/>
  <c r="CS14" i="3"/>
  <c r="CT14" i="3"/>
  <c r="CU14" i="3"/>
  <c r="CV14" i="3"/>
  <c r="CW14" i="3"/>
  <c r="CX14" i="3"/>
  <c r="DB14" i="3"/>
  <c r="DC14" i="3"/>
  <c r="DD14" i="3"/>
  <c r="DE14" i="3"/>
  <c r="DF14" i="3"/>
  <c r="DG14" i="3"/>
  <c r="DH14" i="3"/>
  <c r="DI14" i="3"/>
  <c r="DJ14" i="3"/>
  <c r="DK14" i="3"/>
  <c r="DO14" i="3"/>
  <c r="DP14" i="3"/>
  <c r="DQ14" i="3"/>
  <c r="DR14" i="3"/>
  <c r="DS14" i="3"/>
  <c r="DT14" i="3"/>
  <c r="DU14" i="3"/>
  <c r="DV14" i="3"/>
  <c r="DW14" i="3"/>
  <c r="DX14" i="3"/>
  <c r="EB14" i="3"/>
  <c r="EC14" i="3"/>
  <c r="ED14" i="3"/>
  <c r="EE14" i="3"/>
  <c r="EF14" i="3"/>
  <c r="EG14" i="3"/>
  <c r="EH14" i="3"/>
  <c r="EI14" i="3"/>
  <c r="EJ14" i="3"/>
  <c r="EK14" i="3"/>
  <c r="C15" i="3"/>
  <c r="D15" i="3"/>
  <c r="E15" i="3"/>
  <c r="F15" i="3"/>
  <c r="G15" i="3"/>
  <c r="H15" i="3"/>
  <c r="I15" i="3"/>
  <c r="J15" i="3"/>
  <c r="K15" i="3"/>
  <c r="O15" i="3"/>
  <c r="P15" i="3"/>
  <c r="Q15" i="3"/>
  <c r="R15" i="3"/>
  <c r="S15" i="3"/>
  <c r="T15" i="3"/>
  <c r="U15" i="3"/>
  <c r="V15" i="3"/>
  <c r="W15" i="3"/>
  <c r="X15" i="3"/>
  <c r="AB15" i="3"/>
  <c r="AC15" i="3"/>
  <c r="AD15" i="3"/>
  <c r="AE15" i="3"/>
  <c r="AF15" i="3"/>
  <c r="AG15" i="3"/>
  <c r="AH15" i="3"/>
  <c r="AI15" i="3"/>
  <c r="AJ15" i="3"/>
  <c r="AK15" i="3"/>
  <c r="AO15" i="3"/>
  <c r="AP15" i="3"/>
  <c r="AQ15" i="3"/>
  <c r="AR15" i="3"/>
  <c r="AS15" i="3"/>
  <c r="AT15" i="3"/>
  <c r="AU15" i="3"/>
  <c r="AV15" i="3"/>
  <c r="AW15" i="3"/>
  <c r="AX15" i="3"/>
  <c r="BB15" i="3"/>
  <c r="BC15" i="3"/>
  <c r="BD15" i="3"/>
  <c r="BE15" i="3"/>
  <c r="BF15" i="3"/>
  <c r="BG15" i="3"/>
  <c r="BH15" i="3"/>
  <c r="BI15" i="3"/>
  <c r="BJ15" i="3"/>
  <c r="BK15" i="3"/>
  <c r="BO15" i="3"/>
  <c r="BP15" i="3"/>
  <c r="BQ15" i="3"/>
  <c r="BR15" i="3"/>
  <c r="BS15" i="3"/>
  <c r="BT15" i="3"/>
  <c r="BU15" i="3"/>
  <c r="BV15" i="3"/>
  <c r="BW15" i="3"/>
  <c r="BX15" i="3"/>
  <c r="CB15" i="3"/>
  <c r="CC15" i="3"/>
  <c r="CD15" i="3"/>
  <c r="CE15" i="3"/>
  <c r="CF15" i="3"/>
  <c r="CG15" i="3"/>
  <c r="CH15" i="3"/>
  <c r="CI15" i="3"/>
  <c r="CJ15" i="3"/>
  <c r="CK15" i="3"/>
  <c r="CO15" i="3"/>
  <c r="CP15" i="3"/>
  <c r="CQ15" i="3"/>
  <c r="CR15" i="3"/>
  <c r="CS15" i="3"/>
  <c r="CT15" i="3"/>
  <c r="CU15" i="3"/>
  <c r="CV15" i="3"/>
  <c r="CW15" i="3"/>
  <c r="CX15" i="3"/>
  <c r="DB15" i="3"/>
  <c r="DC15" i="3"/>
  <c r="DD15" i="3"/>
  <c r="DE15" i="3"/>
  <c r="DF15" i="3"/>
  <c r="DG15" i="3"/>
  <c r="DH15" i="3"/>
  <c r="DI15" i="3"/>
  <c r="DJ15" i="3"/>
  <c r="DK15" i="3"/>
  <c r="DO15" i="3"/>
  <c r="DP15" i="3"/>
  <c r="DQ15" i="3"/>
  <c r="DR15" i="3"/>
  <c r="DS15" i="3"/>
  <c r="DT15" i="3"/>
  <c r="DU15" i="3"/>
  <c r="DV15" i="3"/>
  <c r="DW15" i="3"/>
  <c r="DX15" i="3"/>
  <c r="EB15" i="3"/>
  <c r="EC15" i="3"/>
  <c r="ED15" i="3"/>
  <c r="EE15" i="3"/>
  <c r="EF15" i="3"/>
  <c r="EG15" i="3"/>
  <c r="EH15" i="3"/>
  <c r="EI15" i="3"/>
  <c r="EJ15" i="3"/>
  <c r="EK15" i="3"/>
  <c r="C16" i="3"/>
  <c r="D16" i="3"/>
  <c r="E16" i="3"/>
  <c r="F16" i="3"/>
  <c r="G16" i="3"/>
  <c r="H16" i="3"/>
  <c r="I16" i="3"/>
  <c r="J16" i="3"/>
  <c r="K16" i="3"/>
  <c r="O16" i="3"/>
  <c r="P16" i="3"/>
  <c r="Q16" i="3"/>
  <c r="R16" i="3"/>
  <c r="S16" i="3"/>
  <c r="T16" i="3"/>
  <c r="U16" i="3"/>
  <c r="V16" i="3"/>
  <c r="W16" i="3"/>
  <c r="X16" i="3"/>
  <c r="AB16" i="3"/>
  <c r="AC16" i="3"/>
  <c r="AD16" i="3"/>
  <c r="AE16" i="3"/>
  <c r="AF16" i="3"/>
  <c r="AG16" i="3"/>
  <c r="AH16" i="3"/>
  <c r="AI16" i="3"/>
  <c r="AJ16" i="3"/>
  <c r="AK16" i="3"/>
  <c r="AO16" i="3"/>
  <c r="AP16" i="3"/>
  <c r="AQ16" i="3"/>
  <c r="AR16" i="3"/>
  <c r="AS16" i="3"/>
  <c r="AT16" i="3"/>
  <c r="AU16" i="3"/>
  <c r="AV16" i="3"/>
  <c r="AW16" i="3"/>
  <c r="AX16" i="3"/>
  <c r="BB16" i="3"/>
  <c r="BC16" i="3"/>
  <c r="BD16" i="3"/>
  <c r="BE16" i="3"/>
  <c r="BF16" i="3"/>
  <c r="BG16" i="3"/>
  <c r="BH16" i="3"/>
  <c r="BI16" i="3"/>
  <c r="BJ16" i="3"/>
  <c r="BK16" i="3"/>
  <c r="BO16" i="3"/>
  <c r="BP16" i="3"/>
  <c r="BQ16" i="3"/>
  <c r="BR16" i="3"/>
  <c r="BS16" i="3"/>
  <c r="BT16" i="3"/>
  <c r="BU16" i="3"/>
  <c r="BV16" i="3"/>
  <c r="BW16" i="3"/>
  <c r="BX16" i="3"/>
  <c r="CB16" i="3"/>
  <c r="CC16" i="3"/>
  <c r="CD16" i="3"/>
  <c r="CE16" i="3"/>
  <c r="CF16" i="3"/>
  <c r="CG16" i="3"/>
  <c r="CH16" i="3"/>
  <c r="CI16" i="3"/>
  <c r="CJ16" i="3"/>
  <c r="CK16" i="3"/>
  <c r="CO16" i="3"/>
  <c r="CP16" i="3"/>
  <c r="CQ16" i="3"/>
  <c r="CR16" i="3"/>
  <c r="CS16" i="3"/>
  <c r="CT16" i="3"/>
  <c r="CU16" i="3"/>
  <c r="CV16" i="3"/>
  <c r="CW16" i="3"/>
  <c r="CX16" i="3"/>
  <c r="DB16" i="3"/>
  <c r="DC16" i="3"/>
  <c r="DD16" i="3"/>
  <c r="DE16" i="3"/>
  <c r="DF16" i="3"/>
  <c r="DG16" i="3"/>
  <c r="DH16" i="3"/>
  <c r="DI16" i="3"/>
  <c r="DJ16" i="3"/>
  <c r="DK16" i="3"/>
  <c r="DO16" i="3"/>
  <c r="DP16" i="3"/>
  <c r="DQ16" i="3"/>
  <c r="DR16" i="3"/>
  <c r="DS16" i="3"/>
  <c r="DT16" i="3"/>
  <c r="DU16" i="3"/>
  <c r="DV16" i="3"/>
  <c r="DW16" i="3"/>
  <c r="DX16" i="3"/>
  <c r="EB16" i="3"/>
  <c r="EC16" i="3"/>
  <c r="ED16" i="3"/>
  <c r="EE16" i="3"/>
  <c r="EF16" i="3"/>
  <c r="EG16" i="3"/>
  <c r="EH16" i="3"/>
  <c r="EI16" i="3"/>
  <c r="EJ16" i="3"/>
  <c r="EK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B14" i="3"/>
  <c r="B15" i="3"/>
  <c r="B16" i="3"/>
  <c r="B17" i="3"/>
  <c r="B18" i="3"/>
  <c r="B13" i="3"/>
  <c r="B5" i="2" l="1"/>
  <c r="BL5" i="2"/>
  <c r="BH5" i="2"/>
  <c r="BD5" i="2"/>
  <c r="AZ5" i="2"/>
  <c r="AV5" i="2"/>
  <c r="AR5" i="2"/>
  <c r="AN5" i="2"/>
  <c r="AJ5" i="2"/>
  <c r="AF5" i="2"/>
  <c r="AB5" i="2"/>
  <c r="X5" i="2"/>
  <c r="T5" i="2"/>
  <c r="P5" i="2"/>
  <c r="L5" i="2"/>
  <c r="H5" i="2"/>
  <c r="D5" i="2"/>
  <c r="BU5" i="2"/>
  <c r="BQ5" i="2"/>
  <c r="BK5" i="2"/>
  <c r="BG5" i="2"/>
  <c r="BC5" i="2"/>
  <c r="AY5" i="2"/>
  <c r="AU5" i="2"/>
  <c r="AQ5" i="2"/>
  <c r="AM5" i="2"/>
  <c r="AI5" i="2"/>
  <c r="AE5" i="2"/>
  <c r="AA5" i="2"/>
  <c r="W5" i="2"/>
  <c r="S5" i="2"/>
  <c r="O5" i="2"/>
  <c r="K5" i="2"/>
  <c r="G5" i="2"/>
  <c r="C5" i="2"/>
  <c r="BT5" i="2"/>
  <c r="BP5" i="2"/>
  <c r="BN5" i="2"/>
  <c r="BJ5" i="2"/>
  <c r="BF5" i="2"/>
  <c r="BB5" i="2"/>
  <c r="AX5" i="2"/>
  <c r="AT5" i="2"/>
  <c r="AP5" i="2"/>
  <c r="AL5" i="2"/>
  <c r="AH5" i="2"/>
  <c r="AD5" i="2"/>
  <c r="Z5" i="2"/>
  <c r="V5" i="2"/>
  <c r="R5" i="2"/>
  <c r="N5" i="2"/>
  <c r="J5" i="2"/>
  <c r="F5" i="2"/>
  <c r="BS5" i="2"/>
  <c r="BO5" i="2"/>
  <c r="BM5" i="2"/>
  <c r="BI5" i="2"/>
  <c r="BE5" i="2"/>
  <c r="BA5" i="2"/>
  <c r="AW5" i="2"/>
  <c r="AS5" i="2"/>
  <c r="AO5" i="2"/>
  <c r="AK5" i="2"/>
  <c r="AG5" i="2"/>
  <c r="AC5" i="2"/>
  <c r="Y5" i="2"/>
  <c r="U5" i="2"/>
  <c r="Q5" i="2"/>
  <c r="M5" i="2"/>
  <c r="I5" i="2"/>
  <c r="E5" i="2"/>
  <c r="BV5" i="2"/>
  <c r="BR5" i="2"/>
  <c r="B11" i="2" a="1"/>
  <c r="B11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7" i="2"/>
  <c r="C4" i="2" l="1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4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Q6" i="2" l="1"/>
  <c r="D6" i="2"/>
  <c r="Y6" i="2"/>
  <c r="F6" i="2"/>
  <c r="BR6" i="2"/>
  <c r="K6" i="2"/>
  <c r="H6" i="2"/>
  <c r="C6" i="2"/>
  <c r="AD6" i="2"/>
  <c r="AA6" i="2"/>
  <c r="V6" i="2"/>
  <c r="S6" i="2"/>
  <c r="N6" i="2"/>
  <c r="BU6" i="2"/>
  <c r="BM6" i="2"/>
  <c r="BI6" i="2"/>
  <c r="AY6" i="2"/>
  <c r="AV6" i="2"/>
  <c r="AO6" i="2"/>
  <c r="AK6" i="2"/>
  <c r="AG6" i="2"/>
  <c r="J6" i="2"/>
  <c r="E6" i="2"/>
  <c r="AC6" i="2"/>
  <c r="X6" i="2"/>
  <c r="U6" i="2"/>
  <c r="P6" i="2"/>
  <c r="M6" i="2"/>
  <c r="BT6" i="2"/>
  <c r="BQ6" i="2"/>
  <c r="BE6" i="2"/>
  <c r="BB6" i="2"/>
  <c r="AU6" i="2"/>
  <c r="AN6" i="2"/>
  <c r="AJ6" i="2"/>
  <c r="AF6" i="2"/>
  <c r="G6" i="2"/>
  <c r="AE6" i="2"/>
  <c r="Z6" i="2"/>
  <c r="W6" i="2"/>
  <c r="R6" i="2"/>
  <c r="O6" i="2"/>
  <c r="BV6" i="2"/>
  <c r="BS6" i="2"/>
  <c r="BP6" i="2"/>
  <c r="BK6" i="2"/>
  <c r="BH6" i="2"/>
  <c r="BA6" i="2"/>
  <c r="AQ6" i="2"/>
  <c r="AM6" i="2"/>
  <c r="AI6" i="2"/>
  <c r="B6" i="2"/>
  <c r="I6" i="2"/>
  <c r="AB6" i="2"/>
  <c r="T6" i="2"/>
  <c r="L6" i="2"/>
  <c r="BO6" i="2"/>
  <c r="BG6" i="2"/>
  <c r="AS6" i="2"/>
  <c r="AP6" i="2"/>
  <c r="AL6" i="2"/>
  <c r="AH6" i="2"/>
  <c r="BN6" i="2"/>
  <c r="BJ6" i="2"/>
  <c r="BD6" i="2"/>
  <c r="BC6" i="2"/>
  <c r="AX6" i="2"/>
  <c r="AR6" i="2"/>
  <c r="BL6" i="2"/>
  <c r="BF6" i="2"/>
  <c r="AZ6" i="2"/>
  <c r="AW6" i="2"/>
  <c r="AT6" i="2"/>
  <c r="IB3" i="3"/>
  <c r="IC3" i="3"/>
  <c r="ID3" i="3"/>
  <c r="IE3" i="3"/>
  <c r="IF3" i="3"/>
  <c r="IG3" i="3"/>
  <c r="IH3" i="3"/>
  <c r="II3" i="3"/>
  <c r="IB4" i="3"/>
  <c r="IC4" i="3"/>
  <c r="ID4" i="3"/>
  <c r="IE4" i="3"/>
  <c r="IF4" i="3"/>
  <c r="IG4" i="3"/>
  <c r="IH4" i="3"/>
  <c r="II4" i="3"/>
  <c r="IB5" i="3"/>
  <c r="IC5" i="3"/>
  <c r="ID5" i="3"/>
  <c r="IE5" i="3"/>
  <c r="IF5" i="3"/>
  <c r="IG5" i="3"/>
  <c r="IH5" i="3"/>
  <c r="II5" i="3"/>
  <c r="IB6" i="3"/>
  <c r="IC6" i="3"/>
  <c r="ID6" i="3"/>
  <c r="IE6" i="3"/>
  <c r="IF6" i="3"/>
  <c r="IG6" i="3"/>
  <c r="IH6" i="3"/>
  <c r="II6" i="3"/>
  <c r="IB7" i="3"/>
  <c r="IC7" i="3"/>
  <c r="ID7" i="3"/>
  <c r="IE7" i="3"/>
  <c r="IF7" i="3"/>
  <c r="IG7" i="3"/>
  <c r="IH7" i="3"/>
  <c r="II7" i="3"/>
  <c r="IB8" i="3"/>
  <c r="IC8" i="3"/>
  <c r="ID8" i="3"/>
  <c r="IE8" i="3"/>
  <c r="IF8" i="3"/>
  <c r="IG8" i="3"/>
  <c r="IH8" i="3"/>
  <c r="II8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B4" i="3"/>
  <c r="B5" i="3"/>
  <c r="B6" i="3"/>
  <c r="B7" i="3"/>
  <c r="B8" i="3"/>
  <c r="B3" i="3"/>
</calcChain>
</file>

<file path=xl/sharedStrings.xml><?xml version="1.0" encoding="utf-8"?>
<sst xmlns="http://schemas.openxmlformats.org/spreadsheetml/2006/main" count="3734" uniqueCount="236">
  <si>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</si>
  <si>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</si>
  <si>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</si>
  <si>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</si>
  <si>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</si>
  <si>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</si>
  <si>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</si>
  <si>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</si>
  <si>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</si>
  <si>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</si>
  <si>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</si>
  <si>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</si>
  <si>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</si>
  <si>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</si>
  <si>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</si>
  <si>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</si>
  <si>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</si>
  <si>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</si>
  <si>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NZO</t>
  </si>
  <si>
    <t>OZ</t>
  </si>
  <si>
    <t>FC</t>
  </si>
  <si>
    <t>NZD</t>
  </si>
  <si>
    <t>DZ</t>
  </si>
  <si>
    <t>Br</t>
  </si>
  <si>
    <t>OF</t>
  </si>
  <si>
    <t>DF</t>
  </si>
  <si>
    <t>GF</t>
  </si>
  <si>
    <t>GA</t>
  </si>
  <si>
    <t>Fitness</t>
  </si>
  <si>
    <t>Men</t>
  </si>
  <si>
    <t>Agg</t>
  </si>
  <si>
    <t>BC</t>
  </si>
  <si>
    <t>GC</t>
  </si>
  <si>
    <t>PP</t>
  </si>
  <si>
    <t>Hit</t>
  </si>
  <si>
    <t>Tem</t>
  </si>
  <si>
    <t>Pas</t>
  </si>
  <si>
    <t>Sht</t>
  </si>
  <si>
    <t>DtP</t>
  </si>
  <si>
    <t>S/P</t>
  </si>
  <si>
    <t>CP</t>
  </si>
  <si>
    <t>JR</t>
  </si>
  <si>
    <t>Most common</t>
  </si>
  <si>
    <t>Median</t>
  </si>
  <si>
    <t>Player Average</t>
  </si>
  <si>
    <t>MODE:</t>
  </si>
  <si>
    <t>Tactics</t>
  </si>
  <si>
    <t>Weighted 1</t>
  </si>
  <si>
    <t>Weighted 2</t>
  </si>
  <si>
    <t>Generation 1</t>
  </si>
  <si>
    <t>Most Fit</t>
  </si>
  <si>
    <t>Mode</t>
  </si>
  <si>
    <t>Weighted</t>
  </si>
  <si>
    <t>Max</t>
  </si>
  <si>
    <t>Min</t>
  </si>
  <si>
    <t>LW Average</t>
  </si>
  <si>
    <t>C Average</t>
  </si>
  <si>
    <t>D Average</t>
  </si>
  <si>
    <t>F Average</t>
  </si>
  <si>
    <t>RW Average</t>
  </si>
  <si>
    <t>Hanifin</t>
  </si>
  <si>
    <t>Slavin</t>
  </si>
  <si>
    <t>Faulk</t>
  </si>
  <si>
    <t>Pesce</t>
  </si>
  <si>
    <t>Murphy</t>
  </si>
  <si>
    <t>Tennyson</t>
  </si>
  <si>
    <t>Skinner</t>
  </si>
  <si>
    <t>Makeyev</t>
  </si>
  <si>
    <t>Aho</t>
  </si>
  <si>
    <t>Kruchinin</t>
  </si>
  <si>
    <t>Staal</t>
  </si>
  <si>
    <t>Rask</t>
  </si>
  <si>
    <t>Ryan</t>
  </si>
  <si>
    <t>Lindholm</t>
  </si>
  <si>
    <t>Stempniak</t>
  </si>
  <si>
    <t>Parenteau</t>
  </si>
  <si>
    <t>Frk</t>
  </si>
  <si>
    <t>Teräväinen</t>
  </si>
  <si>
    <t>Gen 1</t>
  </si>
  <si>
    <t>Pos</t>
  </si>
  <si>
    <t>CA</t>
  </si>
  <si>
    <t>Def</t>
  </si>
  <si>
    <t>Off</t>
  </si>
  <si>
    <t>Ada</t>
  </si>
  <si>
    <t>Amb</t>
  </si>
  <si>
    <t>Det</t>
  </si>
  <si>
    <t>Loy</t>
  </si>
  <si>
    <t>Pre</t>
  </si>
  <si>
    <t>Pro</t>
  </si>
  <si>
    <t>Spo</t>
  </si>
  <si>
    <t>Ant</t>
  </si>
  <si>
    <t>Bra</t>
  </si>
  <si>
    <t>Con</t>
  </si>
  <si>
    <t>Dec</t>
  </si>
  <si>
    <t>Dirt</t>
  </si>
  <si>
    <t>Fla</t>
  </si>
  <si>
    <t>Imp</t>
  </si>
  <si>
    <t>Inf</t>
  </si>
  <si>
    <t>PasTe</t>
  </si>
  <si>
    <t>Tea</t>
  </si>
  <si>
    <t>Cre</t>
  </si>
  <si>
    <t>Wor</t>
  </si>
  <si>
    <t>Acc</t>
  </si>
  <si>
    <t>Agi</t>
  </si>
  <si>
    <t>Bal</t>
  </si>
  <si>
    <t>Inj</t>
  </si>
  <si>
    <t>Fitn</t>
  </si>
  <si>
    <t>Spe</t>
  </si>
  <si>
    <t>Sta</t>
  </si>
  <si>
    <t>Str</t>
  </si>
  <si>
    <t>Agit</t>
  </si>
  <si>
    <t>Che</t>
  </si>
  <si>
    <t>Dek</t>
  </si>
  <si>
    <t>Fac</t>
  </si>
  <si>
    <t>OTP</t>
  </si>
  <si>
    <t>Pok</t>
  </si>
  <si>
    <t>Sla</t>
  </si>
  <si>
    <t>Sti</t>
  </si>
  <si>
    <t>Wri</t>
  </si>
  <si>
    <t>LD</t>
  </si>
  <si>
    <t>RD</t>
  </si>
  <si>
    <t>D</t>
  </si>
  <si>
    <t>LW</t>
  </si>
  <si>
    <t>C</t>
  </si>
  <si>
    <t>RW</t>
  </si>
  <si>
    <t>F</t>
  </si>
  <si>
    <t>Entry:</t>
  </si>
  <si>
    <t>Mentality</t>
  </si>
  <si>
    <t>Aggressiveness</t>
  </si>
  <si>
    <t>Backchecking</t>
  </si>
  <si>
    <t>Gap Control</t>
  </si>
  <si>
    <t>Puck Pressure</t>
  </si>
  <si>
    <t>Hitting</t>
  </si>
  <si>
    <t>Tempo</t>
  </si>
  <si>
    <t>Passing</t>
  </si>
  <si>
    <t>Shooting</t>
  </si>
  <si>
    <t>Dumping the Puck</t>
  </si>
  <si>
    <t>Shoot/Pass Bias</t>
  </si>
  <si>
    <t>Join Rush</t>
  </si>
  <si>
    <t>Carry Puck</t>
  </si>
  <si>
    <t>Very Rarely</t>
  </si>
  <si>
    <t>Rarely</t>
  </si>
  <si>
    <t>Normal</t>
  </si>
  <si>
    <t>Often</t>
  </si>
  <si>
    <t>Very Often</t>
  </si>
  <si>
    <t>Very Selective</t>
  </si>
  <si>
    <t>Selective</t>
  </si>
  <si>
    <t>Very Offensive</t>
  </si>
  <si>
    <t>Offensive</t>
  </si>
  <si>
    <t>Defensive</t>
  </si>
  <si>
    <t>Very Defensive</t>
  </si>
  <si>
    <t>Berserk</t>
  </si>
  <si>
    <t>Aggressive</t>
  </si>
  <si>
    <t>Easy</t>
  </si>
  <si>
    <t>Calm</t>
  </si>
  <si>
    <t>Very Hard</t>
  </si>
  <si>
    <t>Hard</t>
  </si>
  <si>
    <t>Very Easy</t>
  </si>
  <si>
    <t>Very Relaxed</t>
  </si>
  <si>
    <t>Relaxed</t>
  </si>
  <si>
    <t>Tight</t>
  </si>
  <si>
    <t>Very Tight</t>
  </si>
  <si>
    <t>Very Heavy</t>
  </si>
  <si>
    <t>Heavy</t>
  </si>
  <si>
    <t>Very High</t>
  </si>
  <si>
    <t>High</t>
  </si>
  <si>
    <t>Low</t>
  </si>
  <si>
    <t>Very Low</t>
  </si>
  <si>
    <t>Adventurous</t>
  </si>
  <si>
    <t>Creative</t>
  </si>
  <si>
    <t>Safe</t>
  </si>
  <si>
    <t>Very Safe</t>
  </si>
  <si>
    <t>Barrage</t>
  </si>
  <si>
    <t>Breakouts</t>
  </si>
  <si>
    <t>Neutral Zone Offensive</t>
  </si>
  <si>
    <t>Offensive Zone</t>
  </si>
  <si>
    <t>Forecheck</t>
  </si>
  <si>
    <t>Neutral Zone Defensive</t>
  </si>
  <si>
    <t>Defensive Zone</t>
  </si>
  <si>
    <t>Offensive Faceoffs</t>
  </si>
  <si>
    <t>Defensive Faceoffs</t>
  </si>
  <si>
    <t>Tactical Systems</t>
  </si>
  <si>
    <t>Positional</t>
  </si>
  <si>
    <t>Board Play</t>
  </si>
  <si>
    <t>Crisscross</t>
  </si>
  <si>
    <t>Free Flowing</t>
  </si>
  <si>
    <t>Wings Cross</t>
  </si>
  <si>
    <t>Grouped</t>
  </si>
  <si>
    <t>Overload Slot</t>
  </si>
  <si>
    <t>Triangular</t>
  </si>
  <si>
    <t>Positional Low</t>
  </si>
  <si>
    <t>Positional High</t>
  </si>
  <si>
    <t>1-4</t>
  </si>
  <si>
    <t>3-2</t>
  </si>
  <si>
    <t>1-2-2</t>
  </si>
  <si>
    <t>0-4</t>
  </si>
  <si>
    <t>1-1-3</t>
  </si>
  <si>
    <t>2-1-2</t>
  </si>
  <si>
    <t>Collapse</t>
  </si>
  <si>
    <t>Open</t>
  </si>
  <si>
    <t>Basic</t>
  </si>
  <si>
    <t>Drop Pass</t>
  </si>
  <si>
    <t>Point Shot</t>
  </si>
  <si>
    <t>Overload</t>
  </si>
  <si>
    <t>Lopsided</t>
  </si>
  <si>
    <t>Goals Against</t>
  </si>
  <si>
    <t>Goals For</t>
  </si>
  <si>
    <t>Results</t>
  </si>
  <si>
    <t>Defensive Coverage</t>
  </si>
  <si>
    <t>Zonal</t>
  </si>
  <si>
    <t>MIN</t>
  </si>
  <si>
    <t>MAX</t>
  </si>
  <si>
    <t>FSht</t>
  </si>
  <si>
    <t>FPLM</t>
  </si>
  <si>
    <t>FPLM FSht FTW</t>
  </si>
  <si>
    <t>FTW FPLM</t>
  </si>
  <si>
    <t>FPLM FSht</t>
  </si>
  <si>
    <t>FTW</t>
  </si>
  <si>
    <t>DSht</t>
  </si>
  <si>
    <t>DPLM</t>
  </si>
  <si>
    <t>DTW</t>
  </si>
  <si>
    <t>DPLM DSht</t>
  </si>
  <si>
    <t>Generation 5</t>
  </si>
  <si>
    <t>Generation</t>
  </si>
  <si>
    <t>Weighted 3</t>
  </si>
  <si>
    <t>OffD Average</t>
  </si>
  <si>
    <t>DefD Average</t>
  </si>
  <si>
    <t>FPLM + FSht</t>
  </si>
  <si>
    <t>TW</t>
  </si>
  <si>
    <t>PLM</t>
  </si>
  <si>
    <t>LD (Two-Way)</t>
  </si>
  <si>
    <t>RD (Playmaker)</t>
  </si>
  <si>
    <t>LW (Two-Way)</t>
  </si>
  <si>
    <t>C (Playmaker)</t>
  </si>
  <si>
    <t>RW (Goal-Scorer)</t>
  </si>
  <si>
    <t>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</si>
</sst>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0" borderId="0" xfId="0" applyFont="1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1"/>
  <sheetViews>
    <sheetView workbookViewId="0">
      <selection activeCell="A2" sqref="A2:BY101"/>
    </sheetView>
  </sheetViews>
  <sheetFormatPr defaultRowHeight="15" x14ac:dyDescent="0.25"/>
  <cols>
    <col min="1" max="65" width="2" bestFit="1" customWidth="1"/>
    <col min="66" max="66" width="2.85546875" bestFit="1" customWidth="1"/>
    <col min="67" max="67" width="4.85546875" bestFit="1" customWidth="1"/>
    <col min="68" max="68" width="3.42578125" bestFit="1" customWidth="1"/>
    <col min="69" max="69" width="3.140625" bestFit="1" customWidth="1"/>
    <col min="70" max="70" width="4.7109375" bestFit="1" customWidth="1"/>
    <col min="71" max="71" width="3.28515625" bestFit="1" customWidth="1"/>
    <col min="72" max="72" width="3.42578125" bestFit="1" customWidth="1"/>
    <col min="73" max="73" width="3.28515625" bestFit="1" customWidth="1"/>
    <col min="74" max="74" width="5.5703125" bestFit="1" customWidth="1"/>
    <col min="75" max="75" width="5.85546875" bestFit="1" customWidth="1"/>
    <col min="76" max="76" width="12" bestFit="1" customWidth="1"/>
    <col min="78" max="78" width="2" bestFit="1" customWidth="1"/>
  </cols>
  <sheetData>
    <row r="1" spans="1:77" x14ac:dyDescent="0.25">
      <c r="A1" s="68" t="s">
        <v>230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 t="s">
        <v>231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 t="s">
        <v>232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 t="s">
        <v>233</v>
      </c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 t="s">
        <v>234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t="s">
        <v>23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24</v>
      </c>
      <c r="BU1" t="s">
        <v>25</v>
      </c>
      <c r="BV1" t="s">
        <v>26</v>
      </c>
      <c r="BW1" t="s">
        <v>27</v>
      </c>
      <c r="BX1" t="s">
        <v>28</v>
      </c>
      <c r="BY1" t="s">
        <v>235</v>
      </c>
    </row>
    <row r="2" spans="1:77" x14ac:dyDescent="0.25">
      <c r="A2" s="67">
        <v>5</v>
      </c>
      <c r="B2" s="67">
        <v>1</v>
      </c>
      <c r="C2" s="67">
        <v>5</v>
      </c>
      <c r="D2" s="67">
        <v>1</v>
      </c>
      <c r="E2" s="67">
        <v>3</v>
      </c>
      <c r="F2" s="67">
        <v>1</v>
      </c>
      <c r="G2" s="67">
        <v>5</v>
      </c>
      <c r="H2" s="67">
        <v>4</v>
      </c>
      <c r="I2" s="67">
        <v>3</v>
      </c>
      <c r="J2" s="67">
        <v>1</v>
      </c>
      <c r="K2" s="67">
        <v>0</v>
      </c>
      <c r="L2" s="67">
        <v>0</v>
      </c>
      <c r="M2" s="67">
        <v>0</v>
      </c>
      <c r="N2" s="67">
        <v>5</v>
      </c>
      <c r="O2" s="67">
        <v>1</v>
      </c>
      <c r="P2" s="67">
        <v>5</v>
      </c>
      <c r="Q2" s="67">
        <v>1</v>
      </c>
      <c r="R2" s="67">
        <v>3</v>
      </c>
      <c r="S2" s="67">
        <v>1</v>
      </c>
      <c r="T2" s="67">
        <v>5</v>
      </c>
      <c r="U2" s="67">
        <v>4</v>
      </c>
      <c r="V2" s="67">
        <v>3</v>
      </c>
      <c r="W2" s="67">
        <v>1</v>
      </c>
      <c r="X2" s="67">
        <v>0</v>
      </c>
      <c r="Y2" s="67">
        <v>0</v>
      </c>
      <c r="Z2" s="67">
        <v>0</v>
      </c>
      <c r="AA2" s="67">
        <v>5</v>
      </c>
      <c r="AB2" s="67">
        <v>1</v>
      </c>
      <c r="AC2" s="67">
        <v>5</v>
      </c>
      <c r="AD2" s="67">
        <v>1</v>
      </c>
      <c r="AE2" s="67">
        <v>3</v>
      </c>
      <c r="AF2" s="67">
        <v>1</v>
      </c>
      <c r="AG2" s="67">
        <v>5</v>
      </c>
      <c r="AH2" s="67">
        <v>4</v>
      </c>
      <c r="AI2" s="67">
        <v>3</v>
      </c>
      <c r="AJ2" s="67">
        <v>1</v>
      </c>
      <c r="AK2" s="67">
        <v>0</v>
      </c>
      <c r="AL2" s="67">
        <v>0</v>
      </c>
      <c r="AM2" s="67">
        <v>0</v>
      </c>
      <c r="AN2" s="67">
        <v>5</v>
      </c>
      <c r="AO2" s="67">
        <v>1</v>
      </c>
      <c r="AP2" s="67">
        <v>5</v>
      </c>
      <c r="AQ2" s="67">
        <v>1</v>
      </c>
      <c r="AR2" s="67">
        <v>3</v>
      </c>
      <c r="AS2" s="67">
        <v>1</v>
      </c>
      <c r="AT2" s="67">
        <v>5</v>
      </c>
      <c r="AU2" s="67">
        <v>4</v>
      </c>
      <c r="AV2" s="67">
        <v>3</v>
      </c>
      <c r="AW2" s="67">
        <v>1</v>
      </c>
      <c r="AX2" s="67">
        <v>0</v>
      </c>
      <c r="AY2" s="67">
        <v>0</v>
      </c>
      <c r="AZ2" s="67">
        <v>0</v>
      </c>
      <c r="BA2" s="67">
        <v>5</v>
      </c>
      <c r="BB2" s="67">
        <v>1</v>
      </c>
      <c r="BC2" s="67">
        <v>5</v>
      </c>
      <c r="BD2" s="67">
        <v>1</v>
      </c>
      <c r="BE2" s="67">
        <v>3</v>
      </c>
      <c r="BF2" s="67">
        <v>1</v>
      </c>
      <c r="BG2" s="67">
        <v>5</v>
      </c>
      <c r="BH2" s="67">
        <v>4</v>
      </c>
      <c r="BI2" s="67">
        <v>3</v>
      </c>
      <c r="BJ2" s="67">
        <v>1</v>
      </c>
      <c r="BK2" s="67">
        <v>0</v>
      </c>
      <c r="BL2" s="67">
        <v>0</v>
      </c>
      <c r="BM2" s="67">
        <v>0</v>
      </c>
      <c r="BN2" s="67">
        <v>1</v>
      </c>
      <c r="BO2" s="67">
        <v>1</v>
      </c>
      <c r="BP2" s="67">
        <v>2</v>
      </c>
      <c r="BQ2" s="67">
        <v>5</v>
      </c>
      <c r="BR2" s="67">
        <v>2</v>
      </c>
      <c r="BS2" s="67">
        <v>2</v>
      </c>
      <c r="BT2" s="67">
        <v>2</v>
      </c>
      <c r="BU2" s="67">
        <v>1</v>
      </c>
      <c r="BV2" s="67">
        <v>171</v>
      </c>
      <c r="BW2" s="67">
        <v>140</v>
      </c>
      <c r="BX2" s="67">
        <v>0.54983922799999996</v>
      </c>
      <c r="BY2" s="67">
        <v>3</v>
      </c>
    </row>
    <row r="3" spans="1:77" x14ac:dyDescent="0.25">
      <c r="A3" s="67">
        <v>3</v>
      </c>
      <c r="B3" s="67">
        <v>1</v>
      </c>
      <c r="C3" s="67">
        <v>3</v>
      </c>
      <c r="D3" s="67">
        <v>1</v>
      </c>
      <c r="E3" s="67">
        <v>3</v>
      </c>
      <c r="F3" s="67">
        <v>1</v>
      </c>
      <c r="G3" s="67">
        <v>4</v>
      </c>
      <c r="H3" s="67">
        <v>4</v>
      </c>
      <c r="I3" s="67">
        <v>4</v>
      </c>
      <c r="J3" s="67">
        <v>1</v>
      </c>
      <c r="K3" s="67">
        <v>0</v>
      </c>
      <c r="L3" s="67">
        <v>0</v>
      </c>
      <c r="M3" s="67">
        <v>0</v>
      </c>
      <c r="N3" s="67">
        <v>3</v>
      </c>
      <c r="O3" s="67">
        <v>1</v>
      </c>
      <c r="P3" s="67">
        <v>3</v>
      </c>
      <c r="Q3" s="67">
        <v>1</v>
      </c>
      <c r="R3" s="67">
        <v>3</v>
      </c>
      <c r="S3" s="67">
        <v>1</v>
      </c>
      <c r="T3" s="67">
        <v>4</v>
      </c>
      <c r="U3" s="67">
        <v>4</v>
      </c>
      <c r="V3" s="67">
        <v>4</v>
      </c>
      <c r="W3" s="67">
        <v>1</v>
      </c>
      <c r="X3" s="67">
        <v>0</v>
      </c>
      <c r="Y3" s="67">
        <v>0</v>
      </c>
      <c r="Z3" s="67">
        <v>0</v>
      </c>
      <c r="AA3" s="67">
        <v>5</v>
      </c>
      <c r="AB3" s="67">
        <v>1</v>
      </c>
      <c r="AC3" s="67">
        <v>3</v>
      </c>
      <c r="AD3" s="67">
        <v>1</v>
      </c>
      <c r="AE3" s="67">
        <v>3</v>
      </c>
      <c r="AF3" s="67">
        <v>1</v>
      </c>
      <c r="AG3" s="67">
        <v>4</v>
      </c>
      <c r="AH3" s="67">
        <v>4</v>
      </c>
      <c r="AI3" s="67">
        <v>4</v>
      </c>
      <c r="AJ3" s="67">
        <v>1</v>
      </c>
      <c r="AK3" s="67">
        <v>1</v>
      </c>
      <c r="AL3" s="67">
        <v>1</v>
      </c>
      <c r="AM3" s="67">
        <v>1</v>
      </c>
      <c r="AN3" s="67">
        <v>3</v>
      </c>
      <c r="AO3" s="67">
        <v>1</v>
      </c>
      <c r="AP3" s="67">
        <v>3</v>
      </c>
      <c r="AQ3" s="67">
        <v>1</v>
      </c>
      <c r="AR3" s="67">
        <v>3</v>
      </c>
      <c r="AS3" s="67">
        <v>1</v>
      </c>
      <c r="AT3" s="67">
        <v>4</v>
      </c>
      <c r="AU3" s="67">
        <v>4</v>
      </c>
      <c r="AV3" s="67">
        <v>4</v>
      </c>
      <c r="AW3" s="67">
        <v>1</v>
      </c>
      <c r="AX3" s="67">
        <v>0</v>
      </c>
      <c r="AY3" s="67">
        <v>0</v>
      </c>
      <c r="AZ3" s="67">
        <v>0</v>
      </c>
      <c r="BA3" s="67">
        <v>5</v>
      </c>
      <c r="BB3" s="67">
        <v>1</v>
      </c>
      <c r="BC3" s="67">
        <v>3</v>
      </c>
      <c r="BD3" s="67">
        <v>1</v>
      </c>
      <c r="BE3" s="67">
        <v>3</v>
      </c>
      <c r="BF3" s="67">
        <v>1</v>
      </c>
      <c r="BG3" s="67">
        <v>4</v>
      </c>
      <c r="BH3" s="67">
        <v>4</v>
      </c>
      <c r="BI3" s="67">
        <v>4</v>
      </c>
      <c r="BJ3" s="67">
        <v>1</v>
      </c>
      <c r="BK3" s="67">
        <v>1</v>
      </c>
      <c r="BL3" s="67">
        <v>1</v>
      </c>
      <c r="BM3" s="67">
        <v>1</v>
      </c>
      <c r="BN3" s="67">
        <v>1</v>
      </c>
      <c r="BO3" s="67">
        <v>1</v>
      </c>
      <c r="BP3" s="67">
        <v>2</v>
      </c>
      <c r="BQ3" s="67">
        <v>5</v>
      </c>
      <c r="BR3" s="67">
        <v>2</v>
      </c>
      <c r="BS3" s="67">
        <v>2</v>
      </c>
      <c r="BT3" s="67">
        <v>3</v>
      </c>
      <c r="BU3" s="67">
        <v>2</v>
      </c>
      <c r="BV3" s="67">
        <v>189</v>
      </c>
      <c r="BW3" s="67">
        <v>145</v>
      </c>
      <c r="BX3" s="67">
        <v>0.56586826300000004</v>
      </c>
      <c r="BY3" s="67">
        <v>3</v>
      </c>
    </row>
    <row r="4" spans="1:77" x14ac:dyDescent="0.25">
      <c r="A4" s="67">
        <v>3</v>
      </c>
      <c r="B4" s="67">
        <v>3</v>
      </c>
      <c r="C4" s="67">
        <v>2</v>
      </c>
      <c r="D4" s="67">
        <v>1</v>
      </c>
      <c r="E4" s="67">
        <v>3</v>
      </c>
      <c r="F4" s="67">
        <v>3</v>
      </c>
      <c r="G4" s="67">
        <v>5</v>
      </c>
      <c r="H4" s="67">
        <v>2</v>
      </c>
      <c r="I4" s="67">
        <v>3</v>
      </c>
      <c r="J4" s="67">
        <v>3</v>
      </c>
      <c r="K4" s="67">
        <v>0</v>
      </c>
      <c r="L4" s="67">
        <v>0</v>
      </c>
      <c r="M4" s="67">
        <v>0</v>
      </c>
      <c r="N4" s="67">
        <v>5</v>
      </c>
      <c r="O4" s="67">
        <v>3</v>
      </c>
      <c r="P4" s="67">
        <v>1</v>
      </c>
      <c r="Q4" s="67">
        <v>4</v>
      </c>
      <c r="R4" s="67">
        <v>4</v>
      </c>
      <c r="S4" s="67">
        <v>2</v>
      </c>
      <c r="T4" s="67">
        <v>5</v>
      </c>
      <c r="U4" s="67">
        <v>3</v>
      </c>
      <c r="V4" s="67">
        <v>2</v>
      </c>
      <c r="W4" s="67">
        <v>2</v>
      </c>
      <c r="X4" s="67">
        <v>1</v>
      </c>
      <c r="Y4" s="67">
        <v>0</v>
      </c>
      <c r="Z4" s="67">
        <v>1</v>
      </c>
      <c r="AA4" s="67">
        <v>5</v>
      </c>
      <c r="AB4" s="67">
        <v>2</v>
      </c>
      <c r="AC4" s="67">
        <v>4</v>
      </c>
      <c r="AD4" s="67">
        <v>1</v>
      </c>
      <c r="AE4" s="67">
        <v>1</v>
      </c>
      <c r="AF4" s="67">
        <v>2</v>
      </c>
      <c r="AG4" s="67">
        <v>5</v>
      </c>
      <c r="AH4" s="67">
        <v>5</v>
      </c>
      <c r="AI4" s="67">
        <v>2</v>
      </c>
      <c r="AJ4" s="67">
        <v>3</v>
      </c>
      <c r="AK4" s="67">
        <v>1</v>
      </c>
      <c r="AL4" s="67">
        <v>0</v>
      </c>
      <c r="AM4" s="67">
        <v>1</v>
      </c>
      <c r="AN4" s="67">
        <v>3</v>
      </c>
      <c r="AO4" s="67">
        <v>2</v>
      </c>
      <c r="AP4" s="67">
        <v>2</v>
      </c>
      <c r="AQ4" s="67">
        <v>2</v>
      </c>
      <c r="AR4" s="67">
        <v>3</v>
      </c>
      <c r="AS4" s="67">
        <v>3</v>
      </c>
      <c r="AT4" s="67">
        <v>3</v>
      </c>
      <c r="AU4" s="67">
        <v>4</v>
      </c>
      <c r="AV4" s="67">
        <v>4</v>
      </c>
      <c r="AW4" s="67">
        <v>1</v>
      </c>
      <c r="AX4" s="67">
        <v>0</v>
      </c>
      <c r="AY4" s="67">
        <v>0</v>
      </c>
      <c r="AZ4" s="67">
        <v>0</v>
      </c>
      <c r="BA4" s="67">
        <v>5</v>
      </c>
      <c r="BB4" s="67">
        <v>1</v>
      </c>
      <c r="BC4" s="67">
        <v>1</v>
      </c>
      <c r="BD4" s="67">
        <v>2</v>
      </c>
      <c r="BE4" s="67">
        <v>1</v>
      </c>
      <c r="BF4" s="67">
        <v>1</v>
      </c>
      <c r="BG4" s="67">
        <v>4</v>
      </c>
      <c r="BH4" s="67">
        <v>4</v>
      </c>
      <c r="BI4" s="67">
        <v>5</v>
      </c>
      <c r="BJ4" s="67">
        <v>1</v>
      </c>
      <c r="BK4" s="67">
        <v>0</v>
      </c>
      <c r="BL4" s="67">
        <v>0</v>
      </c>
      <c r="BM4" s="67">
        <v>1</v>
      </c>
      <c r="BN4" s="67">
        <v>2</v>
      </c>
      <c r="BO4" s="67">
        <v>3</v>
      </c>
      <c r="BP4" s="67">
        <v>1</v>
      </c>
      <c r="BQ4" s="67">
        <v>6</v>
      </c>
      <c r="BR4" s="67">
        <v>4</v>
      </c>
      <c r="BS4" s="67">
        <v>2</v>
      </c>
      <c r="BT4" s="67">
        <v>1</v>
      </c>
      <c r="BU4" s="67">
        <v>2</v>
      </c>
      <c r="BV4" s="67">
        <v>138</v>
      </c>
      <c r="BW4" s="67">
        <v>149</v>
      </c>
      <c r="BX4" s="67">
        <v>0.480836237</v>
      </c>
      <c r="BY4" s="67">
        <v>3</v>
      </c>
    </row>
    <row r="5" spans="1:77" x14ac:dyDescent="0.25">
      <c r="A5" s="67">
        <v>3</v>
      </c>
      <c r="B5" s="67">
        <v>1</v>
      </c>
      <c r="C5" s="67">
        <v>3</v>
      </c>
      <c r="D5" s="67">
        <v>5</v>
      </c>
      <c r="E5" s="67">
        <v>3</v>
      </c>
      <c r="F5" s="67">
        <v>1</v>
      </c>
      <c r="G5" s="67">
        <v>4</v>
      </c>
      <c r="H5" s="67">
        <v>4</v>
      </c>
      <c r="I5" s="67">
        <v>4</v>
      </c>
      <c r="J5" s="67">
        <v>1</v>
      </c>
      <c r="K5" s="67">
        <v>0</v>
      </c>
      <c r="L5" s="67">
        <v>0</v>
      </c>
      <c r="M5" s="67">
        <v>0</v>
      </c>
      <c r="N5" s="67">
        <v>3</v>
      </c>
      <c r="O5" s="67">
        <v>1</v>
      </c>
      <c r="P5" s="67">
        <v>3</v>
      </c>
      <c r="Q5" s="67">
        <v>1</v>
      </c>
      <c r="R5" s="67">
        <v>3</v>
      </c>
      <c r="S5" s="67">
        <v>1</v>
      </c>
      <c r="T5" s="67">
        <v>5</v>
      </c>
      <c r="U5" s="67">
        <v>3</v>
      </c>
      <c r="V5" s="67">
        <v>4</v>
      </c>
      <c r="W5" s="67">
        <v>1</v>
      </c>
      <c r="X5" s="67">
        <v>0</v>
      </c>
      <c r="Y5" s="67">
        <v>0</v>
      </c>
      <c r="Z5" s="67">
        <v>0</v>
      </c>
      <c r="AA5" s="67">
        <v>4</v>
      </c>
      <c r="AB5" s="67">
        <v>1</v>
      </c>
      <c r="AC5" s="67">
        <v>5</v>
      </c>
      <c r="AD5" s="67">
        <v>1</v>
      </c>
      <c r="AE5" s="67">
        <v>3</v>
      </c>
      <c r="AF5" s="67">
        <v>1</v>
      </c>
      <c r="AG5" s="67">
        <v>4</v>
      </c>
      <c r="AH5" s="67">
        <v>4</v>
      </c>
      <c r="AI5" s="67">
        <v>5</v>
      </c>
      <c r="AJ5" s="67">
        <v>1</v>
      </c>
      <c r="AK5" s="67">
        <v>0</v>
      </c>
      <c r="AL5" s="67">
        <v>0</v>
      </c>
      <c r="AM5" s="67">
        <v>0</v>
      </c>
      <c r="AN5" s="67">
        <v>3</v>
      </c>
      <c r="AO5" s="67">
        <v>1</v>
      </c>
      <c r="AP5" s="67">
        <v>3</v>
      </c>
      <c r="AQ5" s="67">
        <v>1</v>
      </c>
      <c r="AR5" s="67">
        <v>3</v>
      </c>
      <c r="AS5" s="67">
        <v>4</v>
      </c>
      <c r="AT5" s="67">
        <v>5</v>
      </c>
      <c r="AU5" s="67">
        <v>4</v>
      </c>
      <c r="AV5" s="67">
        <v>3</v>
      </c>
      <c r="AW5" s="67">
        <v>1</v>
      </c>
      <c r="AX5" s="67">
        <v>0</v>
      </c>
      <c r="AY5" s="67">
        <v>0</v>
      </c>
      <c r="AZ5" s="67">
        <v>1</v>
      </c>
      <c r="BA5" s="67">
        <v>5</v>
      </c>
      <c r="BB5" s="67">
        <v>5</v>
      </c>
      <c r="BC5" s="67">
        <v>3</v>
      </c>
      <c r="BD5" s="67">
        <v>1</v>
      </c>
      <c r="BE5" s="67">
        <v>3</v>
      </c>
      <c r="BF5" s="67">
        <v>1</v>
      </c>
      <c r="BG5" s="67">
        <v>5</v>
      </c>
      <c r="BH5" s="67">
        <v>4</v>
      </c>
      <c r="BI5" s="67">
        <v>4</v>
      </c>
      <c r="BJ5" s="67">
        <v>1</v>
      </c>
      <c r="BK5" s="67">
        <v>0</v>
      </c>
      <c r="BL5" s="67">
        <v>1</v>
      </c>
      <c r="BM5" s="67">
        <v>0</v>
      </c>
      <c r="BN5" s="67">
        <v>1</v>
      </c>
      <c r="BO5" s="67">
        <v>1</v>
      </c>
      <c r="BP5" s="67">
        <v>2</v>
      </c>
      <c r="BQ5" s="67">
        <v>5</v>
      </c>
      <c r="BR5" s="67">
        <v>2</v>
      </c>
      <c r="BS5" s="67">
        <v>2</v>
      </c>
      <c r="BT5" s="67">
        <v>3</v>
      </c>
      <c r="BU5" s="67">
        <v>1</v>
      </c>
      <c r="BV5" s="67">
        <v>167</v>
      </c>
      <c r="BW5" s="67">
        <v>139</v>
      </c>
      <c r="BX5" s="67">
        <v>0.54575163398692805</v>
      </c>
      <c r="BY5" s="67">
        <v>3</v>
      </c>
    </row>
    <row r="6" spans="1:77" x14ac:dyDescent="0.25">
      <c r="A6" s="67">
        <v>4</v>
      </c>
      <c r="B6" s="67">
        <v>2</v>
      </c>
      <c r="C6" s="67">
        <v>1</v>
      </c>
      <c r="D6" s="67">
        <v>2</v>
      </c>
      <c r="E6" s="67">
        <v>1</v>
      </c>
      <c r="F6" s="67">
        <v>1</v>
      </c>
      <c r="G6" s="67">
        <v>4</v>
      </c>
      <c r="H6" s="67">
        <v>3</v>
      </c>
      <c r="I6" s="67">
        <v>5</v>
      </c>
      <c r="J6" s="67">
        <v>3</v>
      </c>
      <c r="K6" s="67">
        <v>0</v>
      </c>
      <c r="L6" s="67">
        <v>0</v>
      </c>
      <c r="M6" s="67">
        <v>1</v>
      </c>
      <c r="N6" s="67">
        <v>4</v>
      </c>
      <c r="O6" s="67">
        <v>1</v>
      </c>
      <c r="P6" s="67">
        <v>5</v>
      </c>
      <c r="Q6" s="67">
        <v>3</v>
      </c>
      <c r="R6" s="67">
        <v>3</v>
      </c>
      <c r="S6" s="67">
        <v>2</v>
      </c>
      <c r="T6" s="67">
        <v>4</v>
      </c>
      <c r="U6" s="67">
        <v>2</v>
      </c>
      <c r="V6" s="67">
        <v>3</v>
      </c>
      <c r="W6" s="67">
        <v>3</v>
      </c>
      <c r="X6" s="67">
        <v>1</v>
      </c>
      <c r="Y6" s="67">
        <v>0</v>
      </c>
      <c r="Z6" s="67">
        <v>0</v>
      </c>
      <c r="AA6" s="67">
        <v>5</v>
      </c>
      <c r="AB6" s="67">
        <v>3</v>
      </c>
      <c r="AC6" s="67">
        <v>2</v>
      </c>
      <c r="AD6" s="67">
        <v>3</v>
      </c>
      <c r="AE6" s="67">
        <v>1</v>
      </c>
      <c r="AF6" s="67">
        <v>2</v>
      </c>
      <c r="AG6" s="67">
        <v>5</v>
      </c>
      <c r="AH6" s="67">
        <v>3</v>
      </c>
      <c r="AI6" s="67">
        <v>4</v>
      </c>
      <c r="AJ6" s="67">
        <v>2</v>
      </c>
      <c r="AK6" s="67">
        <v>0</v>
      </c>
      <c r="AL6" s="67">
        <v>0</v>
      </c>
      <c r="AM6" s="67">
        <v>0</v>
      </c>
      <c r="AN6" s="67">
        <v>5</v>
      </c>
      <c r="AO6" s="67">
        <v>2</v>
      </c>
      <c r="AP6" s="67">
        <v>2</v>
      </c>
      <c r="AQ6" s="67">
        <v>3</v>
      </c>
      <c r="AR6" s="67">
        <v>2</v>
      </c>
      <c r="AS6" s="67">
        <v>1</v>
      </c>
      <c r="AT6" s="67">
        <v>3</v>
      </c>
      <c r="AU6" s="67">
        <v>3</v>
      </c>
      <c r="AV6" s="67">
        <v>3</v>
      </c>
      <c r="AW6" s="67">
        <v>2</v>
      </c>
      <c r="AX6" s="67">
        <v>0</v>
      </c>
      <c r="AY6" s="67">
        <v>0</v>
      </c>
      <c r="AZ6" s="67">
        <v>1</v>
      </c>
      <c r="BA6" s="67">
        <v>3</v>
      </c>
      <c r="BB6" s="67">
        <v>2</v>
      </c>
      <c r="BC6" s="67">
        <v>5</v>
      </c>
      <c r="BD6" s="67">
        <v>2</v>
      </c>
      <c r="BE6" s="67">
        <v>1</v>
      </c>
      <c r="BF6" s="67">
        <v>2</v>
      </c>
      <c r="BG6" s="67">
        <v>4</v>
      </c>
      <c r="BH6" s="67">
        <v>5</v>
      </c>
      <c r="BI6" s="67">
        <v>5</v>
      </c>
      <c r="BJ6" s="67">
        <v>2</v>
      </c>
      <c r="BK6" s="67">
        <v>1</v>
      </c>
      <c r="BL6" s="67">
        <v>0</v>
      </c>
      <c r="BM6" s="67">
        <v>1</v>
      </c>
      <c r="BN6" s="67">
        <v>5</v>
      </c>
      <c r="BO6" s="67">
        <v>3</v>
      </c>
      <c r="BP6" s="67">
        <v>1</v>
      </c>
      <c r="BQ6" s="67">
        <v>4</v>
      </c>
      <c r="BR6" s="67">
        <v>1</v>
      </c>
      <c r="BS6" s="67">
        <v>1</v>
      </c>
      <c r="BT6" s="67">
        <v>1</v>
      </c>
      <c r="BU6" s="67">
        <v>2</v>
      </c>
      <c r="BV6" s="67">
        <v>118</v>
      </c>
      <c r="BW6" s="67">
        <v>157</v>
      </c>
      <c r="BX6" s="67">
        <v>0.42909090900000002</v>
      </c>
      <c r="BY6" s="67">
        <v>3</v>
      </c>
    </row>
    <row r="7" spans="1:77" x14ac:dyDescent="0.25">
      <c r="A7" s="67">
        <v>3</v>
      </c>
      <c r="B7" s="67">
        <v>1</v>
      </c>
      <c r="C7" s="67">
        <v>3</v>
      </c>
      <c r="D7" s="67">
        <v>3</v>
      </c>
      <c r="E7" s="67">
        <v>4</v>
      </c>
      <c r="F7" s="67">
        <v>2</v>
      </c>
      <c r="G7" s="67">
        <v>3</v>
      </c>
      <c r="H7" s="67">
        <v>3</v>
      </c>
      <c r="I7" s="67">
        <v>2</v>
      </c>
      <c r="J7" s="67">
        <v>3</v>
      </c>
      <c r="K7" s="67">
        <v>1</v>
      </c>
      <c r="L7" s="67">
        <v>1</v>
      </c>
      <c r="M7" s="67">
        <v>1</v>
      </c>
      <c r="N7" s="67">
        <v>3</v>
      </c>
      <c r="O7" s="67">
        <v>1</v>
      </c>
      <c r="P7" s="67">
        <v>1</v>
      </c>
      <c r="Q7" s="67">
        <v>2</v>
      </c>
      <c r="R7" s="67">
        <v>1</v>
      </c>
      <c r="S7" s="67">
        <v>2</v>
      </c>
      <c r="T7" s="67">
        <v>5</v>
      </c>
      <c r="U7" s="67">
        <v>3</v>
      </c>
      <c r="V7" s="67">
        <v>3</v>
      </c>
      <c r="W7" s="67">
        <v>2</v>
      </c>
      <c r="X7" s="67">
        <v>1</v>
      </c>
      <c r="Y7" s="67">
        <v>1</v>
      </c>
      <c r="Z7" s="67">
        <v>1</v>
      </c>
      <c r="AA7" s="67">
        <v>5</v>
      </c>
      <c r="AB7" s="67">
        <v>1</v>
      </c>
      <c r="AC7" s="67">
        <v>1</v>
      </c>
      <c r="AD7" s="67">
        <v>2</v>
      </c>
      <c r="AE7" s="67">
        <v>1</v>
      </c>
      <c r="AF7" s="67">
        <v>1</v>
      </c>
      <c r="AG7" s="67">
        <v>4</v>
      </c>
      <c r="AH7" s="67">
        <v>4</v>
      </c>
      <c r="AI7" s="67">
        <v>5</v>
      </c>
      <c r="AJ7" s="67">
        <v>3</v>
      </c>
      <c r="AK7" s="67">
        <v>1</v>
      </c>
      <c r="AL7" s="67">
        <v>0</v>
      </c>
      <c r="AM7" s="67">
        <v>0</v>
      </c>
      <c r="AN7" s="67">
        <v>3</v>
      </c>
      <c r="AO7" s="67">
        <v>2</v>
      </c>
      <c r="AP7" s="67">
        <v>5</v>
      </c>
      <c r="AQ7" s="67">
        <v>4</v>
      </c>
      <c r="AR7" s="67">
        <v>5</v>
      </c>
      <c r="AS7" s="67">
        <v>2</v>
      </c>
      <c r="AT7" s="67">
        <v>3</v>
      </c>
      <c r="AU7" s="67">
        <v>4</v>
      </c>
      <c r="AV7" s="67">
        <v>2</v>
      </c>
      <c r="AW7" s="67">
        <v>3</v>
      </c>
      <c r="AX7" s="67">
        <v>1</v>
      </c>
      <c r="AY7" s="67">
        <v>1</v>
      </c>
      <c r="AZ7" s="67">
        <v>1</v>
      </c>
      <c r="BA7" s="67">
        <v>3</v>
      </c>
      <c r="BB7" s="67">
        <v>2</v>
      </c>
      <c r="BC7" s="67">
        <v>2</v>
      </c>
      <c r="BD7" s="67">
        <v>3</v>
      </c>
      <c r="BE7" s="67">
        <v>5</v>
      </c>
      <c r="BF7" s="67">
        <v>2</v>
      </c>
      <c r="BG7" s="67">
        <v>5</v>
      </c>
      <c r="BH7" s="67">
        <v>2</v>
      </c>
      <c r="BI7" s="67">
        <v>3</v>
      </c>
      <c r="BJ7" s="67">
        <v>2</v>
      </c>
      <c r="BK7" s="67">
        <v>0</v>
      </c>
      <c r="BL7" s="67">
        <v>0</v>
      </c>
      <c r="BM7" s="67">
        <v>0</v>
      </c>
      <c r="BN7" s="67">
        <v>3</v>
      </c>
      <c r="BO7" s="67">
        <v>3</v>
      </c>
      <c r="BP7" s="67">
        <v>2</v>
      </c>
      <c r="BQ7" s="67">
        <v>3</v>
      </c>
      <c r="BR7" s="67">
        <v>3</v>
      </c>
      <c r="BS7" s="67">
        <v>2</v>
      </c>
      <c r="BT7" s="67">
        <v>1</v>
      </c>
      <c r="BU7" s="67">
        <v>2</v>
      </c>
      <c r="BV7" s="67">
        <v>122</v>
      </c>
      <c r="BW7" s="67">
        <v>161</v>
      </c>
      <c r="BX7" s="67">
        <v>0.43109540600000001</v>
      </c>
      <c r="BY7" s="67">
        <v>3</v>
      </c>
    </row>
    <row r="8" spans="1:77" x14ac:dyDescent="0.25">
      <c r="A8" s="67">
        <v>4</v>
      </c>
      <c r="B8" s="67">
        <v>2</v>
      </c>
      <c r="C8" s="67">
        <v>4</v>
      </c>
      <c r="D8" s="67">
        <v>3</v>
      </c>
      <c r="E8" s="67">
        <v>4</v>
      </c>
      <c r="F8" s="67">
        <v>3</v>
      </c>
      <c r="G8" s="67">
        <v>4</v>
      </c>
      <c r="H8" s="67">
        <v>2</v>
      </c>
      <c r="I8" s="67">
        <v>4</v>
      </c>
      <c r="J8" s="67">
        <v>3</v>
      </c>
      <c r="K8" s="67">
        <v>1</v>
      </c>
      <c r="L8" s="67">
        <v>1</v>
      </c>
      <c r="M8" s="67">
        <v>1</v>
      </c>
      <c r="N8" s="67">
        <v>3</v>
      </c>
      <c r="O8" s="67">
        <v>2</v>
      </c>
      <c r="P8" s="67">
        <v>3</v>
      </c>
      <c r="Q8" s="67">
        <v>4</v>
      </c>
      <c r="R8" s="67">
        <v>5</v>
      </c>
      <c r="S8" s="67">
        <v>2</v>
      </c>
      <c r="T8" s="67">
        <v>4</v>
      </c>
      <c r="U8" s="67">
        <v>5</v>
      </c>
      <c r="V8" s="67">
        <v>3</v>
      </c>
      <c r="W8" s="67">
        <v>3</v>
      </c>
      <c r="X8" s="67">
        <v>0</v>
      </c>
      <c r="Y8" s="67">
        <v>0</v>
      </c>
      <c r="Z8" s="67">
        <v>1</v>
      </c>
      <c r="AA8" s="67">
        <v>3</v>
      </c>
      <c r="AB8" s="67">
        <v>3</v>
      </c>
      <c r="AC8" s="67">
        <v>1</v>
      </c>
      <c r="AD8" s="67">
        <v>1</v>
      </c>
      <c r="AE8" s="67">
        <v>4</v>
      </c>
      <c r="AF8" s="67">
        <v>2</v>
      </c>
      <c r="AG8" s="67">
        <v>3</v>
      </c>
      <c r="AH8" s="67">
        <v>2</v>
      </c>
      <c r="AI8" s="67">
        <v>5</v>
      </c>
      <c r="AJ8" s="67">
        <v>1</v>
      </c>
      <c r="AK8" s="67">
        <v>0</v>
      </c>
      <c r="AL8" s="67">
        <v>0</v>
      </c>
      <c r="AM8" s="67">
        <v>0</v>
      </c>
      <c r="AN8" s="67">
        <v>5</v>
      </c>
      <c r="AO8" s="67">
        <v>2</v>
      </c>
      <c r="AP8" s="67">
        <v>2</v>
      </c>
      <c r="AQ8" s="67">
        <v>3</v>
      </c>
      <c r="AR8" s="67">
        <v>1</v>
      </c>
      <c r="AS8" s="67">
        <v>1</v>
      </c>
      <c r="AT8" s="67">
        <v>3</v>
      </c>
      <c r="AU8" s="67">
        <v>2</v>
      </c>
      <c r="AV8" s="67">
        <v>3</v>
      </c>
      <c r="AW8" s="67">
        <v>1</v>
      </c>
      <c r="AX8" s="67">
        <v>1</v>
      </c>
      <c r="AY8" s="67">
        <v>0</v>
      </c>
      <c r="AZ8" s="67">
        <v>0</v>
      </c>
      <c r="BA8" s="67">
        <v>3</v>
      </c>
      <c r="BB8" s="67">
        <v>2</v>
      </c>
      <c r="BC8" s="67">
        <v>1</v>
      </c>
      <c r="BD8" s="67">
        <v>1</v>
      </c>
      <c r="BE8" s="67">
        <v>2</v>
      </c>
      <c r="BF8" s="67">
        <v>1</v>
      </c>
      <c r="BG8" s="67">
        <v>3</v>
      </c>
      <c r="BH8" s="67">
        <v>5</v>
      </c>
      <c r="BI8" s="67">
        <v>2</v>
      </c>
      <c r="BJ8" s="67">
        <v>2</v>
      </c>
      <c r="BK8" s="67">
        <v>1</v>
      </c>
      <c r="BL8" s="67">
        <v>0</v>
      </c>
      <c r="BM8" s="67">
        <v>0</v>
      </c>
      <c r="BN8" s="67">
        <v>4</v>
      </c>
      <c r="BO8" s="67">
        <v>3</v>
      </c>
      <c r="BP8" s="67">
        <v>1</v>
      </c>
      <c r="BQ8" s="67">
        <v>3</v>
      </c>
      <c r="BR8" s="67">
        <v>3</v>
      </c>
      <c r="BS8" s="67">
        <v>1</v>
      </c>
      <c r="BT8" s="67">
        <v>3</v>
      </c>
      <c r="BU8" s="67">
        <v>3</v>
      </c>
      <c r="BV8" s="67">
        <v>113</v>
      </c>
      <c r="BW8" s="67">
        <v>155</v>
      </c>
      <c r="BX8" s="67">
        <v>0.42164179099999999</v>
      </c>
      <c r="BY8" s="67">
        <v>3</v>
      </c>
    </row>
    <row r="9" spans="1:77" x14ac:dyDescent="0.25">
      <c r="A9" s="67">
        <v>4</v>
      </c>
      <c r="B9" s="67">
        <v>1</v>
      </c>
      <c r="C9" s="67">
        <v>1</v>
      </c>
      <c r="D9" s="67">
        <v>1</v>
      </c>
      <c r="E9" s="67">
        <v>1</v>
      </c>
      <c r="F9" s="67">
        <v>3</v>
      </c>
      <c r="G9" s="67">
        <v>5</v>
      </c>
      <c r="H9" s="67">
        <v>3</v>
      </c>
      <c r="I9" s="67">
        <v>4</v>
      </c>
      <c r="J9" s="67">
        <v>3</v>
      </c>
      <c r="K9" s="67">
        <v>0</v>
      </c>
      <c r="L9" s="67">
        <v>1</v>
      </c>
      <c r="M9" s="67">
        <v>1</v>
      </c>
      <c r="N9" s="67">
        <v>4</v>
      </c>
      <c r="O9" s="67">
        <v>2</v>
      </c>
      <c r="P9" s="67">
        <v>3</v>
      </c>
      <c r="Q9" s="67">
        <v>3</v>
      </c>
      <c r="R9" s="67">
        <v>3</v>
      </c>
      <c r="S9" s="67">
        <v>3</v>
      </c>
      <c r="T9" s="67">
        <v>5</v>
      </c>
      <c r="U9" s="67">
        <v>4</v>
      </c>
      <c r="V9" s="67">
        <v>2</v>
      </c>
      <c r="W9" s="67">
        <v>2</v>
      </c>
      <c r="X9" s="67">
        <v>1</v>
      </c>
      <c r="Y9" s="67">
        <v>1</v>
      </c>
      <c r="Z9" s="67">
        <v>0</v>
      </c>
      <c r="AA9" s="67">
        <v>3</v>
      </c>
      <c r="AB9" s="67">
        <v>2</v>
      </c>
      <c r="AC9" s="67">
        <v>4</v>
      </c>
      <c r="AD9" s="67">
        <v>3</v>
      </c>
      <c r="AE9" s="67">
        <v>5</v>
      </c>
      <c r="AF9" s="67">
        <v>2</v>
      </c>
      <c r="AG9" s="67">
        <v>4</v>
      </c>
      <c r="AH9" s="67">
        <v>2</v>
      </c>
      <c r="AI9" s="67">
        <v>3</v>
      </c>
      <c r="AJ9" s="67">
        <v>3</v>
      </c>
      <c r="AK9" s="67">
        <v>1</v>
      </c>
      <c r="AL9" s="67">
        <v>0</v>
      </c>
      <c r="AM9" s="67">
        <v>0</v>
      </c>
      <c r="AN9" s="67">
        <v>5</v>
      </c>
      <c r="AO9" s="67">
        <v>1</v>
      </c>
      <c r="AP9" s="67">
        <v>5</v>
      </c>
      <c r="AQ9" s="67">
        <v>5</v>
      </c>
      <c r="AR9" s="67">
        <v>1</v>
      </c>
      <c r="AS9" s="67">
        <v>2</v>
      </c>
      <c r="AT9" s="67">
        <v>3</v>
      </c>
      <c r="AU9" s="67">
        <v>4</v>
      </c>
      <c r="AV9" s="67">
        <v>4</v>
      </c>
      <c r="AW9" s="67">
        <v>2</v>
      </c>
      <c r="AX9" s="67">
        <v>1</v>
      </c>
      <c r="AY9" s="67">
        <v>1</v>
      </c>
      <c r="AZ9" s="67">
        <v>1</v>
      </c>
      <c r="BA9" s="67">
        <v>5</v>
      </c>
      <c r="BB9" s="67">
        <v>3</v>
      </c>
      <c r="BC9" s="67">
        <v>3</v>
      </c>
      <c r="BD9" s="67">
        <v>5</v>
      </c>
      <c r="BE9" s="67">
        <v>1</v>
      </c>
      <c r="BF9" s="67">
        <v>1</v>
      </c>
      <c r="BG9" s="67">
        <v>3</v>
      </c>
      <c r="BH9" s="67">
        <v>2</v>
      </c>
      <c r="BI9" s="67">
        <v>4</v>
      </c>
      <c r="BJ9" s="67">
        <v>2</v>
      </c>
      <c r="BK9" s="67">
        <v>1</v>
      </c>
      <c r="BL9" s="67">
        <v>0</v>
      </c>
      <c r="BM9" s="67">
        <v>1</v>
      </c>
      <c r="BN9" s="67">
        <v>4</v>
      </c>
      <c r="BO9" s="67">
        <v>4</v>
      </c>
      <c r="BP9" s="67">
        <v>3</v>
      </c>
      <c r="BQ9" s="67">
        <v>4</v>
      </c>
      <c r="BR9" s="67">
        <v>3</v>
      </c>
      <c r="BS9" s="67">
        <v>2</v>
      </c>
      <c r="BT9" s="67">
        <v>1</v>
      </c>
      <c r="BU9" s="67">
        <v>1</v>
      </c>
      <c r="BV9" s="67">
        <v>94</v>
      </c>
      <c r="BW9" s="67">
        <v>176</v>
      </c>
      <c r="BX9" s="67">
        <v>0.34814814814814798</v>
      </c>
      <c r="BY9" s="67">
        <v>3</v>
      </c>
    </row>
    <row r="10" spans="1:77" x14ac:dyDescent="0.25">
      <c r="A10" s="67">
        <v>5</v>
      </c>
      <c r="B10" s="67">
        <v>2</v>
      </c>
      <c r="C10" s="67">
        <v>5</v>
      </c>
      <c r="D10" s="67">
        <v>3</v>
      </c>
      <c r="E10" s="67">
        <v>1</v>
      </c>
      <c r="F10" s="67">
        <v>2</v>
      </c>
      <c r="G10" s="67">
        <v>4</v>
      </c>
      <c r="H10" s="67">
        <v>5</v>
      </c>
      <c r="I10" s="67">
        <v>4</v>
      </c>
      <c r="J10" s="67">
        <v>2</v>
      </c>
      <c r="K10" s="67">
        <v>0</v>
      </c>
      <c r="L10" s="67">
        <v>0</v>
      </c>
      <c r="M10" s="67">
        <v>0</v>
      </c>
      <c r="N10" s="67">
        <v>5</v>
      </c>
      <c r="O10" s="67">
        <v>1</v>
      </c>
      <c r="P10" s="67">
        <v>4</v>
      </c>
      <c r="Q10" s="67">
        <v>5</v>
      </c>
      <c r="R10" s="67">
        <v>4</v>
      </c>
      <c r="S10" s="67">
        <v>3</v>
      </c>
      <c r="T10" s="67">
        <v>3</v>
      </c>
      <c r="U10" s="67">
        <v>5</v>
      </c>
      <c r="V10" s="67">
        <v>5</v>
      </c>
      <c r="W10" s="67">
        <v>2</v>
      </c>
      <c r="X10" s="67">
        <v>0</v>
      </c>
      <c r="Y10" s="67">
        <v>0</v>
      </c>
      <c r="Z10" s="67">
        <v>0</v>
      </c>
      <c r="AA10" s="67">
        <v>3</v>
      </c>
      <c r="AB10" s="67">
        <v>3</v>
      </c>
      <c r="AC10" s="67">
        <v>1</v>
      </c>
      <c r="AD10" s="67">
        <v>1</v>
      </c>
      <c r="AE10" s="67">
        <v>2</v>
      </c>
      <c r="AF10" s="67">
        <v>2</v>
      </c>
      <c r="AG10" s="67">
        <v>3</v>
      </c>
      <c r="AH10" s="67">
        <v>2</v>
      </c>
      <c r="AI10" s="67">
        <v>3</v>
      </c>
      <c r="AJ10" s="67">
        <v>1</v>
      </c>
      <c r="AK10" s="67">
        <v>1</v>
      </c>
      <c r="AL10" s="67">
        <v>0</v>
      </c>
      <c r="AM10" s="67">
        <v>1</v>
      </c>
      <c r="AN10" s="67">
        <v>4</v>
      </c>
      <c r="AO10" s="67">
        <v>1</v>
      </c>
      <c r="AP10" s="67">
        <v>5</v>
      </c>
      <c r="AQ10" s="67">
        <v>4</v>
      </c>
      <c r="AR10" s="67">
        <v>5</v>
      </c>
      <c r="AS10" s="67">
        <v>1</v>
      </c>
      <c r="AT10" s="67">
        <v>4</v>
      </c>
      <c r="AU10" s="67">
        <v>2</v>
      </c>
      <c r="AV10" s="67">
        <v>3</v>
      </c>
      <c r="AW10" s="67">
        <v>1</v>
      </c>
      <c r="AX10" s="67">
        <v>0</v>
      </c>
      <c r="AY10" s="67">
        <v>1</v>
      </c>
      <c r="AZ10" s="67">
        <v>1</v>
      </c>
      <c r="BA10" s="67">
        <v>5</v>
      </c>
      <c r="BB10" s="67">
        <v>2</v>
      </c>
      <c r="BC10" s="67">
        <v>1</v>
      </c>
      <c r="BD10" s="67">
        <v>2</v>
      </c>
      <c r="BE10" s="67">
        <v>1</v>
      </c>
      <c r="BF10" s="67">
        <v>3</v>
      </c>
      <c r="BG10" s="67">
        <v>4</v>
      </c>
      <c r="BH10" s="67">
        <v>2</v>
      </c>
      <c r="BI10" s="67">
        <v>5</v>
      </c>
      <c r="BJ10" s="67">
        <v>3</v>
      </c>
      <c r="BK10" s="67">
        <v>1</v>
      </c>
      <c r="BL10" s="67">
        <v>1</v>
      </c>
      <c r="BM10" s="67">
        <v>0</v>
      </c>
      <c r="BN10" s="67">
        <v>1</v>
      </c>
      <c r="BO10" s="67">
        <v>4</v>
      </c>
      <c r="BP10" s="67">
        <v>1</v>
      </c>
      <c r="BQ10" s="67">
        <v>1</v>
      </c>
      <c r="BR10" s="67">
        <v>1</v>
      </c>
      <c r="BS10" s="67">
        <v>2</v>
      </c>
      <c r="BT10" s="67">
        <v>4</v>
      </c>
      <c r="BU10" s="67">
        <v>2</v>
      </c>
      <c r="BV10" s="67">
        <v>112</v>
      </c>
      <c r="BW10" s="67">
        <v>179</v>
      </c>
      <c r="BX10" s="67">
        <v>0.38487972508591001</v>
      </c>
      <c r="BY10" s="67">
        <v>3</v>
      </c>
    </row>
    <row r="11" spans="1:77" x14ac:dyDescent="0.25">
      <c r="A11" s="67">
        <v>3</v>
      </c>
      <c r="B11" s="67">
        <v>2</v>
      </c>
      <c r="C11" s="67">
        <v>4</v>
      </c>
      <c r="D11" s="67">
        <v>4</v>
      </c>
      <c r="E11" s="67">
        <v>1</v>
      </c>
      <c r="F11" s="67">
        <v>3</v>
      </c>
      <c r="G11" s="67">
        <v>4</v>
      </c>
      <c r="H11" s="67">
        <v>2</v>
      </c>
      <c r="I11" s="67">
        <v>3</v>
      </c>
      <c r="J11" s="67">
        <v>3</v>
      </c>
      <c r="K11" s="67">
        <v>1</v>
      </c>
      <c r="L11" s="67">
        <v>1</v>
      </c>
      <c r="M11" s="67">
        <v>0</v>
      </c>
      <c r="N11" s="67">
        <v>5</v>
      </c>
      <c r="O11" s="67">
        <v>1</v>
      </c>
      <c r="P11" s="67">
        <v>4</v>
      </c>
      <c r="Q11" s="67">
        <v>3</v>
      </c>
      <c r="R11" s="67">
        <v>5</v>
      </c>
      <c r="S11" s="67">
        <v>3</v>
      </c>
      <c r="T11" s="67">
        <v>5</v>
      </c>
      <c r="U11" s="67">
        <v>4</v>
      </c>
      <c r="V11" s="67">
        <v>2</v>
      </c>
      <c r="W11" s="67">
        <v>1</v>
      </c>
      <c r="X11" s="67">
        <v>1</v>
      </c>
      <c r="Y11" s="67">
        <v>0</v>
      </c>
      <c r="Z11" s="67">
        <v>1</v>
      </c>
      <c r="AA11" s="67">
        <v>5</v>
      </c>
      <c r="AB11" s="67">
        <v>3</v>
      </c>
      <c r="AC11" s="67">
        <v>5</v>
      </c>
      <c r="AD11" s="67">
        <v>5</v>
      </c>
      <c r="AE11" s="67">
        <v>3</v>
      </c>
      <c r="AF11" s="67">
        <v>3</v>
      </c>
      <c r="AG11" s="67">
        <v>3</v>
      </c>
      <c r="AH11" s="67">
        <v>2</v>
      </c>
      <c r="AI11" s="67">
        <v>3</v>
      </c>
      <c r="AJ11" s="67">
        <v>3</v>
      </c>
      <c r="AK11" s="67">
        <v>0</v>
      </c>
      <c r="AL11" s="67">
        <v>0</v>
      </c>
      <c r="AM11" s="67">
        <v>0</v>
      </c>
      <c r="AN11" s="67">
        <v>5</v>
      </c>
      <c r="AO11" s="67">
        <v>1</v>
      </c>
      <c r="AP11" s="67">
        <v>4</v>
      </c>
      <c r="AQ11" s="67">
        <v>3</v>
      </c>
      <c r="AR11" s="67">
        <v>5</v>
      </c>
      <c r="AS11" s="67">
        <v>2</v>
      </c>
      <c r="AT11" s="67">
        <v>3</v>
      </c>
      <c r="AU11" s="67">
        <v>3</v>
      </c>
      <c r="AV11" s="67">
        <v>5</v>
      </c>
      <c r="AW11" s="67">
        <v>1</v>
      </c>
      <c r="AX11" s="67">
        <v>1</v>
      </c>
      <c r="AY11" s="67">
        <v>0</v>
      </c>
      <c r="AZ11" s="67">
        <v>1</v>
      </c>
      <c r="BA11" s="67">
        <v>4</v>
      </c>
      <c r="BB11" s="67">
        <v>2</v>
      </c>
      <c r="BC11" s="67">
        <v>2</v>
      </c>
      <c r="BD11" s="67">
        <v>3</v>
      </c>
      <c r="BE11" s="67">
        <v>2</v>
      </c>
      <c r="BF11" s="67">
        <v>3</v>
      </c>
      <c r="BG11" s="67">
        <v>4</v>
      </c>
      <c r="BH11" s="67">
        <v>4</v>
      </c>
      <c r="BI11" s="67">
        <v>5</v>
      </c>
      <c r="BJ11" s="67">
        <v>1</v>
      </c>
      <c r="BK11" s="67">
        <v>0</v>
      </c>
      <c r="BL11" s="67">
        <v>1</v>
      </c>
      <c r="BM11" s="67">
        <v>0</v>
      </c>
      <c r="BN11" s="67">
        <v>5</v>
      </c>
      <c r="BO11" s="67">
        <v>3</v>
      </c>
      <c r="BP11" s="67">
        <v>1</v>
      </c>
      <c r="BQ11" s="67">
        <v>4</v>
      </c>
      <c r="BR11" s="67">
        <v>1</v>
      </c>
      <c r="BS11" s="67">
        <v>2</v>
      </c>
      <c r="BT11" s="67">
        <v>2</v>
      </c>
      <c r="BU11" s="67">
        <v>1</v>
      </c>
      <c r="BV11" s="67">
        <v>107</v>
      </c>
      <c r="BW11" s="67">
        <v>166</v>
      </c>
      <c r="BX11" s="67">
        <v>0.39194139194139099</v>
      </c>
      <c r="BY11" s="67">
        <v>3</v>
      </c>
    </row>
    <row r="12" spans="1:77" x14ac:dyDescent="0.25">
      <c r="A12" s="67">
        <v>4</v>
      </c>
      <c r="B12" s="67">
        <v>1</v>
      </c>
      <c r="C12" s="67">
        <v>4</v>
      </c>
      <c r="D12" s="67">
        <v>4</v>
      </c>
      <c r="E12" s="67">
        <v>4</v>
      </c>
      <c r="F12" s="67">
        <v>3</v>
      </c>
      <c r="G12" s="67">
        <v>3</v>
      </c>
      <c r="H12" s="67">
        <v>5</v>
      </c>
      <c r="I12" s="67">
        <v>5</v>
      </c>
      <c r="J12" s="67">
        <v>3</v>
      </c>
      <c r="K12" s="67">
        <v>1</v>
      </c>
      <c r="L12" s="67">
        <v>1</v>
      </c>
      <c r="M12" s="67">
        <v>0</v>
      </c>
      <c r="N12" s="67">
        <v>3</v>
      </c>
      <c r="O12" s="67">
        <v>1</v>
      </c>
      <c r="P12" s="67">
        <v>3</v>
      </c>
      <c r="Q12" s="67">
        <v>1</v>
      </c>
      <c r="R12" s="67">
        <v>4</v>
      </c>
      <c r="S12" s="67">
        <v>2</v>
      </c>
      <c r="T12" s="67">
        <v>3</v>
      </c>
      <c r="U12" s="67">
        <v>3</v>
      </c>
      <c r="V12" s="67">
        <v>2</v>
      </c>
      <c r="W12" s="67">
        <v>2</v>
      </c>
      <c r="X12" s="67">
        <v>1</v>
      </c>
      <c r="Y12" s="67">
        <v>0</v>
      </c>
      <c r="Z12" s="67">
        <v>0</v>
      </c>
      <c r="AA12" s="67">
        <v>4</v>
      </c>
      <c r="AB12" s="67">
        <v>3</v>
      </c>
      <c r="AC12" s="67">
        <v>4</v>
      </c>
      <c r="AD12" s="67">
        <v>1</v>
      </c>
      <c r="AE12" s="67">
        <v>5</v>
      </c>
      <c r="AF12" s="67">
        <v>3</v>
      </c>
      <c r="AG12" s="67">
        <v>3</v>
      </c>
      <c r="AH12" s="67">
        <v>5</v>
      </c>
      <c r="AI12" s="67">
        <v>4</v>
      </c>
      <c r="AJ12" s="67">
        <v>3</v>
      </c>
      <c r="AK12" s="67">
        <v>0</v>
      </c>
      <c r="AL12" s="67">
        <v>1</v>
      </c>
      <c r="AM12" s="67">
        <v>1</v>
      </c>
      <c r="AN12" s="67">
        <v>4</v>
      </c>
      <c r="AO12" s="67">
        <v>2</v>
      </c>
      <c r="AP12" s="67">
        <v>3</v>
      </c>
      <c r="AQ12" s="67">
        <v>3</v>
      </c>
      <c r="AR12" s="67">
        <v>3</v>
      </c>
      <c r="AS12" s="67">
        <v>1</v>
      </c>
      <c r="AT12" s="67">
        <v>4</v>
      </c>
      <c r="AU12" s="67">
        <v>5</v>
      </c>
      <c r="AV12" s="67">
        <v>5</v>
      </c>
      <c r="AW12" s="67">
        <v>3</v>
      </c>
      <c r="AX12" s="67">
        <v>1</v>
      </c>
      <c r="AY12" s="67">
        <v>0</v>
      </c>
      <c r="AZ12" s="67">
        <v>0</v>
      </c>
      <c r="BA12" s="67">
        <v>3</v>
      </c>
      <c r="BB12" s="67">
        <v>1</v>
      </c>
      <c r="BC12" s="67">
        <v>4</v>
      </c>
      <c r="BD12" s="67">
        <v>2</v>
      </c>
      <c r="BE12" s="67">
        <v>2</v>
      </c>
      <c r="BF12" s="67">
        <v>1</v>
      </c>
      <c r="BG12" s="67">
        <v>3</v>
      </c>
      <c r="BH12" s="67">
        <v>4</v>
      </c>
      <c r="BI12" s="67">
        <v>2</v>
      </c>
      <c r="BJ12" s="67">
        <v>3</v>
      </c>
      <c r="BK12" s="67">
        <v>0</v>
      </c>
      <c r="BL12" s="67">
        <v>0</v>
      </c>
      <c r="BM12" s="67">
        <v>1</v>
      </c>
      <c r="BN12" s="67">
        <v>5</v>
      </c>
      <c r="BO12" s="67">
        <v>4</v>
      </c>
      <c r="BP12" s="67">
        <v>1</v>
      </c>
      <c r="BQ12" s="67">
        <v>6</v>
      </c>
      <c r="BR12" s="67">
        <v>1</v>
      </c>
      <c r="BS12" s="67">
        <v>3</v>
      </c>
      <c r="BT12" s="67">
        <v>4</v>
      </c>
      <c r="BU12" s="67">
        <v>2</v>
      </c>
      <c r="BV12" s="67">
        <v>97</v>
      </c>
      <c r="BW12" s="67">
        <v>181</v>
      </c>
      <c r="BX12" s="67">
        <v>0.34892086330935201</v>
      </c>
      <c r="BY12" s="67">
        <v>3</v>
      </c>
    </row>
    <row r="13" spans="1:77" x14ac:dyDescent="0.25">
      <c r="A13" s="67">
        <v>5</v>
      </c>
      <c r="B13" s="67">
        <v>3</v>
      </c>
      <c r="C13" s="67">
        <v>1</v>
      </c>
      <c r="D13" s="67">
        <v>4</v>
      </c>
      <c r="E13" s="67">
        <v>5</v>
      </c>
      <c r="F13" s="67">
        <v>1</v>
      </c>
      <c r="G13" s="67">
        <v>4</v>
      </c>
      <c r="H13" s="67">
        <v>5</v>
      </c>
      <c r="I13" s="67">
        <v>4</v>
      </c>
      <c r="J13" s="67">
        <v>2</v>
      </c>
      <c r="K13" s="67">
        <v>1</v>
      </c>
      <c r="L13" s="67">
        <v>1</v>
      </c>
      <c r="M13" s="67">
        <v>0</v>
      </c>
      <c r="N13" s="67">
        <v>3</v>
      </c>
      <c r="O13" s="67">
        <v>2</v>
      </c>
      <c r="P13" s="67">
        <v>1</v>
      </c>
      <c r="Q13" s="67">
        <v>3</v>
      </c>
      <c r="R13" s="67">
        <v>2</v>
      </c>
      <c r="S13" s="67">
        <v>2</v>
      </c>
      <c r="T13" s="67">
        <v>4</v>
      </c>
      <c r="U13" s="67">
        <v>3</v>
      </c>
      <c r="V13" s="67">
        <v>4</v>
      </c>
      <c r="W13" s="67">
        <v>2</v>
      </c>
      <c r="X13" s="67">
        <v>1</v>
      </c>
      <c r="Y13" s="67">
        <v>1</v>
      </c>
      <c r="Z13" s="67">
        <v>0</v>
      </c>
      <c r="AA13" s="67">
        <v>3</v>
      </c>
      <c r="AB13" s="67">
        <v>3</v>
      </c>
      <c r="AC13" s="67">
        <v>4</v>
      </c>
      <c r="AD13" s="67">
        <v>5</v>
      </c>
      <c r="AE13" s="67">
        <v>2</v>
      </c>
      <c r="AF13" s="67">
        <v>1</v>
      </c>
      <c r="AG13" s="67">
        <v>4</v>
      </c>
      <c r="AH13" s="67">
        <v>3</v>
      </c>
      <c r="AI13" s="67">
        <v>5</v>
      </c>
      <c r="AJ13" s="67">
        <v>3</v>
      </c>
      <c r="AK13" s="67">
        <v>0</v>
      </c>
      <c r="AL13" s="67">
        <v>0</v>
      </c>
      <c r="AM13" s="67">
        <v>1</v>
      </c>
      <c r="AN13" s="67">
        <v>5</v>
      </c>
      <c r="AO13" s="67">
        <v>1</v>
      </c>
      <c r="AP13" s="67">
        <v>2</v>
      </c>
      <c r="AQ13" s="67">
        <v>3</v>
      </c>
      <c r="AR13" s="67">
        <v>4</v>
      </c>
      <c r="AS13" s="67">
        <v>2</v>
      </c>
      <c r="AT13" s="67">
        <v>5</v>
      </c>
      <c r="AU13" s="67">
        <v>3</v>
      </c>
      <c r="AV13" s="67">
        <v>4</v>
      </c>
      <c r="AW13" s="67">
        <v>1</v>
      </c>
      <c r="AX13" s="67">
        <v>1</v>
      </c>
      <c r="AY13" s="67">
        <v>0</v>
      </c>
      <c r="AZ13" s="67">
        <v>0</v>
      </c>
      <c r="BA13" s="67">
        <v>5</v>
      </c>
      <c r="BB13" s="67">
        <v>1</v>
      </c>
      <c r="BC13" s="67">
        <v>4</v>
      </c>
      <c r="BD13" s="67">
        <v>1</v>
      </c>
      <c r="BE13" s="67">
        <v>5</v>
      </c>
      <c r="BF13" s="67">
        <v>1</v>
      </c>
      <c r="BG13" s="67">
        <v>4</v>
      </c>
      <c r="BH13" s="67">
        <v>5</v>
      </c>
      <c r="BI13" s="67">
        <v>5</v>
      </c>
      <c r="BJ13" s="67">
        <v>2</v>
      </c>
      <c r="BK13" s="67">
        <v>1</v>
      </c>
      <c r="BL13" s="67">
        <v>1</v>
      </c>
      <c r="BM13" s="67">
        <v>0</v>
      </c>
      <c r="BN13" s="67">
        <v>4</v>
      </c>
      <c r="BO13" s="67">
        <v>4</v>
      </c>
      <c r="BP13" s="67">
        <v>3</v>
      </c>
      <c r="BQ13" s="67">
        <v>4</v>
      </c>
      <c r="BR13" s="67">
        <v>1</v>
      </c>
      <c r="BS13" s="67">
        <v>1</v>
      </c>
      <c r="BT13" s="67">
        <v>4</v>
      </c>
      <c r="BU13" s="67">
        <v>1</v>
      </c>
      <c r="BV13" s="67">
        <v>129</v>
      </c>
      <c r="BW13" s="67">
        <v>160</v>
      </c>
      <c r="BX13" s="67">
        <v>0.44636678200691998</v>
      </c>
      <c r="BY13" s="67">
        <v>3</v>
      </c>
    </row>
    <row r="14" spans="1:77" x14ac:dyDescent="0.25">
      <c r="A14" s="67">
        <v>3</v>
      </c>
      <c r="B14" s="67">
        <v>1</v>
      </c>
      <c r="C14" s="67">
        <v>2</v>
      </c>
      <c r="D14" s="67">
        <v>1</v>
      </c>
      <c r="E14" s="67">
        <v>4</v>
      </c>
      <c r="F14" s="67">
        <v>2</v>
      </c>
      <c r="G14" s="67">
        <v>5</v>
      </c>
      <c r="H14" s="67">
        <v>4</v>
      </c>
      <c r="I14" s="67">
        <v>3</v>
      </c>
      <c r="J14" s="67">
        <v>1</v>
      </c>
      <c r="K14" s="67">
        <v>0</v>
      </c>
      <c r="L14" s="67">
        <v>1</v>
      </c>
      <c r="M14" s="67">
        <v>0</v>
      </c>
      <c r="N14" s="67">
        <v>5</v>
      </c>
      <c r="O14" s="67">
        <v>1</v>
      </c>
      <c r="P14" s="67">
        <v>1</v>
      </c>
      <c r="Q14" s="67">
        <v>4</v>
      </c>
      <c r="R14" s="67">
        <v>4</v>
      </c>
      <c r="S14" s="67">
        <v>3</v>
      </c>
      <c r="T14" s="67">
        <v>3</v>
      </c>
      <c r="U14" s="67">
        <v>4</v>
      </c>
      <c r="V14" s="67">
        <v>5</v>
      </c>
      <c r="W14" s="67">
        <v>2</v>
      </c>
      <c r="X14" s="67">
        <v>1</v>
      </c>
      <c r="Y14" s="67">
        <v>1</v>
      </c>
      <c r="Z14" s="67">
        <v>1</v>
      </c>
      <c r="AA14" s="67">
        <v>5</v>
      </c>
      <c r="AB14" s="67">
        <v>1</v>
      </c>
      <c r="AC14" s="67">
        <v>2</v>
      </c>
      <c r="AD14" s="67">
        <v>2</v>
      </c>
      <c r="AE14" s="67">
        <v>1</v>
      </c>
      <c r="AF14" s="67">
        <v>2</v>
      </c>
      <c r="AG14" s="67">
        <v>3</v>
      </c>
      <c r="AH14" s="67">
        <v>4</v>
      </c>
      <c r="AI14" s="67">
        <v>4</v>
      </c>
      <c r="AJ14" s="67">
        <v>3</v>
      </c>
      <c r="AK14" s="67">
        <v>0</v>
      </c>
      <c r="AL14" s="67">
        <v>1</v>
      </c>
      <c r="AM14" s="67">
        <v>0</v>
      </c>
      <c r="AN14" s="67">
        <v>4</v>
      </c>
      <c r="AO14" s="67">
        <v>2</v>
      </c>
      <c r="AP14" s="67">
        <v>4</v>
      </c>
      <c r="AQ14" s="67">
        <v>1</v>
      </c>
      <c r="AR14" s="67">
        <v>5</v>
      </c>
      <c r="AS14" s="67">
        <v>1</v>
      </c>
      <c r="AT14" s="67">
        <v>3</v>
      </c>
      <c r="AU14" s="67">
        <v>5</v>
      </c>
      <c r="AV14" s="67">
        <v>4</v>
      </c>
      <c r="AW14" s="67">
        <v>3</v>
      </c>
      <c r="AX14" s="67">
        <v>1</v>
      </c>
      <c r="AY14" s="67">
        <v>0</v>
      </c>
      <c r="AZ14" s="67">
        <v>0</v>
      </c>
      <c r="BA14" s="67">
        <v>4</v>
      </c>
      <c r="BB14" s="67">
        <v>1</v>
      </c>
      <c r="BC14" s="67">
        <v>3</v>
      </c>
      <c r="BD14" s="67">
        <v>5</v>
      </c>
      <c r="BE14" s="67">
        <v>1</v>
      </c>
      <c r="BF14" s="67">
        <v>1</v>
      </c>
      <c r="BG14" s="67">
        <v>3</v>
      </c>
      <c r="BH14" s="67">
        <v>4</v>
      </c>
      <c r="BI14" s="67">
        <v>5</v>
      </c>
      <c r="BJ14" s="67">
        <v>2</v>
      </c>
      <c r="BK14" s="67">
        <v>1</v>
      </c>
      <c r="BL14" s="67">
        <v>1</v>
      </c>
      <c r="BM14" s="67">
        <v>1</v>
      </c>
      <c r="BN14" s="67">
        <v>3</v>
      </c>
      <c r="BO14" s="67">
        <v>4</v>
      </c>
      <c r="BP14" s="67">
        <v>3</v>
      </c>
      <c r="BQ14" s="67">
        <v>2</v>
      </c>
      <c r="BR14" s="67">
        <v>4</v>
      </c>
      <c r="BS14" s="67">
        <v>2</v>
      </c>
      <c r="BT14" s="67">
        <v>4</v>
      </c>
      <c r="BU14" s="67">
        <v>1</v>
      </c>
      <c r="BV14" s="67">
        <v>118</v>
      </c>
      <c r="BW14" s="67">
        <v>147</v>
      </c>
      <c r="BX14" s="67">
        <v>0.44528301886792399</v>
      </c>
      <c r="BY14" s="67">
        <v>3</v>
      </c>
    </row>
    <row r="15" spans="1:77" x14ac:dyDescent="0.25">
      <c r="A15" s="67">
        <v>4</v>
      </c>
      <c r="B15" s="67">
        <v>2</v>
      </c>
      <c r="C15" s="67">
        <v>4</v>
      </c>
      <c r="D15" s="67">
        <v>5</v>
      </c>
      <c r="E15" s="67">
        <v>4</v>
      </c>
      <c r="F15" s="67">
        <v>2</v>
      </c>
      <c r="G15" s="67">
        <v>5</v>
      </c>
      <c r="H15" s="67">
        <v>4</v>
      </c>
      <c r="I15" s="67">
        <v>3</v>
      </c>
      <c r="J15" s="67">
        <v>3</v>
      </c>
      <c r="K15" s="67">
        <v>1</v>
      </c>
      <c r="L15" s="67">
        <v>1</v>
      </c>
      <c r="M15" s="67">
        <v>0</v>
      </c>
      <c r="N15" s="67">
        <v>4</v>
      </c>
      <c r="O15" s="67">
        <v>2</v>
      </c>
      <c r="P15" s="67">
        <v>4</v>
      </c>
      <c r="Q15" s="67">
        <v>3</v>
      </c>
      <c r="R15" s="67">
        <v>2</v>
      </c>
      <c r="S15" s="67">
        <v>3</v>
      </c>
      <c r="T15" s="67">
        <v>3</v>
      </c>
      <c r="U15" s="67">
        <v>3</v>
      </c>
      <c r="V15" s="67">
        <v>2</v>
      </c>
      <c r="W15" s="67">
        <v>3</v>
      </c>
      <c r="X15" s="67">
        <v>1</v>
      </c>
      <c r="Y15" s="67">
        <v>0</v>
      </c>
      <c r="Z15" s="67">
        <v>0</v>
      </c>
      <c r="AA15" s="67">
        <v>3</v>
      </c>
      <c r="AB15" s="67">
        <v>3</v>
      </c>
      <c r="AC15" s="67">
        <v>2</v>
      </c>
      <c r="AD15" s="67">
        <v>3</v>
      </c>
      <c r="AE15" s="67">
        <v>5</v>
      </c>
      <c r="AF15" s="67">
        <v>3</v>
      </c>
      <c r="AG15" s="67">
        <v>5</v>
      </c>
      <c r="AH15" s="67">
        <v>3</v>
      </c>
      <c r="AI15" s="67">
        <v>3</v>
      </c>
      <c r="AJ15" s="67">
        <v>2</v>
      </c>
      <c r="AK15" s="67">
        <v>1</v>
      </c>
      <c r="AL15" s="67">
        <v>0</v>
      </c>
      <c r="AM15" s="67">
        <v>1</v>
      </c>
      <c r="AN15" s="67">
        <v>3</v>
      </c>
      <c r="AO15" s="67">
        <v>2</v>
      </c>
      <c r="AP15" s="67">
        <v>5</v>
      </c>
      <c r="AQ15" s="67">
        <v>3</v>
      </c>
      <c r="AR15" s="67">
        <v>5</v>
      </c>
      <c r="AS15" s="67">
        <v>3</v>
      </c>
      <c r="AT15" s="67">
        <v>3</v>
      </c>
      <c r="AU15" s="67">
        <v>2</v>
      </c>
      <c r="AV15" s="67">
        <v>4</v>
      </c>
      <c r="AW15" s="67">
        <v>1</v>
      </c>
      <c r="AX15" s="67">
        <v>0</v>
      </c>
      <c r="AY15" s="67">
        <v>0</v>
      </c>
      <c r="AZ15" s="67">
        <v>0</v>
      </c>
      <c r="BA15" s="67">
        <v>3</v>
      </c>
      <c r="BB15" s="67">
        <v>2</v>
      </c>
      <c r="BC15" s="67">
        <v>4</v>
      </c>
      <c r="BD15" s="67">
        <v>4</v>
      </c>
      <c r="BE15" s="67">
        <v>4</v>
      </c>
      <c r="BF15" s="67">
        <v>3</v>
      </c>
      <c r="BG15" s="67">
        <v>3</v>
      </c>
      <c r="BH15" s="67">
        <v>3</v>
      </c>
      <c r="BI15" s="67">
        <v>4</v>
      </c>
      <c r="BJ15" s="67">
        <v>3</v>
      </c>
      <c r="BK15" s="67">
        <v>0</v>
      </c>
      <c r="BL15" s="67">
        <v>0</v>
      </c>
      <c r="BM15" s="67">
        <v>0</v>
      </c>
      <c r="BN15" s="67">
        <v>3</v>
      </c>
      <c r="BO15" s="67">
        <v>3</v>
      </c>
      <c r="BP15" s="67">
        <v>3</v>
      </c>
      <c r="BQ15" s="67">
        <v>4</v>
      </c>
      <c r="BR15" s="67">
        <v>2</v>
      </c>
      <c r="BS15" s="67">
        <v>3</v>
      </c>
      <c r="BT15" s="67">
        <v>4</v>
      </c>
      <c r="BU15" s="67">
        <v>1</v>
      </c>
      <c r="BV15" s="67">
        <v>72</v>
      </c>
      <c r="BW15" s="67">
        <v>179</v>
      </c>
      <c r="BX15" s="67">
        <v>0.28685258964143401</v>
      </c>
      <c r="BY15" s="67">
        <v>3</v>
      </c>
    </row>
    <row r="16" spans="1:77" x14ac:dyDescent="0.25">
      <c r="A16" s="67">
        <v>5</v>
      </c>
      <c r="B16" s="67">
        <v>3</v>
      </c>
      <c r="C16" s="67">
        <v>1</v>
      </c>
      <c r="D16" s="67">
        <v>3</v>
      </c>
      <c r="E16" s="67">
        <v>2</v>
      </c>
      <c r="F16" s="67">
        <v>3</v>
      </c>
      <c r="G16" s="67">
        <v>5</v>
      </c>
      <c r="H16" s="67">
        <v>2</v>
      </c>
      <c r="I16" s="67">
        <v>4</v>
      </c>
      <c r="J16" s="67">
        <v>2</v>
      </c>
      <c r="K16" s="67">
        <v>0</v>
      </c>
      <c r="L16" s="67">
        <v>0</v>
      </c>
      <c r="M16" s="67">
        <v>1</v>
      </c>
      <c r="N16" s="67">
        <v>5</v>
      </c>
      <c r="O16" s="67">
        <v>1</v>
      </c>
      <c r="P16" s="67">
        <v>1</v>
      </c>
      <c r="Q16" s="67">
        <v>4</v>
      </c>
      <c r="R16" s="67">
        <v>3</v>
      </c>
      <c r="S16" s="67">
        <v>2</v>
      </c>
      <c r="T16" s="67">
        <v>3</v>
      </c>
      <c r="U16" s="67">
        <v>4</v>
      </c>
      <c r="V16" s="67">
        <v>5</v>
      </c>
      <c r="W16" s="67">
        <v>2</v>
      </c>
      <c r="X16" s="67">
        <v>0</v>
      </c>
      <c r="Y16" s="67">
        <v>1</v>
      </c>
      <c r="Z16" s="67">
        <v>0</v>
      </c>
      <c r="AA16" s="67">
        <v>4</v>
      </c>
      <c r="AB16" s="67">
        <v>2</v>
      </c>
      <c r="AC16" s="67">
        <v>4</v>
      </c>
      <c r="AD16" s="67">
        <v>5</v>
      </c>
      <c r="AE16" s="67">
        <v>5</v>
      </c>
      <c r="AF16" s="67">
        <v>2</v>
      </c>
      <c r="AG16" s="67">
        <v>3</v>
      </c>
      <c r="AH16" s="67">
        <v>3</v>
      </c>
      <c r="AI16" s="67">
        <v>3</v>
      </c>
      <c r="AJ16" s="67">
        <v>3</v>
      </c>
      <c r="AK16" s="67">
        <v>1</v>
      </c>
      <c r="AL16" s="67">
        <v>0</v>
      </c>
      <c r="AM16" s="67">
        <v>1</v>
      </c>
      <c r="AN16" s="67">
        <v>3</v>
      </c>
      <c r="AO16" s="67">
        <v>2</v>
      </c>
      <c r="AP16" s="67">
        <v>1</v>
      </c>
      <c r="AQ16" s="67">
        <v>3</v>
      </c>
      <c r="AR16" s="67">
        <v>4</v>
      </c>
      <c r="AS16" s="67">
        <v>3</v>
      </c>
      <c r="AT16" s="67">
        <v>3</v>
      </c>
      <c r="AU16" s="67">
        <v>4</v>
      </c>
      <c r="AV16" s="67">
        <v>4</v>
      </c>
      <c r="AW16" s="67">
        <v>2</v>
      </c>
      <c r="AX16" s="67">
        <v>1</v>
      </c>
      <c r="AY16" s="67">
        <v>1</v>
      </c>
      <c r="AZ16" s="67">
        <v>0</v>
      </c>
      <c r="BA16" s="67">
        <v>3</v>
      </c>
      <c r="BB16" s="67">
        <v>2</v>
      </c>
      <c r="BC16" s="67">
        <v>4</v>
      </c>
      <c r="BD16" s="67">
        <v>3</v>
      </c>
      <c r="BE16" s="67">
        <v>2</v>
      </c>
      <c r="BF16" s="67">
        <v>2</v>
      </c>
      <c r="BG16" s="67">
        <v>4</v>
      </c>
      <c r="BH16" s="67">
        <v>5</v>
      </c>
      <c r="BI16" s="67">
        <v>4</v>
      </c>
      <c r="BJ16" s="67">
        <v>3</v>
      </c>
      <c r="BK16" s="67">
        <v>0</v>
      </c>
      <c r="BL16" s="67">
        <v>0</v>
      </c>
      <c r="BM16" s="67">
        <v>1</v>
      </c>
      <c r="BN16" s="67">
        <v>3</v>
      </c>
      <c r="BO16" s="67">
        <v>4</v>
      </c>
      <c r="BP16" s="67">
        <v>3</v>
      </c>
      <c r="BQ16" s="67">
        <v>2</v>
      </c>
      <c r="BR16" s="67">
        <v>4</v>
      </c>
      <c r="BS16" s="67">
        <v>1</v>
      </c>
      <c r="BT16" s="67">
        <v>2</v>
      </c>
      <c r="BU16" s="67">
        <v>2</v>
      </c>
      <c r="BV16" s="67">
        <v>98</v>
      </c>
      <c r="BW16" s="67">
        <v>173</v>
      </c>
      <c r="BX16" s="67">
        <v>0.36162361623616202</v>
      </c>
      <c r="BY16" s="67">
        <v>3</v>
      </c>
    </row>
    <row r="17" spans="1:77" x14ac:dyDescent="0.25">
      <c r="A17" s="67">
        <v>5</v>
      </c>
      <c r="B17" s="67">
        <v>1</v>
      </c>
      <c r="C17" s="67">
        <v>5</v>
      </c>
      <c r="D17" s="67">
        <v>2</v>
      </c>
      <c r="E17" s="67">
        <v>4</v>
      </c>
      <c r="F17" s="67">
        <v>1</v>
      </c>
      <c r="G17" s="67">
        <v>3</v>
      </c>
      <c r="H17" s="67">
        <v>5</v>
      </c>
      <c r="I17" s="67">
        <v>3</v>
      </c>
      <c r="J17" s="67">
        <v>1</v>
      </c>
      <c r="K17" s="67">
        <v>1</v>
      </c>
      <c r="L17" s="67">
        <v>0</v>
      </c>
      <c r="M17" s="67">
        <v>1</v>
      </c>
      <c r="N17" s="67">
        <v>3</v>
      </c>
      <c r="O17" s="67">
        <v>1</v>
      </c>
      <c r="P17" s="67">
        <v>1</v>
      </c>
      <c r="Q17" s="67">
        <v>3</v>
      </c>
      <c r="R17" s="67">
        <v>4</v>
      </c>
      <c r="S17" s="67">
        <v>2</v>
      </c>
      <c r="T17" s="67">
        <v>4</v>
      </c>
      <c r="U17" s="67">
        <v>4</v>
      </c>
      <c r="V17" s="67">
        <v>4</v>
      </c>
      <c r="W17" s="67">
        <v>2</v>
      </c>
      <c r="X17" s="67">
        <v>0</v>
      </c>
      <c r="Y17" s="67">
        <v>1</v>
      </c>
      <c r="Z17" s="67">
        <v>0</v>
      </c>
      <c r="AA17" s="67">
        <v>4</v>
      </c>
      <c r="AB17" s="67">
        <v>2</v>
      </c>
      <c r="AC17" s="67">
        <v>1</v>
      </c>
      <c r="AD17" s="67">
        <v>5</v>
      </c>
      <c r="AE17" s="67">
        <v>3</v>
      </c>
      <c r="AF17" s="67">
        <v>3</v>
      </c>
      <c r="AG17" s="67">
        <v>3</v>
      </c>
      <c r="AH17" s="67">
        <v>2</v>
      </c>
      <c r="AI17" s="67">
        <v>4</v>
      </c>
      <c r="AJ17" s="67">
        <v>3</v>
      </c>
      <c r="AK17" s="67">
        <v>0</v>
      </c>
      <c r="AL17" s="67">
        <v>0</v>
      </c>
      <c r="AM17" s="67">
        <v>1</v>
      </c>
      <c r="AN17" s="67">
        <v>5</v>
      </c>
      <c r="AO17" s="67">
        <v>2</v>
      </c>
      <c r="AP17" s="67">
        <v>1</v>
      </c>
      <c r="AQ17" s="67">
        <v>5</v>
      </c>
      <c r="AR17" s="67">
        <v>3</v>
      </c>
      <c r="AS17" s="67">
        <v>1</v>
      </c>
      <c r="AT17" s="67">
        <v>3</v>
      </c>
      <c r="AU17" s="67">
        <v>2</v>
      </c>
      <c r="AV17" s="67">
        <v>4</v>
      </c>
      <c r="AW17" s="67">
        <v>1</v>
      </c>
      <c r="AX17" s="67">
        <v>1</v>
      </c>
      <c r="AY17" s="67">
        <v>0</v>
      </c>
      <c r="AZ17" s="67">
        <v>1</v>
      </c>
      <c r="BA17" s="67">
        <v>3</v>
      </c>
      <c r="BB17" s="67">
        <v>2</v>
      </c>
      <c r="BC17" s="67">
        <v>3</v>
      </c>
      <c r="BD17" s="67">
        <v>4</v>
      </c>
      <c r="BE17" s="67">
        <v>2</v>
      </c>
      <c r="BF17" s="67">
        <v>1</v>
      </c>
      <c r="BG17" s="67">
        <v>3</v>
      </c>
      <c r="BH17" s="67">
        <v>3</v>
      </c>
      <c r="BI17" s="67">
        <v>4</v>
      </c>
      <c r="BJ17" s="67">
        <v>3</v>
      </c>
      <c r="BK17" s="67">
        <v>0</v>
      </c>
      <c r="BL17" s="67">
        <v>1</v>
      </c>
      <c r="BM17" s="67">
        <v>0</v>
      </c>
      <c r="BN17" s="67">
        <v>1</v>
      </c>
      <c r="BO17" s="67">
        <v>3</v>
      </c>
      <c r="BP17" s="67">
        <v>2</v>
      </c>
      <c r="BQ17" s="67">
        <v>5</v>
      </c>
      <c r="BR17" s="67">
        <v>1</v>
      </c>
      <c r="BS17" s="67">
        <v>3</v>
      </c>
      <c r="BT17" s="67">
        <v>3</v>
      </c>
      <c r="BU17" s="67">
        <v>2</v>
      </c>
      <c r="BV17" s="67">
        <v>153</v>
      </c>
      <c r="BW17" s="67">
        <v>172</v>
      </c>
      <c r="BX17" s="67">
        <v>0.47076923076923</v>
      </c>
      <c r="BY17" s="67">
        <v>3</v>
      </c>
    </row>
    <row r="18" spans="1:77" x14ac:dyDescent="0.25">
      <c r="A18" s="67">
        <v>4</v>
      </c>
      <c r="B18" s="67">
        <v>1</v>
      </c>
      <c r="C18" s="67">
        <v>1</v>
      </c>
      <c r="D18" s="67">
        <v>4</v>
      </c>
      <c r="E18" s="67">
        <v>4</v>
      </c>
      <c r="F18" s="67">
        <v>1</v>
      </c>
      <c r="G18" s="67">
        <v>3</v>
      </c>
      <c r="H18" s="67">
        <v>3</v>
      </c>
      <c r="I18" s="67">
        <v>5</v>
      </c>
      <c r="J18" s="67">
        <v>2</v>
      </c>
      <c r="K18" s="67">
        <v>0</v>
      </c>
      <c r="L18" s="67">
        <v>0</v>
      </c>
      <c r="M18" s="67">
        <v>1</v>
      </c>
      <c r="N18" s="67">
        <v>4</v>
      </c>
      <c r="O18" s="67">
        <v>3</v>
      </c>
      <c r="P18" s="67">
        <v>1</v>
      </c>
      <c r="Q18" s="67">
        <v>3</v>
      </c>
      <c r="R18" s="67">
        <v>5</v>
      </c>
      <c r="S18" s="67">
        <v>1</v>
      </c>
      <c r="T18" s="67">
        <v>3</v>
      </c>
      <c r="U18" s="67">
        <v>2</v>
      </c>
      <c r="V18" s="67">
        <v>3</v>
      </c>
      <c r="W18" s="67">
        <v>3</v>
      </c>
      <c r="X18" s="67">
        <v>1</v>
      </c>
      <c r="Y18" s="67">
        <v>1</v>
      </c>
      <c r="Z18" s="67">
        <v>0</v>
      </c>
      <c r="AA18" s="67">
        <v>3</v>
      </c>
      <c r="AB18" s="67">
        <v>3</v>
      </c>
      <c r="AC18" s="67">
        <v>4</v>
      </c>
      <c r="AD18" s="67">
        <v>2</v>
      </c>
      <c r="AE18" s="67">
        <v>1</v>
      </c>
      <c r="AF18" s="67">
        <v>1</v>
      </c>
      <c r="AG18" s="67">
        <v>5</v>
      </c>
      <c r="AH18" s="67">
        <v>5</v>
      </c>
      <c r="AI18" s="67">
        <v>4</v>
      </c>
      <c r="AJ18" s="67">
        <v>1</v>
      </c>
      <c r="AK18" s="67">
        <v>0</v>
      </c>
      <c r="AL18" s="67">
        <v>1</v>
      </c>
      <c r="AM18" s="67">
        <v>0</v>
      </c>
      <c r="AN18" s="67">
        <v>3</v>
      </c>
      <c r="AO18" s="67">
        <v>1</v>
      </c>
      <c r="AP18" s="67">
        <v>5</v>
      </c>
      <c r="AQ18" s="67">
        <v>4</v>
      </c>
      <c r="AR18" s="67">
        <v>3</v>
      </c>
      <c r="AS18" s="67">
        <v>3</v>
      </c>
      <c r="AT18" s="67">
        <v>5</v>
      </c>
      <c r="AU18" s="67">
        <v>3</v>
      </c>
      <c r="AV18" s="67">
        <v>4</v>
      </c>
      <c r="AW18" s="67">
        <v>3</v>
      </c>
      <c r="AX18" s="67">
        <v>1</v>
      </c>
      <c r="AY18" s="67">
        <v>1</v>
      </c>
      <c r="AZ18" s="67">
        <v>0</v>
      </c>
      <c r="BA18" s="67">
        <v>4</v>
      </c>
      <c r="BB18" s="67">
        <v>3</v>
      </c>
      <c r="BC18" s="67">
        <v>5</v>
      </c>
      <c r="BD18" s="67">
        <v>5</v>
      </c>
      <c r="BE18" s="67">
        <v>2</v>
      </c>
      <c r="BF18" s="67">
        <v>1</v>
      </c>
      <c r="BG18" s="67">
        <v>3</v>
      </c>
      <c r="BH18" s="67">
        <v>5</v>
      </c>
      <c r="BI18" s="67">
        <v>4</v>
      </c>
      <c r="BJ18" s="67">
        <v>2</v>
      </c>
      <c r="BK18" s="67">
        <v>1</v>
      </c>
      <c r="BL18" s="67">
        <v>1</v>
      </c>
      <c r="BM18" s="67">
        <v>1</v>
      </c>
      <c r="BN18" s="67">
        <v>4</v>
      </c>
      <c r="BO18" s="67">
        <v>1</v>
      </c>
      <c r="BP18" s="67">
        <v>3</v>
      </c>
      <c r="BQ18" s="67">
        <v>4</v>
      </c>
      <c r="BR18" s="67">
        <v>4</v>
      </c>
      <c r="BS18" s="67">
        <v>2</v>
      </c>
      <c r="BT18" s="67">
        <v>3</v>
      </c>
      <c r="BU18" s="67">
        <v>1</v>
      </c>
      <c r="BV18" s="67">
        <v>104</v>
      </c>
      <c r="BW18" s="67">
        <v>166</v>
      </c>
      <c r="BX18" s="67">
        <v>0.38518518518518502</v>
      </c>
      <c r="BY18" s="67">
        <v>3</v>
      </c>
    </row>
    <row r="19" spans="1:77" x14ac:dyDescent="0.25">
      <c r="A19" s="67">
        <v>4</v>
      </c>
      <c r="B19" s="67">
        <v>2</v>
      </c>
      <c r="C19" s="67">
        <v>4</v>
      </c>
      <c r="D19" s="67">
        <v>2</v>
      </c>
      <c r="E19" s="67">
        <v>3</v>
      </c>
      <c r="F19" s="67">
        <v>1</v>
      </c>
      <c r="G19" s="67">
        <v>4</v>
      </c>
      <c r="H19" s="67">
        <v>2</v>
      </c>
      <c r="I19" s="67">
        <v>4</v>
      </c>
      <c r="J19" s="67">
        <v>2</v>
      </c>
      <c r="K19" s="67">
        <v>1</v>
      </c>
      <c r="L19" s="67">
        <v>1</v>
      </c>
      <c r="M19" s="67">
        <v>1</v>
      </c>
      <c r="N19" s="67">
        <v>4</v>
      </c>
      <c r="O19" s="67">
        <v>1</v>
      </c>
      <c r="P19" s="67">
        <v>2</v>
      </c>
      <c r="Q19" s="67">
        <v>5</v>
      </c>
      <c r="R19" s="67">
        <v>5</v>
      </c>
      <c r="S19" s="67">
        <v>3</v>
      </c>
      <c r="T19" s="67">
        <v>4</v>
      </c>
      <c r="U19" s="67">
        <v>4</v>
      </c>
      <c r="V19" s="67">
        <v>4</v>
      </c>
      <c r="W19" s="67">
        <v>1</v>
      </c>
      <c r="X19" s="67">
        <v>1</v>
      </c>
      <c r="Y19" s="67">
        <v>1</v>
      </c>
      <c r="Z19" s="67">
        <v>1</v>
      </c>
      <c r="AA19" s="67">
        <v>4</v>
      </c>
      <c r="AB19" s="67">
        <v>1</v>
      </c>
      <c r="AC19" s="67">
        <v>5</v>
      </c>
      <c r="AD19" s="67">
        <v>1</v>
      </c>
      <c r="AE19" s="67">
        <v>2</v>
      </c>
      <c r="AF19" s="67">
        <v>2</v>
      </c>
      <c r="AG19" s="67">
        <v>4</v>
      </c>
      <c r="AH19" s="67">
        <v>4</v>
      </c>
      <c r="AI19" s="67">
        <v>3</v>
      </c>
      <c r="AJ19" s="67">
        <v>3</v>
      </c>
      <c r="AK19" s="67">
        <v>0</v>
      </c>
      <c r="AL19" s="67">
        <v>0</v>
      </c>
      <c r="AM19" s="67">
        <v>1</v>
      </c>
      <c r="AN19" s="67">
        <v>3</v>
      </c>
      <c r="AO19" s="67">
        <v>3</v>
      </c>
      <c r="AP19" s="67">
        <v>1</v>
      </c>
      <c r="AQ19" s="67">
        <v>3</v>
      </c>
      <c r="AR19" s="67">
        <v>4</v>
      </c>
      <c r="AS19" s="67">
        <v>3</v>
      </c>
      <c r="AT19" s="67">
        <v>4</v>
      </c>
      <c r="AU19" s="67">
        <v>4</v>
      </c>
      <c r="AV19" s="67">
        <v>2</v>
      </c>
      <c r="AW19" s="67">
        <v>3</v>
      </c>
      <c r="AX19" s="67">
        <v>1</v>
      </c>
      <c r="AY19" s="67">
        <v>0</v>
      </c>
      <c r="AZ19" s="67">
        <v>1</v>
      </c>
      <c r="BA19" s="67">
        <v>5</v>
      </c>
      <c r="BB19" s="67">
        <v>1</v>
      </c>
      <c r="BC19" s="67">
        <v>4</v>
      </c>
      <c r="BD19" s="67">
        <v>1</v>
      </c>
      <c r="BE19" s="67">
        <v>3</v>
      </c>
      <c r="BF19" s="67">
        <v>1</v>
      </c>
      <c r="BG19" s="67">
        <v>5</v>
      </c>
      <c r="BH19" s="67">
        <v>5</v>
      </c>
      <c r="BI19" s="67">
        <v>2</v>
      </c>
      <c r="BJ19" s="67">
        <v>1</v>
      </c>
      <c r="BK19" s="67">
        <v>0</v>
      </c>
      <c r="BL19" s="67">
        <v>1</v>
      </c>
      <c r="BM19" s="67">
        <v>0</v>
      </c>
      <c r="BN19" s="67">
        <v>5</v>
      </c>
      <c r="BO19" s="67">
        <v>4</v>
      </c>
      <c r="BP19" s="67">
        <v>3</v>
      </c>
      <c r="BQ19" s="67">
        <v>4</v>
      </c>
      <c r="BR19" s="67">
        <v>2</v>
      </c>
      <c r="BS19" s="67">
        <v>2</v>
      </c>
      <c r="BT19" s="67">
        <v>2</v>
      </c>
      <c r="BU19" s="67">
        <v>3</v>
      </c>
      <c r="BV19" s="67">
        <v>114</v>
      </c>
      <c r="BW19" s="67">
        <v>165</v>
      </c>
      <c r="BX19" s="67">
        <v>0.40860215053763399</v>
      </c>
      <c r="BY19" s="67">
        <v>3</v>
      </c>
    </row>
    <row r="20" spans="1:77" x14ac:dyDescent="0.25">
      <c r="A20" s="67">
        <v>4</v>
      </c>
      <c r="B20" s="67">
        <v>2</v>
      </c>
      <c r="C20" s="67">
        <v>5</v>
      </c>
      <c r="D20" s="67">
        <v>2</v>
      </c>
      <c r="E20" s="67">
        <v>1</v>
      </c>
      <c r="F20" s="67">
        <v>1</v>
      </c>
      <c r="G20" s="67">
        <v>4</v>
      </c>
      <c r="H20" s="67">
        <v>2</v>
      </c>
      <c r="I20" s="67">
        <v>4</v>
      </c>
      <c r="J20" s="67">
        <v>2</v>
      </c>
      <c r="K20" s="67">
        <v>0</v>
      </c>
      <c r="L20" s="67">
        <v>0</v>
      </c>
      <c r="M20" s="67">
        <v>0</v>
      </c>
      <c r="N20" s="67">
        <v>5</v>
      </c>
      <c r="O20" s="67">
        <v>3</v>
      </c>
      <c r="P20" s="67">
        <v>1</v>
      </c>
      <c r="Q20" s="67">
        <v>3</v>
      </c>
      <c r="R20" s="67">
        <v>4</v>
      </c>
      <c r="S20" s="67">
        <v>3</v>
      </c>
      <c r="T20" s="67">
        <v>5</v>
      </c>
      <c r="U20" s="67">
        <v>2</v>
      </c>
      <c r="V20" s="67">
        <v>5</v>
      </c>
      <c r="W20" s="67">
        <v>2</v>
      </c>
      <c r="X20" s="67">
        <v>0</v>
      </c>
      <c r="Y20" s="67">
        <v>0</v>
      </c>
      <c r="Z20" s="67">
        <v>1</v>
      </c>
      <c r="AA20" s="67">
        <v>3</v>
      </c>
      <c r="AB20" s="67">
        <v>3</v>
      </c>
      <c r="AC20" s="67">
        <v>5</v>
      </c>
      <c r="AD20" s="67">
        <v>2</v>
      </c>
      <c r="AE20" s="67">
        <v>3</v>
      </c>
      <c r="AF20" s="67">
        <v>1</v>
      </c>
      <c r="AG20" s="67">
        <v>5</v>
      </c>
      <c r="AH20" s="67">
        <v>4</v>
      </c>
      <c r="AI20" s="67">
        <v>2</v>
      </c>
      <c r="AJ20" s="67">
        <v>2</v>
      </c>
      <c r="AK20" s="67">
        <v>1</v>
      </c>
      <c r="AL20" s="67">
        <v>0</v>
      </c>
      <c r="AM20" s="67">
        <v>0</v>
      </c>
      <c r="AN20" s="67">
        <v>3</v>
      </c>
      <c r="AO20" s="67">
        <v>2</v>
      </c>
      <c r="AP20" s="67">
        <v>1</v>
      </c>
      <c r="AQ20" s="67">
        <v>1</v>
      </c>
      <c r="AR20" s="67">
        <v>4</v>
      </c>
      <c r="AS20" s="67">
        <v>1</v>
      </c>
      <c r="AT20" s="67">
        <v>4</v>
      </c>
      <c r="AU20" s="67">
        <v>2</v>
      </c>
      <c r="AV20" s="67">
        <v>5</v>
      </c>
      <c r="AW20" s="67">
        <v>3</v>
      </c>
      <c r="AX20" s="67">
        <v>0</v>
      </c>
      <c r="AY20" s="67">
        <v>0</v>
      </c>
      <c r="AZ20" s="67">
        <v>1</v>
      </c>
      <c r="BA20" s="67">
        <v>3</v>
      </c>
      <c r="BB20" s="67">
        <v>2</v>
      </c>
      <c r="BC20" s="67">
        <v>2</v>
      </c>
      <c r="BD20" s="67">
        <v>5</v>
      </c>
      <c r="BE20" s="67">
        <v>2</v>
      </c>
      <c r="BF20" s="67">
        <v>1</v>
      </c>
      <c r="BG20" s="67">
        <v>5</v>
      </c>
      <c r="BH20" s="67">
        <v>4</v>
      </c>
      <c r="BI20" s="67">
        <v>3</v>
      </c>
      <c r="BJ20" s="67">
        <v>2</v>
      </c>
      <c r="BK20" s="67">
        <v>0</v>
      </c>
      <c r="BL20" s="67">
        <v>0</v>
      </c>
      <c r="BM20" s="67">
        <v>0</v>
      </c>
      <c r="BN20" s="67">
        <v>5</v>
      </c>
      <c r="BO20" s="67">
        <v>4</v>
      </c>
      <c r="BP20" s="67">
        <v>3</v>
      </c>
      <c r="BQ20" s="67">
        <v>1</v>
      </c>
      <c r="BR20" s="67">
        <v>4</v>
      </c>
      <c r="BS20" s="67">
        <v>3</v>
      </c>
      <c r="BT20" s="67">
        <v>3</v>
      </c>
      <c r="BU20" s="67">
        <v>2</v>
      </c>
      <c r="BV20" s="67">
        <v>102</v>
      </c>
      <c r="BW20" s="67">
        <v>171</v>
      </c>
      <c r="BX20" s="67">
        <v>0.37362637362637302</v>
      </c>
      <c r="BY20" s="67">
        <v>3</v>
      </c>
    </row>
    <row r="21" spans="1:77" x14ac:dyDescent="0.25">
      <c r="A21" s="67">
        <v>5</v>
      </c>
      <c r="B21" s="67">
        <v>1</v>
      </c>
      <c r="C21" s="67">
        <v>3</v>
      </c>
      <c r="D21" s="67">
        <v>1</v>
      </c>
      <c r="E21" s="67">
        <v>1</v>
      </c>
      <c r="F21" s="67">
        <v>2</v>
      </c>
      <c r="G21" s="67">
        <v>4</v>
      </c>
      <c r="H21" s="67">
        <v>3</v>
      </c>
      <c r="I21" s="67">
        <v>5</v>
      </c>
      <c r="J21" s="67">
        <v>2</v>
      </c>
      <c r="K21" s="67">
        <v>1</v>
      </c>
      <c r="L21" s="67">
        <v>1</v>
      </c>
      <c r="M21" s="67">
        <v>0</v>
      </c>
      <c r="N21" s="67">
        <v>3</v>
      </c>
      <c r="O21" s="67">
        <v>2</v>
      </c>
      <c r="P21" s="67">
        <v>2</v>
      </c>
      <c r="Q21" s="67">
        <v>4</v>
      </c>
      <c r="R21" s="67">
        <v>5</v>
      </c>
      <c r="S21" s="67">
        <v>1</v>
      </c>
      <c r="T21" s="67">
        <v>5</v>
      </c>
      <c r="U21" s="67">
        <v>4</v>
      </c>
      <c r="V21" s="67">
        <v>5</v>
      </c>
      <c r="W21" s="67">
        <v>1</v>
      </c>
      <c r="X21" s="67">
        <v>0</v>
      </c>
      <c r="Y21" s="67">
        <v>0</v>
      </c>
      <c r="Z21" s="67">
        <v>1</v>
      </c>
      <c r="AA21" s="67">
        <v>4</v>
      </c>
      <c r="AB21" s="67">
        <v>2</v>
      </c>
      <c r="AC21" s="67">
        <v>2</v>
      </c>
      <c r="AD21" s="67">
        <v>2</v>
      </c>
      <c r="AE21" s="67">
        <v>2</v>
      </c>
      <c r="AF21" s="67">
        <v>1</v>
      </c>
      <c r="AG21" s="67">
        <v>5</v>
      </c>
      <c r="AH21" s="67">
        <v>4</v>
      </c>
      <c r="AI21" s="67">
        <v>3</v>
      </c>
      <c r="AJ21" s="67">
        <v>2</v>
      </c>
      <c r="AK21" s="67">
        <v>1</v>
      </c>
      <c r="AL21" s="67">
        <v>1</v>
      </c>
      <c r="AM21" s="67">
        <v>1</v>
      </c>
      <c r="AN21" s="67">
        <v>4</v>
      </c>
      <c r="AO21" s="67">
        <v>1</v>
      </c>
      <c r="AP21" s="67">
        <v>2</v>
      </c>
      <c r="AQ21" s="67">
        <v>1</v>
      </c>
      <c r="AR21" s="67">
        <v>1</v>
      </c>
      <c r="AS21" s="67">
        <v>1</v>
      </c>
      <c r="AT21" s="67">
        <v>5</v>
      </c>
      <c r="AU21" s="67">
        <v>2</v>
      </c>
      <c r="AV21" s="67">
        <v>4</v>
      </c>
      <c r="AW21" s="67">
        <v>1</v>
      </c>
      <c r="AX21" s="67">
        <v>1</v>
      </c>
      <c r="AY21" s="67">
        <v>0</v>
      </c>
      <c r="AZ21" s="67">
        <v>1</v>
      </c>
      <c r="BA21" s="67">
        <v>5</v>
      </c>
      <c r="BB21" s="67">
        <v>1</v>
      </c>
      <c r="BC21" s="67">
        <v>5</v>
      </c>
      <c r="BD21" s="67">
        <v>1</v>
      </c>
      <c r="BE21" s="67">
        <v>2</v>
      </c>
      <c r="BF21" s="67">
        <v>2</v>
      </c>
      <c r="BG21" s="67">
        <v>5</v>
      </c>
      <c r="BH21" s="67">
        <v>4</v>
      </c>
      <c r="BI21" s="67">
        <v>3</v>
      </c>
      <c r="BJ21" s="67">
        <v>1</v>
      </c>
      <c r="BK21" s="67">
        <v>1</v>
      </c>
      <c r="BL21" s="67">
        <v>1</v>
      </c>
      <c r="BM21" s="67">
        <v>1</v>
      </c>
      <c r="BN21" s="67">
        <v>3</v>
      </c>
      <c r="BO21" s="67">
        <v>4</v>
      </c>
      <c r="BP21" s="67">
        <v>3</v>
      </c>
      <c r="BQ21" s="67">
        <v>6</v>
      </c>
      <c r="BR21" s="67">
        <v>3</v>
      </c>
      <c r="BS21" s="67">
        <v>1</v>
      </c>
      <c r="BT21" s="67">
        <v>2</v>
      </c>
      <c r="BU21" s="67">
        <v>2</v>
      </c>
      <c r="BV21" s="67">
        <v>120</v>
      </c>
      <c r="BW21" s="67">
        <v>167</v>
      </c>
      <c r="BX21" s="67">
        <v>0.41811846689895399</v>
      </c>
      <c r="BY21" s="67">
        <v>3</v>
      </c>
    </row>
    <row r="22" spans="1:77" x14ac:dyDescent="0.25">
      <c r="A22" s="67">
        <v>5</v>
      </c>
      <c r="B22" s="67">
        <v>2</v>
      </c>
      <c r="C22" s="67">
        <v>3</v>
      </c>
      <c r="D22" s="67">
        <v>1</v>
      </c>
      <c r="E22" s="67">
        <v>1</v>
      </c>
      <c r="F22" s="67">
        <v>2</v>
      </c>
      <c r="G22" s="67">
        <v>5</v>
      </c>
      <c r="H22" s="67">
        <v>4</v>
      </c>
      <c r="I22" s="67">
        <v>5</v>
      </c>
      <c r="J22" s="67">
        <v>3</v>
      </c>
      <c r="K22" s="67">
        <v>0</v>
      </c>
      <c r="L22" s="67">
        <v>0</v>
      </c>
      <c r="M22" s="67">
        <v>1</v>
      </c>
      <c r="N22" s="67">
        <v>3</v>
      </c>
      <c r="O22" s="67">
        <v>2</v>
      </c>
      <c r="P22" s="67">
        <v>4</v>
      </c>
      <c r="Q22" s="67">
        <v>1</v>
      </c>
      <c r="R22" s="67">
        <v>3</v>
      </c>
      <c r="S22" s="67">
        <v>1</v>
      </c>
      <c r="T22" s="67">
        <v>5</v>
      </c>
      <c r="U22" s="67">
        <v>5</v>
      </c>
      <c r="V22" s="67">
        <v>2</v>
      </c>
      <c r="W22" s="67">
        <v>1</v>
      </c>
      <c r="X22" s="67">
        <v>0</v>
      </c>
      <c r="Y22" s="67">
        <v>1</v>
      </c>
      <c r="Z22" s="67">
        <v>1</v>
      </c>
      <c r="AA22" s="67">
        <v>5</v>
      </c>
      <c r="AB22" s="67">
        <v>2</v>
      </c>
      <c r="AC22" s="67">
        <v>5</v>
      </c>
      <c r="AD22" s="67">
        <v>2</v>
      </c>
      <c r="AE22" s="67">
        <v>5</v>
      </c>
      <c r="AF22" s="67">
        <v>2</v>
      </c>
      <c r="AG22" s="67">
        <v>5</v>
      </c>
      <c r="AH22" s="67">
        <v>4</v>
      </c>
      <c r="AI22" s="67">
        <v>4</v>
      </c>
      <c r="AJ22" s="67">
        <v>1</v>
      </c>
      <c r="AK22" s="67">
        <v>0</v>
      </c>
      <c r="AL22" s="67">
        <v>0</v>
      </c>
      <c r="AM22" s="67">
        <v>0</v>
      </c>
      <c r="AN22" s="67">
        <v>3</v>
      </c>
      <c r="AO22" s="67">
        <v>2</v>
      </c>
      <c r="AP22" s="67">
        <v>4</v>
      </c>
      <c r="AQ22" s="67">
        <v>2</v>
      </c>
      <c r="AR22" s="67">
        <v>2</v>
      </c>
      <c r="AS22" s="67">
        <v>1</v>
      </c>
      <c r="AT22" s="67">
        <v>4</v>
      </c>
      <c r="AU22" s="67">
        <v>4</v>
      </c>
      <c r="AV22" s="67">
        <v>2</v>
      </c>
      <c r="AW22" s="67">
        <v>3</v>
      </c>
      <c r="AX22" s="67">
        <v>1</v>
      </c>
      <c r="AY22" s="67">
        <v>1</v>
      </c>
      <c r="AZ22" s="67">
        <v>1</v>
      </c>
      <c r="BA22" s="67">
        <v>3</v>
      </c>
      <c r="BB22" s="67">
        <v>2</v>
      </c>
      <c r="BC22" s="67">
        <v>2</v>
      </c>
      <c r="BD22" s="67">
        <v>5</v>
      </c>
      <c r="BE22" s="67">
        <v>2</v>
      </c>
      <c r="BF22" s="67">
        <v>2</v>
      </c>
      <c r="BG22" s="67">
        <v>3</v>
      </c>
      <c r="BH22" s="67">
        <v>4</v>
      </c>
      <c r="BI22" s="67">
        <v>5</v>
      </c>
      <c r="BJ22" s="67">
        <v>1</v>
      </c>
      <c r="BK22" s="67">
        <v>0</v>
      </c>
      <c r="BL22" s="67">
        <v>1</v>
      </c>
      <c r="BM22" s="67">
        <v>0</v>
      </c>
      <c r="BN22" s="67">
        <v>5</v>
      </c>
      <c r="BO22" s="67">
        <v>3</v>
      </c>
      <c r="BP22" s="67">
        <v>1</v>
      </c>
      <c r="BQ22" s="67">
        <v>1</v>
      </c>
      <c r="BR22" s="67">
        <v>4</v>
      </c>
      <c r="BS22" s="67">
        <v>1</v>
      </c>
      <c r="BT22" s="67">
        <v>2</v>
      </c>
      <c r="BU22" s="67">
        <v>3</v>
      </c>
      <c r="BV22" s="67">
        <v>129</v>
      </c>
      <c r="BW22" s="67">
        <v>155</v>
      </c>
      <c r="BX22" s="67">
        <v>0.45422535211267601</v>
      </c>
      <c r="BY22" s="67">
        <v>3</v>
      </c>
    </row>
    <row r="23" spans="1:77" x14ac:dyDescent="0.25">
      <c r="A23" s="67">
        <v>4</v>
      </c>
      <c r="B23" s="67">
        <v>3</v>
      </c>
      <c r="C23" s="67">
        <v>1</v>
      </c>
      <c r="D23" s="67">
        <v>3</v>
      </c>
      <c r="E23" s="67">
        <v>1</v>
      </c>
      <c r="F23" s="67">
        <v>3</v>
      </c>
      <c r="G23" s="67">
        <v>5</v>
      </c>
      <c r="H23" s="67">
        <v>3</v>
      </c>
      <c r="I23" s="67">
        <v>4</v>
      </c>
      <c r="J23" s="67">
        <v>1</v>
      </c>
      <c r="K23" s="67">
        <v>1</v>
      </c>
      <c r="L23" s="67">
        <v>0</v>
      </c>
      <c r="M23" s="67">
        <v>1</v>
      </c>
      <c r="N23" s="67">
        <v>3</v>
      </c>
      <c r="O23" s="67">
        <v>1</v>
      </c>
      <c r="P23" s="67">
        <v>3</v>
      </c>
      <c r="Q23" s="67">
        <v>4</v>
      </c>
      <c r="R23" s="67">
        <v>5</v>
      </c>
      <c r="S23" s="67">
        <v>3</v>
      </c>
      <c r="T23" s="67">
        <v>5</v>
      </c>
      <c r="U23" s="67">
        <v>5</v>
      </c>
      <c r="V23" s="67">
        <v>5</v>
      </c>
      <c r="W23" s="67">
        <v>1</v>
      </c>
      <c r="X23" s="67">
        <v>0</v>
      </c>
      <c r="Y23" s="67">
        <v>1</v>
      </c>
      <c r="Z23" s="67">
        <v>0</v>
      </c>
      <c r="AA23" s="67">
        <v>3</v>
      </c>
      <c r="AB23" s="67">
        <v>1</v>
      </c>
      <c r="AC23" s="67">
        <v>2</v>
      </c>
      <c r="AD23" s="67">
        <v>5</v>
      </c>
      <c r="AE23" s="67">
        <v>4</v>
      </c>
      <c r="AF23" s="67">
        <v>2</v>
      </c>
      <c r="AG23" s="67">
        <v>4</v>
      </c>
      <c r="AH23" s="67">
        <v>2</v>
      </c>
      <c r="AI23" s="67">
        <v>3</v>
      </c>
      <c r="AJ23" s="67">
        <v>2</v>
      </c>
      <c r="AK23" s="67">
        <v>1</v>
      </c>
      <c r="AL23" s="67">
        <v>0</v>
      </c>
      <c r="AM23" s="67">
        <v>1</v>
      </c>
      <c r="AN23" s="67">
        <v>4</v>
      </c>
      <c r="AO23" s="67">
        <v>2</v>
      </c>
      <c r="AP23" s="67">
        <v>1</v>
      </c>
      <c r="AQ23" s="67">
        <v>4</v>
      </c>
      <c r="AR23" s="67">
        <v>2</v>
      </c>
      <c r="AS23" s="67">
        <v>1</v>
      </c>
      <c r="AT23" s="67">
        <v>5</v>
      </c>
      <c r="AU23" s="67">
        <v>3</v>
      </c>
      <c r="AV23" s="67">
        <v>5</v>
      </c>
      <c r="AW23" s="67">
        <v>3</v>
      </c>
      <c r="AX23" s="67">
        <v>1</v>
      </c>
      <c r="AY23" s="67">
        <v>1</v>
      </c>
      <c r="AZ23" s="67">
        <v>0</v>
      </c>
      <c r="BA23" s="67">
        <v>5</v>
      </c>
      <c r="BB23" s="67">
        <v>3</v>
      </c>
      <c r="BC23" s="67">
        <v>4</v>
      </c>
      <c r="BD23" s="67">
        <v>2</v>
      </c>
      <c r="BE23" s="67">
        <v>1</v>
      </c>
      <c r="BF23" s="67">
        <v>1</v>
      </c>
      <c r="BG23" s="67">
        <v>3</v>
      </c>
      <c r="BH23" s="67">
        <v>2</v>
      </c>
      <c r="BI23" s="67">
        <v>3</v>
      </c>
      <c r="BJ23" s="67">
        <v>1</v>
      </c>
      <c r="BK23" s="67">
        <v>0</v>
      </c>
      <c r="BL23" s="67">
        <v>1</v>
      </c>
      <c r="BM23" s="67">
        <v>0</v>
      </c>
      <c r="BN23" s="67">
        <v>3</v>
      </c>
      <c r="BO23" s="67">
        <v>3</v>
      </c>
      <c r="BP23" s="67">
        <v>3</v>
      </c>
      <c r="BQ23" s="67">
        <v>2</v>
      </c>
      <c r="BR23" s="67">
        <v>3</v>
      </c>
      <c r="BS23" s="67">
        <v>2</v>
      </c>
      <c r="BT23" s="67">
        <v>1</v>
      </c>
      <c r="BU23" s="67">
        <v>1</v>
      </c>
      <c r="BV23" s="67">
        <v>126</v>
      </c>
      <c r="BW23" s="67">
        <v>165</v>
      </c>
      <c r="BX23" s="67">
        <v>0.432989690721649</v>
      </c>
      <c r="BY23" s="67">
        <v>3</v>
      </c>
    </row>
    <row r="24" spans="1:77" x14ac:dyDescent="0.25">
      <c r="A24" s="67">
        <v>4</v>
      </c>
      <c r="B24" s="67">
        <v>1</v>
      </c>
      <c r="C24" s="67">
        <v>5</v>
      </c>
      <c r="D24" s="67">
        <v>4</v>
      </c>
      <c r="E24" s="67">
        <v>4</v>
      </c>
      <c r="F24" s="67">
        <v>1</v>
      </c>
      <c r="G24" s="67">
        <v>3</v>
      </c>
      <c r="H24" s="67">
        <v>3</v>
      </c>
      <c r="I24" s="67">
        <v>5</v>
      </c>
      <c r="J24" s="67">
        <v>3</v>
      </c>
      <c r="K24" s="67">
        <v>1</v>
      </c>
      <c r="L24" s="67">
        <v>1</v>
      </c>
      <c r="M24" s="67">
        <v>0</v>
      </c>
      <c r="N24" s="67">
        <v>3</v>
      </c>
      <c r="O24" s="67">
        <v>1</v>
      </c>
      <c r="P24" s="67">
        <v>2</v>
      </c>
      <c r="Q24" s="67">
        <v>3</v>
      </c>
      <c r="R24" s="67">
        <v>4</v>
      </c>
      <c r="S24" s="67">
        <v>1</v>
      </c>
      <c r="T24" s="67">
        <v>3</v>
      </c>
      <c r="U24" s="67">
        <v>4</v>
      </c>
      <c r="V24" s="67">
        <v>4</v>
      </c>
      <c r="W24" s="67">
        <v>1</v>
      </c>
      <c r="X24" s="67">
        <v>1</v>
      </c>
      <c r="Y24" s="67">
        <v>1</v>
      </c>
      <c r="Z24" s="67">
        <v>0</v>
      </c>
      <c r="AA24" s="67">
        <v>5</v>
      </c>
      <c r="AB24" s="67">
        <v>3</v>
      </c>
      <c r="AC24" s="67">
        <v>4</v>
      </c>
      <c r="AD24" s="67">
        <v>4</v>
      </c>
      <c r="AE24" s="67">
        <v>2</v>
      </c>
      <c r="AF24" s="67">
        <v>1</v>
      </c>
      <c r="AG24" s="67">
        <v>4</v>
      </c>
      <c r="AH24" s="67">
        <v>3</v>
      </c>
      <c r="AI24" s="67">
        <v>4</v>
      </c>
      <c r="AJ24" s="67">
        <v>2</v>
      </c>
      <c r="AK24" s="67">
        <v>1</v>
      </c>
      <c r="AL24" s="67">
        <v>1</v>
      </c>
      <c r="AM24" s="67">
        <v>0</v>
      </c>
      <c r="AN24" s="67">
        <v>5</v>
      </c>
      <c r="AO24" s="67">
        <v>1</v>
      </c>
      <c r="AP24" s="67">
        <v>5</v>
      </c>
      <c r="AQ24" s="67">
        <v>5</v>
      </c>
      <c r="AR24" s="67">
        <v>4</v>
      </c>
      <c r="AS24" s="67">
        <v>3</v>
      </c>
      <c r="AT24" s="67">
        <v>5</v>
      </c>
      <c r="AU24" s="67">
        <v>2</v>
      </c>
      <c r="AV24" s="67">
        <v>5</v>
      </c>
      <c r="AW24" s="67">
        <v>1</v>
      </c>
      <c r="AX24" s="67">
        <v>1</v>
      </c>
      <c r="AY24" s="67">
        <v>1</v>
      </c>
      <c r="AZ24" s="67">
        <v>0</v>
      </c>
      <c r="BA24" s="67">
        <v>3</v>
      </c>
      <c r="BB24" s="67">
        <v>3</v>
      </c>
      <c r="BC24" s="67">
        <v>1</v>
      </c>
      <c r="BD24" s="67">
        <v>3</v>
      </c>
      <c r="BE24" s="67">
        <v>4</v>
      </c>
      <c r="BF24" s="67">
        <v>1</v>
      </c>
      <c r="BG24" s="67">
        <v>5</v>
      </c>
      <c r="BH24" s="67">
        <v>5</v>
      </c>
      <c r="BI24" s="67">
        <v>5</v>
      </c>
      <c r="BJ24" s="67">
        <v>1</v>
      </c>
      <c r="BK24" s="67">
        <v>1</v>
      </c>
      <c r="BL24" s="67">
        <v>1</v>
      </c>
      <c r="BM24" s="67">
        <v>0</v>
      </c>
      <c r="BN24" s="67">
        <v>3</v>
      </c>
      <c r="BO24" s="67">
        <v>3</v>
      </c>
      <c r="BP24" s="67">
        <v>1</v>
      </c>
      <c r="BQ24" s="67">
        <v>4</v>
      </c>
      <c r="BR24" s="67">
        <v>1</v>
      </c>
      <c r="BS24" s="67">
        <v>2</v>
      </c>
      <c r="BT24" s="67">
        <v>3</v>
      </c>
      <c r="BU24" s="67">
        <v>1</v>
      </c>
      <c r="BV24" s="67">
        <v>152</v>
      </c>
      <c r="BW24" s="67">
        <v>170</v>
      </c>
      <c r="BX24" s="67">
        <v>0.47204968944099301</v>
      </c>
      <c r="BY24" s="67">
        <v>3</v>
      </c>
    </row>
    <row r="25" spans="1:77" x14ac:dyDescent="0.25">
      <c r="A25" s="67">
        <v>5</v>
      </c>
      <c r="B25" s="67">
        <v>1</v>
      </c>
      <c r="C25" s="67">
        <v>5</v>
      </c>
      <c r="D25" s="67">
        <v>4</v>
      </c>
      <c r="E25" s="67">
        <v>3</v>
      </c>
      <c r="F25" s="67">
        <v>3</v>
      </c>
      <c r="G25" s="67">
        <v>5</v>
      </c>
      <c r="H25" s="67">
        <v>5</v>
      </c>
      <c r="I25" s="67">
        <v>4</v>
      </c>
      <c r="J25" s="67">
        <v>1</v>
      </c>
      <c r="K25" s="67">
        <v>0</v>
      </c>
      <c r="L25" s="67">
        <v>0</v>
      </c>
      <c r="M25" s="67">
        <v>0</v>
      </c>
      <c r="N25" s="67">
        <v>4</v>
      </c>
      <c r="O25" s="67">
        <v>3</v>
      </c>
      <c r="P25" s="67">
        <v>1</v>
      </c>
      <c r="Q25" s="67">
        <v>4</v>
      </c>
      <c r="R25" s="67">
        <v>4</v>
      </c>
      <c r="S25" s="67">
        <v>2</v>
      </c>
      <c r="T25" s="67">
        <v>3</v>
      </c>
      <c r="U25" s="67">
        <v>3</v>
      </c>
      <c r="V25" s="67">
        <v>3</v>
      </c>
      <c r="W25" s="67">
        <v>2</v>
      </c>
      <c r="X25" s="67">
        <v>1</v>
      </c>
      <c r="Y25" s="67">
        <v>1</v>
      </c>
      <c r="Z25" s="67">
        <v>0</v>
      </c>
      <c r="AA25" s="67">
        <v>3</v>
      </c>
      <c r="AB25" s="67">
        <v>2</v>
      </c>
      <c r="AC25" s="67">
        <v>3</v>
      </c>
      <c r="AD25" s="67">
        <v>2</v>
      </c>
      <c r="AE25" s="67">
        <v>5</v>
      </c>
      <c r="AF25" s="67">
        <v>3</v>
      </c>
      <c r="AG25" s="67">
        <v>5</v>
      </c>
      <c r="AH25" s="67">
        <v>5</v>
      </c>
      <c r="AI25" s="67">
        <v>4</v>
      </c>
      <c r="AJ25" s="67">
        <v>2</v>
      </c>
      <c r="AK25" s="67">
        <v>1</v>
      </c>
      <c r="AL25" s="67">
        <v>0</v>
      </c>
      <c r="AM25" s="67">
        <v>1</v>
      </c>
      <c r="AN25" s="67">
        <v>4</v>
      </c>
      <c r="AO25" s="67">
        <v>3</v>
      </c>
      <c r="AP25" s="67">
        <v>5</v>
      </c>
      <c r="AQ25" s="67">
        <v>3</v>
      </c>
      <c r="AR25" s="67">
        <v>3</v>
      </c>
      <c r="AS25" s="67">
        <v>1</v>
      </c>
      <c r="AT25" s="67">
        <v>5</v>
      </c>
      <c r="AU25" s="67">
        <v>2</v>
      </c>
      <c r="AV25" s="67">
        <v>3</v>
      </c>
      <c r="AW25" s="67">
        <v>1</v>
      </c>
      <c r="AX25" s="67">
        <v>0</v>
      </c>
      <c r="AY25" s="67">
        <v>0</v>
      </c>
      <c r="AZ25" s="67">
        <v>0</v>
      </c>
      <c r="BA25" s="67">
        <v>3</v>
      </c>
      <c r="BB25" s="67">
        <v>1</v>
      </c>
      <c r="BC25" s="67">
        <v>1</v>
      </c>
      <c r="BD25" s="67">
        <v>1</v>
      </c>
      <c r="BE25" s="67">
        <v>5</v>
      </c>
      <c r="BF25" s="67">
        <v>2</v>
      </c>
      <c r="BG25" s="67">
        <v>3</v>
      </c>
      <c r="BH25" s="67">
        <v>5</v>
      </c>
      <c r="BI25" s="67">
        <v>3</v>
      </c>
      <c r="BJ25" s="67">
        <v>2</v>
      </c>
      <c r="BK25" s="67">
        <v>0</v>
      </c>
      <c r="BL25" s="67">
        <v>1</v>
      </c>
      <c r="BM25" s="67">
        <v>0</v>
      </c>
      <c r="BN25" s="67">
        <v>4</v>
      </c>
      <c r="BO25" s="67">
        <v>2</v>
      </c>
      <c r="BP25" s="67">
        <v>2</v>
      </c>
      <c r="BQ25" s="67">
        <v>4</v>
      </c>
      <c r="BR25" s="67">
        <v>1</v>
      </c>
      <c r="BS25" s="67">
        <v>2</v>
      </c>
      <c r="BT25" s="67">
        <v>3</v>
      </c>
      <c r="BU25" s="67">
        <v>3</v>
      </c>
      <c r="BV25" s="67">
        <v>121</v>
      </c>
      <c r="BW25" s="67">
        <v>155</v>
      </c>
      <c r="BX25" s="67">
        <v>0.438405797101449</v>
      </c>
      <c r="BY25" s="67">
        <v>3</v>
      </c>
    </row>
    <row r="26" spans="1:77" x14ac:dyDescent="0.25">
      <c r="A26" s="67">
        <v>3</v>
      </c>
      <c r="B26" s="67">
        <v>2</v>
      </c>
      <c r="C26" s="67">
        <v>1</v>
      </c>
      <c r="D26" s="67">
        <v>4</v>
      </c>
      <c r="E26" s="67">
        <v>5</v>
      </c>
      <c r="F26" s="67">
        <v>2</v>
      </c>
      <c r="G26" s="67">
        <v>3</v>
      </c>
      <c r="H26" s="67">
        <v>2</v>
      </c>
      <c r="I26" s="67">
        <v>3</v>
      </c>
      <c r="J26" s="67">
        <v>3</v>
      </c>
      <c r="K26" s="67">
        <v>0</v>
      </c>
      <c r="L26" s="67">
        <v>1</v>
      </c>
      <c r="M26" s="67">
        <v>1</v>
      </c>
      <c r="N26" s="67">
        <v>5</v>
      </c>
      <c r="O26" s="67">
        <v>2</v>
      </c>
      <c r="P26" s="67">
        <v>5</v>
      </c>
      <c r="Q26" s="67">
        <v>5</v>
      </c>
      <c r="R26" s="67">
        <v>1</v>
      </c>
      <c r="S26" s="67">
        <v>1</v>
      </c>
      <c r="T26" s="67">
        <v>4</v>
      </c>
      <c r="U26" s="67">
        <v>3</v>
      </c>
      <c r="V26" s="67">
        <v>2</v>
      </c>
      <c r="W26" s="67">
        <v>2</v>
      </c>
      <c r="X26" s="67">
        <v>0</v>
      </c>
      <c r="Y26" s="67">
        <v>1</v>
      </c>
      <c r="Z26" s="67">
        <v>0</v>
      </c>
      <c r="AA26" s="67">
        <v>5</v>
      </c>
      <c r="AB26" s="67">
        <v>3</v>
      </c>
      <c r="AC26" s="67">
        <v>1</v>
      </c>
      <c r="AD26" s="67">
        <v>2</v>
      </c>
      <c r="AE26" s="67">
        <v>3</v>
      </c>
      <c r="AF26" s="67">
        <v>2</v>
      </c>
      <c r="AG26" s="67">
        <v>4</v>
      </c>
      <c r="AH26" s="67">
        <v>3</v>
      </c>
      <c r="AI26" s="67">
        <v>3</v>
      </c>
      <c r="AJ26" s="67">
        <v>3</v>
      </c>
      <c r="AK26" s="67">
        <v>0</v>
      </c>
      <c r="AL26" s="67">
        <v>0</v>
      </c>
      <c r="AM26" s="67">
        <v>0</v>
      </c>
      <c r="AN26" s="67">
        <v>5</v>
      </c>
      <c r="AO26" s="67">
        <v>1</v>
      </c>
      <c r="AP26" s="67">
        <v>5</v>
      </c>
      <c r="AQ26" s="67">
        <v>2</v>
      </c>
      <c r="AR26" s="67">
        <v>3</v>
      </c>
      <c r="AS26" s="67">
        <v>3</v>
      </c>
      <c r="AT26" s="67">
        <v>3</v>
      </c>
      <c r="AU26" s="67">
        <v>3</v>
      </c>
      <c r="AV26" s="67">
        <v>5</v>
      </c>
      <c r="AW26" s="67">
        <v>2</v>
      </c>
      <c r="AX26" s="67">
        <v>1</v>
      </c>
      <c r="AY26" s="67">
        <v>0</v>
      </c>
      <c r="AZ26" s="67">
        <v>1</v>
      </c>
      <c r="BA26" s="67">
        <v>3</v>
      </c>
      <c r="BB26" s="67">
        <v>1</v>
      </c>
      <c r="BC26" s="67">
        <v>5</v>
      </c>
      <c r="BD26" s="67">
        <v>5</v>
      </c>
      <c r="BE26" s="67">
        <v>4</v>
      </c>
      <c r="BF26" s="67">
        <v>2</v>
      </c>
      <c r="BG26" s="67">
        <v>3</v>
      </c>
      <c r="BH26" s="67">
        <v>3</v>
      </c>
      <c r="BI26" s="67">
        <v>3</v>
      </c>
      <c r="BJ26" s="67">
        <v>1</v>
      </c>
      <c r="BK26" s="67">
        <v>0</v>
      </c>
      <c r="BL26" s="67">
        <v>1</v>
      </c>
      <c r="BM26" s="67">
        <v>0</v>
      </c>
      <c r="BN26" s="67">
        <v>4</v>
      </c>
      <c r="BO26" s="67">
        <v>3</v>
      </c>
      <c r="BP26" s="67">
        <v>3</v>
      </c>
      <c r="BQ26" s="67">
        <v>6</v>
      </c>
      <c r="BR26" s="67">
        <v>3</v>
      </c>
      <c r="BS26" s="67">
        <v>2</v>
      </c>
      <c r="BT26" s="67">
        <v>3</v>
      </c>
      <c r="BU26" s="67">
        <v>1</v>
      </c>
      <c r="BV26" s="67">
        <v>132</v>
      </c>
      <c r="BW26" s="67">
        <v>159</v>
      </c>
      <c r="BX26" s="67">
        <v>0.45360824742268002</v>
      </c>
      <c r="BY26" s="67">
        <v>3</v>
      </c>
    </row>
    <row r="27" spans="1:77" x14ac:dyDescent="0.25">
      <c r="A27" s="67">
        <v>5</v>
      </c>
      <c r="B27" s="67">
        <v>1</v>
      </c>
      <c r="C27" s="67">
        <v>2</v>
      </c>
      <c r="D27" s="67">
        <v>5</v>
      </c>
      <c r="E27" s="67">
        <v>5</v>
      </c>
      <c r="F27" s="67">
        <v>3</v>
      </c>
      <c r="G27" s="67">
        <v>4</v>
      </c>
      <c r="H27" s="67">
        <v>3</v>
      </c>
      <c r="I27" s="67">
        <v>5</v>
      </c>
      <c r="J27" s="67">
        <v>1</v>
      </c>
      <c r="K27" s="67">
        <v>1</v>
      </c>
      <c r="L27" s="67">
        <v>0</v>
      </c>
      <c r="M27" s="67">
        <v>0</v>
      </c>
      <c r="N27" s="67">
        <v>3</v>
      </c>
      <c r="O27" s="67">
        <v>3</v>
      </c>
      <c r="P27" s="67">
        <v>3</v>
      </c>
      <c r="Q27" s="67">
        <v>4</v>
      </c>
      <c r="R27" s="67">
        <v>2</v>
      </c>
      <c r="S27" s="67">
        <v>3</v>
      </c>
      <c r="T27" s="67">
        <v>5</v>
      </c>
      <c r="U27" s="67">
        <v>4</v>
      </c>
      <c r="V27" s="67">
        <v>4</v>
      </c>
      <c r="W27" s="67">
        <v>2</v>
      </c>
      <c r="X27" s="67">
        <v>0</v>
      </c>
      <c r="Y27" s="67">
        <v>1</v>
      </c>
      <c r="Z27" s="67">
        <v>1</v>
      </c>
      <c r="AA27" s="67">
        <v>3</v>
      </c>
      <c r="AB27" s="67">
        <v>2</v>
      </c>
      <c r="AC27" s="67">
        <v>1</v>
      </c>
      <c r="AD27" s="67">
        <v>4</v>
      </c>
      <c r="AE27" s="67">
        <v>2</v>
      </c>
      <c r="AF27" s="67">
        <v>1</v>
      </c>
      <c r="AG27" s="67">
        <v>5</v>
      </c>
      <c r="AH27" s="67">
        <v>5</v>
      </c>
      <c r="AI27" s="67">
        <v>5</v>
      </c>
      <c r="AJ27" s="67">
        <v>2</v>
      </c>
      <c r="AK27" s="67">
        <v>1</v>
      </c>
      <c r="AL27" s="67">
        <v>0</v>
      </c>
      <c r="AM27" s="67">
        <v>0</v>
      </c>
      <c r="AN27" s="67">
        <v>4</v>
      </c>
      <c r="AO27" s="67">
        <v>2</v>
      </c>
      <c r="AP27" s="67">
        <v>1</v>
      </c>
      <c r="AQ27" s="67">
        <v>3</v>
      </c>
      <c r="AR27" s="67">
        <v>1</v>
      </c>
      <c r="AS27" s="67">
        <v>3</v>
      </c>
      <c r="AT27" s="67">
        <v>3</v>
      </c>
      <c r="AU27" s="67">
        <v>4</v>
      </c>
      <c r="AV27" s="67">
        <v>2</v>
      </c>
      <c r="AW27" s="67">
        <v>1</v>
      </c>
      <c r="AX27" s="67">
        <v>0</v>
      </c>
      <c r="AY27" s="67">
        <v>1</v>
      </c>
      <c r="AZ27" s="67">
        <v>0</v>
      </c>
      <c r="BA27" s="67">
        <v>4</v>
      </c>
      <c r="BB27" s="67">
        <v>1</v>
      </c>
      <c r="BC27" s="67">
        <v>3</v>
      </c>
      <c r="BD27" s="67">
        <v>2</v>
      </c>
      <c r="BE27" s="67">
        <v>4</v>
      </c>
      <c r="BF27" s="67">
        <v>2</v>
      </c>
      <c r="BG27" s="67">
        <v>5</v>
      </c>
      <c r="BH27" s="67">
        <v>2</v>
      </c>
      <c r="BI27" s="67">
        <v>4</v>
      </c>
      <c r="BJ27" s="67">
        <v>1</v>
      </c>
      <c r="BK27" s="67">
        <v>0</v>
      </c>
      <c r="BL27" s="67">
        <v>1</v>
      </c>
      <c r="BM27" s="67">
        <v>1</v>
      </c>
      <c r="BN27" s="67">
        <v>4</v>
      </c>
      <c r="BO27" s="67">
        <v>3</v>
      </c>
      <c r="BP27" s="67">
        <v>1</v>
      </c>
      <c r="BQ27" s="67">
        <v>5</v>
      </c>
      <c r="BR27" s="67">
        <v>2</v>
      </c>
      <c r="BS27" s="67">
        <v>1</v>
      </c>
      <c r="BT27" s="67">
        <v>2</v>
      </c>
      <c r="BU27" s="67">
        <v>3</v>
      </c>
      <c r="BV27" s="67">
        <v>150</v>
      </c>
      <c r="BW27" s="67">
        <v>152</v>
      </c>
      <c r="BX27" s="67">
        <v>0.49668874172185401</v>
      </c>
      <c r="BY27" s="67">
        <v>3</v>
      </c>
    </row>
    <row r="28" spans="1:77" x14ac:dyDescent="0.25">
      <c r="A28" s="67">
        <v>3</v>
      </c>
      <c r="B28" s="67">
        <v>3</v>
      </c>
      <c r="C28" s="67">
        <v>4</v>
      </c>
      <c r="D28" s="67">
        <v>1</v>
      </c>
      <c r="E28" s="67">
        <v>3</v>
      </c>
      <c r="F28" s="67">
        <v>3</v>
      </c>
      <c r="G28" s="67">
        <v>4</v>
      </c>
      <c r="H28" s="67">
        <v>4</v>
      </c>
      <c r="I28" s="67">
        <v>5</v>
      </c>
      <c r="J28" s="67">
        <v>1</v>
      </c>
      <c r="K28" s="67">
        <v>0</v>
      </c>
      <c r="L28" s="67">
        <v>0</v>
      </c>
      <c r="M28" s="67">
        <v>1</v>
      </c>
      <c r="N28" s="67">
        <v>3</v>
      </c>
      <c r="O28" s="67">
        <v>2</v>
      </c>
      <c r="P28" s="67">
        <v>5</v>
      </c>
      <c r="Q28" s="67">
        <v>1</v>
      </c>
      <c r="R28" s="67">
        <v>4</v>
      </c>
      <c r="S28" s="67">
        <v>3</v>
      </c>
      <c r="T28" s="67">
        <v>3</v>
      </c>
      <c r="U28" s="67">
        <v>4</v>
      </c>
      <c r="V28" s="67">
        <v>4</v>
      </c>
      <c r="W28" s="67">
        <v>3</v>
      </c>
      <c r="X28" s="67">
        <v>0</v>
      </c>
      <c r="Y28" s="67">
        <v>0</v>
      </c>
      <c r="Z28" s="67">
        <v>0</v>
      </c>
      <c r="AA28" s="67">
        <v>3</v>
      </c>
      <c r="AB28" s="67">
        <v>1</v>
      </c>
      <c r="AC28" s="67">
        <v>1</v>
      </c>
      <c r="AD28" s="67">
        <v>5</v>
      </c>
      <c r="AE28" s="67">
        <v>2</v>
      </c>
      <c r="AF28" s="67">
        <v>2</v>
      </c>
      <c r="AG28" s="67">
        <v>4</v>
      </c>
      <c r="AH28" s="67">
        <v>3</v>
      </c>
      <c r="AI28" s="67">
        <v>3</v>
      </c>
      <c r="AJ28" s="67">
        <v>1</v>
      </c>
      <c r="AK28" s="67">
        <v>0</v>
      </c>
      <c r="AL28" s="67">
        <v>1</v>
      </c>
      <c r="AM28" s="67">
        <v>1</v>
      </c>
      <c r="AN28" s="67">
        <v>3</v>
      </c>
      <c r="AO28" s="67">
        <v>3</v>
      </c>
      <c r="AP28" s="67">
        <v>4</v>
      </c>
      <c r="AQ28" s="67">
        <v>5</v>
      </c>
      <c r="AR28" s="67">
        <v>4</v>
      </c>
      <c r="AS28" s="67">
        <v>2</v>
      </c>
      <c r="AT28" s="67">
        <v>4</v>
      </c>
      <c r="AU28" s="67">
        <v>5</v>
      </c>
      <c r="AV28" s="67">
        <v>5</v>
      </c>
      <c r="AW28" s="67">
        <v>3</v>
      </c>
      <c r="AX28" s="67">
        <v>1</v>
      </c>
      <c r="AY28" s="67">
        <v>1</v>
      </c>
      <c r="AZ28" s="67">
        <v>0</v>
      </c>
      <c r="BA28" s="67">
        <v>3</v>
      </c>
      <c r="BB28" s="67">
        <v>2</v>
      </c>
      <c r="BC28" s="67">
        <v>1</v>
      </c>
      <c r="BD28" s="67">
        <v>4</v>
      </c>
      <c r="BE28" s="67">
        <v>5</v>
      </c>
      <c r="BF28" s="67">
        <v>1</v>
      </c>
      <c r="BG28" s="67">
        <v>3</v>
      </c>
      <c r="BH28" s="67">
        <v>2</v>
      </c>
      <c r="BI28" s="67">
        <v>5</v>
      </c>
      <c r="BJ28" s="67">
        <v>2</v>
      </c>
      <c r="BK28" s="67">
        <v>0</v>
      </c>
      <c r="BL28" s="67">
        <v>0</v>
      </c>
      <c r="BM28" s="67">
        <v>1</v>
      </c>
      <c r="BN28" s="67">
        <v>1</v>
      </c>
      <c r="BO28" s="67">
        <v>1</v>
      </c>
      <c r="BP28" s="67">
        <v>3</v>
      </c>
      <c r="BQ28" s="67">
        <v>2</v>
      </c>
      <c r="BR28" s="67">
        <v>1</v>
      </c>
      <c r="BS28" s="67">
        <v>1</v>
      </c>
      <c r="BT28" s="67">
        <v>1</v>
      </c>
      <c r="BU28" s="67">
        <v>1</v>
      </c>
      <c r="BV28" s="67">
        <v>0</v>
      </c>
      <c r="BW28" s="67">
        <v>0</v>
      </c>
      <c r="BX28" s="67">
        <v>-1</v>
      </c>
      <c r="BY28" s="67">
        <v>0</v>
      </c>
    </row>
    <row r="29" spans="1:77" x14ac:dyDescent="0.25">
      <c r="A29" s="67">
        <v>4</v>
      </c>
      <c r="B29" s="67">
        <v>1</v>
      </c>
      <c r="C29" s="67">
        <v>2</v>
      </c>
      <c r="D29" s="67">
        <v>5</v>
      </c>
      <c r="E29" s="67">
        <v>1</v>
      </c>
      <c r="F29" s="67">
        <v>2</v>
      </c>
      <c r="G29" s="67">
        <v>5</v>
      </c>
      <c r="H29" s="67">
        <v>5</v>
      </c>
      <c r="I29" s="67">
        <v>5</v>
      </c>
      <c r="J29" s="67">
        <v>2</v>
      </c>
      <c r="K29" s="67">
        <v>1</v>
      </c>
      <c r="L29" s="67">
        <v>0</v>
      </c>
      <c r="M29" s="67">
        <v>1</v>
      </c>
      <c r="N29" s="67">
        <v>5</v>
      </c>
      <c r="O29" s="67">
        <v>1</v>
      </c>
      <c r="P29" s="67">
        <v>1</v>
      </c>
      <c r="Q29" s="67">
        <v>4</v>
      </c>
      <c r="R29" s="67">
        <v>4</v>
      </c>
      <c r="S29" s="67">
        <v>2</v>
      </c>
      <c r="T29" s="67">
        <v>5</v>
      </c>
      <c r="U29" s="67">
        <v>2</v>
      </c>
      <c r="V29" s="67">
        <v>5</v>
      </c>
      <c r="W29" s="67">
        <v>2</v>
      </c>
      <c r="X29" s="67">
        <v>1</v>
      </c>
      <c r="Y29" s="67">
        <v>1</v>
      </c>
      <c r="Z29" s="67">
        <v>0</v>
      </c>
      <c r="AA29" s="67">
        <v>5</v>
      </c>
      <c r="AB29" s="67">
        <v>2</v>
      </c>
      <c r="AC29" s="67">
        <v>2</v>
      </c>
      <c r="AD29" s="67">
        <v>5</v>
      </c>
      <c r="AE29" s="67">
        <v>5</v>
      </c>
      <c r="AF29" s="67">
        <v>1</v>
      </c>
      <c r="AG29" s="67">
        <v>3</v>
      </c>
      <c r="AH29" s="67">
        <v>3</v>
      </c>
      <c r="AI29" s="67">
        <v>2</v>
      </c>
      <c r="AJ29" s="67">
        <v>2</v>
      </c>
      <c r="AK29" s="67">
        <v>1</v>
      </c>
      <c r="AL29" s="67">
        <v>0</v>
      </c>
      <c r="AM29" s="67">
        <v>1</v>
      </c>
      <c r="AN29" s="67">
        <v>4</v>
      </c>
      <c r="AO29" s="67">
        <v>1</v>
      </c>
      <c r="AP29" s="67">
        <v>3</v>
      </c>
      <c r="AQ29" s="67">
        <v>4</v>
      </c>
      <c r="AR29" s="67">
        <v>2</v>
      </c>
      <c r="AS29" s="67">
        <v>2</v>
      </c>
      <c r="AT29" s="67">
        <v>5</v>
      </c>
      <c r="AU29" s="67">
        <v>2</v>
      </c>
      <c r="AV29" s="67">
        <v>5</v>
      </c>
      <c r="AW29" s="67">
        <v>1</v>
      </c>
      <c r="AX29" s="67">
        <v>0</v>
      </c>
      <c r="AY29" s="67">
        <v>1</v>
      </c>
      <c r="AZ29" s="67">
        <v>1</v>
      </c>
      <c r="BA29" s="67">
        <v>5</v>
      </c>
      <c r="BB29" s="67">
        <v>2</v>
      </c>
      <c r="BC29" s="67">
        <v>3</v>
      </c>
      <c r="BD29" s="67">
        <v>2</v>
      </c>
      <c r="BE29" s="67">
        <v>5</v>
      </c>
      <c r="BF29" s="67">
        <v>2</v>
      </c>
      <c r="BG29" s="67">
        <v>3</v>
      </c>
      <c r="BH29" s="67">
        <v>5</v>
      </c>
      <c r="BI29" s="67">
        <v>4</v>
      </c>
      <c r="BJ29" s="67">
        <v>1</v>
      </c>
      <c r="BK29" s="67">
        <v>1</v>
      </c>
      <c r="BL29" s="67">
        <v>0</v>
      </c>
      <c r="BM29" s="67">
        <v>1</v>
      </c>
      <c r="BN29" s="67">
        <v>2</v>
      </c>
      <c r="BO29" s="67">
        <v>4</v>
      </c>
      <c r="BP29" s="67">
        <v>2</v>
      </c>
      <c r="BQ29" s="67">
        <v>3</v>
      </c>
      <c r="BR29" s="67">
        <v>3</v>
      </c>
      <c r="BS29" s="67">
        <v>1</v>
      </c>
      <c r="BT29" s="67">
        <v>1</v>
      </c>
      <c r="BU29" s="67">
        <v>2</v>
      </c>
      <c r="BV29" s="67">
        <v>0</v>
      </c>
      <c r="BW29" s="67">
        <v>0</v>
      </c>
      <c r="BX29" s="67">
        <v>-1</v>
      </c>
      <c r="BY29" s="67">
        <v>0</v>
      </c>
    </row>
    <row r="30" spans="1:77" x14ac:dyDescent="0.25">
      <c r="A30" s="67">
        <v>5</v>
      </c>
      <c r="B30" s="67">
        <v>2</v>
      </c>
      <c r="C30" s="67">
        <v>5</v>
      </c>
      <c r="D30" s="67">
        <v>5</v>
      </c>
      <c r="E30" s="67">
        <v>1</v>
      </c>
      <c r="F30" s="67">
        <v>3</v>
      </c>
      <c r="G30" s="67">
        <v>5</v>
      </c>
      <c r="H30" s="67">
        <v>2</v>
      </c>
      <c r="I30" s="67">
        <v>5</v>
      </c>
      <c r="J30" s="67">
        <v>3</v>
      </c>
      <c r="K30" s="67">
        <v>0</v>
      </c>
      <c r="L30" s="67">
        <v>0</v>
      </c>
      <c r="M30" s="67">
        <v>1</v>
      </c>
      <c r="N30" s="67">
        <v>3</v>
      </c>
      <c r="O30" s="67">
        <v>3</v>
      </c>
      <c r="P30" s="67">
        <v>3</v>
      </c>
      <c r="Q30" s="67">
        <v>4</v>
      </c>
      <c r="R30" s="67">
        <v>3</v>
      </c>
      <c r="S30" s="67">
        <v>2</v>
      </c>
      <c r="T30" s="67">
        <v>3</v>
      </c>
      <c r="U30" s="67">
        <v>5</v>
      </c>
      <c r="V30" s="67">
        <v>4</v>
      </c>
      <c r="W30" s="67">
        <v>2</v>
      </c>
      <c r="X30" s="67">
        <v>0</v>
      </c>
      <c r="Y30" s="67">
        <v>0</v>
      </c>
      <c r="Z30" s="67">
        <v>0</v>
      </c>
      <c r="AA30" s="67">
        <v>3</v>
      </c>
      <c r="AB30" s="67">
        <v>2</v>
      </c>
      <c r="AC30" s="67">
        <v>3</v>
      </c>
      <c r="AD30" s="67">
        <v>1</v>
      </c>
      <c r="AE30" s="67">
        <v>4</v>
      </c>
      <c r="AF30" s="67">
        <v>3</v>
      </c>
      <c r="AG30" s="67">
        <v>3</v>
      </c>
      <c r="AH30" s="67">
        <v>4</v>
      </c>
      <c r="AI30" s="67">
        <v>5</v>
      </c>
      <c r="AJ30" s="67">
        <v>3</v>
      </c>
      <c r="AK30" s="67">
        <v>1</v>
      </c>
      <c r="AL30" s="67">
        <v>0</v>
      </c>
      <c r="AM30" s="67">
        <v>1</v>
      </c>
      <c r="AN30" s="67">
        <v>4</v>
      </c>
      <c r="AO30" s="67">
        <v>2</v>
      </c>
      <c r="AP30" s="67">
        <v>3</v>
      </c>
      <c r="AQ30" s="67">
        <v>4</v>
      </c>
      <c r="AR30" s="67">
        <v>1</v>
      </c>
      <c r="AS30" s="67">
        <v>3</v>
      </c>
      <c r="AT30" s="67">
        <v>4</v>
      </c>
      <c r="AU30" s="67">
        <v>3</v>
      </c>
      <c r="AV30" s="67">
        <v>2</v>
      </c>
      <c r="AW30" s="67">
        <v>3</v>
      </c>
      <c r="AX30" s="67">
        <v>0</v>
      </c>
      <c r="AY30" s="67">
        <v>0</v>
      </c>
      <c r="AZ30" s="67">
        <v>0</v>
      </c>
      <c r="BA30" s="67">
        <v>3</v>
      </c>
      <c r="BB30" s="67">
        <v>1</v>
      </c>
      <c r="BC30" s="67">
        <v>1</v>
      </c>
      <c r="BD30" s="67">
        <v>3</v>
      </c>
      <c r="BE30" s="67">
        <v>5</v>
      </c>
      <c r="BF30" s="67">
        <v>3</v>
      </c>
      <c r="BG30" s="67">
        <v>4</v>
      </c>
      <c r="BH30" s="67">
        <v>5</v>
      </c>
      <c r="BI30" s="67">
        <v>3</v>
      </c>
      <c r="BJ30" s="67">
        <v>1</v>
      </c>
      <c r="BK30" s="67">
        <v>0</v>
      </c>
      <c r="BL30" s="67">
        <v>1</v>
      </c>
      <c r="BM30" s="67">
        <v>1</v>
      </c>
      <c r="BN30" s="67">
        <v>2</v>
      </c>
      <c r="BO30" s="67">
        <v>2</v>
      </c>
      <c r="BP30" s="67">
        <v>2</v>
      </c>
      <c r="BQ30" s="67">
        <v>5</v>
      </c>
      <c r="BR30" s="67">
        <v>3</v>
      </c>
      <c r="BS30" s="67">
        <v>3</v>
      </c>
      <c r="BT30" s="67">
        <v>4</v>
      </c>
      <c r="BU30" s="67">
        <v>3</v>
      </c>
      <c r="BV30" s="67">
        <v>0</v>
      </c>
      <c r="BW30" s="67">
        <v>0</v>
      </c>
      <c r="BX30" s="67">
        <v>-1</v>
      </c>
      <c r="BY30" s="67">
        <v>0</v>
      </c>
    </row>
    <row r="31" spans="1:77" x14ac:dyDescent="0.25">
      <c r="A31" s="67">
        <v>4</v>
      </c>
      <c r="B31" s="67">
        <v>3</v>
      </c>
      <c r="C31" s="67">
        <v>1</v>
      </c>
      <c r="D31" s="67">
        <v>4</v>
      </c>
      <c r="E31" s="67">
        <v>1</v>
      </c>
      <c r="F31" s="67">
        <v>1</v>
      </c>
      <c r="G31" s="67">
        <v>5</v>
      </c>
      <c r="H31" s="67">
        <v>4</v>
      </c>
      <c r="I31" s="67">
        <v>3</v>
      </c>
      <c r="J31" s="67">
        <v>1</v>
      </c>
      <c r="K31" s="67">
        <v>1</v>
      </c>
      <c r="L31" s="67">
        <v>0</v>
      </c>
      <c r="M31" s="67">
        <v>0</v>
      </c>
      <c r="N31" s="67">
        <v>3</v>
      </c>
      <c r="O31" s="67">
        <v>2</v>
      </c>
      <c r="P31" s="67">
        <v>2</v>
      </c>
      <c r="Q31" s="67">
        <v>3</v>
      </c>
      <c r="R31" s="67">
        <v>5</v>
      </c>
      <c r="S31" s="67">
        <v>1</v>
      </c>
      <c r="T31" s="67">
        <v>4</v>
      </c>
      <c r="U31" s="67">
        <v>5</v>
      </c>
      <c r="V31" s="67">
        <v>4</v>
      </c>
      <c r="W31" s="67">
        <v>3</v>
      </c>
      <c r="X31" s="67">
        <v>0</v>
      </c>
      <c r="Y31" s="67">
        <v>0</v>
      </c>
      <c r="Z31" s="67">
        <v>0</v>
      </c>
      <c r="AA31" s="67">
        <v>3</v>
      </c>
      <c r="AB31" s="67">
        <v>1</v>
      </c>
      <c r="AC31" s="67">
        <v>3</v>
      </c>
      <c r="AD31" s="67">
        <v>2</v>
      </c>
      <c r="AE31" s="67">
        <v>4</v>
      </c>
      <c r="AF31" s="67">
        <v>2</v>
      </c>
      <c r="AG31" s="67">
        <v>3</v>
      </c>
      <c r="AH31" s="67">
        <v>4</v>
      </c>
      <c r="AI31" s="67">
        <v>3</v>
      </c>
      <c r="AJ31" s="67">
        <v>2</v>
      </c>
      <c r="AK31" s="67">
        <v>0</v>
      </c>
      <c r="AL31" s="67">
        <v>1</v>
      </c>
      <c r="AM31" s="67">
        <v>1</v>
      </c>
      <c r="AN31" s="67">
        <v>4</v>
      </c>
      <c r="AO31" s="67">
        <v>1</v>
      </c>
      <c r="AP31" s="67">
        <v>1</v>
      </c>
      <c r="AQ31" s="67">
        <v>3</v>
      </c>
      <c r="AR31" s="67">
        <v>4</v>
      </c>
      <c r="AS31" s="67">
        <v>3</v>
      </c>
      <c r="AT31" s="67">
        <v>3</v>
      </c>
      <c r="AU31" s="67">
        <v>2</v>
      </c>
      <c r="AV31" s="67">
        <v>3</v>
      </c>
      <c r="AW31" s="67">
        <v>3</v>
      </c>
      <c r="AX31" s="67">
        <v>1</v>
      </c>
      <c r="AY31" s="67">
        <v>1</v>
      </c>
      <c r="AZ31" s="67">
        <v>0</v>
      </c>
      <c r="BA31" s="67">
        <v>5</v>
      </c>
      <c r="BB31" s="67">
        <v>3</v>
      </c>
      <c r="BC31" s="67">
        <v>2</v>
      </c>
      <c r="BD31" s="67">
        <v>1</v>
      </c>
      <c r="BE31" s="67">
        <v>4</v>
      </c>
      <c r="BF31" s="67">
        <v>3</v>
      </c>
      <c r="BG31" s="67">
        <v>5</v>
      </c>
      <c r="BH31" s="67">
        <v>2</v>
      </c>
      <c r="BI31" s="67">
        <v>5</v>
      </c>
      <c r="BJ31" s="67">
        <v>3</v>
      </c>
      <c r="BK31" s="67">
        <v>0</v>
      </c>
      <c r="BL31" s="67">
        <v>0</v>
      </c>
      <c r="BM31" s="67">
        <v>0</v>
      </c>
      <c r="BN31" s="67">
        <v>3</v>
      </c>
      <c r="BO31" s="67">
        <v>1</v>
      </c>
      <c r="BP31" s="67">
        <v>2</v>
      </c>
      <c r="BQ31" s="67">
        <v>6</v>
      </c>
      <c r="BR31" s="67">
        <v>3</v>
      </c>
      <c r="BS31" s="67">
        <v>3</v>
      </c>
      <c r="BT31" s="67">
        <v>2</v>
      </c>
      <c r="BU31" s="67">
        <v>2</v>
      </c>
      <c r="BV31" s="67">
        <v>0</v>
      </c>
      <c r="BW31" s="67">
        <v>0</v>
      </c>
      <c r="BX31" s="67">
        <v>-1</v>
      </c>
      <c r="BY31" s="67">
        <v>0</v>
      </c>
    </row>
    <row r="32" spans="1:77" x14ac:dyDescent="0.25">
      <c r="A32" s="67">
        <v>5</v>
      </c>
      <c r="B32" s="67">
        <v>1</v>
      </c>
      <c r="C32" s="67">
        <v>3</v>
      </c>
      <c r="D32" s="67">
        <v>2</v>
      </c>
      <c r="E32" s="67">
        <v>3</v>
      </c>
      <c r="F32" s="67">
        <v>2</v>
      </c>
      <c r="G32" s="67">
        <v>3</v>
      </c>
      <c r="H32" s="67">
        <v>2</v>
      </c>
      <c r="I32" s="67">
        <v>5</v>
      </c>
      <c r="J32" s="67">
        <v>2</v>
      </c>
      <c r="K32" s="67">
        <v>0</v>
      </c>
      <c r="L32" s="67">
        <v>1</v>
      </c>
      <c r="M32" s="67">
        <v>0</v>
      </c>
      <c r="N32" s="67">
        <v>4</v>
      </c>
      <c r="O32" s="67">
        <v>3</v>
      </c>
      <c r="P32" s="67">
        <v>3</v>
      </c>
      <c r="Q32" s="67">
        <v>1</v>
      </c>
      <c r="R32" s="67">
        <v>1</v>
      </c>
      <c r="S32" s="67">
        <v>3</v>
      </c>
      <c r="T32" s="67">
        <v>5</v>
      </c>
      <c r="U32" s="67">
        <v>2</v>
      </c>
      <c r="V32" s="67">
        <v>4</v>
      </c>
      <c r="W32" s="67">
        <v>2</v>
      </c>
      <c r="X32" s="67">
        <v>0</v>
      </c>
      <c r="Y32" s="67">
        <v>0</v>
      </c>
      <c r="Z32" s="67">
        <v>0</v>
      </c>
      <c r="AA32" s="67">
        <v>5</v>
      </c>
      <c r="AB32" s="67">
        <v>3</v>
      </c>
      <c r="AC32" s="67">
        <v>3</v>
      </c>
      <c r="AD32" s="67">
        <v>4</v>
      </c>
      <c r="AE32" s="67">
        <v>2</v>
      </c>
      <c r="AF32" s="67">
        <v>2</v>
      </c>
      <c r="AG32" s="67">
        <v>5</v>
      </c>
      <c r="AH32" s="67">
        <v>5</v>
      </c>
      <c r="AI32" s="67">
        <v>3</v>
      </c>
      <c r="AJ32" s="67">
        <v>1</v>
      </c>
      <c r="AK32" s="67">
        <v>1</v>
      </c>
      <c r="AL32" s="67">
        <v>0</v>
      </c>
      <c r="AM32" s="67">
        <v>1</v>
      </c>
      <c r="AN32" s="67">
        <v>4</v>
      </c>
      <c r="AO32" s="67">
        <v>1</v>
      </c>
      <c r="AP32" s="67">
        <v>4</v>
      </c>
      <c r="AQ32" s="67">
        <v>3</v>
      </c>
      <c r="AR32" s="67">
        <v>3</v>
      </c>
      <c r="AS32" s="67">
        <v>3</v>
      </c>
      <c r="AT32" s="67">
        <v>4</v>
      </c>
      <c r="AU32" s="67">
        <v>4</v>
      </c>
      <c r="AV32" s="67">
        <v>4</v>
      </c>
      <c r="AW32" s="67">
        <v>2</v>
      </c>
      <c r="AX32" s="67">
        <v>1</v>
      </c>
      <c r="AY32" s="67">
        <v>0</v>
      </c>
      <c r="AZ32" s="67">
        <v>0</v>
      </c>
      <c r="BA32" s="67">
        <v>3</v>
      </c>
      <c r="BB32" s="67">
        <v>2</v>
      </c>
      <c r="BC32" s="67">
        <v>4</v>
      </c>
      <c r="BD32" s="67">
        <v>1</v>
      </c>
      <c r="BE32" s="67">
        <v>4</v>
      </c>
      <c r="BF32" s="67">
        <v>1</v>
      </c>
      <c r="BG32" s="67">
        <v>5</v>
      </c>
      <c r="BH32" s="67">
        <v>5</v>
      </c>
      <c r="BI32" s="67">
        <v>3</v>
      </c>
      <c r="BJ32" s="67">
        <v>1</v>
      </c>
      <c r="BK32" s="67">
        <v>0</v>
      </c>
      <c r="BL32" s="67">
        <v>0</v>
      </c>
      <c r="BM32" s="67">
        <v>1</v>
      </c>
      <c r="BN32" s="67">
        <v>4</v>
      </c>
      <c r="BO32" s="67">
        <v>3</v>
      </c>
      <c r="BP32" s="67">
        <v>2</v>
      </c>
      <c r="BQ32" s="67">
        <v>5</v>
      </c>
      <c r="BR32" s="67">
        <v>3</v>
      </c>
      <c r="BS32" s="67">
        <v>2</v>
      </c>
      <c r="BT32" s="67">
        <v>4</v>
      </c>
      <c r="BU32" s="67">
        <v>2</v>
      </c>
      <c r="BV32" s="67">
        <v>0</v>
      </c>
      <c r="BW32" s="67">
        <v>0</v>
      </c>
      <c r="BX32" s="67">
        <v>-1</v>
      </c>
      <c r="BY32" s="67">
        <v>0</v>
      </c>
    </row>
    <row r="33" spans="1:77" x14ac:dyDescent="0.25">
      <c r="A33" s="67">
        <v>3</v>
      </c>
      <c r="B33" s="67">
        <v>2</v>
      </c>
      <c r="C33" s="67">
        <v>2</v>
      </c>
      <c r="D33" s="67">
        <v>4</v>
      </c>
      <c r="E33" s="67">
        <v>3</v>
      </c>
      <c r="F33" s="67">
        <v>1</v>
      </c>
      <c r="G33" s="67">
        <v>3</v>
      </c>
      <c r="H33" s="67">
        <v>5</v>
      </c>
      <c r="I33" s="67">
        <v>4</v>
      </c>
      <c r="J33" s="67">
        <v>1</v>
      </c>
      <c r="K33" s="67">
        <v>1</v>
      </c>
      <c r="L33" s="67">
        <v>0</v>
      </c>
      <c r="M33" s="67">
        <v>0</v>
      </c>
      <c r="N33" s="67">
        <v>4</v>
      </c>
      <c r="O33" s="67">
        <v>3</v>
      </c>
      <c r="P33" s="67">
        <v>5</v>
      </c>
      <c r="Q33" s="67">
        <v>2</v>
      </c>
      <c r="R33" s="67">
        <v>5</v>
      </c>
      <c r="S33" s="67">
        <v>3</v>
      </c>
      <c r="T33" s="67">
        <v>4</v>
      </c>
      <c r="U33" s="67">
        <v>3</v>
      </c>
      <c r="V33" s="67">
        <v>2</v>
      </c>
      <c r="W33" s="67">
        <v>2</v>
      </c>
      <c r="X33" s="67">
        <v>1</v>
      </c>
      <c r="Y33" s="67">
        <v>1</v>
      </c>
      <c r="Z33" s="67">
        <v>0</v>
      </c>
      <c r="AA33" s="67">
        <v>4</v>
      </c>
      <c r="AB33" s="67">
        <v>3</v>
      </c>
      <c r="AC33" s="67">
        <v>3</v>
      </c>
      <c r="AD33" s="67">
        <v>2</v>
      </c>
      <c r="AE33" s="67">
        <v>5</v>
      </c>
      <c r="AF33" s="67">
        <v>3</v>
      </c>
      <c r="AG33" s="67">
        <v>5</v>
      </c>
      <c r="AH33" s="67">
        <v>4</v>
      </c>
      <c r="AI33" s="67">
        <v>4</v>
      </c>
      <c r="AJ33" s="67">
        <v>1</v>
      </c>
      <c r="AK33" s="67">
        <v>0</v>
      </c>
      <c r="AL33" s="67">
        <v>0</v>
      </c>
      <c r="AM33" s="67">
        <v>0</v>
      </c>
      <c r="AN33" s="67">
        <v>3</v>
      </c>
      <c r="AO33" s="67">
        <v>3</v>
      </c>
      <c r="AP33" s="67">
        <v>4</v>
      </c>
      <c r="AQ33" s="67">
        <v>3</v>
      </c>
      <c r="AR33" s="67">
        <v>3</v>
      </c>
      <c r="AS33" s="67">
        <v>1</v>
      </c>
      <c r="AT33" s="67">
        <v>4</v>
      </c>
      <c r="AU33" s="67">
        <v>4</v>
      </c>
      <c r="AV33" s="67">
        <v>5</v>
      </c>
      <c r="AW33" s="67">
        <v>1</v>
      </c>
      <c r="AX33" s="67">
        <v>0</v>
      </c>
      <c r="AY33" s="67">
        <v>0</v>
      </c>
      <c r="AZ33" s="67">
        <v>1</v>
      </c>
      <c r="BA33" s="67">
        <v>3</v>
      </c>
      <c r="BB33" s="67">
        <v>3</v>
      </c>
      <c r="BC33" s="67">
        <v>4</v>
      </c>
      <c r="BD33" s="67">
        <v>4</v>
      </c>
      <c r="BE33" s="67">
        <v>1</v>
      </c>
      <c r="BF33" s="67">
        <v>2</v>
      </c>
      <c r="BG33" s="67">
        <v>4</v>
      </c>
      <c r="BH33" s="67">
        <v>5</v>
      </c>
      <c r="BI33" s="67">
        <v>3</v>
      </c>
      <c r="BJ33" s="67">
        <v>1</v>
      </c>
      <c r="BK33" s="67">
        <v>1</v>
      </c>
      <c r="BL33" s="67">
        <v>1</v>
      </c>
      <c r="BM33" s="67">
        <v>0</v>
      </c>
      <c r="BN33" s="67">
        <v>1</v>
      </c>
      <c r="BO33" s="67">
        <v>4</v>
      </c>
      <c r="BP33" s="67">
        <v>3</v>
      </c>
      <c r="BQ33" s="67">
        <v>2</v>
      </c>
      <c r="BR33" s="67">
        <v>3</v>
      </c>
      <c r="BS33" s="67">
        <v>3</v>
      </c>
      <c r="BT33" s="67">
        <v>1</v>
      </c>
      <c r="BU33" s="67">
        <v>3</v>
      </c>
      <c r="BV33" s="67">
        <v>0</v>
      </c>
      <c r="BW33" s="67">
        <v>0</v>
      </c>
      <c r="BX33" s="67">
        <v>-1</v>
      </c>
      <c r="BY33" s="67">
        <v>0</v>
      </c>
    </row>
    <row r="34" spans="1:77" x14ac:dyDescent="0.25">
      <c r="A34" s="67">
        <v>3</v>
      </c>
      <c r="B34" s="67">
        <v>3</v>
      </c>
      <c r="C34" s="67">
        <v>2</v>
      </c>
      <c r="D34" s="67">
        <v>2</v>
      </c>
      <c r="E34" s="67">
        <v>2</v>
      </c>
      <c r="F34" s="67">
        <v>2</v>
      </c>
      <c r="G34" s="67">
        <v>5</v>
      </c>
      <c r="H34" s="67">
        <v>4</v>
      </c>
      <c r="I34" s="67">
        <v>5</v>
      </c>
      <c r="J34" s="67">
        <v>1</v>
      </c>
      <c r="K34" s="67">
        <v>0</v>
      </c>
      <c r="L34" s="67">
        <v>1</v>
      </c>
      <c r="M34" s="67">
        <v>1</v>
      </c>
      <c r="N34" s="67">
        <v>5</v>
      </c>
      <c r="O34" s="67">
        <v>3</v>
      </c>
      <c r="P34" s="67">
        <v>2</v>
      </c>
      <c r="Q34" s="67">
        <v>5</v>
      </c>
      <c r="R34" s="67">
        <v>4</v>
      </c>
      <c r="S34" s="67">
        <v>3</v>
      </c>
      <c r="T34" s="67">
        <v>3</v>
      </c>
      <c r="U34" s="67">
        <v>2</v>
      </c>
      <c r="V34" s="67">
        <v>3</v>
      </c>
      <c r="W34" s="67">
        <v>3</v>
      </c>
      <c r="X34" s="67">
        <v>0</v>
      </c>
      <c r="Y34" s="67">
        <v>1</v>
      </c>
      <c r="Z34" s="67">
        <v>0</v>
      </c>
      <c r="AA34" s="67">
        <v>4</v>
      </c>
      <c r="AB34" s="67">
        <v>2</v>
      </c>
      <c r="AC34" s="67">
        <v>3</v>
      </c>
      <c r="AD34" s="67">
        <v>3</v>
      </c>
      <c r="AE34" s="67">
        <v>5</v>
      </c>
      <c r="AF34" s="67">
        <v>1</v>
      </c>
      <c r="AG34" s="67">
        <v>4</v>
      </c>
      <c r="AH34" s="67">
        <v>5</v>
      </c>
      <c r="AI34" s="67">
        <v>4</v>
      </c>
      <c r="AJ34" s="67">
        <v>1</v>
      </c>
      <c r="AK34" s="67">
        <v>1</v>
      </c>
      <c r="AL34" s="67">
        <v>1</v>
      </c>
      <c r="AM34" s="67">
        <v>1</v>
      </c>
      <c r="AN34" s="67">
        <v>3</v>
      </c>
      <c r="AO34" s="67">
        <v>2</v>
      </c>
      <c r="AP34" s="67">
        <v>4</v>
      </c>
      <c r="AQ34" s="67">
        <v>5</v>
      </c>
      <c r="AR34" s="67">
        <v>3</v>
      </c>
      <c r="AS34" s="67">
        <v>1</v>
      </c>
      <c r="AT34" s="67">
        <v>5</v>
      </c>
      <c r="AU34" s="67">
        <v>4</v>
      </c>
      <c r="AV34" s="67">
        <v>4</v>
      </c>
      <c r="AW34" s="67">
        <v>2</v>
      </c>
      <c r="AX34" s="67">
        <v>0</v>
      </c>
      <c r="AY34" s="67">
        <v>0</v>
      </c>
      <c r="AZ34" s="67">
        <v>1</v>
      </c>
      <c r="BA34" s="67">
        <v>5</v>
      </c>
      <c r="BB34" s="67">
        <v>1</v>
      </c>
      <c r="BC34" s="67">
        <v>3</v>
      </c>
      <c r="BD34" s="67">
        <v>4</v>
      </c>
      <c r="BE34" s="67">
        <v>2</v>
      </c>
      <c r="BF34" s="67">
        <v>2</v>
      </c>
      <c r="BG34" s="67">
        <v>5</v>
      </c>
      <c r="BH34" s="67">
        <v>2</v>
      </c>
      <c r="BI34" s="67">
        <v>3</v>
      </c>
      <c r="BJ34" s="67">
        <v>1</v>
      </c>
      <c r="BK34" s="67">
        <v>1</v>
      </c>
      <c r="BL34" s="67">
        <v>0</v>
      </c>
      <c r="BM34" s="67">
        <v>0</v>
      </c>
      <c r="BN34" s="67">
        <v>3</v>
      </c>
      <c r="BO34" s="67">
        <v>1</v>
      </c>
      <c r="BP34" s="67">
        <v>1</v>
      </c>
      <c r="BQ34" s="67">
        <v>6</v>
      </c>
      <c r="BR34" s="67">
        <v>3</v>
      </c>
      <c r="BS34" s="67">
        <v>1</v>
      </c>
      <c r="BT34" s="67">
        <v>1</v>
      </c>
      <c r="BU34" s="67">
        <v>3</v>
      </c>
      <c r="BV34" s="67">
        <v>0</v>
      </c>
      <c r="BW34" s="67">
        <v>0</v>
      </c>
      <c r="BX34" s="67">
        <v>-1</v>
      </c>
      <c r="BY34" s="67">
        <v>0</v>
      </c>
    </row>
    <row r="35" spans="1:77" x14ac:dyDescent="0.25">
      <c r="A35" s="67">
        <v>3</v>
      </c>
      <c r="B35" s="67">
        <v>2</v>
      </c>
      <c r="C35" s="67">
        <v>1</v>
      </c>
      <c r="D35" s="67">
        <v>1</v>
      </c>
      <c r="E35" s="67">
        <v>2</v>
      </c>
      <c r="F35" s="67">
        <v>3</v>
      </c>
      <c r="G35" s="67">
        <v>5</v>
      </c>
      <c r="H35" s="67">
        <v>4</v>
      </c>
      <c r="I35" s="67">
        <v>5</v>
      </c>
      <c r="J35" s="67">
        <v>3</v>
      </c>
      <c r="K35" s="67">
        <v>0</v>
      </c>
      <c r="L35" s="67">
        <v>0</v>
      </c>
      <c r="M35" s="67">
        <v>1</v>
      </c>
      <c r="N35" s="67">
        <v>4</v>
      </c>
      <c r="O35" s="67">
        <v>2</v>
      </c>
      <c r="P35" s="67">
        <v>5</v>
      </c>
      <c r="Q35" s="67">
        <v>1</v>
      </c>
      <c r="R35" s="67">
        <v>1</v>
      </c>
      <c r="S35" s="67">
        <v>1</v>
      </c>
      <c r="T35" s="67">
        <v>5</v>
      </c>
      <c r="U35" s="67">
        <v>4</v>
      </c>
      <c r="V35" s="67">
        <v>3</v>
      </c>
      <c r="W35" s="67">
        <v>3</v>
      </c>
      <c r="X35" s="67">
        <v>0</v>
      </c>
      <c r="Y35" s="67">
        <v>1</v>
      </c>
      <c r="Z35" s="67">
        <v>1</v>
      </c>
      <c r="AA35" s="67">
        <v>4</v>
      </c>
      <c r="AB35" s="67">
        <v>2</v>
      </c>
      <c r="AC35" s="67">
        <v>1</v>
      </c>
      <c r="AD35" s="67">
        <v>5</v>
      </c>
      <c r="AE35" s="67">
        <v>1</v>
      </c>
      <c r="AF35" s="67">
        <v>3</v>
      </c>
      <c r="AG35" s="67">
        <v>4</v>
      </c>
      <c r="AH35" s="67">
        <v>3</v>
      </c>
      <c r="AI35" s="67">
        <v>4</v>
      </c>
      <c r="AJ35" s="67">
        <v>3</v>
      </c>
      <c r="AK35" s="67">
        <v>0</v>
      </c>
      <c r="AL35" s="67">
        <v>1</v>
      </c>
      <c r="AM35" s="67">
        <v>0</v>
      </c>
      <c r="AN35" s="67">
        <v>3</v>
      </c>
      <c r="AO35" s="67">
        <v>1</v>
      </c>
      <c r="AP35" s="67">
        <v>5</v>
      </c>
      <c r="AQ35" s="67">
        <v>5</v>
      </c>
      <c r="AR35" s="67">
        <v>2</v>
      </c>
      <c r="AS35" s="67">
        <v>2</v>
      </c>
      <c r="AT35" s="67">
        <v>5</v>
      </c>
      <c r="AU35" s="67">
        <v>2</v>
      </c>
      <c r="AV35" s="67">
        <v>4</v>
      </c>
      <c r="AW35" s="67">
        <v>1</v>
      </c>
      <c r="AX35" s="67">
        <v>0</v>
      </c>
      <c r="AY35" s="67">
        <v>0</v>
      </c>
      <c r="AZ35" s="67">
        <v>0</v>
      </c>
      <c r="BA35" s="67">
        <v>5</v>
      </c>
      <c r="BB35" s="67">
        <v>2</v>
      </c>
      <c r="BC35" s="67">
        <v>5</v>
      </c>
      <c r="BD35" s="67">
        <v>1</v>
      </c>
      <c r="BE35" s="67">
        <v>5</v>
      </c>
      <c r="BF35" s="67">
        <v>1</v>
      </c>
      <c r="BG35" s="67">
        <v>5</v>
      </c>
      <c r="BH35" s="67">
        <v>3</v>
      </c>
      <c r="BI35" s="67">
        <v>4</v>
      </c>
      <c r="BJ35" s="67">
        <v>2</v>
      </c>
      <c r="BK35" s="67">
        <v>1</v>
      </c>
      <c r="BL35" s="67">
        <v>0</v>
      </c>
      <c r="BM35" s="67">
        <v>1</v>
      </c>
      <c r="BN35" s="67">
        <v>1</v>
      </c>
      <c r="BO35" s="67">
        <v>1</v>
      </c>
      <c r="BP35" s="67">
        <v>2</v>
      </c>
      <c r="BQ35" s="67">
        <v>3</v>
      </c>
      <c r="BR35" s="67">
        <v>4</v>
      </c>
      <c r="BS35" s="67">
        <v>3</v>
      </c>
      <c r="BT35" s="67">
        <v>1</v>
      </c>
      <c r="BU35" s="67">
        <v>1</v>
      </c>
      <c r="BV35" s="67">
        <v>0</v>
      </c>
      <c r="BW35" s="67">
        <v>0</v>
      </c>
      <c r="BX35" s="67">
        <v>-1</v>
      </c>
      <c r="BY35" s="67">
        <v>0</v>
      </c>
    </row>
    <row r="36" spans="1:77" x14ac:dyDescent="0.25">
      <c r="A36" s="67">
        <v>5</v>
      </c>
      <c r="B36" s="67">
        <v>2</v>
      </c>
      <c r="C36" s="67">
        <v>2</v>
      </c>
      <c r="D36" s="67">
        <v>4</v>
      </c>
      <c r="E36" s="67">
        <v>5</v>
      </c>
      <c r="F36" s="67">
        <v>3</v>
      </c>
      <c r="G36" s="67">
        <v>4</v>
      </c>
      <c r="H36" s="67">
        <v>5</v>
      </c>
      <c r="I36" s="67">
        <v>4</v>
      </c>
      <c r="J36" s="67">
        <v>2</v>
      </c>
      <c r="K36" s="67">
        <v>0</v>
      </c>
      <c r="L36" s="67">
        <v>0</v>
      </c>
      <c r="M36" s="67">
        <v>1</v>
      </c>
      <c r="N36" s="67">
        <v>4</v>
      </c>
      <c r="O36" s="67">
        <v>3</v>
      </c>
      <c r="P36" s="67">
        <v>1</v>
      </c>
      <c r="Q36" s="67">
        <v>2</v>
      </c>
      <c r="R36" s="67">
        <v>1</v>
      </c>
      <c r="S36" s="67">
        <v>1</v>
      </c>
      <c r="T36" s="67">
        <v>5</v>
      </c>
      <c r="U36" s="67">
        <v>5</v>
      </c>
      <c r="V36" s="67">
        <v>3</v>
      </c>
      <c r="W36" s="67">
        <v>1</v>
      </c>
      <c r="X36" s="67">
        <v>1</v>
      </c>
      <c r="Y36" s="67">
        <v>1</v>
      </c>
      <c r="Z36" s="67">
        <v>1</v>
      </c>
      <c r="AA36" s="67">
        <v>5</v>
      </c>
      <c r="AB36" s="67">
        <v>1</v>
      </c>
      <c r="AC36" s="67">
        <v>4</v>
      </c>
      <c r="AD36" s="67">
        <v>1</v>
      </c>
      <c r="AE36" s="67">
        <v>5</v>
      </c>
      <c r="AF36" s="67">
        <v>3</v>
      </c>
      <c r="AG36" s="67">
        <v>4</v>
      </c>
      <c r="AH36" s="67">
        <v>5</v>
      </c>
      <c r="AI36" s="67">
        <v>4</v>
      </c>
      <c r="AJ36" s="67">
        <v>3</v>
      </c>
      <c r="AK36" s="67">
        <v>0</v>
      </c>
      <c r="AL36" s="67">
        <v>0</v>
      </c>
      <c r="AM36" s="67">
        <v>1</v>
      </c>
      <c r="AN36" s="67">
        <v>5</v>
      </c>
      <c r="AO36" s="67">
        <v>3</v>
      </c>
      <c r="AP36" s="67">
        <v>2</v>
      </c>
      <c r="AQ36" s="67">
        <v>1</v>
      </c>
      <c r="AR36" s="67">
        <v>5</v>
      </c>
      <c r="AS36" s="67">
        <v>3</v>
      </c>
      <c r="AT36" s="67">
        <v>3</v>
      </c>
      <c r="AU36" s="67">
        <v>4</v>
      </c>
      <c r="AV36" s="67">
        <v>3</v>
      </c>
      <c r="AW36" s="67">
        <v>1</v>
      </c>
      <c r="AX36" s="67">
        <v>1</v>
      </c>
      <c r="AY36" s="67">
        <v>1</v>
      </c>
      <c r="AZ36" s="67">
        <v>1</v>
      </c>
      <c r="BA36" s="67">
        <v>4</v>
      </c>
      <c r="BB36" s="67">
        <v>1</v>
      </c>
      <c r="BC36" s="67">
        <v>3</v>
      </c>
      <c r="BD36" s="67">
        <v>4</v>
      </c>
      <c r="BE36" s="67">
        <v>5</v>
      </c>
      <c r="BF36" s="67">
        <v>1</v>
      </c>
      <c r="BG36" s="67">
        <v>5</v>
      </c>
      <c r="BH36" s="67">
        <v>3</v>
      </c>
      <c r="BI36" s="67">
        <v>3</v>
      </c>
      <c r="BJ36" s="67">
        <v>2</v>
      </c>
      <c r="BK36" s="67">
        <v>1</v>
      </c>
      <c r="BL36" s="67">
        <v>0</v>
      </c>
      <c r="BM36" s="67">
        <v>0</v>
      </c>
      <c r="BN36" s="67">
        <v>3</v>
      </c>
      <c r="BO36" s="67">
        <v>2</v>
      </c>
      <c r="BP36" s="67">
        <v>2</v>
      </c>
      <c r="BQ36" s="67">
        <v>1</v>
      </c>
      <c r="BR36" s="67">
        <v>1</v>
      </c>
      <c r="BS36" s="67">
        <v>3</v>
      </c>
      <c r="BT36" s="67">
        <v>4</v>
      </c>
      <c r="BU36" s="67">
        <v>1</v>
      </c>
      <c r="BV36" s="67">
        <v>0</v>
      </c>
      <c r="BW36" s="67">
        <v>0</v>
      </c>
      <c r="BX36" s="67">
        <v>-1</v>
      </c>
      <c r="BY36" s="67">
        <v>0</v>
      </c>
    </row>
    <row r="37" spans="1:77" x14ac:dyDescent="0.25">
      <c r="A37" s="67">
        <v>3</v>
      </c>
      <c r="B37" s="67">
        <v>2</v>
      </c>
      <c r="C37" s="67">
        <v>5</v>
      </c>
      <c r="D37" s="67">
        <v>3</v>
      </c>
      <c r="E37" s="67">
        <v>5</v>
      </c>
      <c r="F37" s="67">
        <v>3</v>
      </c>
      <c r="G37" s="67">
        <v>3</v>
      </c>
      <c r="H37" s="67">
        <v>2</v>
      </c>
      <c r="I37" s="67">
        <v>5</v>
      </c>
      <c r="J37" s="67">
        <v>1</v>
      </c>
      <c r="K37" s="67">
        <v>0</v>
      </c>
      <c r="L37" s="67">
        <v>0</v>
      </c>
      <c r="M37" s="67">
        <v>0</v>
      </c>
      <c r="N37" s="67">
        <v>5</v>
      </c>
      <c r="O37" s="67">
        <v>3</v>
      </c>
      <c r="P37" s="67">
        <v>5</v>
      </c>
      <c r="Q37" s="67">
        <v>5</v>
      </c>
      <c r="R37" s="67">
        <v>4</v>
      </c>
      <c r="S37" s="67">
        <v>3</v>
      </c>
      <c r="T37" s="67">
        <v>4</v>
      </c>
      <c r="U37" s="67">
        <v>3</v>
      </c>
      <c r="V37" s="67">
        <v>3</v>
      </c>
      <c r="W37" s="67">
        <v>3</v>
      </c>
      <c r="X37" s="67">
        <v>0</v>
      </c>
      <c r="Y37" s="67">
        <v>1</v>
      </c>
      <c r="Z37" s="67">
        <v>1</v>
      </c>
      <c r="AA37" s="67">
        <v>4</v>
      </c>
      <c r="AB37" s="67">
        <v>2</v>
      </c>
      <c r="AC37" s="67">
        <v>5</v>
      </c>
      <c r="AD37" s="67">
        <v>4</v>
      </c>
      <c r="AE37" s="67">
        <v>3</v>
      </c>
      <c r="AF37" s="67">
        <v>3</v>
      </c>
      <c r="AG37" s="67">
        <v>3</v>
      </c>
      <c r="AH37" s="67">
        <v>3</v>
      </c>
      <c r="AI37" s="67">
        <v>5</v>
      </c>
      <c r="AJ37" s="67">
        <v>2</v>
      </c>
      <c r="AK37" s="67">
        <v>0</v>
      </c>
      <c r="AL37" s="67">
        <v>1</v>
      </c>
      <c r="AM37" s="67">
        <v>1</v>
      </c>
      <c r="AN37" s="67">
        <v>4</v>
      </c>
      <c r="AO37" s="67">
        <v>3</v>
      </c>
      <c r="AP37" s="67">
        <v>3</v>
      </c>
      <c r="AQ37" s="67">
        <v>2</v>
      </c>
      <c r="AR37" s="67">
        <v>5</v>
      </c>
      <c r="AS37" s="67">
        <v>1</v>
      </c>
      <c r="AT37" s="67">
        <v>4</v>
      </c>
      <c r="AU37" s="67">
        <v>4</v>
      </c>
      <c r="AV37" s="67">
        <v>5</v>
      </c>
      <c r="AW37" s="67">
        <v>2</v>
      </c>
      <c r="AX37" s="67">
        <v>1</v>
      </c>
      <c r="AY37" s="67">
        <v>0</v>
      </c>
      <c r="AZ37" s="67">
        <v>0</v>
      </c>
      <c r="BA37" s="67">
        <v>4</v>
      </c>
      <c r="BB37" s="67">
        <v>3</v>
      </c>
      <c r="BC37" s="67">
        <v>5</v>
      </c>
      <c r="BD37" s="67">
        <v>4</v>
      </c>
      <c r="BE37" s="67">
        <v>4</v>
      </c>
      <c r="BF37" s="67">
        <v>2</v>
      </c>
      <c r="BG37" s="67">
        <v>5</v>
      </c>
      <c r="BH37" s="67">
        <v>2</v>
      </c>
      <c r="BI37" s="67">
        <v>2</v>
      </c>
      <c r="BJ37" s="67">
        <v>2</v>
      </c>
      <c r="BK37" s="67">
        <v>1</v>
      </c>
      <c r="BL37" s="67">
        <v>0</v>
      </c>
      <c r="BM37" s="67">
        <v>0</v>
      </c>
      <c r="BN37" s="67">
        <v>2</v>
      </c>
      <c r="BO37" s="67">
        <v>4</v>
      </c>
      <c r="BP37" s="67">
        <v>3</v>
      </c>
      <c r="BQ37" s="67">
        <v>4</v>
      </c>
      <c r="BR37" s="67">
        <v>2</v>
      </c>
      <c r="BS37" s="67">
        <v>2</v>
      </c>
      <c r="BT37" s="67">
        <v>2</v>
      </c>
      <c r="BU37" s="67">
        <v>1</v>
      </c>
      <c r="BV37" s="67">
        <v>0</v>
      </c>
      <c r="BW37" s="67">
        <v>0</v>
      </c>
      <c r="BX37" s="67">
        <v>-1</v>
      </c>
      <c r="BY37" s="67">
        <v>0</v>
      </c>
    </row>
    <row r="38" spans="1:77" x14ac:dyDescent="0.25">
      <c r="A38" s="67">
        <v>4</v>
      </c>
      <c r="B38" s="67">
        <v>1</v>
      </c>
      <c r="C38" s="67">
        <v>5</v>
      </c>
      <c r="D38" s="67">
        <v>5</v>
      </c>
      <c r="E38" s="67">
        <v>5</v>
      </c>
      <c r="F38" s="67">
        <v>3</v>
      </c>
      <c r="G38" s="67">
        <v>4</v>
      </c>
      <c r="H38" s="67">
        <v>4</v>
      </c>
      <c r="I38" s="67">
        <v>5</v>
      </c>
      <c r="J38" s="67">
        <v>2</v>
      </c>
      <c r="K38" s="67">
        <v>0</v>
      </c>
      <c r="L38" s="67">
        <v>0</v>
      </c>
      <c r="M38" s="67">
        <v>0</v>
      </c>
      <c r="N38" s="67">
        <v>3</v>
      </c>
      <c r="O38" s="67">
        <v>2</v>
      </c>
      <c r="P38" s="67">
        <v>4</v>
      </c>
      <c r="Q38" s="67">
        <v>3</v>
      </c>
      <c r="R38" s="67">
        <v>2</v>
      </c>
      <c r="S38" s="67">
        <v>1</v>
      </c>
      <c r="T38" s="67">
        <v>4</v>
      </c>
      <c r="U38" s="67">
        <v>4</v>
      </c>
      <c r="V38" s="67">
        <v>5</v>
      </c>
      <c r="W38" s="67">
        <v>3</v>
      </c>
      <c r="X38" s="67">
        <v>1</v>
      </c>
      <c r="Y38" s="67">
        <v>1</v>
      </c>
      <c r="Z38" s="67">
        <v>0</v>
      </c>
      <c r="AA38" s="67">
        <v>3</v>
      </c>
      <c r="AB38" s="67">
        <v>2</v>
      </c>
      <c r="AC38" s="67">
        <v>3</v>
      </c>
      <c r="AD38" s="67">
        <v>4</v>
      </c>
      <c r="AE38" s="67">
        <v>4</v>
      </c>
      <c r="AF38" s="67">
        <v>3</v>
      </c>
      <c r="AG38" s="67">
        <v>5</v>
      </c>
      <c r="AH38" s="67">
        <v>2</v>
      </c>
      <c r="AI38" s="67">
        <v>4</v>
      </c>
      <c r="AJ38" s="67">
        <v>3</v>
      </c>
      <c r="AK38" s="67">
        <v>0</v>
      </c>
      <c r="AL38" s="67">
        <v>0</v>
      </c>
      <c r="AM38" s="67">
        <v>1</v>
      </c>
      <c r="AN38" s="67">
        <v>4</v>
      </c>
      <c r="AO38" s="67">
        <v>3</v>
      </c>
      <c r="AP38" s="67">
        <v>3</v>
      </c>
      <c r="AQ38" s="67">
        <v>4</v>
      </c>
      <c r="AR38" s="67">
        <v>2</v>
      </c>
      <c r="AS38" s="67">
        <v>2</v>
      </c>
      <c r="AT38" s="67">
        <v>5</v>
      </c>
      <c r="AU38" s="67">
        <v>4</v>
      </c>
      <c r="AV38" s="67">
        <v>4</v>
      </c>
      <c r="AW38" s="67">
        <v>1</v>
      </c>
      <c r="AX38" s="67">
        <v>1</v>
      </c>
      <c r="AY38" s="67">
        <v>1</v>
      </c>
      <c r="AZ38" s="67">
        <v>1</v>
      </c>
      <c r="BA38" s="67">
        <v>4</v>
      </c>
      <c r="BB38" s="67">
        <v>3</v>
      </c>
      <c r="BC38" s="67">
        <v>3</v>
      </c>
      <c r="BD38" s="67">
        <v>3</v>
      </c>
      <c r="BE38" s="67">
        <v>5</v>
      </c>
      <c r="BF38" s="67">
        <v>2</v>
      </c>
      <c r="BG38" s="67">
        <v>3</v>
      </c>
      <c r="BH38" s="67">
        <v>5</v>
      </c>
      <c r="BI38" s="67">
        <v>3</v>
      </c>
      <c r="BJ38" s="67">
        <v>2</v>
      </c>
      <c r="BK38" s="67">
        <v>0</v>
      </c>
      <c r="BL38" s="67">
        <v>1</v>
      </c>
      <c r="BM38" s="67">
        <v>1</v>
      </c>
      <c r="BN38" s="67">
        <v>5</v>
      </c>
      <c r="BO38" s="67">
        <v>2</v>
      </c>
      <c r="BP38" s="67">
        <v>1</v>
      </c>
      <c r="BQ38" s="67">
        <v>4</v>
      </c>
      <c r="BR38" s="67">
        <v>2</v>
      </c>
      <c r="BS38" s="67">
        <v>1</v>
      </c>
      <c r="BT38" s="67">
        <v>4</v>
      </c>
      <c r="BU38" s="67">
        <v>2</v>
      </c>
      <c r="BV38" s="67">
        <v>0</v>
      </c>
      <c r="BW38" s="67">
        <v>0</v>
      </c>
      <c r="BX38" s="67">
        <v>-1</v>
      </c>
      <c r="BY38" s="67">
        <v>0</v>
      </c>
    </row>
    <row r="39" spans="1:77" x14ac:dyDescent="0.25">
      <c r="A39" s="67">
        <v>3</v>
      </c>
      <c r="B39" s="67">
        <v>2</v>
      </c>
      <c r="C39" s="67">
        <v>5</v>
      </c>
      <c r="D39" s="67">
        <v>2</v>
      </c>
      <c r="E39" s="67">
        <v>2</v>
      </c>
      <c r="F39" s="67">
        <v>3</v>
      </c>
      <c r="G39" s="67">
        <v>4</v>
      </c>
      <c r="H39" s="67">
        <v>3</v>
      </c>
      <c r="I39" s="67">
        <v>2</v>
      </c>
      <c r="J39" s="67">
        <v>2</v>
      </c>
      <c r="K39" s="67">
        <v>0</v>
      </c>
      <c r="L39" s="67">
        <v>0</v>
      </c>
      <c r="M39" s="67">
        <v>1</v>
      </c>
      <c r="N39" s="67">
        <v>5</v>
      </c>
      <c r="O39" s="67">
        <v>1</v>
      </c>
      <c r="P39" s="67">
        <v>5</v>
      </c>
      <c r="Q39" s="67">
        <v>3</v>
      </c>
      <c r="R39" s="67">
        <v>5</v>
      </c>
      <c r="S39" s="67">
        <v>1</v>
      </c>
      <c r="T39" s="67">
        <v>5</v>
      </c>
      <c r="U39" s="67">
        <v>2</v>
      </c>
      <c r="V39" s="67">
        <v>3</v>
      </c>
      <c r="W39" s="67">
        <v>1</v>
      </c>
      <c r="X39" s="67">
        <v>1</v>
      </c>
      <c r="Y39" s="67">
        <v>1</v>
      </c>
      <c r="Z39" s="67">
        <v>1</v>
      </c>
      <c r="AA39" s="67">
        <v>5</v>
      </c>
      <c r="AB39" s="67">
        <v>2</v>
      </c>
      <c r="AC39" s="67">
        <v>5</v>
      </c>
      <c r="AD39" s="67">
        <v>1</v>
      </c>
      <c r="AE39" s="67">
        <v>5</v>
      </c>
      <c r="AF39" s="67">
        <v>3</v>
      </c>
      <c r="AG39" s="67">
        <v>3</v>
      </c>
      <c r="AH39" s="67">
        <v>4</v>
      </c>
      <c r="AI39" s="67">
        <v>5</v>
      </c>
      <c r="AJ39" s="67">
        <v>3</v>
      </c>
      <c r="AK39" s="67">
        <v>1</v>
      </c>
      <c r="AL39" s="67">
        <v>0</v>
      </c>
      <c r="AM39" s="67">
        <v>1</v>
      </c>
      <c r="AN39" s="67">
        <v>4</v>
      </c>
      <c r="AO39" s="67">
        <v>3</v>
      </c>
      <c r="AP39" s="67">
        <v>4</v>
      </c>
      <c r="AQ39" s="67">
        <v>4</v>
      </c>
      <c r="AR39" s="67">
        <v>3</v>
      </c>
      <c r="AS39" s="67">
        <v>2</v>
      </c>
      <c r="AT39" s="67">
        <v>5</v>
      </c>
      <c r="AU39" s="67">
        <v>4</v>
      </c>
      <c r="AV39" s="67">
        <v>4</v>
      </c>
      <c r="AW39" s="67">
        <v>1</v>
      </c>
      <c r="AX39" s="67">
        <v>0</v>
      </c>
      <c r="AY39" s="67">
        <v>0</v>
      </c>
      <c r="AZ39" s="67">
        <v>1</v>
      </c>
      <c r="BA39" s="67">
        <v>3</v>
      </c>
      <c r="BB39" s="67">
        <v>2</v>
      </c>
      <c r="BC39" s="67">
        <v>2</v>
      </c>
      <c r="BD39" s="67">
        <v>2</v>
      </c>
      <c r="BE39" s="67">
        <v>2</v>
      </c>
      <c r="BF39" s="67">
        <v>1</v>
      </c>
      <c r="BG39" s="67">
        <v>3</v>
      </c>
      <c r="BH39" s="67">
        <v>2</v>
      </c>
      <c r="BI39" s="67">
        <v>5</v>
      </c>
      <c r="BJ39" s="67">
        <v>3</v>
      </c>
      <c r="BK39" s="67">
        <v>0</v>
      </c>
      <c r="BL39" s="67">
        <v>1</v>
      </c>
      <c r="BM39" s="67">
        <v>1</v>
      </c>
      <c r="BN39" s="67">
        <v>4</v>
      </c>
      <c r="BO39" s="67">
        <v>2</v>
      </c>
      <c r="BP39" s="67">
        <v>3</v>
      </c>
      <c r="BQ39" s="67">
        <v>5</v>
      </c>
      <c r="BR39" s="67">
        <v>4</v>
      </c>
      <c r="BS39" s="67">
        <v>2</v>
      </c>
      <c r="BT39" s="67">
        <v>4</v>
      </c>
      <c r="BU39" s="67">
        <v>2</v>
      </c>
      <c r="BV39" s="67">
        <v>0</v>
      </c>
      <c r="BW39" s="67">
        <v>0</v>
      </c>
      <c r="BX39" s="67">
        <v>-1</v>
      </c>
      <c r="BY39" s="67">
        <v>0</v>
      </c>
    </row>
    <row r="40" spans="1:77" x14ac:dyDescent="0.25">
      <c r="A40" s="67">
        <v>4</v>
      </c>
      <c r="B40" s="67">
        <v>2</v>
      </c>
      <c r="C40" s="67">
        <v>1</v>
      </c>
      <c r="D40" s="67">
        <v>2</v>
      </c>
      <c r="E40" s="67">
        <v>4</v>
      </c>
      <c r="F40" s="67">
        <v>2</v>
      </c>
      <c r="G40" s="67">
        <v>5</v>
      </c>
      <c r="H40" s="67">
        <v>2</v>
      </c>
      <c r="I40" s="67">
        <v>5</v>
      </c>
      <c r="J40" s="67">
        <v>3</v>
      </c>
      <c r="K40" s="67">
        <v>1</v>
      </c>
      <c r="L40" s="67">
        <v>0</v>
      </c>
      <c r="M40" s="67">
        <v>0</v>
      </c>
      <c r="N40" s="67">
        <v>4</v>
      </c>
      <c r="O40" s="67">
        <v>1</v>
      </c>
      <c r="P40" s="67">
        <v>2</v>
      </c>
      <c r="Q40" s="67">
        <v>5</v>
      </c>
      <c r="R40" s="67">
        <v>1</v>
      </c>
      <c r="S40" s="67">
        <v>3</v>
      </c>
      <c r="T40" s="67">
        <v>3</v>
      </c>
      <c r="U40" s="67">
        <v>4</v>
      </c>
      <c r="V40" s="67">
        <v>4</v>
      </c>
      <c r="W40" s="67">
        <v>3</v>
      </c>
      <c r="X40" s="67">
        <v>0</v>
      </c>
      <c r="Y40" s="67">
        <v>0</v>
      </c>
      <c r="Z40" s="67">
        <v>0</v>
      </c>
      <c r="AA40" s="67">
        <v>5</v>
      </c>
      <c r="AB40" s="67">
        <v>2</v>
      </c>
      <c r="AC40" s="67">
        <v>2</v>
      </c>
      <c r="AD40" s="67">
        <v>5</v>
      </c>
      <c r="AE40" s="67">
        <v>1</v>
      </c>
      <c r="AF40" s="67">
        <v>3</v>
      </c>
      <c r="AG40" s="67">
        <v>5</v>
      </c>
      <c r="AH40" s="67">
        <v>3</v>
      </c>
      <c r="AI40" s="67">
        <v>5</v>
      </c>
      <c r="AJ40" s="67">
        <v>3</v>
      </c>
      <c r="AK40" s="67">
        <v>0</v>
      </c>
      <c r="AL40" s="67">
        <v>1</v>
      </c>
      <c r="AM40" s="67">
        <v>0</v>
      </c>
      <c r="AN40" s="67">
        <v>4</v>
      </c>
      <c r="AO40" s="67">
        <v>3</v>
      </c>
      <c r="AP40" s="67">
        <v>1</v>
      </c>
      <c r="AQ40" s="67">
        <v>1</v>
      </c>
      <c r="AR40" s="67">
        <v>3</v>
      </c>
      <c r="AS40" s="67">
        <v>3</v>
      </c>
      <c r="AT40" s="67">
        <v>4</v>
      </c>
      <c r="AU40" s="67">
        <v>3</v>
      </c>
      <c r="AV40" s="67">
        <v>4</v>
      </c>
      <c r="AW40" s="67">
        <v>2</v>
      </c>
      <c r="AX40" s="67">
        <v>1</v>
      </c>
      <c r="AY40" s="67">
        <v>1</v>
      </c>
      <c r="AZ40" s="67">
        <v>0</v>
      </c>
      <c r="BA40" s="67">
        <v>4</v>
      </c>
      <c r="BB40" s="67">
        <v>2</v>
      </c>
      <c r="BC40" s="67">
        <v>4</v>
      </c>
      <c r="BD40" s="67">
        <v>4</v>
      </c>
      <c r="BE40" s="67">
        <v>4</v>
      </c>
      <c r="BF40" s="67">
        <v>3</v>
      </c>
      <c r="BG40" s="67">
        <v>5</v>
      </c>
      <c r="BH40" s="67">
        <v>5</v>
      </c>
      <c r="BI40" s="67">
        <v>4</v>
      </c>
      <c r="BJ40" s="67">
        <v>1</v>
      </c>
      <c r="BK40" s="67">
        <v>1</v>
      </c>
      <c r="BL40" s="67">
        <v>1</v>
      </c>
      <c r="BM40" s="67">
        <v>0</v>
      </c>
      <c r="BN40" s="67">
        <v>2</v>
      </c>
      <c r="BO40" s="67">
        <v>1</v>
      </c>
      <c r="BP40" s="67">
        <v>2</v>
      </c>
      <c r="BQ40" s="67">
        <v>4</v>
      </c>
      <c r="BR40" s="67">
        <v>4</v>
      </c>
      <c r="BS40" s="67">
        <v>2</v>
      </c>
      <c r="BT40" s="67">
        <v>2</v>
      </c>
      <c r="BU40" s="67">
        <v>1</v>
      </c>
      <c r="BV40" s="67">
        <v>0</v>
      </c>
      <c r="BW40" s="67">
        <v>0</v>
      </c>
      <c r="BX40" s="67">
        <v>-1</v>
      </c>
      <c r="BY40" s="67">
        <v>0</v>
      </c>
    </row>
    <row r="41" spans="1:77" x14ac:dyDescent="0.25">
      <c r="A41" s="67">
        <v>4</v>
      </c>
      <c r="B41" s="67">
        <v>2</v>
      </c>
      <c r="C41" s="67">
        <v>1</v>
      </c>
      <c r="D41" s="67">
        <v>3</v>
      </c>
      <c r="E41" s="67">
        <v>3</v>
      </c>
      <c r="F41" s="67">
        <v>2</v>
      </c>
      <c r="G41" s="67">
        <v>5</v>
      </c>
      <c r="H41" s="67">
        <v>4</v>
      </c>
      <c r="I41" s="67">
        <v>2</v>
      </c>
      <c r="J41" s="67">
        <v>1</v>
      </c>
      <c r="K41" s="67">
        <v>0</v>
      </c>
      <c r="L41" s="67">
        <v>1</v>
      </c>
      <c r="M41" s="67">
        <v>1</v>
      </c>
      <c r="N41" s="67">
        <v>5</v>
      </c>
      <c r="O41" s="67">
        <v>1</v>
      </c>
      <c r="P41" s="67">
        <v>3</v>
      </c>
      <c r="Q41" s="67">
        <v>5</v>
      </c>
      <c r="R41" s="67">
        <v>3</v>
      </c>
      <c r="S41" s="67">
        <v>3</v>
      </c>
      <c r="T41" s="67">
        <v>3</v>
      </c>
      <c r="U41" s="67">
        <v>4</v>
      </c>
      <c r="V41" s="67">
        <v>2</v>
      </c>
      <c r="W41" s="67">
        <v>3</v>
      </c>
      <c r="X41" s="67">
        <v>1</v>
      </c>
      <c r="Y41" s="67">
        <v>1</v>
      </c>
      <c r="Z41" s="67">
        <v>0</v>
      </c>
      <c r="AA41" s="67">
        <v>5</v>
      </c>
      <c r="AB41" s="67">
        <v>3</v>
      </c>
      <c r="AC41" s="67">
        <v>4</v>
      </c>
      <c r="AD41" s="67">
        <v>3</v>
      </c>
      <c r="AE41" s="67">
        <v>3</v>
      </c>
      <c r="AF41" s="67">
        <v>3</v>
      </c>
      <c r="AG41" s="67">
        <v>4</v>
      </c>
      <c r="AH41" s="67">
        <v>2</v>
      </c>
      <c r="AI41" s="67">
        <v>2</v>
      </c>
      <c r="AJ41" s="67">
        <v>3</v>
      </c>
      <c r="AK41" s="67">
        <v>1</v>
      </c>
      <c r="AL41" s="67">
        <v>0</v>
      </c>
      <c r="AM41" s="67">
        <v>0</v>
      </c>
      <c r="AN41" s="67">
        <v>4</v>
      </c>
      <c r="AO41" s="67">
        <v>1</v>
      </c>
      <c r="AP41" s="67">
        <v>1</v>
      </c>
      <c r="AQ41" s="67">
        <v>5</v>
      </c>
      <c r="AR41" s="67">
        <v>3</v>
      </c>
      <c r="AS41" s="67">
        <v>2</v>
      </c>
      <c r="AT41" s="67">
        <v>5</v>
      </c>
      <c r="AU41" s="67">
        <v>2</v>
      </c>
      <c r="AV41" s="67">
        <v>4</v>
      </c>
      <c r="AW41" s="67">
        <v>1</v>
      </c>
      <c r="AX41" s="67">
        <v>1</v>
      </c>
      <c r="AY41" s="67">
        <v>1</v>
      </c>
      <c r="AZ41" s="67">
        <v>0</v>
      </c>
      <c r="BA41" s="67">
        <v>3</v>
      </c>
      <c r="BB41" s="67">
        <v>1</v>
      </c>
      <c r="BC41" s="67">
        <v>5</v>
      </c>
      <c r="BD41" s="67">
        <v>3</v>
      </c>
      <c r="BE41" s="67">
        <v>5</v>
      </c>
      <c r="BF41" s="67">
        <v>2</v>
      </c>
      <c r="BG41" s="67">
        <v>3</v>
      </c>
      <c r="BH41" s="67">
        <v>4</v>
      </c>
      <c r="BI41" s="67">
        <v>2</v>
      </c>
      <c r="BJ41" s="67">
        <v>3</v>
      </c>
      <c r="BK41" s="67">
        <v>0</v>
      </c>
      <c r="BL41" s="67">
        <v>0</v>
      </c>
      <c r="BM41" s="67">
        <v>0</v>
      </c>
      <c r="BN41" s="67">
        <v>1</v>
      </c>
      <c r="BO41" s="67">
        <v>4</v>
      </c>
      <c r="BP41" s="67">
        <v>2</v>
      </c>
      <c r="BQ41" s="67">
        <v>3</v>
      </c>
      <c r="BR41" s="67">
        <v>2</v>
      </c>
      <c r="BS41" s="67">
        <v>1</v>
      </c>
      <c r="BT41" s="67">
        <v>4</v>
      </c>
      <c r="BU41" s="67">
        <v>3</v>
      </c>
      <c r="BV41" s="67">
        <v>0</v>
      </c>
      <c r="BW41" s="67">
        <v>0</v>
      </c>
      <c r="BX41" s="67">
        <v>-1</v>
      </c>
      <c r="BY41" s="67">
        <v>0</v>
      </c>
    </row>
    <row r="42" spans="1:77" x14ac:dyDescent="0.25">
      <c r="A42" s="67">
        <v>4</v>
      </c>
      <c r="B42" s="67">
        <v>3</v>
      </c>
      <c r="C42" s="67">
        <v>5</v>
      </c>
      <c r="D42" s="67">
        <v>5</v>
      </c>
      <c r="E42" s="67">
        <v>5</v>
      </c>
      <c r="F42" s="67">
        <v>3</v>
      </c>
      <c r="G42" s="67">
        <v>5</v>
      </c>
      <c r="H42" s="67">
        <v>5</v>
      </c>
      <c r="I42" s="67">
        <v>4</v>
      </c>
      <c r="J42" s="67">
        <v>1</v>
      </c>
      <c r="K42" s="67">
        <v>1</v>
      </c>
      <c r="L42" s="67">
        <v>0</v>
      </c>
      <c r="M42" s="67">
        <v>0</v>
      </c>
      <c r="N42" s="67">
        <v>5</v>
      </c>
      <c r="O42" s="67">
        <v>1</v>
      </c>
      <c r="P42" s="67">
        <v>2</v>
      </c>
      <c r="Q42" s="67">
        <v>1</v>
      </c>
      <c r="R42" s="67">
        <v>4</v>
      </c>
      <c r="S42" s="67">
        <v>1</v>
      </c>
      <c r="T42" s="67">
        <v>3</v>
      </c>
      <c r="U42" s="67">
        <v>2</v>
      </c>
      <c r="V42" s="67">
        <v>4</v>
      </c>
      <c r="W42" s="67">
        <v>1</v>
      </c>
      <c r="X42" s="67">
        <v>0</v>
      </c>
      <c r="Y42" s="67">
        <v>1</v>
      </c>
      <c r="Z42" s="67">
        <v>1</v>
      </c>
      <c r="AA42" s="67">
        <v>4</v>
      </c>
      <c r="AB42" s="67">
        <v>2</v>
      </c>
      <c r="AC42" s="67">
        <v>2</v>
      </c>
      <c r="AD42" s="67">
        <v>3</v>
      </c>
      <c r="AE42" s="67">
        <v>5</v>
      </c>
      <c r="AF42" s="67">
        <v>3</v>
      </c>
      <c r="AG42" s="67">
        <v>4</v>
      </c>
      <c r="AH42" s="67">
        <v>2</v>
      </c>
      <c r="AI42" s="67">
        <v>3</v>
      </c>
      <c r="AJ42" s="67">
        <v>3</v>
      </c>
      <c r="AK42" s="67">
        <v>1</v>
      </c>
      <c r="AL42" s="67">
        <v>0</v>
      </c>
      <c r="AM42" s="67">
        <v>1</v>
      </c>
      <c r="AN42" s="67">
        <v>5</v>
      </c>
      <c r="AO42" s="67">
        <v>1</v>
      </c>
      <c r="AP42" s="67">
        <v>3</v>
      </c>
      <c r="AQ42" s="67">
        <v>3</v>
      </c>
      <c r="AR42" s="67">
        <v>1</v>
      </c>
      <c r="AS42" s="67">
        <v>2</v>
      </c>
      <c r="AT42" s="67">
        <v>5</v>
      </c>
      <c r="AU42" s="67">
        <v>3</v>
      </c>
      <c r="AV42" s="67">
        <v>2</v>
      </c>
      <c r="AW42" s="67">
        <v>2</v>
      </c>
      <c r="AX42" s="67">
        <v>1</v>
      </c>
      <c r="AY42" s="67">
        <v>0</v>
      </c>
      <c r="AZ42" s="67">
        <v>1</v>
      </c>
      <c r="BA42" s="67">
        <v>3</v>
      </c>
      <c r="BB42" s="67">
        <v>1</v>
      </c>
      <c r="BC42" s="67">
        <v>1</v>
      </c>
      <c r="BD42" s="67">
        <v>1</v>
      </c>
      <c r="BE42" s="67">
        <v>2</v>
      </c>
      <c r="BF42" s="67">
        <v>2</v>
      </c>
      <c r="BG42" s="67">
        <v>4</v>
      </c>
      <c r="BH42" s="67">
        <v>3</v>
      </c>
      <c r="BI42" s="67">
        <v>5</v>
      </c>
      <c r="BJ42" s="67">
        <v>2</v>
      </c>
      <c r="BK42" s="67">
        <v>1</v>
      </c>
      <c r="BL42" s="67">
        <v>0</v>
      </c>
      <c r="BM42" s="67">
        <v>1</v>
      </c>
      <c r="BN42" s="67">
        <v>5</v>
      </c>
      <c r="BO42" s="67">
        <v>3</v>
      </c>
      <c r="BP42" s="67">
        <v>1</v>
      </c>
      <c r="BQ42" s="67">
        <v>3</v>
      </c>
      <c r="BR42" s="67">
        <v>4</v>
      </c>
      <c r="BS42" s="67">
        <v>2</v>
      </c>
      <c r="BT42" s="67">
        <v>1</v>
      </c>
      <c r="BU42" s="67">
        <v>3</v>
      </c>
      <c r="BV42" s="67">
        <v>0</v>
      </c>
      <c r="BW42" s="67">
        <v>0</v>
      </c>
      <c r="BX42" s="67">
        <v>-1</v>
      </c>
      <c r="BY42" s="67">
        <v>0</v>
      </c>
    </row>
    <row r="43" spans="1:77" x14ac:dyDescent="0.25">
      <c r="A43" s="67">
        <v>3</v>
      </c>
      <c r="B43" s="67">
        <v>3</v>
      </c>
      <c r="C43" s="67">
        <v>3</v>
      </c>
      <c r="D43" s="67">
        <v>4</v>
      </c>
      <c r="E43" s="67">
        <v>4</v>
      </c>
      <c r="F43" s="67">
        <v>2</v>
      </c>
      <c r="G43" s="67">
        <v>3</v>
      </c>
      <c r="H43" s="67">
        <v>5</v>
      </c>
      <c r="I43" s="67">
        <v>4</v>
      </c>
      <c r="J43" s="67">
        <v>1</v>
      </c>
      <c r="K43" s="67">
        <v>0</v>
      </c>
      <c r="L43" s="67">
        <v>1</v>
      </c>
      <c r="M43" s="67">
        <v>0</v>
      </c>
      <c r="N43" s="67">
        <v>4</v>
      </c>
      <c r="O43" s="67">
        <v>3</v>
      </c>
      <c r="P43" s="67">
        <v>4</v>
      </c>
      <c r="Q43" s="67">
        <v>2</v>
      </c>
      <c r="R43" s="67">
        <v>4</v>
      </c>
      <c r="S43" s="67">
        <v>1</v>
      </c>
      <c r="T43" s="67">
        <v>5</v>
      </c>
      <c r="U43" s="67">
        <v>2</v>
      </c>
      <c r="V43" s="67">
        <v>5</v>
      </c>
      <c r="W43" s="67">
        <v>1</v>
      </c>
      <c r="X43" s="67">
        <v>0</v>
      </c>
      <c r="Y43" s="67">
        <v>1</v>
      </c>
      <c r="Z43" s="67">
        <v>0</v>
      </c>
      <c r="AA43" s="67">
        <v>4</v>
      </c>
      <c r="AB43" s="67">
        <v>2</v>
      </c>
      <c r="AC43" s="67">
        <v>4</v>
      </c>
      <c r="AD43" s="67">
        <v>2</v>
      </c>
      <c r="AE43" s="67">
        <v>3</v>
      </c>
      <c r="AF43" s="67">
        <v>1</v>
      </c>
      <c r="AG43" s="67">
        <v>4</v>
      </c>
      <c r="AH43" s="67">
        <v>2</v>
      </c>
      <c r="AI43" s="67">
        <v>2</v>
      </c>
      <c r="AJ43" s="67">
        <v>2</v>
      </c>
      <c r="AK43" s="67">
        <v>1</v>
      </c>
      <c r="AL43" s="67">
        <v>1</v>
      </c>
      <c r="AM43" s="67">
        <v>0</v>
      </c>
      <c r="AN43" s="67">
        <v>3</v>
      </c>
      <c r="AO43" s="67">
        <v>3</v>
      </c>
      <c r="AP43" s="67">
        <v>4</v>
      </c>
      <c r="AQ43" s="67">
        <v>3</v>
      </c>
      <c r="AR43" s="67">
        <v>5</v>
      </c>
      <c r="AS43" s="67">
        <v>2</v>
      </c>
      <c r="AT43" s="67">
        <v>3</v>
      </c>
      <c r="AU43" s="67">
        <v>2</v>
      </c>
      <c r="AV43" s="67">
        <v>4</v>
      </c>
      <c r="AW43" s="67">
        <v>3</v>
      </c>
      <c r="AX43" s="67">
        <v>0</v>
      </c>
      <c r="AY43" s="67">
        <v>0</v>
      </c>
      <c r="AZ43" s="67">
        <v>1</v>
      </c>
      <c r="BA43" s="67">
        <v>5</v>
      </c>
      <c r="BB43" s="67">
        <v>2</v>
      </c>
      <c r="BC43" s="67">
        <v>4</v>
      </c>
      <c r="BD43" s="67">
        <v>5</v>
      </c>
      <c r="BE43" s="67">
        <v>5</v>
      </c>
      <c r="BF43" s="67">
        <v>1</v>
      </c>
      <c r="BG43" s="67">
        <v>3</v>
      </c>
      <c r="BH43" s="67">
        <v>5</v>
      </c>
      <c r="BI43" s="67">
        <v>2</v>
      </c>
      <c r="BJ43" s="67">
        <v>1</v>
      </c>
      <c r="BK43" s="67">
        <v>0</v>
      </c>
      <c r="BL43" s="67">
        <v>0</v>
      </c>
      <c r="BM43" s="67">
        <v>1</v>
      </c>
      <c r="BN43" s="67">
        <v>5</v>
      </c>
      <c r="BO43" s="67">
        <v>4</v>
      </c>
      <c r="BP43" s="67">
        <v>3</v>
      </c>
      <c r="BQ43" s="67">
        <v>1</v>
      </c>
      <c r="BR43" s="67">
        <v>2</v>
      </c>
      <c r="BS43" s="67">
        <v>3</v>
      </c>
      <c r="BT43" s="67">
        <v>3</v>
      </c>
      <c r="BU43" s="67">
        <v>3</v>
      </c>
      <c r="BV43" s="67">
        <v>0</v>
      </c>
      <c r="BW43" s="67">
        <v>0</v>
      </c>
      <c r="BX43" s="67">
        <v>-1</v>
      </c>
      <c r="BY43" s="67">
        <v>0</v>
      </c>
    </row>
    <row r="44" spans="1:77" x14ac:dyDescent="0.25">
      <c r="A44" s="67">
        <v>3</v>
      </c>
      <c r="B44" s="67">
        <v>2</v>
      </c>
      <c r="C44" s="67">
        <v>2</v>
      </c>
      <c r="D44" s="67">
        <v>3</v>
      </c>
      <c r="E44" s="67">
        <v>3</v>
      </c>
      <c r="F44" s="67">
        <v>2</v>
      </c>
      <c r="G44" s="67">
        <v>3</v>
      </c>
      <c r="H44" s="67">
        <v>2</v>
      </c>
      <c r="I44" s="67">
        <v>3</v>
      </c>
      <c r="J44" s="67">
        <v>2</v>
      </c>
      <c r="K44" s="67">
        <v>1</v>
      </c>
      <c r="L44" s="67">
        <v>1</v>
      </c>
      <c r="M44" s="67">
        <v>0</v>
      </c>
      <c r="N44" s="67">
        <v>5</v>
      </c>
      <c r="O44" s="67">
        <v>1</v>
      </c>
      <c r="P44" s="67">
        <v>4</v>
      </c>
      <c r="Q44" s="67">
        <v>2</v>
      </c>
      <c r="R44" s="67">
        <v>3</v>
      </c>
      <c r="S44" s="67">
        <v>3</v>
      </c>
      <c r="T44" s="67">
        <v>3</v>
      </c>
      <c r="U44" s="67">
        <v>2</v>
      </c>
      <c r="V44" s="67">
        <v>4</v>
      </c>
      <c r="W44" s="67">
        <v>3</v>
      </c>
      <c r="X44" s="67">
        <v>1</v>
      </c>
      <c r="Y44" s="67">
        <v>1</v>
      </c>
      <c r="Z44" s="67">
        <v>0</v>
      </c>
      <c r="AA44" s="67">
        <v>4</v>
      </c>
      <c r="AB44" s="67">
        <v>2</v>
      </c>
      <c r="AC44" s="67">
        <v>5</v>
      </c>
      <c r="AD44" s="67">
        <v>1</v>
      </c>
      <c r="AE44" s="67">
        <v>5</v>
      </c>
      <c r="AF44" s="67">
        <v>1</v>
      </c>
      <c r="AG44" s="67">
        <v>5</v>
      </c>
      <c r="AH44" s="67">
        <v>5</v>
      </c>
      <c r="AI44" s="67">
        <v>2</v>
      </c>
      <c r="AJ44" s="67">
        <v>3</v>
      </c>
      <c r="AK44" s="67">
        <v>1</v>
      </c>
      <c r="AL44" s="67">
        <v>1</v>
      </c>
      <c r="AM44" s="67">
        <v>1</v>
      </c>
      <c r="AN44" s="67">
        <v>3</v>
      </c>
      <c r="AO44" s="67">
        <v>1</v>
      </c>
      <c r="AP44" s="67">
        <v>5</v>
      </c>
      <c r="AQ44" s="67">
        <v>4</v>
      </c>
      <c r="AR44" s="67">
        <v>2</v>
      </c>
      <c r="AS44" s="67">
        <v>3</v>
      </c>
      <c r="AT44" s="67">
        <v>3</v>
      </c>
      <c r="AU44" s="67">
        <v>4</v>
      </c>
      <c r="AV44" s="67">
        <v>2</v>
      </c>
      <c r="AW44" s="67">
        <v>3</v>
      </c>
      <c r="AX44" s="67">
        <v>1</v>
      </c>
      <c r="AY44" s="67">
        <v>0</v>
      </c>
      <c r="AZ44" s="67">
        <v>0</v>
      </c>
      <c r="BA44" s="67">
        <v>5</v>
      </c>
      <c r="BB44" s="67">
        <v>1</v>
      </c>
      <c r="BC44" s="67">
        <v>4</v>
      </c>
      <c r="BD44" s="67">
        <v>3</v>
      </c>
      <c r="BE44" s="67">
        <v>4</v>
      </c>
      <c r="BF44" s="67">
        <v>3</v>
      </c>
      <c r="BG44" s="67">
        <v>3</v>
      </c>
      <c r="BH44" s="67">
        <v>5</v>
      </c>
      <c r="BI44" s="67">
        <v>4</v>
      </c>
      <c r="BJ44" s="67">
        <v>1</v>
      </c>
      <c r="BK44" s="67">
        <v>1</v>
      </c>
      <c r="BL44" s="67">
        <v>0</v>
      </c>
      <c r="BM44" s="67">
        <v>0</v>
      </c>
      <c r="BN44" s="67">
        <v>5</v>
      </c>
      <c r="BO44" s="67">
        <v>4</v>
      </c>
      <c r="BP44" s="67">
        <v>2</v>
      </c>
      <c r="BQ44" s="67">
        <v>2</v>
      </c>
      <c r="BR44" s="67">
        <v>2</v>
      </c>
      <c r="BS44" s="67">
        <v>2</v>
      </c>
      <c r="BT44" s="67">
        <v>4</v>
      </c>
      <c r="BU44" s="67">
        <v>2</v>
      </c>
      <c r="BV44" s="67">
        <v>0</v>
      </c>
      <c r="BW44" s="67">
        <v>0</v>
      </c>
      <c r="BX44" s="67">
        <v>-1</v>
      </c>
      <c r="BY44" s="67">
        <v>0</v>
      </c>
    </row>
    <row r="45" spans="1:77" x14ac:dyDescent="0.25">
      <c r="A45" s="67">
        <v>3</v>
      </c>
      <c r="B45" s="67">
        <v>3</v>
      </c>
      <c r="C45" s="67">
        <v>1</v>
      </c>
      <c r="D45" s="67">
        <v>5</v>
      </c>
      <c r="E45" s="67">
        <v>5</v>
      </c>
      <c r="F45" s="67">
        <v>3</v>
      </c>
      <c r="G45" s="67">
        <v>5</v>
      </c>
      <c r="H45" s="67">
        <v>3</v>
      </c>
      <c r="I45" s="67">
        <v>2</v>
      </c>
      <c r="J45" s="67">
        <v>2</v>
      </c>
      <c r="K45" s="67">
        <v>0</v>
      </c>
      <c r="L45" s="67">
        <v>0</v>
      </c>
      <c r="M45" s="67">
        <v>1</v>
      </c>
      <c r="N45" s="67">
        <v>5</v>
      </c>
      <c r="O45" s="67">
        <v>3</v>
      </c>
      <c r="P45" s="67">
        <v>3</v>
      </c>
      <c r="Q45" s="67">
        <v>4</v>
      </c>
      <c r="R45" s="67">
        <v>5</v>
      </c>
      <c r="S45" s="67">
        <v>1</v>
      </c>
      <c r="T45" s="67">
        <v>4</v>
      </c>
      <c r="U45" s="67">
        <v>3</v>
      </c>
      <c r="V45" s="67">
        <v>2</v>
      </c>
      <c r="W45" s="67">
        <v>1</v>
      </c>
      <c r="X45" s="67">
        <v>1</v>
      </c>
      <c r="Y45" s="67">
        <v>1</v>
      </c>
      <c r="Z45" s="67">
        <v>0</v>
      </c>
      <c r="AA45" s="67">
        <v>3</v>
      </c>
      <c r="AB45" s="67">
        <v>2</v>
      </c>
      <c r="AC45" s="67">
        <v>1</v>
      </c>
      <c r="AD45" s="67">
        <v>3</v>
      </c>
      <c r="AE45" s="67">
        <v>4</v>
      </c>
      <c r="AF45" s="67">
        <v>2</v>
      </c>
      <c r="AG45" s="67">
        <v>3</v>
      </c>
      <c r="AH45" s="67">
        <v>3</v>
      </c>
      <c r="AI45" s="67">
        <v>5</v>
      </c>
      <c r="AJ45" s="67">
        <v>1</v>
      </c>
      <c r="AK45" s="67">
        <v>0</v>
      </c>
      <c r="AL45" s="67">
        <v>0</v>
      </c>
      <c r="AM45" s="67">
        <v>0</v>
      </c>
      <c r="AN45" s="67">
        <v>4</v>
      </c>
      <c r="AO45" s="67">
        <v>3</v>
      </c>
      <c r="AP45" s="67">
        <v>4</v>
      </c>
      <c r="AQ45" s="67">
        <v>3</v>
      </c>
      <c r="AR45" s="67">
        <v>4</v>
      </c>
      <c r="AS45" s="67">
        <v>3</v>
      </c>
      <c r="AT45" s="67">
        <v>3</v>
      </c>
      <c r="AU45" s="67">
        <v>4</v>
      </c>
      <c r="AV45" s="67">
        <v>4</v>
      </c>
      <c r="AW45" s="67">
        <v>1</v>
      </c>
      <c r="AX45" s="67">
        <v>0</v>
      </c>
      <c r="AY45" s="67">
        <v>1</v>
      </c>
      <c r="AZ45" s="67">
        <v>0</v>
      </c>
      <c r="BA45" s="67">
        <v>4</v>
      </c>
      <c r="BB45" s="67">
        <v>3</v>
      </c>
      <c r="BC45" s="67">
        <v>3</v>
      </c>
      <c r="BD45" s="67">
        <v>1</v>
      </c>
      <c r="BE45" s="67">
        <v>4</v>
      </c>
      <c r="BF45" s="67">
        <v>1</v>
      </c>
      <c r="BG45" s="67">
        <v>5</v>
      </c>
      <c r="BH45" s="67">
        <v>3</v>
      </c>
      <c r="BI45" s="67">
        <v>2</v>
      </c>
      <c r="BJ45" s="67">
        <v>1</v>
      </c>
      <c r="BK45" s="67">
        <v>0</v>
      </c>
      <c r="BL45" s="67">
        <v>1</v>
      </c>
      <c r="BM45" s="67">
        <v>0</v>
      </c>
      <c r="BN45" s="67">
        <v>2</v>
      </c>
      <c r="BO45" s="67">
        <v>4</v>
      </c>
      <c r="BP45" s="67">
        <v>3</v>
      </c>
      <c r="BQ45" s="67">
        <v>1</v>
      </c>
      <c r="BR45" s="67">
        <v>2</v>
      </c>
      <c r="BS45" s="67">
        <v>2</v>
      </c>
      <c r="BT45" s="67">
        <v>4</v>
      </c>
      <c r="BU45" s="67">
        <v>1</v>
      </c>
      <c r="BV45" s="67">
        <v>0</v>
      </c>
      <c r="BW45" s="67">
        <v>0</v>
      </c>
      <c r="BX45" s="67">
        <v>-1</v>
      </c>
      <c r="BY45" s="67">
        <v>0</v>
      </c>
    </row>
    <row r="46" spans="1:77" x14ac:dyDescent="0.25">
      <c r="A46" s="67">
        <v>4</v>
      </c>
      <c r="B46" s="67">
        <v>1</v>
      </c>
      <c r="C46" s="67">
        <v>1</v>
      </c>
      <c r="D46" s="67">
        <v>4</v>
      </c>
      <c r="E46" s="67">
        <v>1</v>
      </c>
      <c r="F46" s="67">
        <v>3</v>
      </c>
      <c r="G46" s="67">
        <v>3</v>
      </c>
      <c r="H46" s="67">
        <v>5</v>
      </c>
      <c r="I46" s="67">
        <v>2</v>
      </c>
      <c r="J46" s="67">
        <v>2</v>
      </c>
      <c r="K46" s="67">
        <v>1</v>
      </c>
      <c r="L46" s="67">
        <v>0</v>
      </c>
      <c r="M46" s="67">
        <v>0</v>
      </c>
      <c r="N46" s="67">
        <v>5</v>
      </c>
      <c r="O46" s="67">
        <v>2</v>
      </c>
      <c r="P46" s="67">
        <v>5</v>
      </c>
      <c r="Q46" s="67">
        <v>4</v>
      </c>
      <c r="R46" s="67">
        <v>1</v>
      </c>
      <c r="S46" s="67">
        <v>2</v>
      </c>
      <c r="T46" s="67">
        <v>5</v>
      </c>
      <c r="U46" s="67">
        <v>4</v>
      </c>
      <c r="V46" s="67">
        <v>5</v>
      </c>
      <c r="W46" s="67">
        <v>2</v>
      </c>
      <c r="X46" s="67">
        <v>0</v>
      </c>
      <c r="Y46" s="67">
        <v>0</v>
      </c>
      <c r="Z46" s="67">
        <v>0</v>
      </c>
      <c r="AA46" s="67">
        <v>5</v>
      </c>
      <c r="AB46" s="67">
        <v>2</v>
      </c>
      <c r="AC46" s="67">
        <v>4</v>
      </c>
      <c r="AD46" s="67">
        <v>4</v>
      </c>
      <c r="AE46" s="67">
        <v>5</v>
      </c>
      <c r="AF46" s="67">
        <v>2</v>
      </c>
      <c r="AG46" s="67">
        <v>3</v>
      </c>
      <c r="AH46" s="67">
        <v>4</v>
      </c>
      <c r="AI46" s="67">
        <v>2</v>
      </c>
      <c r="AJ46" s="67">
        <v>3</v>
      </c>
      <c r="AK46" s="67">
        <v>0</v>
      </c>
      <c r="AL46" s="67">
        <v>1</v>
      </c>
      <c r="AM46" s="67">
        <v>0</v>
      </c>
      <c r="AN46" s="67">
        <v>3</v>
      </c>
      <c r="AO46" s="67">
        <v>2</v>
      </c>
      <c r="AP46" s="67">
        <v>3</v>
      </c>
      <c r="AQ46" s="67">
        <v>2</v>
      </c>
      <c r="AR46" s="67">
        <v>3</v>
      </c>
      <c r="AS46" s="67">
        <v>1</v>
      </c>
      <c r="AT46" s="67">
        <v>4</v>
      </c>
      <c r="AU46" s="67">
        <v>4</v>
      </c>
      <c r="AV46" s="67">
        <v>5</v>
      </c>
      <c r="AW46" s="67">
        <v>3</v>
      </c>
      <c r="AX46" s="67">
        <v>1</v>
      </c>
      <c r="AY46" s="67">
        <v>1</v>
      </c>
      <c r="AZ46" s="67">
        <v>0</v>
      </c>
      <c r="BA46" s="67">
        <v>4</v>
      </c>
      <c r="BB46" s="67">
        <v>2</v>
      </c>
      <c r="BC46" s="67">
        <v>2</v>
      </c>
      <c r="BD46" s="67">
        <v>2</v>
      </c>
      <c r="BE46" s="67">
        <v>5</v>
      </c>
      <c r="BF46" s="67">
        <v>3</v>
      </c>
      <c r="BG46" s="67">
        <v>5</v>
      </c>
      <c r="BH46" s="67">
        <v>2</v>
      </c>
      <c r="BI46" s="67">
        <v>2</v>
      </c>
      <c r="BJ46" s="67">
        <v>2</v>
      </c>
      <c r="BK46" s="67">
        <v>1</v>
      </c>
      <c r="BL46" s="67">
        <v>1</v>
      </c>
      <c r="BM46" s="67">
        <v>1</v>
      </c>
      <c r="BN46" s="67">
        <v>3</v>
      </c>
      <c r="BO46" s="67">
        <v>3</v>
      </c>
      <c r="BP46" s="67">
        <v>3</v>
      </c>
      <c r="BQ46" s="67">
        <v>2</v>
      </c>
      <c r="BR46" s="67">
        <v>3</v>
      </c>
      <c r="BS46" s="67">
        <v>2</v>
      </c>
      <c r="BT46" s="67">
        <v>2</v>
      </c>
      <c r="BU46" s="67">
        <v>1</v>
      </c>
      <c r="BV46" s="67">
        <v>0</v>
      </c>
      <c r="BW46" s="67">
        <v>0</v>
      </c>
      <c r="BX46" s="67">
        <v>-1</v>
      </c>
      <c r="BY46" s="67">
        <v>0</v>
      </c>
    </row>
    <row r="47" spans="1:77" x14ac:dyDescent="0.25">
      <c r="A47" s="67">
        <v>5</v>
      </c>
      <c r="B47" s="67">
        <v>3</v>
      </c>
      <c r="C47" s="67">
        <v>3</v>
      </c>
      <c r="D47" s="67">
        <v>2</v>
      </c>
      <c r="E47" s="67">
        <v>1</v>
      </c>
      <c r="F47" s="67">
        <v>3</v>
      </c>
      <c r="G47" s="67">
        <v>5</v>
      </c>
      <c r="H47" s="67">
        <v>2</v>
      </c>
      <c r="I47" s="67">
        <v>3</v>
      </c>
      <c r="J47" s="67">
        <v>1</v>
      </c>
      <c r="K47" s="67">
        <v>1</v>
      </c>
      <c r="L47" s="67">
        <v>1</v>
      </c>
      <c r="M47" s="67">
        <v>1</v>
      </c>
      <c r="N47" s="67">
        <v>5</v>
      </c>
      <c r="O47" s="67">
        <v>1</v>
      </c>
      <c r="P47" s="67">
        <v>5</v>
      </c>
      <c r="Q47" s="67">
        <v>2</v>
      </c>
      <c r="R47" s="67">
        <v>4</v>
      </c>
      <c r="S47" s="67">
        <v>1</v>
      </c>
      <c r="T47" s="67">
        <v>3</v>
      </c>
      <c r="U47" s="67">
        <v>5</v>
      </c>
      <c r="V47" s="67">
        <v>4</v>
      </c>
      <c r="W47" s="67">
        <v>3</v>
      </c>
      <c r="X47" s="67">
        <v>1</v>
      </c>
      <c r="Y47" s="67">
        <v>1</v>
      </c>
      <c r="Z47" s="67">
        <v>0</v>
      </c>
      <c r="AA47" s="67">
        <v>4</v>
      </c>
      <c r="AB47" s="67">
        <v>1</v>
      </c>
      <c r="AC47" s="67">
        <v>5</v>
      </c>
      <c r="AD47" s="67">
        <v>5</v>
      </c>
      <c r="AE47" s="67">
        <v>3</v>
      </c>
      <c r="AF47" s="67">
        <v>3</v>
      </c>
      <c r="AG47" s="67">
        <v>3</v>
      </c>
      <c r="AH47" s="67">
        <v>2</v>
      </c>
      <c r="AI47" s="67">
        <v>5</v>
      </c>
      <c r="AJ47" s="67">
        <v>3</v>
      </c>
      <c r="AK47" s="67">
        <v>1</v>
      </c>
      <c r="AL47" s="67">
        <v>1</v>
      </c>
      <c r="AM47" s="67">
        <v>1</v>
      </c>
      <c r="AN47" s="67">
        <v>3</v>
      </c>
      <c r="AO47" s="67">
        <v>1</v>
      </c>
      <c r="AP47" s="67">
        <v>3</v>
      </c>
      <c r="AQ47" s="67">
        <v>4</v>
      </c>
      <c r="AR47" s="67">
        <v>5</v>
      </c>
      <c r="AS47" s="67">
        <v>3</v>
      </c>
      <c r="AT47" s="67">
        <v>5</v>
      </c>
      <c r="AU47" s="67">
        <v>4</v>
      </c>
      <c r="AV47" s="67">
        <v>2</v>
      </c>
      <c r="AW47" s="67">
        <v>1</v>
      </c>
      <c r="AX47" s="67">
        <v>0</v>
      </c>
      <c r="AY47" s="67">
        <v>1</v>
      </c>
      <c r="AZ47" s="67">
        <v>0</v>
      </c>
      <c r="BA47" s="67">
        <v>3</v>
      </c>
      <c r="BB47" s="67">
        <v>1</v>
      </c>
      <c r="BC47" s="67">
        <v>4</v>
      </c>
      <c r="BD47" s="67">
        <v>1</v>
      </c>
      <c r="BE47" s="67">
        <v>1</v>
      </c>
      <c r="BF47" s="67">
        <v>2</v>
      </c>
      <c r="BG47" s="67">
        <v>5</v>
      </c>
      <c r="BH47" s="67">
        <v>5</v>
      </c>
      <c r="BI47" s="67">
        <v>5</v>
      </c>
      <c r="BJ47" s="67">
        <v>2</v>
      </c>
      <c r="BK47" s="67">
        <v>1</v>
      </c>
      <c r="BL47" s="67">
        <v>0</v>
      </c>
      <c r="BM47" s="67">
        <v>0</v>
      </c>
      <c r="BN47" s="67">
        <v>1</v>
      </c>
      <c r="BO47" s="67">
        <v>1</v>
      </c>
      <c r="BP47" s="67">
        <v>2</v>
      </c>
      <c r="BQ47" s="67">
        <v>2</v>
      </c>
      <c r="BR47" s="67">
        <v>4</v>
      </c>
      <c r="BS47" s="67">
        <v>2</v>
      </c>
      <c r="BT47" s="67">
        <v>1</v>
      </c>
      <c r="BU47" s="67">
        <v>3</v>
      </c>
      <c r="BV47" s="67">
        <v>0</v>
      </c>
      <c r="BW47" s="67">
        <v>0</v>
      </c>
      <c r="BX47" s="67">
        <v>-1</v>
      </c>
      <c r="BY47" s="67">
        <v>0</v>
      </c>
    </row>
    <row r="48" spans="1:77" x14ac:dyDescent="0.25">
      <c r="A48" s="67">
        <v>5</v>
      </c>
      <c r="B48" s="67">
        <v>2</v>
      </c>
      <c r="C48" s="67">
        <v>4</v>
      </c>
      <c r="D48" s="67">
        <v>3</v>
      </c>
      <c r="E48" s="67">
        <v>1</v>
      </c>
      <c r="F48" s="67">
        <v>1</v>
      </c>
      <c r="G48" s="67">
        <v>4</v>
      </c>
      <c r="H48" s="67">
        <v>4</v>
      </c>
      <c r="I48" s="67">
        <v>5</v>
      </c>
      <c r="J48" s="67">
        <v>1</v>
      </c>
      <c r="K48" s="67">
        <v>1</v>
      </c>
      <c r="L48" s="67">
        <v>0</v>
      </c>
      <c r="M48" s="67">
        <v>0</v>
      </c>
      <c r="N48" s="67">
        <v>4</v>
      </c>
      <c r="O48" s="67">
        <v>1</v>
      </c>
      <c r="P48" s="67">
        <v>4</v>
      </c>
      <c r="Q48" s="67">
        <v>3</v>
      </c>
      <c r="R48" s="67">
        <v>5</v>
      </c>
      <c r="S48" s="67">
        <v>1</v>
      </c>
      <c r="T48" s="67">
        <v>4</v>
      </c>
      <c r="U48" s="67">
        <v>5</v>
      </c>
      <c r="V48" s="67">
        <v>5</v>
      </c>
      <c r="W48" s="67">
        <v>3</v>
      </c>
      <c r="X48" s="67">
        <v>1</v>
      </c>
      <c r="Y48" s="67">
        <v>1</v>
      </c>
      <c r="Z48" s="67">
        <v>1</v>
      </c>
      <c r="AA48" s="67">
        <v>3</v>
      </c>
      <c r="AB48" s="67">
        <v>2</v>
      </c>
      <c r="AC48" s="67">
        <v>1</v>
      </c>
      <c r="AD48" s="67">
        <v>2</v>
      </c>
      <c r="AE48" s="67">
        <v>2</v>
      </c>
      <c r="AF48" s="67">
        <v>2</v>
      </c>
      <c r="AG48" s="67">
        <v>4</v>
      </c>
      <c r="AH48" s="67">
        <v>5</v>
      </c>
      <c r="AI48" s="67">
        <v>5</v>
      </c>
      <c r="AJ48" s="67">
        <v>2</v>
      </c>
      <c r="AK48" s="67">
        <v>1</v>
      </c>
      <c r="AL48" s="67">
        <v>1</v>
      </c>
      <c r="AM48" s="67">
        <v>0</v>
      </c>
      <c r="AN48" s="67">
        <v>3</v>
      </c>
      <c r="AO48" s="67">
        <v>1</v>
      </c>
      <c r="AP48" s="67">
        <v>3</v>
      </c>
      <c r="AQ48" s="67">
        <v>1</v>
      </c>
      <c r="AR48" s="67">
        <v>1</v>
      </c>
      <c r="AS48" s="67">
        <v>2</v>
      </c>
      <c r="AT48" s="67">
        <v>4</v>
      </c>
      <c r="AU48" s="67">
        <v>2</v>
      </c>
      <c r="AV48" s="67">
        <v>4</v>
      </c>
      <c r="AW48" s="67">
        <v>3</v>
      </c>
      <c r="AX48" s="67">
        <v>1</v>
      </c>
      <c r="AY48" s="67">
        <v>1</v>
      </c>
      <c r="AZ48" s="67">
        <v>0</v>
      </c>
      <c r="BA48" s="67">
        <v>4</v>
      </c>
      <c r="BB48" s="67">
        <v>3</v>
      </c>
      <c r="BC48" s="67">
        <v>4</v>
      </c>
      <c r="BD48" s="67">
        <v>1</v>
      </c>
      <c r="BE48" s="67">
        <v>1</v>
      </c>
      <c r="BF48" s="67">
        <v>1</v>
      </c>
      <c r="BG48" s="67">
        <v>4</v>
      </c>
      <c r="BH48" s="67">
        <v>5</v>
      </c>
      <c r="BI48" s="67">
        <v>5</v>
      </c>
      <c r="BJ48" s="67">
        <v>3</v>
      </c>
      <c r="BK48" s="67">
        <v>0</v>
      </c>
      <c r="BL48" s="67">
        <v>0</v>
      </c>
      <c r="BM48" s="67">
        <v>0</v>
      </c>
      <c r="BN48" s="67">
        <v>2</v>
      </c>
      <c r="BO48" s="67">
        <v>1</v>
      </c>
      <c r="BP48" s="67">
        <v>3</v>
      </c>
      <c r="BQ48" s="67">
        <v>4</v>
      </c>
      <c r="BR48" s="67">
        <v>4</v>
      </c>
      <c r="BS48" s="67">
        <v>1</v>
      </c>
      <c r="BT48" s="67">
        <v>3</v>
      </c>
      <c r="BU48" s="67">
        <v>1</v>
      </c>
      <c r="BV48" s="67">
        <v>0</v>
      </c>
      <c r="BW48" s="67">
        <v>0</v>
      </c>
      <c r="BX48" s="67">
        <v>-1</v>
      </c>
      <c r="BY48" s="67">
        <v>0</v>
      </c>
    </row>
    <row r="49" spans="1:77" x14ac:dyDescent="0.25">
      <c r="A49" s="67">
        <v>3</v>
      </c>
      <c r="B49" s="67">
        <v>3</v>
      </c>
      <c r="C49" s="67">
        <v>2</v>
      </c>
      <c r="D49" s="67">
        <v>5</v>
      </c>
      <c r="E49" s="67">
        <v>4</v>
      </c>
      <c r="F49" s="67">
        <v>3</v>
      </c>
      <c r="G49" s="67">
        <v>5</v>
      </c>
      <c r="H49" s="67">
        <v>2</v>
      </c>
      <c r="I49" s="67">
        <v>2</v>
      </c>
      <c r="J49" s="67">
        <v>3</v>
      </c>
      <c r="K49" s="67">
        <v>1</v>
      </c>
      <c r="L49" s="67">
        <v>0</v>
      </c>
      <c r="M49" s="67">
        <v>0</v>
      </c>
      <c r="N49" s="67">
        <v>3</v>
      </c>
      <c r="O49" s="67">
        <v>2</v>
      </c>
      <c r="P49" s="67">
        <v>1</v>
      </c>
      <c r="Q49" s="67">
        <v>4</v>
      </c>
      <c r="R49" s="67">
        <v>5</v>
      </c>
      <c r="S49" s="67">
        <v>2</v>
      </c>
      <c r="T49" s="67">
        <v>4</v>
      </c>
      <c r="U49" s="67">
        <v>5</v>
      </c>
      <c r="V49" s="67">
        <v>5</v>
      </c>
      <c r="W49" s="67">
        <v>2</v>
      </c>
      <c r="X49" s="67">
        <v>0</v>
      </c>
      <c r="Y49" s="67">
        <v>1</v>
      </c>
      <c r="Z49" s="67">
        <v>0</v>
      </c>
      <c r="AA49" s="67">
        <v>5</v>
      </c>
      <c r="AB49" s="67">
        <v>3</v>
      </c>
      <c r="AC49" s="67">
        <v>3</v>
      </c>
      <c r="AD49" s="67">
        <v>3</v>
      </c>
      <c r="AE49" s="67">
        <v>5</v>
      </c>
      <c r="AF49" s="67">
        <v>1</v>
      </c>
      <c r="AG49" s="67">
        <v>4</v>
      </c>
      <c r="AH49" s="67">
        <v>2</v>
      </c>
      <c r="AI49" s="67">
        <v>3</v>
      </c>
      <c r="AJ49" s="67">
        <v>1</v>
      </c>
      <c r="AK49" s="67">
        <v>1</v>
      </c>
      <c r="AL49" s="67">
        <v>0</v>
      </c>
      <c r="AM49" s="67">
        <v>1</v>
      </c>
      <c r="AN49" s="67">
        <v>5</v>
      </c>
      <c r="AO49" s="67">
        <v>3</v>
      </c>
      <c r="AP49" s="67">
        <v>3</v>
      </c>
      <c r="AQ49" s="67">
        <v>1</v>
      </c>
      <c r="AR49" s="67">
        <v>2</v>
      </c>
      <c r="AS49" s="67">
        <v>1</v>
      </c>
      <c r="AT49" s="67">
        <v>5</v>
      </c>
      <c r="AU49" s="67">
        <v>2</v>
      </c>
      <c r="AV49" s="67">
        <v>4</v>
      </c>
      <c r="AW49" s="67">
        <v>3</v>
      </c>
      <c r="AX49" s="67">
        <v>0</v>
      </c>
      <c r="AY49" s="67">
        <v>1</v>
      </c>
      <c r="AZ49" s="67">
        <v>1</v>
      </c>
      <c r="BA49" s="67">
        <v>3</v>
      </c>
      <c r="BB49" s="67">
        <v>3</v>
      </c>
      <c r="BC49" s="67">
        <v>4</v>
      </c>
      <c r="BD49" s="67">
        <v>5</v>
      </c>
      <c r="BE49" s="67">
        <v>1</v>
      </c>
      <c r="BF49" s="67">
        <v>1</v>
      </c>
      <c r="BG49" s="67">
        <v>4</v>
      </c>
      <c r="BH49" s="67">
        <v>4</v>
      </c>
      <c r="BI49" s="67">
        <v>2</v>
      </c>
      <c r="BJ49" s="67">
        <v>1</v>
      </c>
      <c r="BK49" s="67">
        <v>0</v>
      </c>
      <c r="BL49" s="67">
        <v>0</v>
      </c>
      <c r="BM49" s="67">
        <v>0</v>
      </c>
      <c r="BN49" s="67">
        <v>1</v>
      </c>
      <c r="BO49" s="67">
        <v>1</v>
      </c>
      <c r="BP49" s="67">
        <v>1</v>
      </c>
      <c r="BQ49" s="67">
        <v>3</v>
      </c>
      <c r="BR49" s="67">
        <v>4</v>
      </c>
      <c r="BS49" s="67">
        <v>3</v>
      </c>
      <c r="BT49" s="67">
        <v>1</v>
      </c>
      <c r="BU49" s="67">
        <v>1</v>
      </c>
      <c r="BV49" s="67">
        <v>0</v>
      </c>
      <c r="BW49" s="67">
        <v>0</v>
      </c>
      <c r="BX49" s="67">
        <v>-1</v>
      </c>
      <c r="BY49" s="67">
        <v>0</v>
      </c>
    </row>
    <row r="50" spans="1:77" x14ac:dyDescent="0.25">
      <c r="A50" s="67">
        <v>4</v>
      </c>
      <c r="B50" s="67">
        <v>3</v>
      </c>
      <c r="C50" s="67">
        <v>2</v>
      </c>
      <c r="D50" s="67">
        <v>4</v>
      </c>
      <c r="E50" s="67">
        <v>2</v>
      </c>
      <c r="F50" s="67">
        <v>1</v>
      </c>
      <c r="G50" s="67">
        <v>5</v>
      </c>
      <c r="H50" s="67">
        <v>2</v>
      </c>
      <c r="I50" s="67">
        <v>4</v>
      </c>
      <c r="J50" s="67">
        <v>1</v>
      </c>
      <c r="K50" s="67">
        <v>1</v>
      </c>
      <c r="L50" s="67">
        <v>1</v>
      </c>
      <c r="M50" s="67">
        <v>0</v>
      </c>
      <c r="N50" s="67">
        <v>4</v>
      </c>
      <c r="O50" s="67">
        <v>3</v>
      </c>
      <c r="P50" s="67">
        <v>2</v>
      </c>
      <c r="Q50" s="67">
        <v>1</v>
      </c>
      <c r="R50" s="67">
        <v>2</v>
      </c>
      <c r="S50" s="67">
        <v>1</v>
      </c>
      <c r="T50" s="67">
        <v>5</v>
      </c>
      <c r="U50" s="67">
        <v>5</v>
      </c>
      <c r="V50" s="67">
        <v>5</v>
      </c>
      <c r="W50" s="67">
        <v>1</v>
      </c>
      <c r="X50" s="67">
        <v>0</v>
      </c>
      <c r="Y50" s="67">
        <v>1</v>
      </c>
      <c r="Z50" s="67">
        <v>1</v>
      </c>
      <c r="AA50" s="67">
        <v>3</v>
      </c>
      <c r="AB50" s="67">
        <v>1</v>
      </c>
      <c r="AC50" s="67">
        <v>1</v>
      </c>
      <c r="AD50" s="67">
        <v>1</v>
      </c>
      <c r="AE50" s="67">
        <v>2</v>
      </c>
      <c r="AF50" s="67">
        <v>3</v>
      </c>
      <c r="AG50" s="67">
        <v>4</v>
      </c>
      <c r="AH50" s="67">
        <v>3</v>
      </c>
      <c r="AI50" s="67">
        <v>5</v>
      </c>
      <c r="AJ50" s="67">
        <v>1</v>
      </c>
      <c r="AK50" s="67">
        <v>1</v>
      </c>
      <c r="AL50" s="67">
        <v>1</v>
      </c>
      <c r="AM50" s="67">
        <v>1</v>
      </c>
      <c r="AN50" s="67">
        <v>5</v>
      </c>
      <c r="AO50" s="67">
        <v>1</v>
      </c>
      <c r="AP50" s="67">
        <v>3</v>
      </c>
      <c r="AQ50" s="67">
        <v>2</v>
      </c>
      <c r="AR50" s="67">
        <v>3</v>
      </c>
      <c r="AS50" s="67">
        <v>3</v>
      </c>
      <c r="AT50" s="67">
        <v>3</v>
      </c>
      <c r="AU50" s="67">
        <v>5</v>
      </c>
      <c r="AV50" s="67">
        <v>5</v>
      </c>
      <c r="AW50" s="67">
        <v>2</v>
      </c>
      <c r="AX50" s="67">
        <v>0</v>
      </c>
      <c r="AY50" s="67">
        <v>0</v>
      </c>
      <c r="AZ50" s="67">
        <v>1</v>
      </c>
      <c r="BA50" s="67">
        <v>5</v>
      </c>
      <c r="BB50" s="67">
        <v>1</v>
      </c>
      <c r="BC50" s="67">
        <v>5</v>
      </c>
      <c r="BD50" s="67">
        <v>4</v>
      </c>
      <c r="BE50" s="67">
        <v>4</v>
      </c>
      <c r="BF50" s="67">
        <v>2</v>
      </c>
      <c r="BG50" s="67">
        <v>3</v>
      </c>
      <c r="BH50" s="67">
        <v>5</v>
      </c>
      <c r="BI50" s="67">
        <v>2</v>
      </c>
      <c r="BJ50" s="67">
        <v>3</v>
      </c>
      <c r="BK50" s="67">
        <v>1</v>
      </c>
      <c r="BL50" s="67">
        <v>0</v>
      </c>
      <c r="BM50" s="67">
        <v>1</v>
      </c>
      <c r="BN50" s="67">
        <v>3</v>
      </c>
      <c r="BO50" s="67">
        <v>4</v>
      </c>
      <c r="BP50" s="67">
        <v>3</v>
      </c>
      <c r="BQ50" s="67">
        <v>6</v>
      </c>
      <c r="BR50" s="67">
        <v>4</v>
      </c>
      <c r="BS50" s="67">
        <v>2</v>
      </c>
      <c r="BT50" s="67">
        <v>4</v>
      </c>
      <c r="BU50" s="67">
        <v>1</v>
      </c>
      <c r="BV50" s="67">
        <v>0</v>
      </c>
      <c r="BW50" s="67">
        <v>0</v>
      </c>
      <c r="BX50" s="67">
        <v>-1</v>
      </c>
      <c r="BY50" s="67">
        <v>0</v>
      </c>
    </row>
    <row r="51" spans="1:77" x14ac:dyDescent="0.25">
      <c r="A51" s="67">
        <v>5</v>
      </c>
      <c r="B51" s="67">
        <v>2</v>
      </c>
      <c r="C51" s="67">
        <v>1</v>
      </c>
      <c r="D51" s="67">
        <v>3</v>
      </c>
      <c r="E51" s="67">
        <v>1</v>
      </c>
      <c r="F51" s="67">
        <v>3</v>
      </c>
      <c r="G51" s="67">
        <v>3</v>
      </c>
      <c r="H51" s="67">
        <v>3</v>
      </c>
      <c r="I51" s="67">
        <v>4</v>
      </c>
      <c r="J51" s="67">
        <v>3</v>
      </c>
      <c r="K51" s="67">
        <v>0</v>
      </c>
      <c r="L51" s="67">
        <v>0</v>
      </c>
      <c r="M51" s="67">
        <v>1</v>
      </c>
      <c r="N51" s="67">
        <v>5</v>
      </c>
      <c r="O51" s="67">
        <v>2</v>
      </c>
      <c r="P51" s="67">
        <v>4</v>
      </c>
      <c r="Q51" s="67">
        <v>5</v>
      </c>
      <c r="R51" s="67">
        <v>2</v>
      </c>
      <c r="S51" s="67">
        <v>3</v>
      </c>
      <c r="T51" s="67">
        <v>4</v>
      </c>
      <c r="U51" s="67">
        <v>3</v>
      </c>
      <c r="V51" s="67">
        <v>3</v>
      </c>
      <c r="W51" s="67">
        <v>3</v>
      </c>
      <c r="X51" s="67">
        <v>1</v>
      </c>
      <c r="Y51" s="67">
        <v>0</v>
      </c>
      <c r="Z51" s="67">
        <v>1</v>
      </c>
      <c r="AA51" s="67">
        <v>4</v>
      </c>
      <c r="AB51" s="67">
        <v>1</v>
      </c>
      <c r="AC51" s="67">
        <v>1</v>
      </c>
      <c r="AD51" s="67">
        <v>2</v>
      </c>
      <c r="AE51" s="67">
        <v>3</v>
      </c>
      <c r="AF51" s="67">
        <v>2</v>
      </c>
      <c r="AG51" s="67">
        <v>3</v>
      </c>
      <c r="AH51" s="67">
        <v>5</v>
      </c>
      <c r="AI51" s="67">
        <v>4</v>
      </c>
      <c r="AJ51" s="67">
        <v>2</v>
      </c>
      <c r="AK51" s="67">
        <v>0</v>
      </c>
      <c r="AL51" s="67">
        <v>0</v>
      </c>
      <c r="AM51" s="67">
        <v>1</v>
      </c>
      <c r="AN51" s="67">
        <v>5</v>
      </c>
      <c r="AO51" s="67">
        <v>2</v>
      </c>
      <c r="AP51" s="67">
        <v>5</v>
      </c>
      <c r="AQ51" s="67">
        <v>5</v>
      </c>
      <c r="AR51" s="67">
        <v>3</v>
      </c>
      <c r="AS51" s="67">
        <v>3</v>
      </c>
      <c r="AT51" s="67">
        <v>5</v>
      </c>
      <c r="AU51" s="67">
        <v>5</v>
      </c>
      <c r="AV51" s="67">
        <v>2</v>
      </c>
      <c r="AW51" s="67">
        <v>2</v>
      </c>
      <c r="AX51" s="67">
        <v>0</v>
      </c>
      <c r="AY51" s="67">
        <v>0</v>
      </c>
      <c r="AZ51" s="67">
        <v>0</v>
      </c>
      <c r="BA51" s="67">
        <v>3</v>
      </c>
      <c r="BB51" s="67">
        <v>1</v>
      </c>
      <c r="BC51" s="67">
        <v>1</v>
      </c>
      <c r="BD51" s="67">
        <v>4</v>
      </c>
      <c r="BE51" s="67">
        <v>1</v>
      </c>
      <c r="BF51" s="67">
        <v>3</v>
      </c>
      <c r="BG51" s="67">
        <v>5</v>
      </c>
      <c r="BH51" s="67">
        <v>4</v>
      </c>
      <c r="BI51" s="67">
        <v>5</v>
      </c>
      <c r="BJ51" s="67">
        <v>2</v>
      </c>
      <c r="BK51" s="67">
        <v>0</v>
      </c>
      <c r="BL51" s="67">
        <v>1</v>
      </c>
      <c r="BM51" s="67">
        <v>1</v>
      </c>
      <c r="BN51" s="67">
        <v>5</v>
      </c>
      <c r="BO51" s="67">
        <v>1</v>
      </c>
      <c r="BP51" s="67">
        <v>1</v>
      </c>
      <c r="BQ51" s="67">
        <v>4</v>
      </c>
      <c r="BR51" s="67">
        <v>2</v>
      </c>
      <c r="BS51" s="67">
        <v>2</v>
      </c>
      <c r="BT51" s="67">
        <v>3</v>
      </c>
      <c r="BU51" s="67">
        <v>1</v>
      </c>
      <c r="BV51" s="67">
        <v>0</v>
      </c>
      <c r="BW51" s="67">
        <v>0</v>
      </c>
      <c r="BX51" s="67">
        <v>-1</v>
      </c>
      <c r="BY51" s="67">
        <v>0</v>
      </c>
    </row>
    <row r="52" spans="1:77" x14ac:dyDescent="0.25">
      <c r="A52" s="67">
        <v>4</v>
      </c>
      <c r="B52" s="67">
        <v>2</v>
      </c>
      <c r="C52" s="67">
        <v>2</v>
      </c>
      <c r="D52" s="67">
        <v>5</v>
      </c>
      <c r="E52" s="67">
        <v>2</v>
      </c>
      <c r="F52" s="67">
        <v>1</v>
      </c>
      <c r="G52" s="67">
        <v>3</v>
      </c>
      <c r="H52" s="67">
        <v>5</v>
      </c>
      <c r="I52" s="67">
        <v>3</v>
      </c>
      <c r="J52" s="67">
        <v>2</v>
      </c>
      <c r="K52" s="67">
        <v>1</v>
      </c>
      <c r="L52" s="67">
        <v>0</v>
      </c>
      <c r="M52" s="67">
        <v>0</v>
      </c>
      <c r="N52" s="67">
        <v>4</v>
      </c>
      <c r="O52" s="67">
        <v>3</v>
      </c>
      <c r="P52" s="67">
        <v>5</v>
      </c>
      <c r="Q52" s="67">
        <v>1</v>
      </c>
      <c r="R52" s="67">
        <v>1</v>
      </c>
      <c r="S52" s="67">
        <v>3</v>
      </c>
      <c r="T52" s="67">
        <v>3</v>
      </c>
      <c r="U52" s="67">
        <v>4</v>
      </c>
      <c r="V52" s="67">
        <v>3</v>
      </c>
      <c r="W52" s="67">
        <v>1</v>
      </c>
      <c r="X52" s="67">
        <v>0</v>
      </c>
      <c r="Y52" s="67">
        <v>1</v>
      </c>
      <c r="Z52" s="67">
        <v>1</v>
      </c>
      <c r="AA52" s="67">
        <v>5</v>
      </c>
      <c r="AB52" s="67">
        <v>1</v>
      </c>
      <c r="AC52" s="67">
        <v>1</v>
      </c>
      <c r="AD52" s="67">
        <v>1</v>
      </c>
      <c r="AE52" s="67">
        <v>2</v>
      </c>
      <c r="AF52" s="67">
        <v>1</v>
      </c>
      <c r="AG52" s="67">
        <v>5</v>
      </c>
      <c r="AH52" s="67">
        <v>5</v>
      </c>
      <c r="AI52" s="67">
        <v>5</v>
      </c>
      <c r="AJ52" s="67">
        <v>1</v>
      </c>
      <c r="AK52" s="67">
        <v>1</v>
      </c>
      <c r="AL52" s="67">
        <v>0</v>
      </c>
      <c r="AM52" s="67">
        <v>0</v>
      </c>
      <c r="AN52" s="67">
        <v>5</v>
      </c>
      <c r="AO52" s="67">
        <v>1</v>
      </c>
      <c r="AP52" s="67">
        <v>4</v>
      </c>
      <c r="AQ52" s="67">
        <v>1</v>
      </c>
      <c r="AR52" s="67">
        <v>4</v>
      </c>
      <c r="AS52" s="67">
        <v>3</v>
      </c>
      <c r="AT52" s="67">
        <v>3</v>
      </c>
      <c r="AU52" s="67">
        <v>2</v>
      </c>
      <c r="AV52" s="67">
        <v>5</v>
      </c>
      <c r="AW52" s="67">
        <v>1</v>
      </c>
      <c r="AX52" s="67">
        <v>0</v>
      </c>
      <c r="AY52" s="67">
        <v>0</v>
      </c>
      <c r="AZ52" s="67">
        <v>1</v>
      </c>
      <c r="BA52" s="67">
        <v>3</v>
      </c>
      <c r="BB52" s="67">
        <v>1</v>
      </c>
      <c r="BC52" s="67">
        <v>4</v>
      </c>
      <c r="BD52" s="67">
        <v>5</v>
      </c>
      <c r="BE52" s="67">
        <v>3</v>
      </c>
      <c r="BF52" s="67">
        <v>2</v>
      </c>
      <c r="BG52" s="67">
        <v>4</v>
      </c>
      <c r="BH52" s="67">
        <v>2</v>
      </c>
      <c r="BI52" s="67">
        <v>5</v>
      </c>
      <c r="BJ52" s="67">
        <v>1</v>
      </c>
      <c r="BK52" s="67">
        <v>1</v>
      </c>
      <c r="BL52" s="67">
        <v>1</v>
      </c>
      <c r="BM52" s="67">
        <v>1</v>
      </c>
      <c r="BN52" s="67">
        <v>1</v>
      </c>
      <c r="BO52" s="67">
        <v>1</v>
      </c>
      <c r="BP52" s="67">
        <v>2</v>
      </c>
      <c r="BQ52" s="67">
        <v>3</v>
      </c>
      <c r="BR52" s="67">
        <v>2</v>
      </c>
      <c r="BS52" s="67">
        <v>2</v>
      </c>
      <c r="BT52" s="67">
        <v>3</v>
      </c>
      <c r="BU52" s="67">
        <v>3</v>
      </c>
      <c r="BV52" s="67">
        <v>0</v>
      </c>
      <c r="BW52" s="67">
        <v>0</v>
      </c>
      <c r="BX52" s="67">
        <v>-1</v>
      </c>
      <c r="BY52" s="67">
        <v>0</v>
      </c>
    </row>
    <row r="53" spans="1:77" x14ac:dyDescent="0.25">
      <c r="A53" s="67">
        <v>3</v>
      </c>
      <c r="B53" s="67">
        <v>1</v>
      </c>
      <c r="C53" s="67">
        <v>5</v>
      </c>
      <c r="D53" s="67">
        <v>4</v>
      </c>
      <c r="E53" s="67">
        <v>5</v>
      </c>
      <c r="F53" s="67">
        <v>2</v>
      </c>
      <c r="G53" s="67">
        <v>5</v>
      </c>
      <c r="H53" s="67">
        <v>5</v>
      </c>
      <c r="I53" s="67">
        <v>4</v>
      </c>
      <c r="J53" s="67">
        <v>2</v>
      </c>
      <c r="K53" s="67">
        <v>1</v>
      </c>
      <c r="L53" s="67">
        <v>0</v>
      </c>
      <c r="M53" s="67">
        <v>0</v>
      </c>
      <c r="N53" s="67">
        <v>3</v>
      </c>
      <c r="O53" s="67">
        <v>3</v>
      </c>
      <c r="P53" s="67">
        <v>1</v>
      </c>
      <c r="Q53" s="67">
        <v>5</v>
      </c>
      <c r="R53" s="67">
        <v>1</v>
      </c>
      <c r="S53" s="67">
        <v>2</v>
      </c>
      <c r="T53" s="67">
        <v>4</v>
      </c>
      <c r="U53" s="67">
        <v>5</v>
      </c>
      <c r="V53" s="67">
        <v>4</v>
      </c>
      <c r="W53" s="67">
        <v>2</v>
      </c>
      <c r="X53" s="67">
        <v>1</v>
      </c>
      <c r="Y53" s="67">
        <v>0</v>
      </c>
      <c r="Z53" s="67">
        <v>0</v>
      </c>
      <c r="AA53" s="67">
        <v>4</v>
      </c>
      <c r="AB53" s="67">
        <v>1</v>
      </c>
      <c r="AC53" s="67">
        <v>5</v>
      </c>
      <c r="AD53" s="67">
        <v>5</v>
      </c>
      <c r="AE53" s="67">
        <v>3</v>
      </c>
      <c r="AF53" s="67">
        <v>3</v>
      </c>
      <c r="AG53" s="67">
        <v>3</v>
      </c>
      <c r="AH53" s="67">
        <v>2</v>
      </c>
      <c r="AI53" s="67">
        <v>3</v>
      </c>
      <c r="AJ53" s="67">
        <v>3</v>
      </c>
      <c r="AK53" s="67">
        <v>1</v>
      </c>
      <c r="AL53" s="67">
        <v>0</v>
      </c>
      <c r="AM53" s="67">
        <v>1</v>
      </c>
      <c r="AN53" s="67">
        <v>3</v>
      </c>
      <c r="AO53" s="67">
        <v>3</v>
      </c>
      <c r="AP53" s="67">
        <v>5</v>
      </c>
      <c r="AQ53" s="67">
        <v>2</v>
      </c>
      <c r="AR53" s="67">
        <v>4</v>
      </c>
      <c r="AS53" s="67">
        <v>2</v>
      </c>
      <c r="AT53" s="67">
        <v>4</v>
      </c>
      <c r="AU53" s="67">
        <v>2</v>
      </c>
      <c r="AV53" s="67">
        <v>4</v>
      </c>
      <c r="AW53" s="67">
        <v>1</v>
      </c>
      <c r="AX53" s="67">
        <v>1</v>
      </c>
      <c r="AY53" s="67">
        <v>0</v>
      </c>
      <c r="AZ53" s="67">
        <v>0</v>
      </c>
      <c r="BA53" s="67">
        <v>4</v>
      </c>
      <c r="BB53" s="67">
        <v>3</v>
      </c>
      <c r="BC53" s="67">
        <v>5</v>
      </c>
      <c r="BD53" s="67">
        <v>3</v>
      </c>
      <c r="BE53" s="67">
        <v>1</v>
      </c>
      <c r="BF53" s="67">
        <v>2</v>
      </c>
      <c r="BG53" s="67">
        <v>3</v>
      </c>
      <c r="BH53" s="67">
        <v>5</v>
      </c>
      <c r="BI53" s="67">
        <v>3</v>
      </c>
      <c r="BJ53" s="67">
        <v>3</v>
      </c>
      <c r="BK53" s="67">
        <v>0</v>
      </c>
      <c r="BL53" s="67">
        <v>1</v>
      </c>
      <c r="BM53" s="67">
        <v>0</v>
      </c>
      <c r="BN53" s="67">
        <v>2</v>
      </c>
      <c r="BO53" s="67">
        <v>1</v>
      </c>
      <c r="BP53" s="67">
        <v>1</v>
      </c>
      <c r="BQ53" s="67">
        <v>3</v>
      </c>
      <c r="BR53" s="67">
        <v>4</v>
      </c>
      <c r="BS53" s="67">
        <v>2</v>
      </c>
      <c r="BT53" s="67">
        <v>3</v>
      </c>
      <c r="BU53" s="67">
        <v>2</v>
      </c>
      <c r="BV53" s="67">
        <v>0</v>
      </c>
      <c r="BW53" s="67">
        <v>0</v>
      </c>
      <c r="BX53" s="67">
        <v>-1</v>
      </c>
      <c r="BY53" s="67">
        <v>0</v>
      </c>
    </row>
    <row r="54" spans="1:77" x14ac:dyDescent="0.25">
      <c r="A54" s="67">
        <v>5</v>
      </c>
      <c r="B54" s="67">
        <v>1</v>
      </c>
      <c r="C54" s="67">
        <v>5</v>
      </c>
      <c r="D54" s="67">
        <v>4</v>
      </c>
      <c r="E54" s="67">
        <v>3</v>
      </c>
      <c r="F54" s="67">
        <v>3</v>
      </c>
      <c r="G54" s="67">
        <v>5</v>
      </c>
      <c r="H54" s="67">
        <v>4</v>
      </c>
      <c r="I54" s="67">
        <v>3</v>
      </c>
      <c r="J54" s="67">
        <v>3</v>
      </c>
      <c r="K54" s="67">
        <v>0</v>
      </c>
      <c r="L54" s="67">
        <v>1</v>
      </c>
      <c r="M54" s="67">
        <v>1</v>
      </c>
      <c r="N54" s="67">
        <v>4</v>
      </c>
      <c r="O54" s="67">
        <v>3</v>
      </c>
      <c r="P54" s="67">
        <v>5</v>
      </c>
      <c r="Q54" s="67">
        <v>2</v>
      </c>
      <c r="R54" s="67">
        <v>1</v>
      </c>
      <c r="S54" s="67">
        <v>3</v>
      </c>
      <c r="T54" s="67">
        <v>5</v>
      </c>
      <c r="U54" s="67">
        <v>3</v>
      </c>
      <c r="V54" s="67">
        <v>2</v>
      </c>
      <c r="W54" s="67">
        <v>2</v>
      </c>
      <c r="X54" s="67">
        <v>1</v>
      </c>
      <c r="Y54" s="67">
        <v>1</v>
      </c>
      <c r="Z54" s="67">
        <v>1</v>
      </c>
      <c r="AA54" s="67">
        <v>5</v>
      </c>
      <c r="AB54" s="67">
        <v>1</v>
      </c>
      <c r="AC54" s="67">
        <v>2</v>
      </c>
      <c r="AD54" s="67">
        <v>2</v>
      </c>
      <c r="AE54" s="67">
        <v>4</v>
      </c>
      <c r="AF54" s="67">
        <v>1</v>
      </c>
      <c r="AG54" s="67">
        <v>3</v>
      </c>
      <c r="AH54" s="67">
        <v>2</v>
      </c>
      <c r="AI54" s="67">
        <v>2</v>
      </c>
      <c r="AJ54" s="67">
        <v>1</v>
      </c>
      <c r="AK54" s="67">
        <v>0</v>
      </c>
      <c r="AL54" s="67">
        <v>0</v>
      </c>
      <c r="AM54" s="67">
        <v>1</v>
      </c>
      <c r="AN54" s="67">
        <v>4</v>
      </c>
      <c r="AO54" s="67">
        <v>3</v>
      </c>
      <c r="AP54" s="67">
        <v>4</v>
      </c>
      <c r="AQ54" s="67">
        <v>3</v>
      </c>
      <c r="AR54" s="67">
        <v>2</v>
      </c>
      <c r="AS54" s="67">
        <v>1</v>
      </c>
      <c r="AT54" s="67">
        <v>3</v>
      </c>
      <c r="AU54" s="67">
        <v>2</v>
      </c>
      <c r="AV54" s="67">
        <v>5</v>
      </c>
      <c r="AW54" s="67">
        <v>2</v>
      </c>
      <c r="AX54" s="67">
        <v>0</v>
      </c>
      <c r="AY54" s="67">
        <v>1</v>
      </c>
      <c r="AZ54" s="67">
        <v>1</v>
      </c>
      <c r="BA54" s="67">
        <v>3</v>
      </c>
      <c r="BB54" s="67">
        <v>2</v>
      </c>
      <c r="BC54" s="67">
        <v>5</v>
      </c>
      <c r="BD54" s="67">
        <v>2</v>
      </c>
      <c r="BE54" s="67">
        <v>1</v>
      </c>
      <c r="BF54" s="67">
        <v>3</v>
      </c>
      <c r="BG54" s="67">
        <v>3</v>
      </c>
      <c r="BH54" s="67">
        <v>2</v>
      </c>
      <c r="BI54" s="67">
        <v>3</v>
      </c>
      <c r="BJ54" s="67">
        <v>3</v>
      </c>
      <c r="BK54" s="67">
        <v>0</v>
      </c>
      <c r="BL54" s="67">
        <v>1</v>
      </c>
      <c r="BM54" s="67">
        <v>1</v>
      </c>
      <c r="BN54" s="67">
        <v>5</v>
      </c>
      <c r="BO54" s="67">
        <v>1</v>
      </c>
      <c r="BP54" s="67">
        <v>1</v>
      </c>
      <c r="BQ54" s="67">
        <v>3</v>
      </c>
      <c r="BR54" s="67">
        <v>1</v>
      </c>
      <c r="BS54" s="67">
        <v>2</v>
      </c>
      <c r="BT54" s="67">
        <v>2</v>
      </c>
      <c r="BU54" s="67">
        <v>3</v>
      </c>
      <c r="BV54" s="67">
        <v>0</v>
      </c>
      <c r="BW54" s="67">
        <v>0</v>
      </c>
      <c r="BX54" s="67">
        <v>-1</v>
      </c>
      <c r="BY54" s="67">
        <v>0</v>
      </c>
    </row>
    <row r="55" spans="1:77" x14ac:dyDescent="0.25">
      <c r="A55" s="67">
        <v>5</v>
      </c>
      <c r="B55" s="67">
        <v>1</v>
      </c>
      <c r="C55" s="67">
        <v>1</v>
      </c>
      <c r="D55" s="67">
        <v>2</v>
      </c>
      <c r="E55" s="67">
        <v>3</v>
      </c>
      <c r="F55" s="67">
        <v>1</v>
      </c>
      <c r="G55" s="67">
        <v>4</v>
      </c>
      <c r="H55" s="67">
        <v>2</v>
      </c>
      <c r="I55" s="67">
        <v>4</v>
      </c>
      <c r="J55" s="67">
        <v>1</v>
      </c>
      <c r="K55" s="67">
        <v>0</v>
      </c>
      <c r="L55" s="67">
        <v>1</v>
      </c>
      <c r="M55" s="67">
        <v>1</v>
      </c>
      <c r="N55" s="67">
        <v>3</v>
      </c>
      <c r="O55" s="67">
        <v>1</v>
      </c>
      <c r="P55" s="67">
        <v>2</v>
      </c>
      <c r="Q55" s="67">
        <v>1</v>
      </c>
      <c r="R55" s="67">
        <v>1</v>
      </c>
      <c r="S55" s="67">
        <v>3</v>
      </c>
      <c r="T55" s="67">
        <v>5</v>
      </c>
      <c r="U55" s="67">
        <v>4</v>
      </c>
      <c r="V55" s="67">
        <v>4</v>
      </c>
      <c r="W55" s="67">
        <v>2</v>
      </c>
      <c r="X55" s="67">
        <v>0</v>
      </c>
      <c r="Y55" s="67">
        <v>0</v>
      </c>
      <c r="Z55" s="67">
        <v>1</v>
      </c>
      <c r="AA55" s="67">
        <v>3</v>
      </c>
      <c r="AB55" s="67">
        <v>2</v>
      </c>
      <c r="AC55" s="67">
        <v>1</v>
      </c>
      <c r="AD55" s="67">
        <v>2</v>
      </c>
      <c r="AE55" s="67">
        <v>1</v>
      </c>
      <c r="AF55" s="67">
        <v>3</v>
      </c>
      <c r="AG55" s="67">
        <v>5</v>
      </c>
      <c r="AH55" s="67">
        <v>4</v>
      </c>
      <c r="AI55" s="67">
        <v>4</v>
      </c>
      <c r="AJ55" s="67">
        <v>1</v>
      </c>
      <c r="AK55" s="67">
        <v>0</v>
      </c>
      <c r="AL55" s="67">
        <v>0</v>
      </c>
      <c r="AM55" s="67">
        <v>0</v>
      </c>
      <c r="AN55" s="67">
        <v>4</v>
      </c>
      <c r="AO55" s="67">
        <v>1</v>
      </c>
      <c r="AP55" s="67">
        <v>1</v>
      </c>
      <c r="AQ55" s="67">
        <v>3</v>
      </c>
      <c r="AR55" s="67">
        <v>4</v>
      </c>
      <c r="AS55" s="67">
        <v>1</v>
      </c>
      <c r="AT55" s="67">
        <v>3</v>
      </c>
      <c r="AU55" s="67">
        <v>5</v>
      </c>
      <c r="AV55" s="67">
        <v>2</v>
      </c>
      <c r="AW55" s="67">
        <v>3</v>
      </c>
      <c r="AX55" s="67">
        <v>0</v>
      </c>
      <c r="AY55" s="67">
        <v>1</v>
      </c>
      <c r="AZ55" s="67">
        <v>1</v>
      </c>
      <c r="BA55" s="67">
        <v>4</v>
      </c>
      <c r="BB55" s="67">
        <v>2</v>
      </c>
      <c r="BC55" s="67">
        <v>2</v>
      </c>
      <c r="BD55" s="67">
        <v>2</v>
      </c>
      <c r="BE55" s="67">
        <v>4</v>
      </c>
      <c r="BF55" s="67">
        <v>2</v>
      </c>
      <c r="BG55" s="67">
        <v>5</v>
      </c>
      <c r="BH55" s="67">
        <v>3</v>
      </c>
      <c r="BI55" s="67">
        <v>2</v>
      </c>
      <c r="BJ55" s="67">
        <v>3</v>
      </c>
      <c r="BK55" s="67">
        <v>0</v>
      </c>
      <c r="BL55" s="67">
        <v>0</v>
      </c>
      <c r="BM55" s="67">
        <v>0</v>
      </c>
      <c r="BN55" s="67">
        <v>4</v>
      </c>
      <c r="BO55" s="67">
        <v>4</v>
      </c>
      <c r="BP55" s="67">
        <v>2</v>
      </c>
      <c r="BQ55" s="67">
        <v>6</v>
      </c>
      <c r="BR55" s="67">
        <v>3</v>
      </c>
      <c r="BS55" s="67">
        <v>2</v>
      </c>
      <c r="BT55" s="67">
        <v>1</v>
      </c>
      <c r="BU55" s="67">
        <v>3</v>
      </c>
      <c r="BV55" s="67">
        <v>0</v>
      </c>
      <c r="BW55" s="67">
        <v>0</v>
      </c>
      <c r="BX55" s="67">
        <v>-1</v>
      </c>
      <c r="BY55" s="67">
        <v>0</v>
      </c>
    </row>
    <row r="56" spans="1:77" x14ac:dyDescent="0.25">
      <c r="A56" s="67">
        <v>3</v>
      </c>
      <c r="B56" s="67">
        <v>1</v>
      </c>
      <c r="C56" s="67">
        <v>5</v>
      </c>
      <c r="D56" s="67">
        <v>1</v>
      </c>
      <c r="E56" s="67">
        <v>1</v>
      </c>
      <c r="F56" s="67">
        <v>1</v>
      </c>
      <c r="G56" s="67">
        <v>3</v>
      </c>
      <c r="H56" s="67">
        <v>5</v>
      </c>
      <c r="I56" s="67">
        <v>5</v>
      </c>
      <c r="J56" s="67">
        <v>1</v>
      </c>
      <c r="K56" s="67">
        <v>0</v>
      </c>
      <c r="L56" s="67">
        <v>1</v>
      </c>
      <c r="M56" s="67">
        <v>1</v>
      </c>
      <c r="N56" s="67">
        <v>3</v>
      </c>
      <c r="O56" s="67">
        <v>1</v>
      </c>
      <c r="P56" s="67">
        <v>2</v>
      </c>
      <c r="Q56" s="67">
        <v>3</v>
      </c>
      <c r="R56" s="67">
        <v>3</v>
      </c>
      <c r="S56" s="67">
        <v>1</v>
      </c>
      <c r="T56" s="67">
        <v>4</v>
      </c>
      <c r="U56" s="67">
        <v>2</v>
      </c>
      <c r="V56" s="67">
        <v>3</v>
      </c>
      <c r="W56" s="67">
        <v>2</v>
      </c>
      <c r="X56" s="67">
        <v>0</v>
      </c>
      <c r="Y56" s="67">
        <v>0</v>
      </c>
      <c r="Z56" s="67">
        <v>1</v>
      </c>
      <c r="AA56" s="67">
        <v>3</v>
      </c>
      <c r="AB56" s="67">
        <v>1</v>
      </c>
      <c r="AC56" s="67">
        <v>1</v>
      </c>
      <c r="AD56" s="67">
        <v>3</v>
      </c>
      <c r="AE56" s="67">
        <v>3</v>
      </c>
      <c r="AF56" s="67">
        <v>1</v>
      </c>
      <c r="AG56" s="67">
        <v>5</v>
      </c>
      <c r="AH56" s="67">
        <v>5</v>
      </c>
      <c r="AI56" s="67">
        <v>4</v>
      </c>
      <c r="AJ56" s="67">
        <v>3</v>
      </c>
      <c r="AK56" s="67">
        <v>1</v>
      </c>
      <c r="AL56" s="67">
        <v>0</v>
      </c>
      <c r="AM56" s="67">
        <v>0</v>
      </c>
      <c r="AN56" s="67">
        <v>4</v>
      </c>
      <c r="AO56" s="67">
        <v>3</v>
      </c>
      <c r="AP56" s="67">
        <v>5</v>
      </c>
      <c r="AQ56" s="67">
        <v>2</v>
      </c>
      <c r="AR56" s="67">
        <v>1</v>
      </c>
      <c r="AS56" s="67">
        <v>2</v>
      </c>
      <c r="AT56" s="67">
        <v>3</v>
      </c>
      <c r="AU56" s="67">
        <v>3</v>
      </c>
      <c r="AV56" s="67">
        <v>4</v>
      </c>
      <c r="AW56" s="67">
        <v>3</v>
      </c>
      <c r="AX56" s="67">
        <v>0</v>
      </c>
      <c r="AY56" s="67">
        <v>1</v>
      </c>
      <c r="AZ56" s="67">
        <v>0</v>
      </c>
      <c r="BA56" s="67">
        <v>5</v>
      </c>
      <c r="BB56" s="67">
        <v>2</v>
      </c>
      <c r="BC56" s="67">
        <v>4</v>
      </c>
      <c r="BD56" s="67">
        <v>1</v>
      </c>
      <c r="BE56" s="67">
        <v>3</v>
      </c>
      <c r="BF56" s="67">
        <v>1</v>
      </c>
      <c r="BG56" s="67">
        <v>4</v>
      </c>
      <c r="BH56" s="67">
        <v>3</v>
      </c>
      <c r="BI56" s="67">
        <v>3</v>
      </c>
      <c r="BJ56" s="67">
        <v>2</v>
      </c>
      <c r="BK56" s="67">
        <v>0</v>
      </c>
      <c r="BL56" s="67">
        <v>1</v>
      </c>
      <c r="BM56" s="67">
        <v>0</v>
      </c>
      <c r="BN56" s="67">
        <v>3</v>
      </c>
      <c r="BO56" s="67">
        <v>4</v>
      </c>
      <c r="BP56" s="67">
        <v>2</v>
      </c>
      <c r="BQ56" s="67">
        <v>1</v>
      </c>
      <c r="BR56" s="67">
        <v>1</v>
      </c>
      <c r="BS56" s="67">
        <v>3</v>
      </c>
      <c r="BT56" s="67">
        <v>4</v>
      </c>
      <c r="BU56" s="67">
        <v>2</v>
      </c>
      <c r="BV56" s="67">
        <v>0</v>
      </c>
      <c r="BW56" s="67">
        <v>0</v>
      </c>
      <c r="BX56" s="67">
        <v>-1</v>
      </c>
      <c r="BY56" s="67">
        <v>0</v>
      </c>
    </row>
    <row r="57" spans="1:77" x14ac:dyDescent="0.25">
      <c r="A57" s="67">
        <v>5</v>
      </c>
      <c r="B57" s="67">
        <v>3</v>
      </c>
      <c r="C57" s="67">
        <v>2</v>
      </c>
      <c r="D57" s="67">
        <v>3</v>
      </c>
      <c r="E57" s="67">
        <v>2</v>
      </c>
      <c r="F57" s="67">
        <v>3</v>
      </c>
      <c r="G57" s="67">
        <v>5</v>
      </c>
      <c r="H57" s="67">
        <v>2</v>
      </c>
      <c r="I57" s="67">
        <v>2</v>
      </c>
      <c r="J57" s="67">
        <v>2</v>
      </c>
      <c r="K57" s="67">
        <v>0</v>
      </c>
      <c r="L57" s="67">
        <v>1</v>
      </c>
      <c r="M57" s="67">
        <v>1</v>
      </c>
      <c r="N57" s="67">
        <v>5</v>
      </c>
      <c r="O57" s="67">
        <v>1</v>
      </c>
      <c r="P57" s="67">
        <v>3</v>
      </c>
      <c r="Q57" s="67">
        <v>4</v>
      </c>
      <c r="R57" s="67">
        <v>4</v>
      </c>
      <c r="S57" s="67">
        <v>2</v>
      </c>
      <c r="T57" s="67">
        <v>4</v>
      </c>
      <c r="U57" s="67">
        <v>3</v>
      </c>
      <c r="V57" s="67">
        <v>5</v>
      </c>
      <c r="W57" s="67">
        <v>1</v>
      </c>
      <c r="X57" s="67">
        <v>1</v>
      </c>
      <c r="Y57" s="67">
        <v>1</v>
      </c>
      <c r="Z57" s="67">
        <v>0</v>
      </c>
      <c r="AA57" s="67">
        <v>4</v>
      </c>
      <c r="AB57" s="67">
        <v>3</v>
      </c>
      <c r="AC57" s="67">
        <v>2</v>
      </c>
      <c r="AD57" s="67">
        <v>2</v>
      </c>
      <c r="AE57" s="67">
        <v>1</v>
      </c>
      <c r="AF57" s="67">
        <v>2</v>
      </c>
      <c r="AG57" s="67">
        <v>4</v>
      </c>
      <c r="AH57" s="67">
        <v>2</v>
      </c>
      <c r="AI57" s="67">
        <v>5</v>
      </c>
      <c r="AJ57" s="67">
        <v>2</v>
      </c>
      <c r="AK57" s="67">
        <v>1</v>
      </c>
      <c r="AL57" s="67">
        <v>0</v>
      </c>
      <c r="AM57" s="67">
        <v>1</v>
      </c>
      <c r="AN57" s="67">
        <v>5</v>
      </c>
      <c r="AO57" s="67">
        <v>2</v>
      </c>
      <c r="AP57" s="67">
        <v>5</v>
      </c>
      <c r="AQ57" s="67">
        <v>4</v>
      </c>
      <c r="AR57" s="67">
        <v>2</v>
      </c>
      <c r="AS57" s="67">
        <v>2</v>
      </c>
      <c r="AT57" s="67">
        <v>3</v>
      </c>
      <c r="AU57" s="67">
        <v>5</v>
      </c>
      <c r="AV57" s="67">
        <v>3</v>
      </c>
      <c r="AW57" s="67">
        <v>3</v>
      </c>
      <c r="AX57" s="67">
        <v>0</v>
      </c>
      <c r="AY57" s="67">
        <v>0</v>
      </c>
      <c r="AZ57" s="67">
        <v>0</v>
      </c>
      <c r="BA57" s="67">
        <v>3</v>
      </c>
      <c r="BB57" s="67">
        <v>1</v>
      </c>
      <c r="BC57" s="67">
        <v>1</v>
      </c>
      <c r="BD57" s="67">
        <v>1</v>
      </c>
      <c r="BE57" s="67">
        <v>3</v>
      </c>
      <c r="BF57" s="67">
        <v>3</v>
      </c>
      <c r="BG57" s="67">
        <v>5</v>
      </c>
      <c r="BH57" s="67">
        <v>2</v>
      </c>
      <c r="BI57" s="67">
        <v>4</v>
      </c>
      <c r="BJ57" s="67">
        <v>1</v>
      </c>
      <c r="BK57" s="67">
        <v>0</v>
      </c>
      <c r="BL57" s="67">
        <v>0</v>
      </c>
      <c r="BM57" s="67">
        <v>0</v>
      </c>
      <c r="BN57" s="67">
        <v>5</v>
      </c>
      <c r="BO57" s="67">
        <v>3</v>
      </c>
      <c r="BP57" s="67">
        <v>1</v>
      </c>
      <c r="BQ57" s="67">
        <v>6</v>
      </c>
      <c r="BR57" s="67">
        <v>4</v>
      </c>
      <c r="BS57" s="67">
        <v>1</v>
      </c>
      <c r="BT57" s="67">
        <v>1</v>
      </c>
      <c r="BU57" s="67">
        <v>3</v>
      </c>
      <c r="BV57" s="67">
        <v>0</v>
      </c>
      <c r="BW57" s="67">
        <v>0</v>
      </c>
      <c r="BX57" s="67">
        <v>-1</v>
      </c>
      <c r="BY57" s="67">
        <v>0</v>
      </c>
    </row>
    <row r="58" spans="1:77" x14ac:dyDescent="0.25">
      <c r="A58" s="67">
        <v>3</v>
      </c>
      <c r="B58" s="67">
        <v>2</v>
      </c>
      <c r="C58" s="67">
        <v>2</v>
      </c>
      <c r="D58" s="67">
        <v>1</v>
      </c>
      <c r="E58" s="67">
        <v>5</v>
      </c>
      <c r="F58" s="67">
        <v>3</v>
      </c>
      <c r="G58" s="67">
        <v>3</v>
      </c>
      <c r="H58" s="67">
        <v>5</v>
      </c>
      <c r="I58" s="67">
        <v>4</v>
      </c>
      <c r="J58" s="67">
        <v>1</v>
      </c>
      <c r="K58" s="67">
        <v>0</v>
      </c>
      <c r="L58" s="67">
        <v>0</v>
      </c>
      <c r="M58" s="67">
        <v>0</v>
      </c>
      <c r="N58" s="67">
        <v>5</v>
      </c>
      <c r="O58" s="67">
        <v>3</v>
      </c>
      <c r="P58" s="67">
        <v>5</v>
      </c>
      <c r="Q58" s="67">
        <v>3</v>
      </c>
      <c r="R58" s="67">
        <v>1</v>
      </c>
      <c r="S58" s="67">
        <v>2</v>
      </c>
      <c r="T58" s="67">
        <v>4</v>
      </c>
      <c r="U58" s="67">
        <v>4</v>
      </c>
      <c r="V58" s="67">
        <v>3</v>
      </c>
      <c r="W58" s="67">
        <v>2</v>
      </c>
      <c r="X58" s="67">
        <v>0</v>
      </c>
      <c r="Y58" s="67">
        <v>0</v>
      </c>
      <c r="Z58" s="67">
        <v>1</v>
      </c>
      <c r="AA58" s="67">
        <v>3</v>
      </c>
      <c r="AB58" s="67">
        <v>1</v>
      </c>
      <c r="AC58" s="67">
        <v>2</v>
      </c>
      <c r="AD58" s="67">
        <v>4</v>
      </c>
      <c r="AE58" s="67">
        <v>4</v>
      </c>
      <c r="AF58" s="67">
        <v>2</v>
      </c>
      <c r="AG58" s="67">
        <v>3</v>
      </c>
      <c r="AH58" s="67">
        <v>2</v>
      </c>
      <c r="AI58" s="67">
        <v>2</v>
      </c>
      <c r="AJ58" s="67">
        <v>2</v>
      </c>
      <c r="AK58" s="67">
        <v>0</v>
      </c>
      <c r="AL58" s="67">
        <v>0</v>
      </c>
      <c r="AM58" s="67">
        <v>0</v>
      </c>
      <c r="AN58" s="67">
        <v>4</v>
      </c>
      <c r="AO58" s="67">
        <v>3</v>
      </c>
      <c r="AP58" s="67">
        <v>2</v>
      </c>
      <c r="AQ58" s="67">
        <v>3</v>
      </c>
      <c r="AR58" s="67">
        <v>4</v>
      </c>
      <c r="AS58" s="67">
        <v>2</v>
      </c>
      <c r="AT58" s="67">
        <v>5</v>
      </c>
      <c r="AU58" s="67">
        <v>5</v>
      </c>
      <c r="AV58" s="67">
        <v>2</v>
      </c>
      <c r="AW58" s="67">
        <v>2</v>
      </c>
      <c r="AX58" s="67">
        <v>0</v>
      </c>
      <c r="AY58" s="67">
        <v>1</v>
      </c>
      <c r="AZ58" s="67">
        <v>0</v>
      </c>
      <c r="BA58" s="67">
        <v>3</v>
      </c>
      <c r="BB58" s="67">
        <v>2</v>
      </c>
      <c r="BC58" s="67">
        <v>2</v>
      </c>
      <c r="BD58" s="67">
        <v>4</v>
      </c>
      <c r="BE58" s="67">
        <v>5</v>
      </c>
      <c r="BF58" s="67">
        <v>2</v>
      </c>
      <c r="BG58" s="67">
        <v>3</v>
      </c>
      <c r="BH58" s="67">
        <v>4</v>
      </c>
      <c r="BI58" s="67">
        <v>5</v>
      </c>
      <c r="BJ58" s="67">
        <v>1</v>
      </c>
      <c r="BK58" s="67">
        <v>0</v>
      </c>
      <c r="BL58" s="67">
        <v>0</v>
      </c>
      <c r="BM58" s="67">
        <v>1</v>
      </c>
      <c r="BN58" s="67">
        <v>3</v>
      </c>
      <c r="BO58" s="67">
        <v>1</v>
      </c>
      <c r="BP58" s="67">
        <v>3</v>
      </c>
      <c r="BQ58" s="67">
        <v>6</v>
      </c>
      <c r="BR58" s="67">
        <v>4</v>
      </c>
      <c r="BS58" s="67">
        <v>2</v>
      </c>
      <c r="BT58" s="67">
        <v>4</v>
      </c>
      <c r="BU58" s="67">
        <v>3</v>
      </c>
      <c r="BV58" s="67">
        <v>0</v>
      </c>
      <c r="BW58" s="67">
        <v>0</v>
      </c>
      <c r="BX58" s="67">
        <v>-1</v>
      </c>
      <c r="BY58" s="67">
        <v>0</v>
      </c>
    </row>
    <row r="59" spans="1:77" x14ac:dyDescent="0.25">
      <c r="A59" s="67">
        <v>3</v>
      </c>
      <c r="B59" s="67">
        <v>3</v>
      </c>
      <c r="C59" s="67">
        <v>1</v>
      </c>
      <c r="D59" s="67">
        <v>3</v>
      </c>
      <c r="E59" s="67">
        <v>1</v>
      </c>
      <c r="F59" s="67">
        <v>3</v>
      </c>
      <c r="G59" s="67">
        <v>4</v>
      </c>
      <c r="H59" s="67">
        <v>2</v>
      </c>
      <c r="I59" s="67">
        <v>5</v>
      </c>
      <c r="J59" s="67">
        <v>1</v>
      </c>
      <c r="K59" s="67">
        <v>0</v>
      </c>
      <c r="L59" s="67">
        <v>1</v>
      </c>
      <c r="M59" s="67">
        <v>1</v>
      </c>
      <c r="N59" s="67">
        <v>3</v>
      </c>
      <c r="O59" s="67">
        <v>3</v>
      </c>
      <c r="P59" s="67">
        <v>1</v>
      </c>
      <c r="Q59" s="67">
        <v>5</v>
      </c>
      <c r="R59" s="67">
        <v>1</v>
      </c>
      <c r="S59" s="67">
        <v>3</v>
      </c>
      <c r="T59" s="67">
        <v>5</v>
      </c>
      <c r="U59" s="67">
        <v>5</v>
      </c>
      <c r="V59" s="67">
        <v>2</v>
      </c>
      <c r="W59" s="67">
        <v>3</v>
      </c>
      <c r="X59" s="67">
        <v>1</v>
      </c>
      <c r="Y59" s="67">
        <v>0</v>
      </c>
      <c r="Z59" s="67">
        <v>0</v>
      </c>
      <c r="AA59" s="67">
        <v>5</v>
      </c>
      <c r="AB59" s="67">
        <v>1</v>
      </c>
      <c r="AC59" s="67">
        <v>2</v>
      </c>
      <c r="AD59" s="67">
        <v>3</v>
      </c>
      <c r="AE59" s="67">
        <v>2</v>
      </c>
      <c r="AF59" s="67">
        <v>2</v>
      </c>
      <c r="AG59" s="67">
        <v>4</v>
      </c>
      <c r="AH59" s="67">
        <v>4</v>
      </c>
      <c r="AI59" s="67">
        <v>4</v>
      </c>
      <c r="AJ59" s="67">
        <v>1</v>
      </c>
      <c r="AK59" s="67">
        <v>1</v>
      </c>
      <c r="AL59" s="67">
        <v>0</v>
      </c>
      <c r="AM59" s="67">
        <v>0</v>
      </c>
      <c r="AN59" s="67">
        <v>3</v>
      </c>
      <c r="AO59" s="67">
        <v>1</v>
      </c>
      <c r="AP59" s="67">
        <v>1</v>
      </c>
      <c r="AQ59" s="67">
        <v>3</v>
      </c>
      <c r="AR59" s="67">
        <v>2</v>
      </c>
      <c r="AS59" s="67">
        <v>1</v>
      </c>
      <c r="AT59" s="67">
        <v>4</v>
      </c>
      <c r="AU59" s="67">
        <v>3</v>
      </c>
      <c r="AV59" s="67">
        <v>3</v>
      </c>
      <c r="AW59" s="67">
        <v>3</v>
      </c>
      <c r="AX59" s="67">
        <v>0</v>
      </c>
      <c r="AY59" s="67">
        <v>0</v>
      </c>
      <c r="AZ59" s="67">
        <v>1</v>
      </c>
      <c r="BA59" s="67">
        <v>4</v>
      </c>
      <c r="BB59" s="67">
        <v>1</v>
      </c>
      <c r="BC59" s="67">
        <v>2</v>
      </c>
      <c r="BD59" s="67">
        <v>4</v>
      </c>
      <c r="BE59" s="67">
        <v>5</v>
      </c>
      <c r="BF59" s="67">
        <v>2</v>
      </c>
      <c r="BG59" s="67">
        <v>4</v>
      </c>
      <c r="BH59" s="67">
        <v>5</v>
      </c>
      <c r="BI59" s="67">
        <v>2</v>
      </c>
      <c r="BJ59" s="67">
        <v>2</v>
      </c>
      <c r="BK59" s="67">
        <v>0</v>
      </c>
      <c r="BL59" s="67">
        <v>0</v>
      </c>
      <c r="BM59" s="67">
        <v>0</v>
      </c>
      <c r="BN59" s="67">
        <v>2</v>
      </c>
      <c r="BO59" s="67">
        <v>1</v>
      </c>
      <c r="BP59" s="67">
        <v>3</v>
      </c>
      <c r="BQ59" s="67">
        <v>1</v>
      </c>
      <c r="BR59" s="67">
        <v>2</v>
      </c>
      <c r="BS59" s="67">
        <v>1</v>
      </c>
      <c r="BT59" s="67">
        <v>4</v>
      </c>
      <c r="BU59" s="67">
        <v>2</v>
      </c>
      <c r="BV59" s="67">
        <v>0</v>
      </c>
      <c r="BW59" s="67">
        <v>0</v>
      </c>
      <c r="BX59" s="67">
        <v>-1</v>
      </c>
      <c r="BY59" s="67">
        <v>0</v>
      </c>
    </row>
    <row r="60" spans="1:77" x14ac:dyDescent="0.25">
      <c r="A60" s="67">
        <v>5</v>
      </c>
      <c r="B60" s="67">
        <v>1</v>
      </c>
      <c r="C60" s="67">
        <v>1</v>
      </c>
      <c r="D60" s="67">
        <v>2</v>
      </c>
      <c r="E60" s="67">
        <v>4</v>
      </c>
      <c r="F60" s="67">
        <v>1</v>
      </c>
      <c r="G60" s="67">
        <v>5</v>
      </c>
      <c r="H60" s="67">
        <v>4</v>
      </c>
      <c r="I60" s="67">
        <v>2</v>
      </c>
      <c r="J60" s="67">
        <v>1</v>
      </c>
      <c r="K60" s="67">
        <v>1</v>
      </c>
      <c r="L60" s="67">
        <v>0</v>
      </c>
      <c r="M60" s="67">
        <v>1</v>
      </c>
      <c r="N60" s="67">
        <v>3</v>
      </c>
      <c r="O60" s="67">
        <v>2</v>
      </c>
      <c r="P60" s="67">
        <v>4</v>
      </c>
      <c r="Q60" s="67">
        <v>5</v>
      </c>
      <c r="R60" s="67">
        <v>5</v>
      </c>
      <c r="S60" s="67">
        <v>2</v>
      </c>
      <c r="T60" s="67">
        <v>3</v>
      </c>
      <c r="U60" s="67">
        <v>5</v>
      </c>
      <c r="V60" s="67">
        <v>5</v>
      </c>
      <c r="W60" s="67">
        <v>1</v>
      </c>
      <c r="X60" s="67">
        <v>0</v>
      </c>
      <c r="Y60" s="67">
        <v>1</v>
      </c>
      <c r="Z60" s="67">
        <v>0</v>
      </c>
      <c r="AA60" s="67">
        <v>5</v>
      </c>
      <c r="AB60" s="67">
        <v>1</v>
      </c>
      <c r="AC60" s="67">
        <v>4</v>
      </c>
      <c r="AD60" s="67">
        <v>4</v>
      </c>
      <c r="AE60" s="67">
        <v>4</v>
      </c>
      <c r="AF60" s="67">
        <v>3</v>
      </c>
      <c r="AG60" s="67">
        <v>5</v>
      </c>
      <c r="AH60" s="67">
        <v>4</v>
      </c>
      <c r="AI60" s="67">
        <v>2</v>
      </c>
      <c r="AJ60" s="67">
        <v>3</v>
      </c>
      <c r="AK60" s="67">
        <v>1</v>
      </c>
      <c r="AL60" s="67">
        <v>1</v>
      </c>
      <c r="AM60" s="67">
        <v>1</v>
      </c>
      <c r="AN60" s="67">
        <v>4</v>
      </c>
      <c r="AO60" s="67">
        <v>2</v>
      </c>
      <c r="AP60" s="67">
        <v>5</v>
      </c>
      <c r="AQ60" s="67">
        <v>3</v>
      </c>
      <c r="AR60" s="67">
        <v>3</v>
      </c>
      <c r="AS60" s="67">
        <v>3</v>
      </c>
      <c r="AT60" s="67">
        <v>5</v>
      </c>
      <c r="AU60" s="67">
        <v>4</v>
      </c>
      <c r="AV60" s="67">
        <v>4</v>
      </c>
      <c r="AW60" s="67">
        <v>2</v>
      </c>
      <c r="AX60" s="67">
        <v>0</v>
      </c>
      <c r="AY60" s="67">
        <v>1</v>
      </c>
      <c r="AZ60" s="67">
        <v>1</v>
      </c>
      <c r="BA60" s="67">
        <v>5</v>
      </c>
      <c r="BB60" s="67">
        <v>1</v>
      </c>
      <c r="BC60" s="67">
        <v>2</v>
      </c>
      <c r="BD60" s="67">
        <v>5</v>
      </c>
      <c r="BE60" s="67">
        <v>3</v>
      </c>
      <c r="BF60" s="67">
        <v>2</v>
      </c>
      <c r="BG60" s="67">
        <v>5</v>
      </c>
      <c r="BH60" s="67">
        <v>4</v>
      </c>
      <c r="BI60" s="67">
        <v>3</v>
      </c>
      <c r="BJ60" s="67">
        <v>2</v>
      </c>
      <c r="BK60" s="67">
        <v>1</v>
      </c>
      <c r="BL60" s="67">
        <v>0</v>
      </c>
      <c r="BM60" s="67">
        <v>1</v>
      </c>
      <c r="BN60" s="67">
        <v>4</v>
      </c>
      <c r="BO60" s="67">
        <v>2</v>
      </c>
      <c r="BP60" s="67">
        <v>2</v>
      </c>
      <c r="BQ60" s="67">
        <v>2</v>
      </c>
      <c r="BR60" s="67">
        <v>4</v>
      </c>
      <c r="BS60" s="67">
        <v>3</v>
      </c>
      <c r="BT60" s="67">
        <v>3</v>
      </c>
      <c r="BU60" s="67">
        <v>2</v>
      </c>
      <c r="BV60" s="67">
        <v>0</v>
      </c>
      <c r="BW60" s="67">
        <v>0</v>
      </c>
      <c r="BX60" s="67">
        <v>-1</v>
      </c>
      <c r="BY60" s="67">
        <v>0</v>
      </c>
    </row>
    <row r="61" spans="1:77" x14ac:dyDescent="0.25">
      <c r="A61" s="67">
        <v>5</v>
      </c>
      <c r="B61" s="67">
        <v>1</v>
      </c>
      <c r="C61" s="67">
        <v>5</v>
      </c>
      <c r="D61" s="67">
        <v>5</v>
      </c>
      <c r="E61" s="67">
        <v>4</v>
      </c>
      <c r="F61" s="67">
        <v>3</v>
      </c>
      <c r="G61" s="67">
        <v>3</v>
      </c>
      <c r="H61" s="67">
        <v>2</v>
      </c>
      <c r="I61" s="67">
        <v>5</v>
      </c>
      <c r="J61" s="67">
        <v>1</v>
      </c>
      <c r="K61" s="67">
        <v>0</v>
      </c>
      <c r="L61" s="67">
        <v>1</v>
      </c>
      <c r="M61" s="67">
        <v>1</v>
      </c>
      <c r="N61" s="67">
        <v>3</v>
      </c>
      <c r="O61" s="67">
        <v>1</v>
      </c>
      <c r="P61" s="67">
        <v>5</v>
      </c>
      <c r="Q61" s="67">
        <v>3</v>
      </c>
      <c r="R61" s="67">
        <v>1</v>
      </c>
      <c r="S61" s="67">
        <v>3</v>
      </c>
      <c r="T61" s="67">
        <v>5</v>
      </c>
      <c r="U61" s="67">
        <v>2</v>
      </c>
      <c r="V61" s="67">
        <v>2</v>
      </c>
      <c r="W61" s="67">
        <v>1</v>
      </c>
      <c r="X61" s="67">
        <v>1</v>
      </c>
      <c r="Y61" s="67">
        <v>1</v>
      </c>
      <c r="Z61" s="67">
        <v>1</v>
      </c>
      <c r="AA61" s="67">
        <v>5</v>
      </c>
      <c r="AB61" s="67">
        <v>1</v>
      </c>
      <c r="AC61" s="67">
        <v>5</v>
      </c>
      <c r="AD61" s="67">
        <v>4</v>
      </c>
      <c r="AE61" s="67">
        <v>5</v>
      </c>
      <c r="AF61" s="67">
        <v>2</v>
      </c>
      <c r="AG61" s="67">
        <v>4</v>
      </c>
      <c r="AH61" s="67">
        <v>3</v>
      </c>
      <c r="AI61" s="67">
        <v>3</v>
      </c>
      <c r="AJ61" s="67">
        <v>1</v>
      </c>
      <c r="AK61" s="67">
        <v>0</v>
      </c>
      <c r="AL61" s="67">
        <v>1</v>
      </c>
      <c r="AM61" s="67">
        <v>0</v>
      </c>
      <c r="AN61" s="67">
        <v>4</v>
      </c>
      <c r="AO61" s="67">
        <v>1</v>
      </c>
      <c r="AP61" s="67">
        <v>1</v>
      </c>
      <c r="AQ61" s="67">
        <v>2</v>
      </c>
      <c r="AR61" s="67">
        <v>4</v>
      </c>
      <c r="AS61" s="67">
        <v>3</v>
      </c>
      <c r="AT61" s="67">
        <v>3</v>
      </c>
      <c r="AU61" s="67">
        <v>2</v>
      </c>
      <c r="AV61" s="67">
        <v>5</v>
      </c>
      <c r="AW61" s="67">
        <v>2</v>
      </c>
      <c r="AX61" s="67">
        <v>1</v>
      </c>
      <c r="AY61" s="67">
        <v>1</v>
      </c>
      <c r="AZ61" s="67">
        <v>1</v>
      </c>
      <c r="BA61" s="67">
        <v>3</v>
      </c>
      <c r="BB61" s="67">
        <v>1</v>
      </c>
      <c r="BC61" s="67">
        <v>2</v>
      </c>
      <c r="BD61" s="67">
        <v>4</v>
      </c>
      <c r="BE61" s="67">
        <v>5</v>
      </c>
      <c r="BF61" s="67">
        <v>3</v>
      </c>
      <c r="BG61" s="67">
        <v>3</v>
      </c>
      <c r="BH61" s="67">
        <v>2</v>
      </c>
      <c r="BI61" s="67">
        <v>4</v>
      </c>
      <c r="BJ61" s="67">
        <v>3</v>
      </c>
      <c r="BK61" s="67">
        <v>1</v>
      </c>
      <c r="BL61" s="67">
        <v>0</v>
      </c>
      <c r="BM61" s="67">
        <v>1</v>
      </c>
      <c r="BN61" s="67">
        <v>4</v>
      </c>
      <c r="BO61" s="67">
        <v>3</v>
      </c>
      <c r="BP61" s="67">
        <v>2</v>
      </c>
      <c r="BQ61" s="67">
        <v>3</v>
      </c>
      <c r="BR61" s="67">
        <v>3</v>
      </c>
      <c r="BS61" s="67">
        <v>1</v>
      </c>
      <c r="BT61" s="67">
        <v>1</v>
      </c>
      <c r="BU61" s="67">
        <v>1</v>
      </c>
      <c r="BV61" s="67">
        <v>0</v>
      </c>
      <c r="BW61" s="67">
        <v>0</v>
      </c>
      <c r="BX61" s="67">
        <v>-1</v>
      </c>
      <c r="BY61" s="67">
        <v>0</v>
      </c>
    </row>
    <row r="62" spans="1:77" x14ac:dyDescent="0.25">
      <c r="A62" s="67">
        <v>5</v>
      </c>
      <c r="B62" s="67">
        <v>1</v>
      </c>
      <c r="C62" s="67">
        <v>3</v>
      </c>
      <c r="D62" s="67">
        <v>3</v>
      </c>
      <c r="E62" s="67">
        <v>3</v>
      </c>
      <c r="F62" s="67">
        <v>1</v>
      </c>
      <c r="G62" s="67">
        <v>5</v>
      </c>
      <c r="H62" s="67">
        <v>3</v>
      </c>
      <c r="I62" s="67">
        <v>2</v>
      </c>
      <c r="J62" s="67">
        <v>3</v>
      </c>
      <c r="K62" s="67">
        <v>1</v>
      </c>
      <c r="L62" s="67">
        <v>0</v>
      </c>
      <c r="M62" s="67">
        <v>1</v>
      </c>
      <c r="N62" s="67">
        <v>4</v>
      </c>
      <c r="O62" s="67">
        <v>2</v>
      </c>
      <c r="P62" s="67">
        <v>4</v>
      </c>
      <c r="Q62" s="67">
        <v>5</v>
      </c>
      <c r="R62" s="67">
        <v>2</v>
      </c>
      <c r="S62" s="67">
        <v>3</v>
      </c>
      <c r="T62" s="67">
        <v>3</v>
      </c>
      <c r="U62" s="67">
        <v>2</v>
      </c>
      <c r="V62" s="67">
        <v>3</v>
      </c>
      <c r="W62" s="67">
        <v>1</v>
      </c>
      <c r="X62" s="67">
        <v>0</v>
      </c>
      <c r="Y62" s="67">
        <v>0</v>
      </c>
      <c r="Z62" s="67">
        <v>0</v>
      </c>
      <c r="AA62" s="67">
        <v>5</v>
      </c>
      <c r="AB62" s="67">
        <v>1</v>
      </c>
      <c r="AC62" s="67">
        <v>5</v>
      </c>
      <c r="AD62" s="67">
        <v>3</v>
      </c>
      <c r="AE62" s="67">
        <v>3</v>
      </c>
      <c r="AF62" s="67">
        <v>3</v>
      </c>
      <c r="AG62" s="67">
        <v>4</v>
      </c>
      <c r="AH62" s="67">
        <v>3</v>
      </c>
      <c r="AI62" s="67">
        <v>2</v>
      </c>
      <c r="AJ62" s="67">
        <v>1</v>
      </c>
      <c r="AK62" s="67">
        <v>0</v>
      </c>
      <c r="AL62" s="67">
        <v>0</v>
      </c>
      <c r="AM62" s="67">
        <v>0</v>
      </c>
      <c r="AN62" s="67">
        <v>4</v>
      </c>
      <c r="AO62" s="67">
        <v>2</v>
      </c>
      <c r="AP62" s="67">
        <v>4</v>
      </c>
      <c r="AQ62" s="67">
        <v>4</v>
      </c>
      <c r="AR62" s="67">
        <v>4</v>
      </c>
      <c r="AS62" s="67">
        <v>1</v>
      </c>
      <c r="AT62" s="67">
        <v>4</v>
      </c>
      <c r="AU62" s="67">
        <v>4</v>
      </c>
      <c r="AV62" s="67">
        <v>4</v>
      </c>
      <c r="AW62" s="67">
        <v>2</v>
      </c>
      <c r="AX62" s="67">
        <v>1</v>
      </c>
      <c r="AY62" s="67">
        <v>1</v>
      </c>
      <c r="AZ62" s="67">
        <v>1</v>
      </c>
      <c r="BA62" s="67">
        <v>4</v>
      </c>
      <c r="BB62" s="67">
        <v>1</v>
      </c>
      <c r="BC62" s="67">
        <v>1</v>
      </c>
      <c r="BD62" s="67">
        <v>3</v>
      </c>
      <c r="BE62" s="67">
        <v>2</v>
      </c>
      <c r="BF62" s="67">
        <v>1</v>
      </c>
      <c r="BG62" s="67">
        <v>3</v>
      </c>
      <c r="BH62" s="67">
        <v>5</v>
      </c>
      <c r="BI62" s="67">
        <v>5</v>
      </c>
      <c r="BJ62" s="67">
        <v>2</v>
      </c>
      <c r="BK62" s="67">
        <v>1</v>
      </c>
      <c r="BL62" s="67">
        <v>1</v>
      </c>
      <c r="BM62" s="67">
        <v>1</v>
      </c>
      <c r="BN62" s="67">
        <v>3</v>
      </c>
      <c r="BO62" s="67">
        <v>2</v>
      </c>
      <c r="BP62" s="67">
        <v>3</v>
      </c>
      <c r="BQ62" s="67">
        <v>2</v>
      </c>
      <c r="BR62" s="67">
        <v>1</v>
      </c>
      <c r="BS62" s="67">
        <v>1</v>
      </c>
      <c r="BT62" s="67">
        <v>2</v>
      </c>
      <c r="BU62" s="67">
        <v>3</v>
      </c>
      <c r="BV62" s="67">
        <v>0</v>
      </c>
      <c r="BW62" s="67">
        <v>0</v>
      </c>
      <c r="BX62" s="67">
        <v>-1</v>
      </c>
      <c r="BY62" s="67">
        <v>0</v>
      </c>
    </row>
    <row r="63" spans="1:77" x14ac:dyDescent="0.25">
      <c r="A63" s="67">
        <v>3</v>
      </c>
      <c r="B63" s="67">
        <v>2</v>
      </c>
      <c r="C63" s="67">
        <v>3</v>
      </c>
      <c r="D63" s="67">
        <v>3</v>
      </c>
      <c r="E63" s="67">
        <v>1</v>
      </c>
      <c r="F63" s="67">
        <v>1</v>
      </c>
      <c r="G63" s="67">
        <v>4</v>
      </c>
      <c r="H63" s="67">
        <v>4</v>
      </c>
      <c r="I63" s="67">
        <v>3</v>
      </c>
      <c r="J63" s="67">
        <v>3</v>
      </c>
      <c r="K63" s="67">
        <v>1</v>
      </c>
      <c r="L63" s="67">
        <v>0</v>
      </c>
      <c r="M63" s="67">
        <v>1</v>
      </c>
      <c r="N63" s="67">
        <v>3</v>
      </c>
      <c r="O63" s="67">
        <v>1</v>
      </c>
      <c r="P63" s="67">
        <v>4</v>
      </c>
      <c r="Q63" s="67">
        <v>2</v>
      </c>
      <c r="R63" s="67">
        <v>2</v>
      </c>
      <c r="S63" s="67">
        <v>3</v>
      </c>
      <c r="T63" s="67">
        <v>5</v>
      </c>
      <c r="U63" s="67">
        <v>2</v>
      </c>
      <c r="V63" s="67">
        <v>3</v>
      </c>
      <c r="W63" s="67">
        <v>3</v>
      </c>
      <c r="X63" s="67">
        <v>0</v>
      </c>
      <c r="Y63" s="67">
        <v>0</v>
      </c>
      <c r="Z63" s="67">
        <v>1</v>
      </c>
      <c r="AA63" s="67">
        <v>5</v>
      </c>
      <c r="AB63" s="67">
        <v>1</v>
      </c>
      <c r="AC63" s="67">
        <v>2</v>
      </c>
      <c r="AD63" s="67">
        <v>5</v>
      </c>
      <c r="AE63" s="67">
        <v>1</v>
      </c>
      <c r="AF63" s="67">
        <v>3</v>
      </c>
      <c r="AG63" s="67">
        <v>4</v>
      </c>
      <c r="AH63" s="67">
        <v>2</v>
      </c>
      <c r="AI63" s="67">
        <v>3</v>
      </c>
      <c r="AJ63" s="67">
        <v>2</v>
      </c>
      <c r="AK63" s="67">
        <v>0</v>
      </c>
      <c r="AL63" s="67">
        <v>1</v>
      </c>
      <c r="AM63" s="67">
        <v>0</v>
      </c>
      <c r="AN63" s="67">
        <v>3</v>
      </c>
      <c r="AO63" s="67">
        <v>2</v>
      </c>
      <c r="AP63" s="67">
        <v>5</v>
      </c>
      <c r="AQ63" s="67">
        <v>4</v>
      </c>
      <c r="AR63" s="67">
        <v>1</v>
      </c>
      <c r="AS63" s="67">
        <v>2</v>
      </c>
      <c r="AT63" s="67">
        <v>4</v>
      </c>
      <c r="AU63" s="67">
        <v>3</v>
      </c>
      <c r="AV63" s="67">
        <v>3</v>
      </c>
      <c r="AW63" s="67">
        <v>3</v>
      </c>
      <c r="AX63" s="67">
        <v>1</v>
      </c>
      <c r="AY63" s="67">
        <v>0</v>
      </c>
      <c r="AZ63" s="67">
        <v>0</v>
      </c>
      <c r="BA63" s="67">
        <v>3</v>
      </c>
      <c r="BB63" s="67">
        <v>1</v>
      </c>
      <c r="BC63" s="67">
        <v>5</v>
      </c>
      <c r="BD63" s="67">
        <v>1</v>
      </c>
      <c r="BE63" s="67">
        <v>4</v>
      </c>
      <c r="BF63" s="67">
        <v>2</v>
      </c>
      <c r="BG63" s="67">
        <v>4</v>
      </c>
      <c r="BH63" s="67">
        <v>5</v>
      </c>
      <c r="BI63" s="67">
        <v>4</v>
      </c>
      <c r="BJ63" s="67">
        <v>1</v>
      </c>
      <c r="BK63" s="67">
        <v>0</v>
      </c>
      <c r="BL63" s="67">
        <v>0</v>
      </c>
      <c r="BM63" s="67">
        <v>1</v>
      </c>
      <c r="BN63" s="67">
        <v>5</v>
      </c>
      <c r="BO63" s="67">
        <v>2</v>
      </c>
      <c r="BP63" s="67">
        <v>3</v>
      </c>
      <c r="BQ63" s="67">
        <v>3</v>
      </c>
      <c r="BR63" s="67">
        <v>2</v>
      </c>
      <c r="BS63" s="67">
        <v>1</v>
      </c>
      <c r="BT63" s="67">
        <v>1</v>
      </c>
      <c r="BU63" s="67">
        <v>3</v>
      </c>
      <c r="BV63" s="67">
        <v>0</v>
      </c>
      <c r="BW63" s="67">
        <v>0</v>
      </c>
      <c r="BX63" s="67">
        <v>-1</v>
      </c>
      <c r="BY63" s="67">
        <v>0</v>
      </c>
    </row>
    <row r="64" spans="1:77" x14ac:dyDescent="0.25">
      <c r="A64" s="67">
        <v>3</v>
      </c>
      <c r="B64" s="67">
        <v>2</v>
      </c>
      <c r="C64" s="67">
        <v>1</v>
      </c>
      <c r="D64" s="67">
        <v>3</v>
      </c>
      <c r="E64" s="67">
        <v>4</v>
      </c>
      <c r="F64" s="67">
        <v>2</v>
      </c>
      <c r="G64" s="67">
        <v>5</v>
      </c>
      <c r="H64" s="67">
        <v>5</v>
      </c>
      <c r="I64" s="67">
        <v>4</v>
      </c>
      <c r="J64" s="67">
        <v>1</v>
      </c>
      <c r="K64" s="67">
        <v>1</v>
      </c>
      <c r="L64" s="67">
        <v>0</v>
      </c>
      <c r="M64" s="67">
        <v>1</v>
      </c>
      <c r="N64" s="67">
        <v>3</v>
      </c>
      <c r="O64" s="67">
        <v>3</v>
      </c>
      <c r="P64" s="67">
        <v>4</v>
      </c>
      <c r="Q64" s="67">
        <v>3</v>
      </c>
      <c r="R64" s="67">
        <v>5</v>
      </c>
      <c r="S64" s="67">
        <v>2</v>
      </c>
      <c r="T64" s="67">
        <v>4</v>
      </c>
      <c r="U64" s="67">
        <v>5</v>
      </c>
      <c r="V64" s="67">
        <v>3</v>
      </c>
      <c r="W64" s="67">
        <v>1</v>
      </c>
      <c r="X64" s="67">
        <v>1</v>
      </c>
      <c r="Y64" s="67">
        <v>1</v>
      </c>
      <c r="Z64" s="67">
        <v>1</v>
      </c>
      <c r="AA64" s="67">
        <v>5</v>
      </c>
      <c r="AB64" s="67">
        <v>1</v>
      </c>
      <c r="AC64" s="67">
        <v>2</v>
      </c>
      <c r="AD64" s="67">
        <v>2</v>
      </c>
      <c r="AE64" s="67">
        <v>5</v>
      </c>
      <c r="AF64" s="67">
        <v>1</v>
      </c>
      <c r="AG64" s="67">
        <v>4</v>
      </c>
      <c r="AH64" s="67">
        <v>4</v>
      </c>
      <c r="AI64" s="67">
        <v>5</v>
      </c>
      <c r="AJ64" s="67">
        <v>2</v>
      </c>
      <c r="AK64" s="67">
        <v>0</v>
      </c>
      <c r="AL64" s="67">
        <v>1</v>
      </c>
      <c r="AM64" s="67">
        <v>1</v>
      </c>
      <c r="AN64" s="67">
        <v>5</v>
      </c>
      <c r="AO64" s="67">
        <v>3</v>
      </c>
      <c r="AP64" s="67">
        <v>5</v>
      </c>
      <c r="AQ64" s="67">
        <v>4</v>
      </c>
      <c r="AR64" s="67">
        <v>5</v>
      </c>
      <c r="AS64" s="67">
        <v>2</v>
      </c>
      <c r="AT64" s="67">
        <v>4</v>
      </c>
      <c r="AU64" s="67">
        <v>5</v>
      </c>
      <c r="AV64" s="67">
        <v>2</v>
      </c>
      <c r="AW64" s="67">
        <v>3</v>
      </c>
      <c r="AX64" s="67">
        <v>1</v>
      </c>
      <c r="AY64" s="67">
        <v>0</v>
      </c>
      <c r="AZ64" s="67">
        <v>1</v>
      </c>
      <c r="BA64" s="67">
        <v>5</v>
      </c>
      <c r="BB64" s="67">
        <v>1</v>
      </c>
      <c r="BC64" s="67">
        <v>5</v>
      </c>
      <c r="BD64" s="67">
        <v>1</v>
      </c>
      <c r="BE64" s="67">
        <v>5</v>
      </c>
      <c r="BF64" s="67">
        <v>3</v>
      </c>
      <c r="BG64" s="67">
        <v>3</v>
      </c>
      <c r="BH64" s="67">
        <v>4</v>
      </c>
      <c r="BI64" s="67">
        <v>4</v>
      </c>
      <c r="BJ64" s="67">
        <v>3</v>
      </c>
      <c r="BK64" s="67">
        <v>0</v>
      </c>
      <c r="BL64" s="67">
        <v>0</v>
      </c>
      <c r="BM64" s="67">
        <v>1</v>
      </c>
      <c r="BN64" s="67">
        <v>3</v>
      </c>
      <c r="BO64" s="67">
        <v>4</v>
      </c>
      <c r="BP64" s="67">
        <v>3</v>
      </c>
      <c r="BQ64" s="67">
        <v>4</v>
      </c>
      <c r="BR64" s="67">
        <v>2</v>
      </c>
      <c r="BS64" s="67">
        <v>3</v>
      </c>
      <c r="BT64" s="67">
        <v>4</v>
      </c>
      <c r="BU64" s="67">
        <v>3</v>
      </c>
      <c r="BV64" s="67">
        <v>0</v>
      </c>
      <c r="BW64" s="67">
        <v>0</v>
      </c>
      <c r="BX64" s="67">
        <v>-1</v>
      </c>
      <c r="BY64" s="67">
        <v>0</v>
      </c>
    </row>
    <row r="65" spans="1:77" x14ac:dyDescent="0.25">
      <c r="A65" s="67">
        <v>3</v>
      </c>
      <c r="B65" s="67">
        <v>2</v>
      </c>
      <c r="C65" s="67">
        <v>4</v>
      </c>
      <c r="D65" s="67">
        <v>3</v>
      </c>
      <c r="E65" s="67">
        <v>5</v>
      </c>
      <c r="F65" s="67">
        <v>1</v>
      </c>
      <c r="G65" s="67">
        <v>3</v>
      </c>
      <c r="H65" s="67">
        <v>5</v>
      </c>
      <c r="I65" s="67">
        <v>2</v>
      </c>
      <c r="J65" s="67">
        <v>2</v>
      </c>
      <c r="K65" s="67">
        <v>1</v>
      </c>
      <c r="L65" s="67">
        <v>0</v>
      </c>
      <c r="M65" s="67">
        <v>0</v>
      </c>
      <c r="N65" s="67">
        <v>3</v>
      </c>
      <c r="O65" s="67">
        <v>1</v>
      </c>
      <c r="P65" s="67">
        <v>1</v>
      </c>
      <c r="Q65" s="67">
        <v>1</v>
      </c>
      <c r="R65" s="67">
        <v>4</v>
      </c>
      <c r="S65" s="67">
        <v>3</v>
      </c>
      <c r="T65" s="67">
        <v>5</v>
      </c>
      <c r="U65" s="67">
        <v>3</v>
      </c>
      <c r="V65" s="67">
        <v>4</v>
      </c>
      <c r="W65" s="67">
        <v>1</v>
      </c>
      <c r="X65" s="67">
        <v>1</v>
      </c>
      <c r="Y65" s="67">
        <v>0</v>
      </c>
      <c r="Z65" s="67">
        <v>1</v>
      </c>
      <c r="AA65" s="67">
        <v>5</v>
      </c>
      <c r="AB65" s="67">
        <v>2</v>
      </c>
      <c r="AC65" s="67">
        <v>1</v>
      </c>
      <c r="AD65" s="67">
        <v>1</v>
      </c>
      <c r="AE65" s="67">
        <v>2</v>
      </c>
      <c r="AF65" s="67">
        <v>1</v>
      </c>
      <c r="AG65" s="67">
        <v>5</v>
      </c>
      <c r="AH65" s="67">
        <v>5</v>
      </c>
      <c r="AI65" s="67">
        <v>4</v>
      </c>
      <c r="AJ65" s="67">
        <v>1</v>
      </c>
      <c r="AK65" s="67">
        <v>1</v>
      </c>
      <c r="AL65" s="67">
        <v>0</v>
      </c>
      <c r="AM65" s="67">
        <v>1</v>
      </c>
      <c r="AN65" s="67">
        <v>3</v>
      </c>
      <c r="AO65" s="67">
        <v>3</v>
      </c>
      <c r="AP65" s="67">
        <v>3</v>
      </c>
      <c r="AQ65" s="67">
        <v>5</v>
      </c>
      <c r="AR65" s="67">
        <v>2</v>
      </c>
      <c r="AS65" s="67">
        <v>2</v>
      </c>
      <c r="AT65" s="67">
        <v>5</v>
      </c>
      <c r="AU65" s="67">
        <v>3</v>
      </c>
      <c r="AV65" s="67">
        <v>4</v>
      </c>
      <c r="AW65" s="67">
        <v>3</v>
      </c>
      <c r="AX65" s="67">
        <v>1</v>
      </c>
      <c r="AY65" s="67">
        <v>1</v>
      </c>
      <c r="AZ65" s="67">
        <v>1</v>
      </c>
      <c r="BA65" s="67">
        <v>3</v>
      </c>
      <c r="BB65" s="67">
        <v>2</v>
      </c>
      <c r="BC65" s="67">
        <v>4</v>
      </c>
      <c r="BD65" s="67">
        <v>3</v>
      </c>
      <c r="BE65" s="67">
        <v>5</v>
      </c>
      <c r="BF65" s="67">
        <v>3</v>
      </c>
      <c r="BG65" s="67">
        <v>5</v>
      </c>
      <c r="BH65" s="67">
        <v>2</v>
      </c>
      <c r="BI65" s="67">
        <v>3</v>
      </c>
      <c r="BJ65" s="67">
        <v>3</v>
      </c>
      <c r="BK65" s="67">
        <v>0</v>
      </c>
      <c r="BL65" s="67">
        <v>0</v>
      </c>
      <c r="BM65" s="67">
        <v>0</v>
      </c>
      <c r="BN65" s="67">
        <v>1</v>
      </c>
      <c r="BO65" s="67">
        <v>4</v>
      </c>
      <c r="BP65" s="67">
        <v>1</v>
      </c>
      <c r="BQ65" s="67">
        <v>2</v>
      </c>
      <c r="BR65" s="67">
        <v>2</v>
      </c>
      <c r="BS65" s="67">
        <v>2</v>
      </c>
      <c r="BT65" s="67">
        <v>1</v>
      </c>
      <c r="BU65" s="67">
        <v>3</v>
      </c>
      <c r="BV65" s="67">
        <v>0</v>
      </c>
      <c r="BW65" s="67">
        <v>0</v>
      </c>
      <c r="BX65" s="67">
        <v>-1</v>
      </c>
      <c r="BY65" s="67">
        <v>0</v>
      </c>
    </row>
    <row r="66" spans="1:77" x14ac:dyDescent="0.25">
      <c r="A66" s="67">
        <v>4</v>
      </c>
      <c r="B66" s="67">
        <v>1</v>
      </c>
      <c r="C66" s="67">
        <v>2</v>
      </c>
      <c r="D66" s="67">
        <v>4</v>
      </c>
      <c r="E66" s="67">
        <v>5</v>
      </c>
      <c r="F66" s="67">
        <v>1</v>
      </c>
      <c r="G66" s="67">
        <v>5</v>
      </c>
      <c r="H66" s="67">
        <v>2</v>
      </c>
      <c r="I66" s="67">
        <v>3</v>
      </c>
      <c r="J66" s="67">
        <v>3</v>
      </c>
      <c r="K66" s="67">
        <v>0</v>
      </c>
      <c r="L66" s="67">
        <v>1</v>
      </c>
      <c r="M66" s="67">
        <v>1</v>
      </c>
      <c r="N66" s="67">
        <v>3</v>
      </c>
      <c r="O66" s="67">
        <v>3</v>
      </c>
      <c r="P66" s="67">
        <v>5</v>
      </c>
      <c r="Q66" s="67">
        <v>5</v>
      </c>
      <c r="R66" s="67">
        <v>5</v>
      </c>
      <c r="S66" s="67">
        <v>1</v>
      </c>
      <c r="T66" s="67">
        <v>5</v>
      </c>
      <c r="U66" s="67">
        <v>4</v>
      </c>
      <c r="V66" s="67">
        <v>3</v>
      </c>
      <c r="W66" s="67">
        <v>1</v>
      </c>
      <c r="X66" s="67">
        <v>1</v>
      </c>
      <c r="Y66" s="67">
        <v>0</v>
      </c>
      <c r="Z66" s="67">
        <v>1</v>
      </c>
      <c r="AA66" s="67">
        <v>4</v>
      </c>
      <c r="AB66" s="67">
        <v>2</v>
      </c>
      <c r="AC66" s="67">
        <v>2</v>
      </c>
      <c r="AD66" s="67">
        <v>3</v>
      </c>
      <c r="AE66" s="67">
        <v>1</v>
      </c>
      <c r="AF66" s="67">
        <v>1</v>
      </c>
      <c r="AG66" s="67">
        <v>3</v>
      </c>
      <c r="AH66" s="67">
        <v>5</v>
      </c>
      <c r="AI66" s="67">
        <v>4</v>
      </c>
      <c r="AJ66" s="67">
        <v>3</v>
      </c>
      <c r="AK66" s="67">
        <v>0</v>
      </c>
      <c r="AL66" s="67">
        <v>1</v>
      </c>
      <c r="AM66" s="67">
        <v>0</v>
      </c>
      <c r="AN66" s="67">
        <v>5</v>
      </c>
      <c r="AO66" s="67">
        <v>1</v>
      </c>
      <c r="AP66" s="67">
        <v>3</v>
      </c>
      <c r="AQ66" s="67">
        <v>5</v>
      </c>
      <c r="AR66" s="67">
        <v>1</v>
      </c>
      <c r="AS66" s="67">
        <v>3</v>
      </c>
      <c r="AT66" s="67">
        <v>3</v>
      </c>
      <c r="AU66" s="67">
        <v>5</v>
      </c>
      <c r="AV66" s="67">
        <v>5</v>
      </c>
      <c r="AW66" s="67">
        <v>1</v>
      </c>
      <c r="AX66" s="67">
        <v>0</v>
      </c>
      <c r="AY66" s="67">
        <v>0</v>
      </c>
      <c r="AZ66" s="67">
        <v>0</v>
      </c>
      <c r="BA66" s="67">
        <v>3</v>
      </c>
      <c r="BB66" s="67">
        <v>3</v>
      </c>
      <c r="BC66" s="67">
        <v>4</v>
      </c>
      <c r="BD66" s="67">
        <v>3</v>
      </c>
      <c r="BE66" s="67">
        <v>5</v>
      </c>
      <c r="BF66" s="67">
        <v>3</v>
      </c>
      <c r="BG66" s="67">
        <v>4</v>
      </c>
      <c r="BH66" s="67">
        <v>3</v>
      </c>
      <c r="BI66" s="67">
        <v>3</v>
      </c>
      <c r="BJ66" s="67">
        <v>3</v>
      </c>
      <c r="BK66" s="67">
        <v>0</v>
      </c>
      <c r="BL66" s="67">
        <v>1</v>
      </c>
      <c r="BM66" s="67">
        <v>1</v>
      </c>
      <c r="BN66" s="67">
        <v>5</v>
      </c>
      <c r="BO66" s="67">
        <v>4</v>
      </c>
      <c r="BP66" s="67">
        <v>3</v>
      </c>
      <c r="BQ66" s="67">
        <v>1</v>
      </c>
      <c r="BR66" s="67">
        <v>3</v>
      </c>
      <c r="BS66" s="67">
        <v>1</v>
      </c>
      <c r="BT66" s="67">
        <v>2</v>
      </c>
      <c r="BU66" s="67">
        <v>1</v>
      </c>
      <c r="BV66" s="67">
        <v>0</v>
      </c>
      <c r="BW66" s="67">
        <v>0</v>
      </c>
      <c r="BX66" s="67">
        <v>-1</v>
      </c>
      <c r="BY66" s="67">
        <v>0</v>
      </c>
    </row>
    <row r="67" spans="1:77" x14ac:dyDescent="0.25">
      <c r="A67" s="67">
        <v>3</v>
      </c>
      <c r="B67" s="67">
        <v>1</v>
      </c>
      <c r="C67" s="67">
        <v>3</v>
      </c>
      <c r="D67" s="67">
        <v>2</v>
      </c>
      <c r="E67" s="67">
        <v>5</v>
      </c>
      <c r="F67" s="67">
        <v>3</v>
      </c>
      <c r="G67" s="67">
        <v>4</v>
      </c>
      <c r="H67" s="67">
        <v>2</v>
      </c>
      <c r="I67" s="67">
        <v>2</v>
      </c>
      <c r="J67" s="67">
        <v>3</v>
      </c>
      <c r="K67" s="67">
        <v>1</v>
      </c>
      <c r="L67" s="67">
        <v>1</v>
      </c>
      <c r="M67" s="67">
        <v>1</v>
      </c>
      <c r="N67" s="67">
        <v>5</v>
      </c>
      <c r="O67" s="67">
        <v>3</v>
      </c>
      <c r="P67" s="67">
        <v>2</v>
      </c>
      <c r="Q67" s="67">
        <v>5</v>
      </c>
      <c r="R67" s="67">
        <v>5</v>
      </c>
      <c r="S67" s="67">
        <v>3</v>
      </c>
      <c r="T67" s="67">
        <v>4</v>
      </c>
      <c r="U67" s="67">
        <v>4</v>
      </c>
      <c r="V67" s="67">
        <v>3</v>
      </c>
      <c r="W67" s="67">
        <v>2</v>
      </c>
      <c r="X67" s="67">
        <v>0</v>
      </c>
      <c r="Y67" s="67">
        <v>1</v>
      </c>
      <c r="Z67" s="67">
        <v>1</v>
      </c>
      <c r="AA67" s="67">
        <v>3</v>
      </c>
      <c r="AB67" s="67">
        <v>3</v>
      </c>
      <c r="AC67" s="67">
        <v>4</v>
      </c>
      <c r="AD67" s="67">
        <v>1</v>
      </c>
      <c r="AE67" s="67">
        <v>3</v>
      </c>
      <c r="AF67" s="67">
        <v>3</v>
      </c>
      <c r="AG67" s="67">
        <v>5</v>
      </c>
      <c r="AH67" s="67">
        <v>2</v>
      </c>
      <c r="AI67" s="67">
        <v>3</v>
      </c>
      <c r="AJ67" s="67">
        <v>1</v>
      </c>
      <c r="AK67" s="67">
        <v>1</v>
      </c>
      <c r="AL67" s="67">
        <v>0</v>
      </c>
      <c r="AM67" s="67">
        <v>0</v>
      </c>
      <c r="AN67" s="67">
        <v>5</v>
      </c>
      <c r="AO67" s="67">
        <v>3</v>
      </c>
      <c r="AP67" s="67">
        <v>2</v>
      </c>
      <c r="AQ67" s="67">
        <v>1</v>
      </c>
      <c r="AR67" s="67">
        <v>1</v>
      </c>
      <c r="AS67" s="67">
        <v>3</v>
      </c>
      <c r="AT67" s="67">
        <v>4</v>
      </c>
      <c r="AU67" s="67">
        <v>3</v>
      </c>
      <c r="AV67" s="67">
        <v>4</v>
      </c>
      <c r="AW67" s="67">
        <v>3</v>
      </c>
      <c r="AX67" s="67">
        <v>0</v>
      </c>
      <c r="AY67" s="67">
        <v>0</v>
      </c>
      <c r="AZ67" s="67">
        <v>1</v>
      </c>
      <c r="BA67" s="67">
        <v>3</v>
      </c>
      <c r="BB67" s="67">
        <v>3</v>
      </c>
      <c r="BC67" s="67">
        <v>1</v>
      </c>
      <c r="BD67" s="67">
        <v>4</v>
      </c>
      <c r="BE67" s="67">
        <v>5</v>
      </c>
      <c r="BF67" s="67">
        <v>3</v>
      </c>
      <c r="BG67" s="67">
        <v>5</v>
      </c>
      <c r="BH67" s="67">
        <v>5</v>
      </c>
      <c r="BI67" s="67">
        <v>4</v>
      </c>
      <c r="BJ67" s="67">
        <v>1</v>
      </c>
      <c r="BK67" s="67">
        <v>1</v>
      </c>
      <c r="BL67" s="67">
        <v>1</v>
      </c>
      <c r="BM67" s="67">
        <v>1</v>
      </c>
      <c r="BN67" s="67">
        <v>4</v>
      </c>
      <c r="BO67" s="67">
        <v>4</v>
      </c>
      <c r="BP67" s="67">
        <v>3</v>
      </c>
      <c r="BQ67" s="67">
        <v>6</v>
      </c>
      <c r="BR67" s="67">
        <v>1</v>
      </c>
      <c r="BS67" s="67">
        <v>3</v>
      </c>
      <c r="BT67" s="67">
        <v>1</v>
      </c>
      <c r="BU67" s="67">
        <v>1</v>
      </c>
      <c r="BV67" s="67">
        <v>0</v>
      </c>
      <c r="BW67" s="67">
        <v>0</v>
      </c>
      <c r="BX67" s="67">
        <v>-1</v>
      </c>
      <c r="BY67" s="67">
        <v>0</v>
      </c>
    </row>
    <row r="68" spans="1:77" x14ac:dyDescent="0.25">
      <c r="A68" s="67">
        <v>3</v>
      </c>
      <c r="B68" s="67">
        <v>3</v>
      </c>
      <c r="C68" s="67">
        <v>2</v>
      </c>
      <c r="D68" s="67">
        <v>4</v>
      </c>
      <c r="E68" s="67">
        <v>4</v>
      </c>
      <c r="F68" s="67">
        <v>3</v>
      </c>
      <c r="G68" s="67">
        <v>4</v>
      </c>
      <c r="H68" s="67">
        <v>3</v>
      </c>
      <c r="I68" s="67">
        <v>3</v>
      </c>
      <c r="J68" s="67">
        <v>3</v>
      </c>
      <c r="K68" s="67">
        <v>1</v>
      </c>
      <c r="L68" s="67">
        <v>0</v>
      </c>
      <c r="M68" s="67">
        <v>1</v>
      </c>
      <c r="N68" s="67">
        <v>5</v>
      </c>
      <c r="O68" s="67">
        <v>1</v>
      </c>
      <c r="P68" s="67">
        <v>2</v>
      </c>
      <c r="Q68" s="67">
        <v>2</v>
      </c>
      <c r="R68" s="67">
        <v>4</v>
      </c>
      <c r="S68" s="67">
        <v>3</v>
      </c>
      <c r="T68" s="67">
        <v>5</v>
      </c>
      <c r="U68" s="67">
        <v>2</v>
      </c>
      <c r="V68" s="67">
        <v>5</v>
      </c>
      <c r="W68" s="67">
        <v>2</v>
      </c>
      <c r="X68" s="67">
        <v>0</v>
      </c>
      <c r="Y68" s="67">
        <v>0</v>
      </c>
      <c r="Z68" s="67">
        <v>1</v>
      </c>
      <c r="AA68" s="67">
        <v>4</v>
      </c>
      <c r="AB68" s="67">
        <v>2</v>
      </c>
      <c r="AC68" s="67">
        <v>3</v>
      </c>
      <c r="AD68" s="67">
        <v>5</v>
      </c>
      <c r="AE68" s="67">
        <v>4</v>
      </c>
      <c r="AF68" s="67">
        <v>1</v>
      </c>
      <c r="AG68" s="67">
        <v>3</v>
      </c>
      <c r="AH68" s="67">
        <v>4</v>
      </c>
      <c r="AI68" s="67">
        <v>5</v>
      </c>
      <c r="AJ68" s="67">
        <v>3</v>
      </c>
      <c r="AK68" s="67">
        <v>1</v>
      </c>
      <c r="AL68" s="67">
        <v>1</v>
      </c>
      <c r="AM68" s="67">
        <v>0</v>
      </c>
      <c r="AN68" s="67">
        <v>4</v>
      </c>
      <c r="AO68" s="67">
        <v>1</v>
      </c>
      <c r="AP68" s="67">
        <v>3</v>
      </c>
      <c r="AQ68" s="67">
        <v>1</v>
      </c>
      <c r="AR68" s="67">
        <v>3</v>
      </c>
      <c r="AS68" s="67">
        <v>3</v>
      </c>
      <c r="AT68" s="67">
        <v>5</v>
      </c>
      <c r="AU68" s="67">
        <v>4</v>
      </c>
      <c r="AV68" s="67">
        <v>4</v>
      </c>
      <c r="AW68" s="67">
        <v>2</v>
      </c>
      <c r="AX68" s="67">
        <v>0</v>
      </c>
      <c r="AY68" s="67">
        <v>1</v>
      </c>
      <c r="AZ68" s="67">
        <v>1</v>
      </c>
      <c r="BA68" s="67">
        <v>3</v>
      </c>
      <c r="BB68" s="67">
        <v>1</v>
      </c>
      <c r="BC68" s="67">
        <v>5</v>
      </c>
      <c r="BD68" s="67">
        <v>2</v>
      </c>
      <c r="BE68" s="67">
        <v>1</v>
      </c>
      <c r="BF68" s="67">
        <v>2</v>
      </c>
      <c r="BG68" s="67">
        <v>3</v>
      </c>
      <c r="BH68" s="67">
        <v>2</v>
      </c>
      <c r="BI68" s="67">
        <v>3</v>
      </c>
      <c r="BJ68" s="67">
        <v>2</v>
      </c>
      <c r="BK68" s="67">
        <v>0</v>
      </c>
      <c r="BL68" s="67">
        <v>0</v>
      </c>
      <c r="BM68" s="67">
        <v>1</v>
      </c>
      <c r="BN68" s="67">
        <v>3</v>
      </c>
      <c r="BO68" s="67">
        <v>1</v>
      </c>
      <c r="BP68" s="67">
        <v>2</v>
      </c>
      <c r="BQ68" s="67">
        <v>4</v>
      </c>
      <c r="BR68" s="67">
        <v>3</v>
      </c>
      <c r="BS68" s="67">
        <v>3</v>
      </c>
      <c r="BT68" s="67">
        <v>4</v>
      </c>
      <c r="BU68" s="67">
        <v>2</v>
      </c>
      <c r="BV68" s="67">
        <v>0</v>
      </c>
      <c r="BW68" s="67">
        <v>0</v>
      </c>
      <c r="BX68" s="67">
        <v>-1</v>
      </c>
      <c r="BY68" s="67">
        <v>0</v>
      </c>
    </row>
    <row r="69" spans="1:77" x14ac:dyDescent="0.25">
      <c r="A69" s="67">
        <v>4</v>
      </c>
      <c r="B69" s="67">
        <v>2</v>
      </c>
      <c r="C69" s="67">
        <v>4</v>
      </c>
      <c r="D69" s="67">
        <v>3</v>
      </c>
      <c r="E69" s="67">
        <v>1</v>
      </c>
      <c r="F69" s="67">
        <v>2</v>
      </c>
      <c r="G69" s="67">
        <v>4</v>
      </c>
      <c r="H69" s="67">
        <v>3</v>
      </c>
      <c r="I69" s="67">
        <v>3</v>
      </c>
      <c r="J69" s="67">
        <v>2</v>
      </c>
      <c r="K69" s="67">
        <v>1</v>
      </c>
      <c r="L69" s="67">
        <v>1</v>
      </c>
      <c r="M69" s="67">
        <v>0</v>
      </c>
      <c r="N69" s="67">
        <v>3</v>
      </c>
      <c r="O69" s="67">
        <v>1</v>
      </c>
      <c r="P69" s="67">
        <v>2</v>
      </c>
      <c r="Q69" s="67">
        <v>4</v>
      </c>
      <c r="R69" s="67">
        <v>3</v>
      </c>
      <c r="S69" s="67">
        <v>2</v>
      </c>
      <c r="T69" s="67">
        <v>4</v>
      </c>
      <c r="U69" s="67">
        <v>5</v>
      </c>
      <c r="V69" s="67">
        <v>3</v>
      </c>
      <c r="W69" s="67">
        <v>1</v>
      </c>
      <c r="X69" s="67">
        <v>0</v>
      </c>
      <c r="Y69" s="67">
        <v>1</v>
      </c>
      <c r="Z69" s="67">
        <v>0</v>
      </c>
      <c r="AA69" s="67">
        <v>5</v>
      </c>
      <c r="AB69" s="67">
        <v>3</v>
      </c>
      <c r="AC69" s="67">
        <v>2</v>
      </c>
      <c r="AD69" s="67">
        <v>4</v>
      </c>
      <c r="AE69" s="67">
        <v>2</v>
      </c>
      <c r="AF69" s="67">
        <v>1</v>
      </c>
      <c r="AG69" s="67">
        <v>4</v>
      </c>
      <c r="AH69" s="67">
        <v>2</v>
      </c>
      <c r="AI69" s="67">
        <v>2</v>
      </c>
      <c r="AJ69" s="67">
        <v>3</v>
      </c>
      <c r="AK69" s="67">
        <v>0</v>
      </c>
      <c r="AL69" s="67">
        <v>1</v>
      </c>
      <c r="AM69" s="67">
        <v>0</v>
      </c>
      <c r="AN69" s="67">
        <v>5</v>
      </c>
      <c r="AO69" s="67">
        <v>1</v>
      </c>
      <c r="AP69" s="67">
        <v>5</v>
      </c>
      <c r="AQ69" s="67">
        <v>3</v>
      </c>
      <c r="AR69" s="67">
        <v>2</v>
      </c>
      <c r="AS69" s="67">
        <v>1</v>
      </c>
      <c r="AT69" s="67">
        <v>3</v>
      </c>
      <c r="AU69" s="67">
        <v>3</v>
      </c>
      <c r="AV69" s="67">
        <v>4</v>
      </c>
      <c r="AW69" s="67">
        <v>2</v>
      </c>
      <c r="AX69" s="67">
        <v>1</v>
      </c>
      <c r="AY69" s="67">
        <v>1</v>
      </c>
      <c r="AZ69" s="67">
        <v>0</v>
      </c>
      <c r="BA69" s="67">
        <v>3</v>
      </c>
      <c r="BB69" s="67">
        <v>1</v>
      </c>
      <c r="BC69" s="67">
        <v>2</v>
      </c>
      <c r="BD69" s="67">
        <v>5</v>
      </c>
      <c r="BE69" s="67">
        <v>4</v>
      </c>
      <c r="BF69" s="67">
        <v>1</v>
      </c>
      <c r="BG69" s="67">
        <v>5</v>
      </c>
      <c r="BH69" s="67">
        <v>3</v>
      </c>
      <c r="BI69" s="67">
        <v>4</v>
      </c>
      <c r="BJ69" s="67">
        <v>2</v>
      </c>
      <c r="BK69" s="67">
        <v>1</v>
      </c>
      <c r="BL69" s="67">
        <v>0</v>
      </c>
      <c r="BM69" s="67">
        <v>1</v>
      </c>
      <c r="BN69" s="67">
        <v>1</v>
      </c>
      <c r="BO69" s="67">
        <v>2</v>
      </c>
      <c r="BP69" s="67">
        <v>2</v>
      </c>
      <c r="BQ69" s="67">
        <v>5</v>
      </c>
      <c r="BR69" s="67">
        <v>3</v>
      </c>
      <c r="BS69" s="67">
        <v>2</v>
      </c>
      <c r="BT69" s="67">
        <v>4</v>
      </c>
      <c r="BU69" s="67">
        <v>3</v>
      </c>
      <c r="BV69" s="67">
        <v>0</v>
      </c>
      <c r="BW69" s="67">
        <v>0</v>
      </c>
      <c r="BX69" s="67">
        <v>-1</v>
      </c>
      <c r="BY69" s="67">
        <v>0</v>
      </c>
    </row>
    <row r="70" spans="1:77" x14ac:dyDescent="0.25">
      <c r="A70" s="67">
        <v>5</v>
      </c>
      <c r="B70" s="67">
        <v>3</v>
      </c>
      <c r="C70" s="67">
        <v>2</v>
      </c>
      <c r="D70" s="67">
        <v>4</v>
      </c>
      <c r="E70" s="67">
        <v>4</v>
      </c>
      <c r="F70" s="67">
        <v>3</v>
      </c>
      <c r="G70" s="67">
        <v>4</v>
      </c>
      <c r="H70" s="67">
        <v>4</v>
      </c>
      <c r="I70" s="67">
        <v>3</v>
      </c>
      <c r="J70" s="67">
        <v>3</v>
      </c>
      <c r="K70" s="67">
        <v>0</v>
      </c>
      <c r="L70" s="67">
        <v>1</v>
      </c>
      <c r="M70" s="67">
        <v>0</v>
      </c>
      <c r="N70" s="67">
        <v>4</v>
      </c>
      <c r="O70" s="67">
        <v>1</v>
      </c>
      <c r="P70" s="67">
        <v>2</v>
      </c>
      <c r="Q70" s="67">
        <v>4</v>
      </c>
      <c r="R70" s="67">
        <v>3</v>
      </c>
      <c r="S70" s="67">
        <v>1</v>
      </c>
      <c r="T70" s="67">
        <v>3</v>
      </c>
      <c r="U70" s="67">
        <v>3</v>
      </c>
      <c r="V70" s="67">
        <v>5</v>
      </c>
      <c r="W70" s="67">
        <v>3</v>
      </c>
      <c r="X70" s="67">
        <v>1</v>
      </c>
      <c r="Y70" s="67">
        <v>0</v>
      </c>
      <c r="Z70" s="67">
        <v>0</v>
      </c>
      <c r="AA70" s="67">
        <v>5</v>
      </c>
      <c r="AB70" s="67">
        <v>2</v>
      </c>
      <c r="AC70" s="67">
        <v>2</v>
      </c>
      <c r="AD70" s="67">
        <v>2</v>
      </c>
      <c r="AE70" s="67">
        <v>2</v>
      </c>
      <c r="AF70" s="67">
        <v>2</v>
      </c>
      <c r="AG70" s="67">
        <v>5</v>
      </c>
      <c r="AH70" s="67">
        <v>4</v>
      </c>
      <c r="AI70" s="67">
        <v>3</v>
      </c>
      <c r="AJ70" s="67">
        <v>3</v>
      </c>
      <c r="AK70" s="67">
        <v>0</v>
      </c>
      <c r="AL70" s="67">
        <v>0</v>
      </c>
      <c r="AM70" s="67">
        <v>1</v>
      </c>
      <c r="AN70" s="67">
        <v>5</v>
      </c>
      <c r="AO70" s="67">
        <v>3</v>
      </c>
      <c r="AP70" s="67">
        <v>1</v>
      </c>
      <c r="AQ70" s="67">
        <v>5</v>
      </c>
      <c r="AR70" s="67">
        <v>1</v>
      </c>
      <c r="AS70" s="67">
        <v>2</v>
      </c>
      <c r="AT70" s="67">
        <v>3</v>
      </c>
      <c r="AU70" s="67">
        <v>2</v>
      </c>
      <c r="AV70" s="67">
        <v>5</v>
      </c>
      <c r="AW70" s="67">
        <v>1</v>
      </c>
      <c r="AX70" s="67">
        <v>0</v>
      </c>
      <c r="AY70" s="67">
        <v>0</v>
      </c>
      <c r="AZ70" s="67">
        <v>1</v>
      </c>
      <c r="BA70" s="67">
        <v>4</v>
      </c>
      <c r="BB70" s="67">
        <v>2</v>
      </c>
      <c r="BC70" s="67">
        <v>3</v>
      </c>
      <c r="BD70" s="67">
        <v>3</v>
      </c>
      <c r="BE70" s="67">
        <v>4</v>
      </c>
      <c r="BF70" s="67">
        <v>1</v>
      </c>
      <c r="BG70" s="67">
        <v>5</v>
      </c>
      <c r="BH70" s="67">
        <v>2</v>
      </c>
      <c r="BI70" s="67">
        <v>3</v>
      </c>
      <c r="BJ70" s="67">
        <v>1</v>
      </c>
      <c r="BK70" s="67">
        <v>0</v>
      </c>
      <c r="BL70" s="67">
        <v>0</v>
      </c>
      <c r="BM70" s="67">
        <v>0</v>
      </c>
      <c r="BN70" s="67">
        <v>4</v>
      </c>
      <c r="BO70" s="67">
        <v>1</v>
      </c>
      <c r="BP70" s="67">
        <v>1</v>
      </c>
      <c r="BQ70" s="67">
        <v>3</v>
      </c>
      <c r="BR70" s="67">
        <v>1</v>
      </c>
      <c r="BS70" s="67">
        <v>1</v>
      </c>
      <c r="BT70" s="67">
        <v>1</v>
      </c>
      <c r="BU70" s="67">
        <v>1</v>
      </c>
      <c r="BV70" s="67">
        <v>0</v>
      </c>
      <c r="BW70" s="67">
        <v>0</v>
      </c>
      <c r="BX70" s="67">
        <v>-1</v>
      </c>
      <c r="BY70" s="67">
        <v>0</v>
      </c>
    </row>
    <row r="71" spans="1:77" x14ac:dyDescent="0.25">
      <c r="A71" s="67">
        <v>4</v>
      </c>
      <c r="B71" s="67">
        <v>3</v>
      </c>
      <c r="C71" s="67">
        <v>2</v>
      </c>
      <c r="D71" s="67">
        <v>4</v>
      </c>
      <c r="E71" s="67">
        <v>5</v>
      </c>
      <c r="F71" s="67">
        <v>1</v>
      </c>
      <c r="G71" s="67">
        <v>5</v>
      </c>
      <c r="H71" s="67">
        <v>5</v>
      </c>
      <c r="I71" s="67">
        <v>3</v>
      </c>
      <c r="J71" s="67">
        <v>2</v>
      </c>
      <c r="K71" s="67">
        <v>1</v>
      </c>
      <c r="L71" s="67">
        <v>0</v>
      </c>
      <c r="M71" s="67">
        <v>1</v>
      </c>
      <c r="N71" s="67">
        <v>5</v>
      </c>
      <c r="O71" s="67">
        <v>3</v>
      </c>
      <c r="P71" s="67">
        <v>3</v>
      </c>
      <c r="Q71" s="67">
        <v>5</v>
      </c>
      <c r="R71" s="67">
        <v>4</v>
      </c>
      <c r="S71" s="67">
        <v>2</v>
      </c>
      <c r="T71" s="67">
        <v>4</v>
      </c>
      <c r="U71" s="67">
        <v>2</v>
      </c>
      <c r="V71" s="67">
        <v>2</v>
      </c>
      <c r="W71" s="67">
        <v>3</v>
      </c>
      <c r="X71" s="67">
        <v>1</v>
      </c>
      <c r="Y71" s="67">
        <v>1</v>
      </c>
      <c r="Z71" s="67">
        <v>1</v>
      </c>
      <c r="AA71" s="67">
        <v>3</v>
      </c>
      <c r="AB71" s="67">
        <v>3</v>
      </c>
      <c r="AC71" s="67">
        <v>1</v>
      </c>
      <c r="AD71" s="67">
        <v>2</v>
      </c>
      <c r="AE71" s="67">
        <v>3</v>
      </c>
      <c r="AF71" s="67">
        <v>3</v>
      </c>
      <c r="AG71" s="67">
        <v>5</v>
      </c>
      <c r="AH71" s="67">
        <v>3</v>
      </c>
      <c r="AI71" s="67">
        <v>5</v>
      </c>
      <c r="AJ71" s="67">
        <v>3</v>
      </c>
      <c r="AK71" s="67">
        <v>1</v>
      </c>
      <c r="AL71" s="67">
        <v>0</v>
      </c>
      <c r="AM71" s="67">
        <v>0</v>
      </c>
      <c r="AN71" s="67">
        <v>3</v>
      </c>
      <c r="AO71" s="67">
        <v>2</v>
      </c>
      <c r="AP71" s="67">
        <v>5</v>
      </c>
      <c r="AQ71" s="67">
        <v>4</v>
      </c>
      <c r="AR71" s="67">
        <v>5</v>
      </c>
      <c r="AS71" s="67">
        <v>2</v>
      </c>
      <c r="AT71" s="67">
        <v>4</v>
      </c>
      <c r="AU71" s="67">
        <v>5</v>
      </c>
      <c r="AV71" s="67">
        <v>3</v>
      </c>
      <c r="AW71" s="67">
        <v>2</v>
      </c>
      <c r="AX71" s="67">
        <v>1</v>
      </c>
      <c r="AY71" s="67">
        <v>0</v>
      </c>
      <c r="AZ71" s="67">
        <v>1</v>
      </c>
      <c r="BA71" s="67">
        <v>4</v>
      </c>
      <c r="BB71" s="67">
        <v>3</v>
      </c>
      <c r="BC71" s="67">
        <v>4</v>
      </c>
      <c r="BD71" s="67">
        <v>2</v>
      </c>
      <c r="BE71" s="67">
        <v>3</v>
      </c>
      <c r="BF71" s="67">
        <v>2</v>
      </c>
      <c r="BG71" s="67">
        <v>3</v>
      </c>
      <c r="BH71" s="67">
        <v>2</v>
      </c>
      <c r="BI71" s="67">
        <v>3</v>
      </c>
      <c r="BJ71" s="67">
        <v>1</v>
      </c>
      <c r="BK71" s="67">
        <v>1</v>
      </c>
      <c r="BL71" s="67">
        <v>1</v>
      </c>
      <c r="BM71" s="67">
        <v>0</v>
      </c>
      <c r="BN71" s="67">
        <v>1</v>
      </c>
      <c r="BO71" s="67">
        <v>1</v>
      </c>
      <c r="BP71" s="67">
        <v>1</v>
      </c>
      <c r="BQ71" s="67">
        <v>6</v>
      </c>
      <c r="BR71" s="67">
        <v>2</v>
      </c>
      <c r="BS71" s="67">
        <v>2</v>
      </c>
      <c r="BT71" s="67">
        <v>2</v>
      </c>
      <c r="BU71" s="67">
        <v>2</v>
      </c>
      <c r="BV71" s="67">
        <v>0</v>
      </c>
      <c r="BW71" s="67">
        <v>0</v>
      </c>
      <c r="BX71" s="67">
        <v>-1</v>
      </c>
      <c r="BY71" s="67">
        <v>0</v>
      </c>
    </row>
    <row r="72" spans="1:77" x14ac:dyDescent="0.25">
      <c r="A72" s="67">
        <v>5</v>
      </c>
      <c r="B72" s="67">
        <v>2</v>
      </c>
      <c r="C72" s="67">
        <v>4</v>
      </c>
      <c r="D72" s="67">
        <v>2</v>
      </c>
      <c r="E72" s="67">
        <v>3</v>
      </c>
      <c r="F72" s="67">
        <v>3</v>
      </c>
      <c r="G72" s="67">
        <v>3</v>
      </c>
      <c r="H72" s="67">
        <v>5</v>
      </c>
      <c r="I72" s="67">
        <v>3</v>
      </c>
      <c r="J72" s="67">
        <v>2</v>
      </c>
      <c r="K72" s="67">
        <v>1</v>
      </c>
      <c r="L72" s="67">
        <v>1</v>
      </c>
      <c r="M72" s="67">
        <v>0</v>
      </c>
      <c r="N72" s="67">
        <v>5</v>
      </c>
      <c r="O72" s="67">
        <v>3</v>
      </c>
      <c r="P72" s="67">
        <v>4</v>
      </c>
      <c r="Q72" s="67">
        <v>2</v>
      </c>
      <c r="R72" s="67">
        <v>4</v>
      </c>
      <c r="S72" s="67">
        <v>1</v>
      </c>
      <c r="T72" s="67">
        <v>5</v>
      </c>
      <c r="U72" s="67">
        <v>2</v>
      </c>
      <c r="V72" s="67">
        <v>4</v>
      </c>
      <c r="W72" s="67">
        <v>2</v>
      </c>
      <c r="X72" s="67">
        <v>1</v>
      </c>
      <c r="Y72" s="67">
        <v>0</v>
      </c>
      <c r="Z72" s="67">
        <v>1</v>
      </c>
      <c r="AA72" s="67">
        <v>3</v>
      </c>
      <c r="AB72" s="67">
        <v>2</v>
      </c>
      <c r="AC72" s="67">
        <v>1</v>
      </c>
      <c r="AD72" s="67">
        <v>3</v>
      </c>
      <c r="AE72" s="67">
        <v>1</v>
      </c>
      <c r="AF72" s="67">
        <v>1</v>
      </c>
      <c r="AG72" s="67">
        <v>4</v>
      </c>
      <c r="AH72" s="67">
        <v>4</v>
      </c>
      <c r="AI72" s="67">
        <v>5</v>
      </c>
      <c r="AJ72" s="67">
        <v>2</v>
      </c>
      <c r="AK72" s="67">
        <v>1</v>
      </c>
      <c r="AL72" s="67">
        <v>1</v>
      </c>
      <c r="AM72" s="67">
        <v>0</v>
      </c>
      <c r="AN72" s="67">
        <v>5</v>
      </c>
      <c r="AO72" s="67">
        <v>1</v>
      </c>
      <c r="AP72" s="67">
        <v>1</v>
      </c>
      <c r="AQ72" s="67">
        <v>1</v>
      </c>
      <c r="AR72" s="67">
        <v>4</v>
      </c>
      <c r="AS72" s="67">
        <v>3</v>
      </c>
      <c r="AT72" s="67">
        <v>4</v>
      </c>
      <c r="AU72" s="67">
        <v>3</v>
      </c>
      <c r="AV72" s="67">
        <v>3</v>
      </c>
      <c r="AW72" s="67">
        <v>2</v>
      </c>
      <c r="AX72" s="67">
        <v>0</v>
      </c>
      <c r="AY72" s="67">
        <v>1</v>
      </c>
      <c r="AZ72" s="67">
        <v>0</v>
      </c>
      <c r="BA72" s="67">
        <v>4</v>
      </c>
      <c r="BB72" s="67">
        <v>3</v>
      </c>
      <c r="BC72" s="67">
        <v>3</v>
      </c>
      <c r="BD72" s="67">
        <v>4</v>
      </c>
      <c r="BE72" s="67">
        <v>5</v>
      </c>
      <c r="BF72" s="67">
        <v>1</v>
      </c>
      <c r="BG72" s="67">
        <v>3</v>
      </c>
      <c r="BH72" s="67">
        <v>3</v>
      </c>
      <c r="BI72" s="67">
        <v>3</v>
      </c>
      <c r="BJ72" s="67">
        <v>2</v>
      </c>
      <c r="BK72" s="67">
        <v>0</v>
      </c>
      <c r="BL72" s="67">
        <v>1</v>
      </c>
      <c r="BM72" s="67">
        <v>1</v>
      </c>
      <c r="BN72" s="67">
        <v>2</v>
      </c>
      <c r="BO72" s="67">
        <v>3</v>
      </c>
      <c r="BP72" s="67">
        <v>3</v>
      </c>
      <c r="BQ72" s="67">
        <v>1</v>
      </c>
      <c r="BR72" s="67">
        <v>4</v>
      </c>
      <c r="BS72" s="67">
        <v>2</v>
      </c>
      <c r="BT72" s="67">
        <v>1</v>
      </c>
      <c r="BU72" s="67">
        <v>3</v>
      </c>
      <c r="BV72" s="67">
        <v>0</v>
      </c>
      <c r="BW72" s="67">
        <v>0</v>
      </c>
      <c r="BX72" s="67">
        <v>-1</v>
      </c>
      <c r="BY72" s="67">
        <v>0</v>
      </c>
    </row>
    <row r="73" spans="1:77" x14ac:dyDescent="0.25">
      <c r="A73" s="67">
        <v>3</v>
      </c>
      <c r="B73" s="67">
        <v>2</v>
      </c>
      <c r="C73" s="67">
        <v>2</v>
      </c>
      <c r="D73" s="67">
        <v>1</v>
      </c>
      <c r="E73" s="67">
        <v>2</v>
      </c>
      <c r="F73" s="67">
        <v>3</v>
      </c>
      <c r="G73" s="67">
        <v>5</v>
      </c>
      <c r="H73" s="67">
        <v>2</v>
      </c>
      <c r="I73" s="67">
        <v>5</v>
      </c>
      <c r="J73" s="67">
        <v>3</v>
      </c>
      <c r="K73" s="67">
        <v>1</v>
      </c>
      <c r="L73" s="67">
        <v>0</v>
      </c>
      <c r="M73" s="67">
        <v>1</v>
      </c>
      <c r="N73" s="67">
        <v>4</v>
      </c>
      <c r="O73" s="67">
        <v>3</v>
      </c>
      <c r="P73" s="67">
        <v>5</v>
      </c>
      <c r="Q73" s="67">
        <v>1</v>
      </c>
      <c r="R73" s="67">
        <v>4</v>
      </c>
      <c r="S73" s="67">
        <v>2</v>
      </c>
      <c r="T73" s="67">
        <v>4</v>
      </c>
      <c r="U73" s="67">
        <v>5</v>
      </c>
      <c r="V73" s="67">
        <v>5</v>
      </c>
      <c r="W73" s="67">
        <v>2</v>
      </c>
      <c r="X73" s="67">
        <v>0</v>
      </c>
      <c r="Y73" s="67">
        <v>1</v>
      </c>
      <c r="Z73" s="67">
        <v>0</v>
      </c>
      <c r="AA73" s="67">
        <v>5</v>
      </c>
      <c r="AB73" s="67">
        <v>2</v>
      </c>
      <c r="AC73" s="67">
        <v>1</v>
      </c>
      <c r="AD73" s="67">
        <v>3</v>
      </c>
      <c r="AE73" s="67">
        <v>1</v>
      </c>
      <c r="AF73" s="67">
        <v>1</v>
      </c>
      <c r="AG73" s="67">
        <v>4</v>
      </c>
      <c r="AH73" s="67">
        <v>5</v>
      </c>
      <c r="AI73" s="67">
        <v>5</v>
      </c>
      <c r="AJ73" s="67">
        <v>2</v>
      </c>
      <c r="AK73" s="67">
        <v>0</v>
      </c>
      <c r="AL73" s="67">
        <v>0</v>
      </c>
      <c r="AM73" s="67">
        <v>1</v>
      </c>
      <c r="AN73" s="67">
        <v>3</v>
      </c>
      <c r="AO73" s="67">
        <v>2</v>
      </c>
      <c r="AP73" s="67">
        <v>4</v>
      </c>
      <c r="AQ73" s="67">
        <v>5</v>
      </c>
      <c r="AR73" s="67">
        <v>2</v>
      </c>
      <c r="AS73" s="67">
        <v>3</v>
      </c>
      <c r="AT73" s="67">
        <v>4</v>
      </c>
      <c r="AU73" s="67">
        <v>2</v>
      </c>
      <c r="AV73" s="67">
        <v>2</v>
      </c>
      <c r="AW73" s="67">
        <v>1</v>
      </c>
      <c r="AX73" s="67">
        <v>0</v>
      </c>
      <c r="AY73" s="67">
        <v>1</v>
      </c>
      <c r="AZ73" s="67">
        <v>1</v>
      </c>
      <c r="BA73" s="67">
        <v>5</v>
      </c>
      <c r="BB73" s="67">
        <v>3</v>
      </c>
      <c r="BC73" s="67">
        <v>2</v>
      </c>
      <c r="BD73" s="67">
        <v>1</v>
      </c>
      <c r="BE73" s="67">
        <v>3</v>
      </c>
      <c r="BF73" s="67">
        <v>3</v>
      </c>
      <c r="BG73" s="67">
        <v>5</v>
      </c>
      <c r="BH73" s="67">
        <v>5</v>
      </c>
      <c r="BI73" s="67">
        <v>3</v>
      </c>
      <c r="BJ73" s="67">
        <v>1</v>
      </c>
      <c r="BK73" s="67">
        <v>1</v>
      </c>
      <c r="BL73" s="67">
        <v>0</v>
      </c>
      <c r="BM73" s="67">
        <v>0</v>
      </c>
      <c r="BN73" s="67">
        <v>4</v>
      </c>
      <c r="BO73" s="67">
        <v>4</v>
      </c>
      <c r="BP73" s="67">
        <v>2</v>
      </c>
      <c r="BQ73" s="67">
        <v>2</v>
      </c>
      <c r="BR73" s="67">
        <v>2</v>
      </c>
      <c r="BS73" s="67">
        <v>2</v>
      </c>
      <c r="BT73" s="67">
        <v>1</v>
      </c>
      <c r="BU73" s="67">
        <v>3</v>
      </c>
      <c r="BV73" s="67">
        <v>0</v>
      </c>
      <c r="BW73" s="67">
        <v>0</v>
      </c>
      <c r="BX73" s="67">
        <v>-1</v>
      </c>
      <c r="BY73" s="67">
        <v>0</v>
      </c>
    </row>
    <row r="74" spans="1:77" x14ac:dyDescent="0.25">
      <c r="A74" s="67">
        <v>5</v>
      </c>
      <c r="B74" s="67">
        <v>1</v>
      </c>
      <c r="C74" s="67">
        <v>5</v>
      </c>
      <c r="D74" s="67">
        <v>4</v>
      </c>
      <c r="E74" s="67">
        <v>1</v>
      </c>
      <c r="F74" s="67">
        <v>2</v>
      </c>
      <c r="G74" s="67">
        <v>5</v>
      </c>
      <c r="H74" s="67">
        <v>5</v>
      </c>
      <c r="I74" s="67">
        <v>3</v>
      </c>
      <c r="J74" s="67">
        <v>2</v>
      </c>
      <c r="K74" s="67">
        <v>0</v>
      </c>
      <c r="L74" s="67">
        <v>1</v>
      </c>
      <c r="M74" s="67">
        <v>0</v>
      </c>
      <c r="N74" s="67">
        <v>4</v>
      </c>
      <c r="O74" s="67">
        <v>3</v>
      </c>
      <c r="P74" s="67">
        <v>1</v>
      </c>
      <c r="Q74" s="67">
        <v>1</v>
      </c>
      <c r="R74" s="67">
        <v>5</v>
      </c>
      <c r="S74" s="67">
        <v>3</v>
      </c>
      <c r="T74" s="67">
        <v>4</v>
      </c>
      <c r="U74" s="67">
        <v>4</v>
      </c>
      <c r="V74" s="67">
        <v>3</v>
      </c>
      <c r="W74" s="67">
        <v>2</v>
      </c>
      <c r="X74" s="67">
        <v>0</v>
      </c>
      <c r="Y74" s="67">
        <v>1</v>
      </c>
      <c r="Z74" s="67">
        <v>0</v>
      </c>
      <c r="AA74" s="67">
        <v>4</v>
      </c>
      <c r="AB74" s="67">
        <v>1</v>
      </c>
      <c r="AC74" s="67">
        <v>4</v>
      </c>
      <c r="AD74" s="67">
        <v>2</v>
      </c>
      <c r="AE74" s="67">
        <v>3</v>
      </c>
      <c r="AF74" s="67">
        <v>2</v>
      </c>
      <c r="AG74" s="67">
        <v>5</v>
      </c>
      <c r="AH74" s="67">
        <v>4</v>
      </c>
      <c r="AI74" s="67">
        <v>3</v>
      </c>
      <c r="AJ74" s="67">
        <v>2</v>
      </c>
      <c r="AK74" s="67">
        <v>0</v>
      </c>
      <c r="AL74" s="67">
        <v>1</v>
      </c>
      <c r="AM74" s="67">
        <v>1</v>
      </c>
      <c r="AN74" s="67">
        <v>3</v>
      </c>
      <c r="AO74" s="67">
        <v>1</v>
      </c>
      <c r="AP74" s="67">
        <v>5</v>
      </c>
      <c r="AQ74" s="67">
        <v>4</v>
      </c>
      <c r="AR74" s="67">
        <v>3</v>
      </c>
      <c r="AS74" s="67">
        <v>1</v>
      </c>
      <c r="AT74" s="67">
        <v>5</v>
      </c>
      <c r="AU74" s="67">
        <v>5</v>
      </c>
      <c r="AV74" s="67">
        <v>4</v>
      </c>
      <c r="AW74" s="67">
        <v>1</v>
      </c>
      <c r="AX74" s="67">
        <v>0</v>
      </c>
      <c r="AY74" s="67">
        <v>1</v>
      </c>
      <c r="AZ74" s="67">
        <v>1</v>
      </c>
      <c r="BA74" s="67">
        <v>4</v>
      </c>
      <c r="BB74" s="67">
        <v>3</v>
      </c>
      <c r="BC74" s="67">
        <v>4</v>
      </c>
      <c r="BD74" s="67">
        <v>4</v>
      </c>
      <c r="BE74" s="67">
        <v>5</v>
      </c>
      <c r="BF74" s="67">
        <v>3</v>
      </c>
      <c r="BG74" s="67">
        <v>3</v>
      </c>
      <c r="BH74" s="67">
        <v>5</v>
      </c>
      <c r="BI74" s="67">
        <v>5</v>
      </c>
      <c r="BJ74" s="67">
        <v>2</v>
      </c>
      <c r="BK74" s="67">
        <v>1</v>
      </c>
      <c r="BL74" s="67">
        <v>1</v>
      </c>
      <c r="BM74" s="67">
        <v>1</v>
      </c>
      <c r="BN74" s="67">
        <v>4</v>
      </c>
      <c r="BO74" s="67">
        <v>4</v>
      </c>
      <c r="BP74" s="67">
        <v>1</v>
      </c>
      <c r="BQ74" s="67">
        <v>5</v>
      </c>
      <c r="BR74" s="67">
        <v>3</v>
      </c>
      <c r="BS74" s="67">
        <v>2</v>
      </c>
      <c r="BT74" s="67">
        <v>3</v>
      </c>
      <c r="BU74" s="67">
        <v>1</v>
      </c>
      <c r="BV74" s="67">
        <v>0</v>
      </c>
      <c r="BW74" s="67">
        <v>0</v>
      </c>
      <c r="BX74" s="67">
        <v>-1</v>
      </c>
      <c r="BY74" s="67">
        <v>0</v>
      </c>
    </row>
    <row r="75" spans="1:77" x14ac:dyDescent="0.25">
      <c r="A75" s="67">
        <v>4</v>
      </c>
      <c r="B75" s="67">
        <v>2</v>
      </c>
      <c r="C75" s="67">
        <v>3</v>
      </c>
      <c r="D75" s="67">
        <v>1</v>
      </c>
      <c r="E75" s="67">
        <v>5</v>
      </c>
      <c r="F75" s="67">
        <v>1</v>
      </c>
      <c r="G75" s="67">
        <v>3</v>
      </c>
      <c r="H75" s="67">
        <v>3</v>
      </c>
      <c r="I75" s="67">
        <v>3</v>
      </c>
      <c r="J75" s="67">
        <v>1</v>
      </c>
      <c r="K75" s="67">
        <v>1</v>
      </c>
      <c r="L75" s="67">
        <v>1</v>
      </c>
      <c r="M75" s="67">
        <v>0</v>
      </c>
      <c r="N75" s="67">
        <v>3</v>
      </c>
      <c r="O75" s="67">
        <v>3</v>
      </c>
      <c r="P75" s="67">
        <v>4</v>
      </c>
      <c r="Q75" s="67">
        <v>2</v>
      </c>
      <c r="R75" s="67">
        <v>2</v>
      </c>
      <c r="S75" s="67">
        <v>1</v>
      </c>
      <c r="T75" s="67">
        <v>4</v>
      </c>
      <c r="U75" s="67">
        <v>5</v>
      </c>
      <c r="V75" s="67">
        <v>2</v>
      </c>
      <c r="W75" s="67">
        <v>1</v>
      </c>
      <c r="X75" s="67">
        <v>1</v>
      </c>
      <c r="Y75" s="67">
        <v>1</v>
      </c>
      <c r="Z75" s="67">
        <v>1</v>
      </c>
      <c r="AA75" s="67">
        <v>4</v>
      </c>
      <c r="AB75" s="67">
        <v>1</v>
      </c>
      <c r="AC75" s="67">
        <v>2</v>
      </c>
      <c r="AD75" s="67">
        <v>3</v>
      </c>
      <c r="AE75" s="67">
        <v>1</v>
      </c>
      <c r="AF75" s="67">
        <v>1</v>
      </c>
      <c r="AG75" s="67">
        <v>3</v>
      </c>
      <c r="AH75" s="67">
        <v>4</v>
      </c>
      <c r="AI75" s="67">
        <v>5</v>
      </c>
      <c r="AJ75" s="67">
        <v>1</v>
      </c>
      <c r="AK75" s="67">
        <v>1</v>
      </c>
      <c r="AL75" s="67">
        <v>0</v>
      </c>
      <c r="AM75" s="67">
        <v>1</v>
      </c>
      <c r="AN75" s="67">
        <v>4</v>
      </c>
      <c r="AO75" s="67">
        <v>2</v>
      </c>
      <c r="AP75" s="67">
        <v>2</v>
      </c>
      <c r="AQ75" s="67">
        <v>4</v>
      </c>
      <c r="AR75" s="67">
        <v>4</v>
      </c>
      <c r="AS75" s="67">
        <v>2</v>
      </c>
      <c r="AT75" s="67">
        <v>4</v>
      </c>
      <c r="AU75" s="67">
        <v>3</v>
      </c>
      <c r="AV75" s="67">
        <v>3</v>
      </c>
      <c r="AW75" s="67">
        <v>1</v>
      </c>
      <c r="AX75" s="67">
        <v>0</v>
      </c>
      <c r="AY75" s="67">
        <v>1</v>
      </c>
      <c r="AZ75" s="67">
        <v>0</v>
      </c>
      <c r="BA75" s="67">
        <v>4</v>
      </c>
      <c r="BB75" s="67">
        <v>2</v>
      </c>
      <c r="BC75" s="67">
        <v>5</v>
      </c>
      <c r="BD75" s="67">
        <v>1</v>
      </c>
      <c r="BE75" s="67">
        <v>3</v>
      </c>
      <c r="BF75" s="67">
        <v>2</v>
      </c>
      <c r="BG75" s="67">
        <v>4</v>
      </c>
      <c r="BH75" s="67">
        <v>3</v>
      </c>
      <c r="BI75" s="67">
        <v>4</v>
      </c>
      <c r="BJ75" s="67">
        <v>3</v>
      </c>
      <c r="BK75" s="67">
        <v>0</v>
      </c>
      <c r="BL75" s="67">
        <v>1</v>
      </c>
      <c r="BM75" s="67">
        <v>0</v>
      </c>
      <c r="BN75" s="67">
        <v>2</v>
      </c>
      <c r="BO75" s="67">
        <v>1</v>
      </c>
      <c r="BP75" s="67">
        <v>2</v>
      </c>
      <c r="BQ75" s="67">
        <v>2</v>
      </c>
      <c r="BR75" s="67">
        <v>2</v>
      </c>
      <c r="BS75" s="67">
        <v>1</v>
      </c>
      <c r="BT75" s="67">
        <v>2</v>
      </c>
      <c r="BU75" s="67">
        <v>2</v>
      </c>
      <c r="BV75" s="67">
        <v>0</v>
      </c>
      <c r="BW75" s="67">
        <v>0</v>
      </c>
      <c r="BX75" s="67">
        <v>-1</v>
      </c>
      <c r="BY75" s="67">
        <v>0</v>
      </c>
    </row>
    <row r="76" spans="1:77" x14ac:dyDescent="0.25">
      <c r="A76" s="67">
        <v>3</v>
      </c>
      <c r="B76" s="67">
        <v>2</v>
      </c>
      <c r="C76" s="67">
        <v>3</v>
      </c>
      <c r="D76" s="67">
        <v>2</v>
      </c>
      <c r="E76" s="67">
        <v>5</v>
      </c>
      <c r="F76" s="67">
        <v>1</v>
      </c>
      <c r="G76" s="67">
        <v>4</v>
      </c>
      <c r="H76" s="67">
        <v>4</v>
      </c>
      <c r="I76" s="67">
        <v>5</v>
      </c>
      <c r="J76" s="67">
        <v>2</v>
      </c>
      <c r="K76" s="67">
        <v>1</v>
      </c>
      <c r="L76" s="67">
        <v>0</v>
      </c>
      <c r="M76" s="67">
        <v>0</v>
      </c>
      <c r="N76" s="67">
        <v>5</v>
      </c>
      <c r="O76" s="67">
        <v>3</v>
      </c>
      <c r="P76" s="67">
        <v>4</v>
      </c>
      <c r="Q76" s="67">
        <v>5</v>
      </c>
      <c r="R76" s="67">
        <v>2</v>
      </c>
      <c r="S76" s="67">
        <v>1</v>
      </c>
      <c r="T76" s="67">
        <v>3</v>
      </c>
      <c r="U76" s="67">
        <v>2</v>
      </c>
      <c r="V76" s="67">
        <v>4</v>
      </c>
      <c r="W76" s="67">
        <v>1</v>
      </c>
      <c r="X76" s="67">
        <v>1</v>
      </c>
      <c r="Y76" s="67">
        <v>0</v>
      </c>
      <c r="Z76" s="67">
        <v>1</v>
      </c>
      <c r="AA76" s="67">
        <v>4</v>
      </c>
      <c r="AB76" s="67">
        <v>3</v>
      </c>
      <c r="AC76" s="67">
        <v>3</v>
      </c>
      <c r="AD76" s="67">
        <v>3</v>
      </c>
      <c r="AE76" s="67">
        <v>5</v>
      </c>
      <c r="AF76" s="67">
        <v>2</v>
      </c>
      <c r="AG76" s="67">
        <v>4</v>
      </c>
      <c r="AH76" s="67">
        <v>4</v>
      </c>
      <c r="AI76" s="67">
        <v>2</v>
      </c>
      <c r="AJ76" s="67">
        <v>2</v>
      </c>
      <c r="AK76" s="67">
        <v>1</v>
      </c>
      <c r="AL76" s="67">
        <v>0</v>
      </c>
      <c r="AM76" s="67">
        <v>0</v>
      </c>
      <c r="AN76" s="67">
        <v>4</v>
      </c>
      <c r="AO76" s="67">
        <v>3</v>
      </c>
      <c r="AP76" s="67">
        <v>4</v>
      </c>
      <c r="AQ76" s="67">
        <v>2</v>
      </c>
      <c r="AR76" s="67">
        <v>4</v>
      </c>
      <c r="AS76" s="67">
        <v>1</v>
      </c>
      <c r="AT76" s="67">
        <v>3</v>
      </c>
      <c r="AU76" s="67">
        <v>3</v>
      </c>
      <c r="AV76" s="67">
        <v>2</v>
      </c>
      <c r="AW76" s="67">
        <v>2</v>
      </c>
      <c r="AX76" s="67">
        <v>1</v>
      </c>
      <c r="AY76" s="67">
        <v>1</v>
      </c>
      <c r="AZ76" s="67">
        <v>0</v>
      </c>
      <c r="BA76" s="67">
        <v>5</v>
      </c>
      <c r="BB76" s="67">
        <v>1</v>
      </c>
      <c r="BC76" s="67">
        <v>4</v>
      </c>
      <c r="BD76" s="67">
        <v>2</v>
      </c>
      <c r="BE76" s="67">
        <v>5</v>
      </c>
      <c r="BF76" s="67">
        <v>2</v>
      </c>
      <c r="BG76" s="67">
        <v>4</v>
      </c>
      <c r="BH76" s="67">
        <v>3</v>
      </c>
      <c r="BI76" s="67">
        <v>4</v>
      </c>
      <c r="BJ76" s="67">
        <v>1</v>
      </c>
      <c r="BK76" s="67">
        <v>1</v>
      </c>
      <c r="BL76" s="67">
        <v>1</v>
      </c>
      <c r="BM76" s="67">
        <v>0</v>
      </c>
      <c r="BN76" s="67">
        <v>1</v>
      </c>
      <c r="BO76" s="67">
        <v>1</v>
      </c>
      <c r="BP76" s="67">
        <v>3</v>
      </c>
      <c r="BQ76" s="67">
        <v>4</v>
      </c>
      <c r="BR76" s="67">
        <v>4</v>
      </c>
      <c r="BS76" s="67">
        <v>3</v>
      </c>
      <c r="BT76" s="67">
        <v>4</v>
      </c>
      <c r="BU76" s="67">
        <v>2</v>
      </c>
      <c r="BV76" s="67">
        <v>0</v>
      </c>
      <c r="BW76" s="67">
        <v>0</v>
      </c>
      <c r="BX76" s="67">
        <v>-1</v>
      </c>
      <c r="BY76" s="67">
        <v>0</v>
      </c>
    </row>
    <row r="77" spans="1:77" x14ac:dyDescent="0.25">
      <c r="A77" s="67">
        <v>3</v>
      </c>
      <c r="B77" s="67">
        <v>3</v>
      </c>
      <c r="C77" s="67">
        <v>2</v>
      </c>
      <c r="D77" s="67">
        <v>2</v>
      </c>
      <c r="E77" s="67">
        <v>5</v>
      </c>
      <c r="F77" s="67">
        <v>2</v>
      </c>
      <c r="G77" s="67">
        <v>4</v>
      </c>
      <c r="H77" s="67">
        <v>3</v>
      </c>
      <c r="I77" s="67">
        <v>5</v>
      </c>
      <c r="J77" s="67">
        <v>1</v>
      </c>
      <c r="K77" s="67">
        <v>0</v>
      </c>
      <c r="L77" s="67">
        <v>1</v>
      </c>
      <c r="M77" s="67">
        <v>0</v>
      </c>
      <c r="N77" s="67">
        <v>5</v>
      </c>
      <c r="O77" s="67">
        <v>3</v>
      </c>
      <c r="P77" s="67">
        <v>5</v>
      </c>
      <c r="Q77" s="67">
        <v>3</v>
      </c>
      <c r="R77" s="67">
        <v>4</v>
      </c>
      <c r="S77" s="67">
        <v>1</v>
      </c>
      <c r="T77" s="67">
        <v>5</v>
      </c>
      <c r="U77" s="67">
        <v>4</v>
      </c>
      <c r="V77" s="67">
        <v>2</v>
      </c>
      <c r="W77" s="67">
        <v>3</v>
      </c>
      <c r="X77" s="67">
        <v>1</v>
      </c>
      <c r="Y77" s="67">
        <v>0</v>
      </c>
      <c r="Z77" s="67">
        <v>1</v>
      </c>
      <c r="AA77" s="67">
        <v>3</v>
      </c>
      <c r="AB77" s="67">
        <v>2</v>
      </c>
      <c r="AC77" s="67">
        <v>2</v>
      </c>
      <c r="AD77" s="67">
        <v>5</v>
      </c>
      <c r="AE77" s="67">
        <v>4</v>
      </c>
      <c r="AF77" s="67">
        <v>3</v>
      </c>
      <c r="AG77" s="67">
        <v>3</v>
      </c>
      <c r="AH77" s="67">
        <v>2</v>
      </c>
      <c r="AI77" s="67">
        <v>2</v>
      </c>
      <c r="AJ77" s="67">
        <v>2</v>
      </c>
      <c r="AK77" s="67">
        <v>1</v>
      </c>
      <c r="AL77" s="67">
        <v>1</v>
      </c>
      <c r="AM77" s="67">
        <v>0</v>
      </c>
      <c r="AN77" s="67">
        <v>5</v>
      </c>
      <c r="AO77" s="67">
        <v>2</v>
      </c>
      <c r="AP77" s="67">
        <v>2</v>
      </c>
      <c r="AQ77" s="67">
        <v>5</v>
      </c>
      <c r="AR77" s="67">
        <v>2</v>
      </c>
      <c r="AS77" s="67">
        <v>3</v>
      </c>
      <c r="AT77" s="67">
        <v>5</v>
      </c>
      <c r="AU77" s="67">
        <v>4</v>
      </c>
      <c r="AV77" s="67">
        <v>3</v>
      </c>
      <c r="AW77" s="67">
        <v>3</v>
      </c>
      <c r="AX77" s="67">
        <v>0</v>
      </c>
      <c r="AY77" s="67">
        <v>0</v>
      </c>
      <c r="AZ77" s="67">
        <v>1</v>
      </c>
      <c r="BA77" s="67">
        <v>4</v>
      </c>
      <c r="BB77" s="67">
        <v>1</v>
      </c>
      <c r="BC77" s="67">
        <v>3</v>
      </c>
      <c r="BD77" s="67">
        <v>2</v>
      </c>
      <c r="BE77" s="67">
        <v>5</v>
      </c>
      <c r="BF77" s="67">
        <v>3</v>
      </c>
      <c r="BG77" s="67">
        <v>4</v>
      </c>
      <c r="BH77" s="67">
        <v>5</v>
      </c>
      <c r="BI77" s="67">
        <v>2</v>
      </c>
      <c r="BJ77" s="67">
        <v>3</v>
      </c>
      <c r="BK77" s="67">
        <v>0</v>
      </c>
      <c r="BL77" s="67">
        <v>0</v>
      </c>
      <c r="BM77" s="67">
        <v>1</v>
      </c>
      <c r="BN77" s="67">
        <v>5</v>
      </c>
      <c r="BO77" s="67">
        <v>1</v>
      </c>
      <c r="BP77" s="67">
        <v>2</v>
      </c>
      <c r="BQ77" s="67">
        <v>5</v>
      </c>
      <c r="BR77" s="67">
        <v>1</v>
      </c>
      <c r="BS77" s="67">
        <v>1</v>
      </c>
      <c r="BT77" s="67">
        <v>3</v>
      </c>
      <c r="BU77" s="67">
        <v>1</v>
      </c>
      <c r="BV77" s="67">
        <v>0</v>
      </c>
      <c r="BW77" s="67">
        <v>0</v>
      </c>
      <c r="BX77" s="67">
        <v>-1</v>
      </c>
      <c r="BY77" s="67">
        <v>0</v>
      </c>
    </row>
    <row r="78" spans="1:77" x14ac:dyDescent="0.25">
      <c r="A78" s="67">
        <v>3</v>
      </c>
      <c r="B78" s="67">
        <v>2</v>
      </c>
      <c r="C78" s="67">
        <v>1</v>
      </c>
      <c r="D78" s="67">
        <v>4</v>
      </c>
      <c r="E78" s="67">
        <v>2</v>
      </c>
      <c r="F78" s="67">
        <v>1</v>
      </c>
      <c r="G78" s="67">
        <v>5</v>
      </c>
      <c r="H78" s="67">
        <v>2</v>
      </c>
      <c r="I78" s="67">
        <v>4</v>
      </c>
      <c r="J78" s="67">
        <v>1</v>
      </c>
      <c r="K78" s="67">
        <v>1</v>
      </c>
      <c r="L78" s="67">
        <v>1</v>
      </c>
      <c r="M78" s="67">
        <v>1</v>
      </c>
      <c r="N78" s="67">
        <v>4</v>
      </c>
      <c r="O78" s="67">
        <v>3</v>
      </c>
      <c r="P78" s="67">
        <v>4</v>
      </c>
      <c r="Q78" s="67">
        <v>5</v>
      </c>
      <c r="R78" s="67">
        <v>2</v>
      </c>
      <c r="S78" s="67">
        <v>1</v>
      </c>
      <c r="T78" s="67">
        <v>5</v>
      </c>
      <c r="U78" s="67">
        <v>3</v>
      </c>
      <c r="V78" s="67">
        <v>3</v>
      </c>
      <c r="W78" s="67">
        <v>3</v>
      </c>
      <c r="X78" s="67">
        <v>1</v>
      </c>
      <c r="Y78" s="67">
        <v>1</v>
      </c>
      <c r="Z78" s="67">
        <v>1</v>
      </c>
      <c r="AA78" s="67">
        <v>5</v>
      </c>
      <c r="AB78" s="67">
        <v>2</v>
      </c>
      <c r="AC78" s="67">
        <v>4</v>
      </c>
      <c r="AD78" s="67">
        <v>5</v>
      </c>
      <c r="AE78" s="67">
        <v>1</v>
      </c>
      <c r="AF78" s="67">
        <v>3</v>
      </c>
      <c r="AG78" s="67">
        <v>4</v>
      </c>
      <c r="AH78" s="67">
        <v>4</v>
      </c>
      <c r="AI78" s="67">
        <v>5</v>
      </c>
      <c r="AJ78" s="67">
        <v>2</v>
      </c>
      <c r="AK78" s="67">
        <v>1</v>
      </c>
      <c r="AL78" s="67">
        <v>0</v>
      </c>
      <c r="AM78" s="67">
        <v>0</v>
      </c>
      <c r="AN78" s="67">
        <v>5</v>
      </c>
      <c r="AO78" s="67">
        <v>3</v>
      </c>
      <c r="AP78" s="67">
        <v>1</v>
      </c>
      <c r="AQ78" s="67">
        <v>5</v>
      </c>
      <c r="AR78" s="67">
        <v>5</v>
      </c>
      <c r="AS78" s="67">
        <v>1</v>
      </c>
      <c r="AT78" s="67">
        <v>4</v>
      </c>
      <c r="AU78" s="67">
        <v>3</v>
      </c>
      <c r="AV78" s="67">
        <v>4</v>
      </c>
      <c r="AW78" s="67">
        <v>1</v>
      </c>
      <c r="AX78" s="67">
        <v>0</v>
      </c>
      <c r="AY78" s="67">
        <v>1</v>
      </c>
      <c r="AZ78" s="67">
        <v>1</v>
      </c>
      <c r="BA78" s="67">
        <v>3</v>
      </c>
      <c r="BB78" s="67">
        <v>1</v>
      </c>
      <c r="BC78" s="67">
        <v>1</v>
      </c>
      <c r="BD78" s="67">
        <v>5</v>
      </c>
      <c r="BE78" s="67">
        <v>1</v>
      </c>
      <c r="BF78" s="67">
        <v>3</v>
      </c>
      <c r="BG78" s="67">
        <v>3</v>
      </c>
      <c r="BH78" s="67">
        <v>5</v>
      </c>
      <c r="BI78" s="67">
        <v>5</v>
      </c>
      <c r="BJ78" s="67">
        <v>3</v>
      </c>
      <c r="BK78" s="67">
        <v>0</v>
      </c>
      <c r="BL78" s="67">
        <v>0</v>
      </c>
      <c r="BM78" s="67">
        <v>1</v>
      </c>
      <c r="BN78" s="67">
        <v>5</v>
      </c>
      <c r="BO78" s="67">
        <v>2</v>
      </c>
      <c r="BP78" s="67">
        <v>2</v>
      </c>
      <c r="BQ78" s="67">
        <v>2</v>
      </c>
      <c r="BR78" s="67">
        <v>4</v>
      </c>
      <c r="BS78" s="67">
        <v>2</v>
      </c>
      <c r="BT78" s="67">
        <v>1</v>
      </c>
      <c r="BU78" s="67">
        <v>1</v>
      </c>
      <c r="BV78" s="67">
        <v>0</v>
      </c>
      <c r="BW78" s="67">
        <v>0</v>
      </c>
      <c r="BX78" s="67">
        <v>-1</v>
      </c>
      <c r="BY78" s="67">
        <v>0</v>
      </c>
    </row>
    <row r="79" spans="1:77" x14ac:dyDescent="0.25">
      <c r="A79" s="67">
        <v>3</v>
      </c>
      <c r="B79" s="67">
        <v>1</v>
      </c>
      <c r="C79" s="67">
        <v>2</v>
      </c>
      <c r="D79" s="67">
        <v>5</v>
      </c>
      <c r="E79" s="67">
        <v>3</v>
      </c>
      <c r="F79" s="67">
        <v>1</v>
      </c>
      <c r="G79" s="67">
        <v>3</v>
      </c>
      <c r="H79" s="67">
        <v>4</v>
      </c>
      <c r="I79" s="67">
        <v>3</v>
      </c>
      <c r="J79" s="67">
        <v>2</v>
      </c>
      <c r="K79" s="67">
        <v>0</v>
      </c>
      <c r="L79" s="67">
        <v>1</v>
      </c>
      <c r="M79" s="67">
        <v>1</v>
      </c>
      <c r="N79" s="67">
        <v>5</v>
      </c>
      <c r="O79" s="67">
        <v>1</v>
      </c>
      <c r="P79" s="67">
        <v>5</v>
      </c>
      <c r="Q79" s="67">
        <v>3</v>
      </c>
      <c r="R79" s="67">
        <v>1</v>
      </c>
      <c r="S79" s="67">
        <v>3</v>
      </c>
      <c r="T79" s="67">
        <v>3</v>
      </c>
      <c r="U79" s="67">
        <v>2</v>
      </c>
      <c r="V79" s="67">
        <v>2</v>
      </c>
      <c r="W79" s="67">
        <v>2</v>
      </c>
      <c r="X79" s="67">
        <v>0</v>
      </c>
      <c r="Y79" s="67">
        <v>0</v>
      </c>
      <c r="Z79" s="67">
        <v>0</v>
      </c>
      <c r="AA79" s="67">
        <v>5</v>
      </c>
      <c r="AB79" s="67">
        <v>1</v>
      </c>
      <c r="AC79" s="67">
        <v>2</v>
      </c>
      <c r="AD79" s="67">
        <v>4</v>
      </c>
      <c r="AE79" s="67">
        <v>4</v>
      </c>
      <c r="AF79" s="67">
        <v>1</v>
      </c>
      <c r="AG79" s="67">
        <v>5</v>
      </c>
      <c r="AH79" s="67">
        <v>4</v>
      </c>
      <c r="AI79" s="67">
        <v>4</v>
      </c>
      <c r="AJ79" s="67">
        <v>1</v>
      </c>
      <c r="AK79" s="67">
        <v>1</v>
      </c>
      <c r="AL79" s="67">
        <v>0</v>
      </c>
      <c r="AM79" s="67">
        <v>1</v>
      </c>
      <c r="AN79" s="67">
        <v>4</v>
      </c>
      <c r="AO79" s="67">
        <v>1</v>
      </c>
      <c r="AP79" s="67">
        <v>2</v>
      </c>
      <c r="AQ79" s="67">
        <v>4</v>
      </c>
      <c r="AR79" s="67">
        <v>3</v>
      </c>
      <c r="AS79" s="67">
        <v>1</v>
      </c>
      <c r="AT79" s="67">
        <v>4</v>
      </c>
      <c r="AU79" s="67">
        <v>3</v>
      </c>
      <c r="AV79" s="67">
        <v>2</v>
      </c>
      <c r="AW79" s="67">
        <v>2</v>
      </c>
      <c r="AX79" s="67">
        <v>1</v>
      </c>
      <c r="AY79" s="67">
        <v>0</v>
      </c>
      <c r="AZ79" s="67">
        <v>1</v>
      </c>
      <c r="BA79" s="67">
        <v>3</v>
      </c>
      <c r="BB79" s="67">
        <v>2</v>
      </c>
      <c r="BC79" s="67">
        <v>1</v>
      </c>
      <c r="BD79" s="67">
        <v>3</v>
      </c>
      <c r="BE79" s="67">
        <v>3</v>
      </c>
      <c r="BF79" s="67">
        <v>1</v>
      </c>
      <c r="BG79" s="67">
        <v>5</v>
      </c>
      <c r="BH79" s="67">
        <v>3</v>
      </c>
      <c r="BI79" s="67">
        <v>2</v>
      </c>
      <c r="BJ79" s="67">
        <v>1</v>
      </c>
      <c r="BK79" s="67">
        <v>0</v>
      </c>
      <c r="BL79" s="67">
        <v>1</v>
      </c>
      <c r="BM79" s="67">
        <v>1</v>
      </c>
      <c r="BN79" s="67">
        <v>1</v>
      </c>
      <c r="BO79" s="67">
        <v>4</v>
      </c>
      <c r="BP79" s="67">
        <v>3</v>
      </c>
      <c r="BQ79" s="67">
        <v>6</v>
      </c>
      <c r="BR79" s="67">
        <v>4</v>
      </c>
      <c r="BS79" s="67">
        <v>1</v>
      </c>
      <c r="BT79" s="67">
        <v>3</v>
      </c>
      <c r="BU79" s="67">
        <v>3</v>
      </c>
      <c r="BV79" s="67">
        <v>0</v>
      </c>
      <c r="BW79" s="67">
        <v>0</v>
      </c>
      <c r="BX79" s="67">
        <v>-1</v>
      </c>
      <c r="BY79" s="67">
        <v>0</v>
      </c>
    </row>
    <row r="80" spans="1:77" x14ac:dyDescent="0.25">
      <c r="A80" s="67">
        <v>3</v>
      </c>
      <c r="B80" s="67">
        <v>3</v>
      </c>
      <c r="C80" s="67">
        <v>3</v>
      </c>
      <c r="D80" s="67">
        <v>3</v>
      </c>
      <c r="E80" s="67">
        <v>1</v>
      </c>
      <c r="F80" s="67">
        <v>3</v>
      </c>
      <c r="G80" s="67">
        <v>4</v>
      </c>
      <c r="H80" s="67">
        <v>2</v>
      </c>
      <c r="I80" s="67">
        <v>5</v>
      </c>
      <c r="J80" s="67">
        <v>1</v>
      </c>
      <c r="K80" s="67">
        <v>0</v>
      </c>
      <c r="L80" s="67">
        <v>1</v>
      </c>
      <c r="M80" s="67">
        <v>0</v>
      </c>
      <c r="N80" s="67">
        <v>3</v>
      </c>
      <c r="O80" s="67">
        <v>3</v>
      </c>
      <c r="P80" s="67">
        <v>3</v>
      </c>
      <c r="Q80" s="67">
        <v>5</v>
      </c>
      <c r="R80" s="67">
        <v>5</v>
      </c>
      <c r="S80" s="67">
        <v>1</v>
      </c>
      <c r="T80" s="67">
        <v>3</v>
      </c>
      <c r="U80" s="67">
        <v>3</v>
      </c>
      <c r="V80" s="67">
        <v>2</v>
      </c>
      <c r="W80" s="67">
        <v>3</v>
      </c>
      <c r="X80" s="67">
        <v>1</v>
      </c>
      <c r="Y80" s="67">
        <v>1</v>
      </c>
      <c r="Z80" s="67">
        <v>1</v>
      </c>
      <c r="AA80" s="67">
        <v>3</v>
      </c>
      <c r="AB80" s="67">
        <v>2</v>
      </c>
      <c r="AC80" s="67">
        <v>1</v>
      </c>
      <c r="AD80" s="67">
        <v>4</v>
      </c>
      <c r="AE80" s="67">
        <v>2</v>
      </c>
      <c r="AF80" s="67">
        <v>1</v>
      </c>
      <c r="AG80" s="67">
        <v>4</v>
      </c>
      <c r="AH80" s="67">
        <v>4</v>
      </c>
      <c r="AI80" s="67">
        <v>2</v>
      </c>
      <c r="AJ80" s="67">
        <v>3</v>
      </c>
      <c r="AK80" s="67">
        <v>1</v>
      </c>
      <c r="AL80" s="67">
        <v>0</v>
      </c>
      <c r="AM80" s="67">
        <v>1</v>
      </c>
      <c r="AN80" s="67">
        <v>5</v>
      </c>
      <c r="AO80" s="67">
        <v>3</v>
      </c>
      <c r="AP80" s="67">
        <v>1</v>
      </c>
      <c r="AQ80" s="67">
        <v>5</v>
      </c>
      <c r="AR80" s="67">
        <v>4</v>
      </c>
      <c r="AS80" s="67">
        <v>3</v>
      </c>
      <c r="AT80" s="67">
        <v>3</v>
      </c>
      <c r="AU80" s="67">
        <v>5</v>
      </c>
      <c r="AV80" s="67">
        <v>5</v>
      </c>
      <c r="AW80" s="67">
        <v>2</v>
      </c>
      <c r="AX80" s="67">
        <v>0</v>
      </c>
      <c r="AY80" s="67">
        <v>1</v>
      </c>
      <c r="AZ80" s="67">
        <v>0</v>
      </c>
      <c r="BA80" s="67">
        <v>4</v>
      </c>
      <c r="BB80" s="67">
        <v>2</v>
      </c>
      <c r="BC80" s="67">
        <v>5</v>
      </c>
      <c r="BD80" s="67">
        <v>5</v>
      </c>
      <c r="BE80" s="67">
        <v>5</v>
      </c>
      <c r="BF80" s="67">
        <v>3</v>
      </c>
      <c r="BG80" s="67">
        <v>4</v>
      </c>
      <c r="BH80" s="67">
        <v>2</v>
      </c>
      <c r="BI80" s="67">
        <v>5</v>
      </c>
      <c r="BJ80" s="67">
        <v>2</v>
      </c>
      <c r="BK80" s="67">
        <v>0</v>
      </c>
      <c r="BL80" s="67">
        <v>1</v>
      </c>
      <c r="BM80" s="67">
        <v>1</v>
      </c>
      <c r="BN80" s="67">
        <v>1</v>
      </c>
      <c r="BO80" s="67">
        <v>3</v>
      </c>
      <c r="BP80" s="67">
        <v>2</v>
      </c>
      <c r="BQ80" s="67">
        <v>4</v>
      </c>
      <c r="BR80" s="67">
        <v>2</v>
      </c>
      <c r="BS80" s="67">
        <v>1</v>
      </c>
      <c r="BT80" s="67">
        <v>2</v>
      </c>
      <c r="BU80" s="67">
        <v>2</v>
      </c>
      <c r="BV80" s="67">
        <v>0</v>
      </c>
      <c r="BW80" s="67">
        <v>0</v>
      </c>
      <c r="BX80" s="67">
        <v>-1</v>
      </c>
      <c r="BY80" s="67">
        <v>0</v>
      </c>
    </row>
    <row r="81" spans="1:77" x14ac:dyDescent="0.25">
      <c r="A81" s="67">
        <v>4</v>
      </c>
      <c r="B81" s="67">
        <v>3</v>
      </c>
      <c r="C81" s="67">
        <v>3</v>
      </c>
      <c r="D81" s="67">
        <v>1</v>
      </c>
      <c r="E81" s="67">
        <v>3</v>
      </c>
      <c r="F81" s="67">
        <v>3</v>
      </c>
      <c r="G81" s="67">
        <v>3</v>
      </c>
      <c r="H81" s="67">
        <v>5</v>
      </c>
      <c r="I81" s="67">
        <v>5</v>
      </c>
      <c r="J81" s="67">
        <v>2</v>
      </c>
      <c r="K81" s="67">
        <v>1</v>
      </c>
      <c r="L81" s="67">
        <v>0</v>
      </c>
      <c r="M81" s="67">
        <v>0</v>
      </c>
      <c r="N81" s="67">
        <v>5</v>
      </c>
      <c r="O81" s="67">
        <v>2</v>
      </c>
      <c r="P81" s="67">
        <v>1</v>
      </c>
      <c r="Q81" s="67">
        <v>1</v>
      </c>
      <c r="R81" s="67">
        <v>1</v>
      </c>
      <c r="S81" s="67">
        <v>1</v>
      </c>
      <c r="T81" s="67">
        <v>5</v>
      </c>
      <c r="U81" s="67">
        <v>3</v>
      </c>
      <c r="V81" s="67">
        <v>5</v>
      </c>
      <c r="W81" s="67">
        <v>1</v>
      </c>
      <c r="X81" s="67">
        <v>1</v>
      </c>
      <c r="Y81" s="67">
        <v>1</v>
      </c>
      <c r="Z81" s="67">
        <v>1</v>
      </c>
      <c r="AA81" s="67">
        <v>4</v>
      </c>
      <c r="AB81" s="67">
        <v>1</v>
      </c>
      <c r="AC81" s="67">
        <v>5</v>
      </c>
      <c r="AD81" s="67">
        <v>4</v>
      </c>
      <c r="AE81" s="67">
        <v>3</v>
      </c>
      <c r="AF81" s="67">
        <v>3</v>
      </c>
      <c r="AG81" s="67">
        <v>4</v>
      </c>
      <c r="AH81" s="67">
        <v>4</v>
      </c>
      <c r="AI81" s="67">
        <v>3</v>
      </c>
      <c r="AJ81" s="67">
        <v>3</v>
      </c>
      <c r="AK81" s="67">
        <v>1</v>
      </c>
      <c r="AL81" s="67">
        <v>1</v>
      </c>
      <c r="AM81" s="67">
        <v>0</v>
      </c>
      <c r="AN81" s="67">
        <v>4</v>
      </c>
      <c r="AO81" s="67">
        <v>1</v>
      </c>
      <c r="AP81" s="67">
        <v>4</v>
      </c>
      <c r="AQ81" s="67">
        <v>1</v>
      </c>
      <c r="AR81" s="67">
        <v>4</v>
      </c>
      <c r="AS81" s="67">
        <v>1</v>
      </c>
      <c r="AT81" s="67">
        <v>5</v>
      </c>
      <c r="AU81" s="67">
        <v>5</v>
      </c>
      <c r="AV81" s="67">
        <v>5</v>
      </c>
      <c r="AW81" s="67">
        <v>2</v>
      </c>
      <c r="AX81" s="67">
        <v>1</v>
      </c>
      <c r="AY81" s="67">
        <v>1</v>
      </c>
      <c r="AZ81" s="67">
        <v>1</v>
      </c>
      <c r="BA81" s="67">
        <v>3</v>
      </c>
      <c r="BB81" s="67">
        <v>1</v>
      </c>
      <c r="BC81" s="67">
        <v>1</v>
      </c>
      <c r="BD81" s="67">
        <v>3</v>
      </c>
      <c r="BE81" s="67">
        <v>1</v>
      </c>
      <c r="BF81" s="67">
        <v>2</v>
      </c>
      <c r="BG81" s="67">
        <v>4</v>
      </c>
      <c r="BH81" s="67">
        <v>5</v>
      </c>
      <c r="BI81" s="67">
        <v>3</v>
      </c>
      <c r="BJ81" s="67">
        <v>3</v>
      </c>
      <c r="BK81" s="67">
        <v>0</v>
      </c>
      <c r="BL81" s="67">
        <v>0</v>
      </c>
      <c r="BM81" s="67">
        <v>0</v>
      </c>
      <c r="BN81" s="67">
        <v>3</v>
      </c>
      <c r="BO81" s="67">
        <v>3</v>
      </c>
      <c r="BP81" s="67">
        <v>2</v>
      </c>
      <c r="BQ81" s="67">
        <v>6</v>
      </c>
      <c r="BR81" s="67">
        <v>1</v>
      </c>
      <c r="BS81" s="67">
        <v>1</v>
      </c>
      <c r="BT81" s="67">
        <v>4</v>
      </c>
      <c r="BU81" s="67">
        <v>3</v>
      </c>
      <c r="BV81" s="67">
        <v>0</v>
      </c>
      <c r="BW81" s="67">
        <v>0</v>
      </c>
      <c r="BX81" s="67">
        <v>-1</v>
      </c>
      <c r="BY81" s="67">
        <v>0</v>
      </c>
    </row>
    <row r="82" spans="1:77" x14ac:dyDescent="0.25">
      <c r="A82" s="67">
        <v>5</v>
      </c>
      <c r="B82" s="67">
        <v>1</v>
      </c>
      <c r="C82" s="67">
        <v>2</v>
      </c>
      <c r="D82" s="67">
        <v>4</v>
      </c>
      <c r="E82" s="67">
        <v>5</v>
      </c>
      <c r="F82" s="67">
        <v>2</v>
      </c>
      <c r="G82" s="67">
        <v>5</v>
      </c>
      <c r="H82" s="67">
        <v>3</v>
      </c>
      <c r="I82" s="67">
        <v>5</v>
      </c>
      <c r="J82" s="67">
        <v>3</v>
      </c>
      <c r="K82" s="67">
        <v>1</v>
      </c>
      <c r="L82" s="67">
        <v>1</v>
      </c>
      <c r="M82" s="67">
        <v>0</v>
      </c>
      <c r="N82" s="67">
        <v>5</v>
      </c>
      <c r="O82" s="67">
        <v>2</v>
      </c>
      <c r="P82" s="67">
        <v>4</v>
      </c>
      <c r="Q82" s="67">
        <v>4</v>
      </c>
      <c r="R82" s="67">
        <v>3</v>
      </c>
      <c r="S82" s="67">
        <v>1</v>
      </c>
      <c r="T82" s="67">
        <v>5</v>
      </c>
      <c r="U82" s="67">
        <v>4</v>
      </c>
      <c r="V82" s="67">
        <v>5</v>
      </c>
      <c r="W82" s="67">
        <v>3</v>
      </c>
      <c r="X82" s="67">
        <v>0</v>
      </c>
      <c r="Y82" s="67">
        <v>1</v>
      </c>
      <c r="Z82" s="67">
        <v>1</v>
      </c>
      <c r="AA82" s="67">
        <v>4</v>
      </c>
      <c r="AB82" s="67">
        <v>1</v>
      </c>
      <c r="AC82" s="67">
        <v>4</v>
      </c>
      <c r="AD82" s="67">
        <v>2</v>
      </c>
      <c r="AE82" s="67">
        <v>3</v>
      </c>
      <c r="AF82" s="67">
        <v>3</v>
      </c>
      <c r="AG82" s="67">
        <v>4</v>
      </c>
      <c r="AH82" s="67">
        <v>4</v>
      </c>
      <c r="AI82" s="67">
        <v>3</v>
      </c>
      <c r="AJ82" s="67">
        <v>2</v>
      </c>
      <c r="AK82" s="67">
        <v>0</v>
      </c>
      <c r="AL82" s="67">
        <v>0</v>
      </c>
      <c r="AM82" s="67">
        <v>0</v>
      </c>
      <c r="AN82" s="67">
        <v>4</v>
      </c>
      <c r="AO82" s="67">
        <v>3</v>
      </c>
      <c r="AP82" s="67">
        <v>3</v>
      </c>
      <c r="AQ82" s="67">
        <v>3</v>
      </c>
      <c r="AR82" s="67">
        <v>4</v>
      </c>
      <c r="AS82" s="67">
        <v>2</v>
      </c>
      <c r="AT82" s="67">
        <v>4</v>
      </c>
      <c r="AU82" s="67">
        <v>2</v>
      </c>
      <c r="AV82" s="67">
        <v>2</v>
      </c>
      <c r="AW82" s="67">
        <v>3</v>
      </c>
      <c r="AX82" s="67">
        <v>0</v>
      </c>
      <c r="AY82" s="67">
        <v>1</v>
      </c>
      <c r="AZ82" s="67">
        <v>1</v>
      </c>
      <c r="BA82" s="67">
        <v>4</v>
      </c>
      <c r="BB82" s="67">
        <v>3</v>
      </c>
      <c r="BC82" s="67">
        <v>5</v>
      </c>
      <c r="BD82" s="67">
        <v>5</v>
      </c>
      <c r="BE82" s="67">
        <v>2</v>
      </c>
      <c r="BF82" s="67">
        <v>2</v>
      </c>
      <c r="BG82" s="67">
        <v>3</v>
      </c>
      <c r="BH82" s="67">
        <v>4</v>
      </c>
      <c r="BI82" s="67">
        <v>4</v>
      </c>
      <c r="BJ82" s="67">
        <v>2</v>
      </c>
      <c r="BK82" s="67">
        <v>1</v>
      </c>
      <c r="BL82" s="67">
        <v>1</v>
      </c>
      <c r="BM82" s="67">
        <v>1</v>
      </c>
      <c r="BN82" s="67">
        <v>5</v>
      </c>
      <c r="BO82" s="67">
        <v>3</v>
      </c>
      <c r="BP82" s="67">
        <v>2</v>
      </c>
      <c r="BQ82" s="67">
        <v>3</v>
      </c>
      <c r="BR82" s="67">
        <v>1</v>
      </c>
      <c r="BS82" s="67">
        <v>2</v>
      </c>
      <c r="BT82" s="67">
        <v>1</v>
      </c>
      <c r="BU82" s="67">
        <v>3</v>
      </c>
      <c r="BV82" s="67">
        <v>0</v>
      </c>
      <c r="BW82" s="67">
        <v>0</v>
      </c>
      <c r="BX82" s="67">
        <v>-1</v>
      </c>
      <c r="BY82" s="67">
        <v>0</v>
      </c>
    </row>
    <row r="83" spans="1:77" x14ac:dyDescent="0.25">
      <c r="A83" s="67">
        <v>5</v>
      </c>
      <c r="B83" s="67">
        <v>2</v>
      </c>
      <c r="C83" s="67">
        <v>5</v>
      </c>
      <c r="D83" s="67">
        <v>4</v>
      </c>
      <c r="E83" s="67">
        <v>3</v>
      </c>
      <c r="F83" s="67">
        <v>2</v>
      </c>
      <c r="G83" s="67">
        <v>3</v>
      </c>
      <c r="H83" s="67">
        <v>3</v>
      </c>
      <c r="I83" s="67">
        <v>5</v>
      </c>
      <c r="J83" s="67">
        <v>3</v>
      </c>
      <c r="K83" s="67">
        <v>0</v>
      </c>
      <c r="L83" s="67">
        <v>0</v>
      </c>
      <c r="M83" s="67">
        <v>0</v>
      </c>
      <c r="N83" s="67">
        <v>3</v>
      </c>
      <c r="O83" s="67">
        <v>2</v>
      </c>
      <c r="P83" s="67">
        <v>2</v>
      </c>
      <c r="Q83" s="67">
        <v>4</v>
      </c>
      <c r="R83" s="67">
        <v>3</v>
      </c>
      <c r="S83" s="67">
        <v>2</v>
      </c>
      <c r="T83" s="67">
        <v>3</v>
      </c>
      <c r="U83" s="67">
        <v>5</v>
      </c>
      <c r="V83" s="67">
        <v>5</v>
      </c>
      <c r="W83" s="67">
        <v>3</v>
      </c>
      <c r="X83" s="67">
        <v>1</v>
      </c>
      <c r="Y83" s="67">
        <v>0</v>
      </c>
      <c r="Z83" s="67">
        <v>1</v>
      </c>
      <c r="AA83" s="67">
        <v>5</v>
      </c>
      <c r="AB83" s="67">
        <v>3</v>
      </c>
      <c r="AC83" s="67">
        <v>5</v>
      </c>
      <c r="AD83" s="67">
        <v>4</v>
      </c>
      <c r="AE83" s="67">
        <v>5</v>
      </c>
      <c r="AF83" s="67">
        <v>3</v>
      </c>
      <c r="AG83" s="67">
        <v>3</v>
      </c>
      <c r="AH83" s="67">
        <v>4</v>
      </c>
      <c r="AI83" s="67">
        <v>4</v>
      </c>
      <c r="AJ83" s="67">
        <v>1</v>
      </c>
      <c r="AK83" s="67">
        <v>1</v>
      </c>
      <c r="AL83" s="67">
        <v>1</v>
      </c>
      <c r="AM83" s="67">
        <v>0</v>
      </c>
      <c r="AN83" s="67">
        <v>3</v>
      </c>
      <c r="AO83" s="67">
        <v>2</v>
      </c>
      <c r="AP83" s="67">
        <v>4</v>
      </c>
      <c r="AQ83" s="67">
        <v>2</v>
      </c>
      <c r="AR83" s="67">
        <v>1</v>
      </c>
      <c r="AS83" s="67">
        <v>1</v>
      </c>
      <c r="AT83" s="67">
        <v>5</v>
      </c>
      <c r="AU83" s="67">
        <v>5</v>
      </c>
      <c r="AV83" s="67">
        <v>3</v>
      </c>
      <c r="AW83" s="67">
        <v>2</v>
      </c>
      <c r="AX83" s="67">
        <v>0</v>
      </c>
      <c r="AY83" s="67">
        <v>1</v>
      </c>
      <c r="AZ83" s="67">
        <v>1</v>
      </c>
      <c r="BA83" s="67">
        <v>5</v>
      </c>
      <c r="BB83" s="67">
        <v>1</v>
      </c>
      <c r="BC83" s="67">
        <v>2</v>
      </c>
      <c r="BD83" s="67">
        <v>2</v>
      </c>
      <c r="BE83" s="67">
        <v>1</v>
      </c>
      <c r="BF83" s="67">
        <v>3</v>
      </c>
      <c r="BG83" s="67">
        <v>4</v>
      </c>
      <c r="BH83" s="67">
        <v>4</v>
      </c>
      <c r="BI83" s="67">
        <v>2</v>
      </c>
      <c r="BJ83" s="67">
        <v>1</v>
      </c>
      <c r="BK83" s="67">
        <v>1</v>
      </c>
      <c r="BL83" s="67">
        <v>1</v>
      </c>
      <c r="BM83" s="67">
        <v>1</v>
      </c>
      <c r="BN83" s="67">
        <v>5</v>
      </c>
      <c r="BO83" s="67">
        <v>1</v>
      </c>
      <c r="BP83" s="67">
        <v>1</v>
      </c>
      <c r="BQ83" s="67">
        <v>2</v>
      </c>
      <c r="BR83" s="67">
        <v>3</v>
      </c>
      <c r="BS83" s="67">
        <v>3</v>
      </c>
      <c r="BT83" s="67">
        <v>4</v>
      </c>
      <c r="BU83" s="67">
        <v>2</v>
      </c>
      <c r="BV83" s="67">
        <v>0</v>
      </c>
      <c r="BW83" s="67">
        <v>0</v>
      </c>
      <c r="BX83" s="67">
        <v>-1</v>
      </c>
      <c r="BY83" s="67">
        <v>0</v>
      </c>
    </row>
    <row r="84" spans="1:77" x14ac:dyDescent="0.25">
      <c r="A84" s="67">
        <v>3</v>
      </c>
      <c r="B84" s="67">
        <v>1</v>
      </c>
      <c r="C84" s="67">
        <v>2</v>
      </c>
      <c r="D84" s="67">
        <v>2</v>
      </c>
      <c r="E84" s="67">
        <v>5</v>
      </c>
      <c r="F84" s="67">
        <v>2</v>
      </c>
      <c r="G84" s="67">
        <v>4</v>
      </c>
      <c r="H84" s="67">
        <v>2</v>
      </c>
      <c r="I84" s="67">
        <v>2</v>
      </c>
      <c r="J84" s="67">
        <v>1</v>
      </c>
      <c r="K84" s="67">
        <v>1</v>
      </c>
      <c r="L84" s="67">
        <v>1</v>
      </c>
      <c r="M84" s="67">
        <v>0</v>
      </c>
      <c r="N84" s="67">
        <v>5</v>
      </c>
      <c r="O84" s="67">
        <v>1</v>
      </c>
      <c r="P84" s="67">
        <v>5</v>
      </c>
      <c r="Q84" s="67">
        <v>5</v>
      </c>
      <c r="R84" s="67">
        <v>1</v>
      </c>
      <c r="S84" s="67">
        <v>3</v>
      </c>
      <c r="T84" s="67">
        <v>4</v>
      </c>
      <c r="U84" s="67">
        <v>2</v>
      </c>
      <c r="V84" s="67">
        <v>5</v>
      </c>
      <c r="W84" s="67">
        <v>1</v>
      </c>
      <c r="X84" s="67">
        <v>1</v>
      </c>
      <c r="Y84" s="67">
        <v>0</v>
      </c>
      <c r="Z84" s="67">
        <v>1</v>
      </c>
      <c r="AA84" s="67">
        <v>4</v>
      </c>
      <c r="AB84" s="67">
        <v>2</v>
      </c>
      <c r="AC84" s="67">
        <v>3</v>
      </c>
      <c r="AD84" s="67">
        <v>2</v>
      </c>
      <c r="AE84" s="67">
        <v>2</v>
      </c>
      <c r="AF84" s="67">
        <v>3</v>
      </c>
      <c r="AG84" s="67">
        <v>4</v>
      </c>
      <c r="AH84" s="67">
        <v>2</v>
      </c>
      <c r="AI84" s="67">
        <v>3</v>
      </c>
      <c r="AJ84" s="67">
        <v>3</v>
      </c>
      <c r="AK84" s="67">
        <v>1</v>
      </c>
      <c r="AL84" s="67">
        <v>1</v>
      </c>
      <c r="AM84" s="67">
        <v>1</v>
      </c>
      <c r="AN84" s="67">
        <v>3</v>
      </c>
      <c r="AO84" s="67">
        <v>1</v>
      </c>
      <c r="AP84" s="67">
        <v>1</v>
      </c>
      <c r="AQ84" s="67">
        <v>4</v>
      </c>
      <c r="AR84" s="67">
        <v>4</v>
      </c>
      <c r="AS84" s="67">
        <v>1</v>
      </c>
      <c r="AT84" s="67">
        <v>4</v>
      </c>
      <c r="AU84" s="67">
        <v>2</v>
      </c>
      <c r="AV84" s="67">
        <v>5</v>
      </c>
      <c r="AW84" s="67">
        <v>1</v>
      </c>
      <c r="AX84" s="67">
        <v>0</v>
      </c>
      <c r="AY84" s="67">
        <v>0</v>
      </c>
      <c r="AZ84" s="67">
        <v>0</v>
      </c>
      <c r="BA84" s="67">
        <v>3</v>
      </c>
      <c r="BB84" s="67">
        <v>2</v>
      </c>
      <c r="BC84" s="67">
        <v>5</v>
      </c>
      <c r="BD84" s="67">
        <v>2</v>
      </c>
      <c r="BE84" s="67">
        <v>4</v>
      </c>
      <c r="BF84" s="67">
        <v>1</v>
      </c>
      <c r="BG84" s="67">
        <v>4</v>
      </c>
      <c r="BH84" s="67">
        <v>5</v>
      </c>
      <c r="BI84" s="67">
        <v>5</v>
      </c>
      <c r="BJ84" s="67">
        <v>2</v>
      </c>
      <c r="BK84" s="67">
        <v>0</v>
      </c>
      <c r="BL84" s="67">
        <v>0</v>
      </c>
      <c r="BM84" s="67">
        <v>0</v>
      </c>
      <c r="BN84" s="67">
        <v>1</v>
      </c>
      <c r="BO84" s="67">
        <v>4</v>
      </c>
      <c r="BP84" s="67">
        <v>3</v>
      </c>
      <c r="BQ84" s="67">
        <v>6</v>
      </c>
      <c r="BR84" s="67">
        <v>3</v>
      </c>
      <c r="BS84" s="67">
        <v>1</v>
      </c>
      <c r="BT84" s="67">
        <v>3</v>
      </c>
      <c r="BU84" s="67">
        <v>2</v>
      </c>
      <c r="BV84" s="67">
        <v>0</v>
      </c>
      <c r="BW84" s="67">
        <v>0</v>
      </c>
      <c r="BX84" s="67">
        <v>-1</v>
      </c>
      <c r="BY84" s="67">
        <v>0</v>
      </c>
    </row>
    <row r="85" spans="1:77" x14ac:dyDescent="0.25">
      <c r="A85" s="67">
        <v>3</v>
      </c>
      <c r="B85" s="67">
        <v>3</v>
      </c>
      <c r="C85" s="67">
        <v>4</v>
      </c>
      <c r="D85" s="67">
        <v>1</v>
      </c>
      <c r="E85" s="67">
        <v>1</v>
      </c>
      <c r="F85" s="67">
        <v>1</v>
      </c>
      <c r="G85" s="67">
        <v>3</v>
      </c>
      <c r="H85" s="67">
        <v>4</v>
      </c>
      <c r="I85" s="67">
        <v>5</v>
      </c>
      <c r="J85" s="67">
        <v>3</v>
      </c>
      <c r="K85" s="67">
        <v>0</v>
      </c>
      <c r="L85" s="67">
        <v>1</v>
      </c>
      <c r="M85" s="67">
        <v>1</v>
      </c>
      <c r="N85" s="67">
        <v>3</v>
      </c>
      <c r="O85" s="67">
        <v>3</v>
      </c>
      <c r="P85" s="67">
        <v>4</v>
      </c>
      <c r="Q85" s="67">
        <v>1</v>
      </c>
      <c r="R85" s="67">
        <v>2</v>
      </c>
      <c r="S85" s="67">
        <v>3</v>
      </c>
      <c r="T85" s="67">
        <v>5</v>
      </c>
      <c r="U85" s="67">
        <v>2</v>
      </c>
      <c r="V85" s="67">
        <v>3</v>
      </c>
      <c r="W85" s="67">
        <v>3</v>
      </c>
      <c r="X85" s="67">
        <v>1</v>
      </c>
      <c r="Y85" s="67">
        <v>1</v>
      </c>
      <c r="Z85" s="67">
        <v>1</v>
      </c>
      <c r="AA85" s="67">
        <v>4</v>
      </c>
      <c r="AB85" s="67">
        <v>1</v>
      </c>
      <c r="AC85" s="67">
        <v>3</v>
      </c>
      <c r="AD85" s="67">
        <v>2</v>
      </c>
      <c r="AE85" s="67">
        <v>5</v>
      </c>
      <c r="AF85" s="67">
        <v>1</v>
      </c>
      <c r="AG85" s="67">
        <v>4</v>
      </c>
      <c r="AH85" s="67">
        <v>3</v>
      </c>
      <c r="AI85" s="67">
        <v>2</v>
      </c>
      <c r="AJ85" s="67">
        <v>2</v>
      </c>
      <c r="AK85" s="67">
        <v>1</v>
      </c>
      <c r="AL85" s="67">
        <v>1</v>
      </c>
      <c r="AM85" s="67">
        <v>0</v>
      </c>
      <c r="AN85" s="67">
        <v>4</v>
      </c>
      <c r="AO85" s="67">
        <v>1</v>
      </c>
      <c r="AP85" s="67">
        <v>1</v>
      </c>
      <c r="AQ85" s="67">
        <v>2</v>
      </c>
      <c r="AR85" s="67">
        <v>4</v>
      </c>
      <c r="AS85" s="67">
        <v>1</v>
      </c>
      <c r="AT85" s="67">
        <v>4</v>
      </c>
      <c r="AU85" s="67">
        <v>3</v>
      </c>
      <c r="AV85" s="67">
        <v>3</v>
      </c>
      <c r="AW85" s="67">
        <v>3</v>
      </c>
      <c r="AX85" s="67">
        <v>0</v>
      </c>
      <c r="AY85" s="67">
        <v>1</v>
      </c>
      <c r="AZ85" s="67">
        <v>0</v>
      </c>
      <c r="BA85" s="67">
        <v>3</v>
      </c>
      <c r="BB85" s="67">
        <v>1</v>
      </c>
      <c r="BC85" s="67">
        <v>4</v>
      </c>
      <c r="BD85" s="67">
        <v>5</v>
      </c>
      <c r="BE85" s="67">
        <v>5</v>
      </c>
      <c r="BF85" s="67">
        <v>2</v>
      </c>
      <c r="BG85" s="67">
        <v>4</v>
      </c>
      <c r="BH85" s="67">
        <v>3</v>
      </c>
      <c r="BI85" s="67">
        <v>3</v>
      </c>
      <c r="BJ85" s="67">
        <v>3</v>
      </c>
      <c r="BK85" s="67">
        <v>1</v>
      </c>
      <c r="BL85" s="67">
        <v>0</v>
      </c>
      <c r="BM85" s="67">
        <v>0</v>
      </c>
      <c r="BN85" s="67">
        <v>1</v>
      </c>
      <c r="BO85" s="67">
        <v>3</v>
      </c>
      <c r="BP85" s="67">
        <v>3</v>
      </c>
      <c r="BQ85" s="67">
        <v>2</v>
      </c>
      <c r="BR85" s="67">
        <v>4</v>
      </c>
      <c r="BS85" s="67">
        <v>3</v>
      </c>
      <c r="BT85" s="67">
        <v>4</v>
      </c>
      <c r="BU85" s="67">
        <v>1</v>
      </c>
      <c r="BV85" s="67">
        <v>0</v>
      </c>
      <c r="BW85" s="67">
        <v>0</v>
      </c>
      <c r="BX85" s="67">
        <v>-1</v>
      </c>
      <c r="BY85" s="67">
        <v>0</v>
      </c>
    </row>
    <row r="86" spans="1:77" x14ac:dyDescent="0.25">
      <c r="A86" s="67">
        <v>3</v>
      </c>
      <c r="B86" s="67">
        <v>1</v>
      </c>
      <c r="C86" s="67">
        <v>1</v>
      </c>
      <c r="D86" s="67">
        <v>5</v>
      </c>
      <c r="E86" s="67">
        <v>5</v>
      </c>
      <c r="F86" s="67">
        <v>2</v>
      </c>
      <c r="G86" s="67">
        <v>3</v>
      </c>
      <c r="H86" s="67">
        <v>4</v>
      </c>
      <c r="I86" s="67">
        <v>5</v>
      </c>
      <c r="J86" s="67">
        <v>3</v>
      </c>
      <c r="K86" s="67">
        <v>1</v>
      </c>
      <c r="L86" s="67">
        <v>0</v>
      </c>
      <c r="M86" s="67">
        <v>1</v>
      </c>
      <c r="N86" s="67">
        <v>5</v>
      </c>
      <c r="O86" s="67">
        <v>3</v>
      </c>
      <c r="P86" s="67">
        <v>5</v>
      </c>
      <c r="Q86" s="67">
        <v>3</v>
      </c>
      <c r="R86" s="67">
        <v>3</v>
      </c>
      <c r="S86" s="67">
        <v>2</v>
      </c>
      <c r="T86" s="67">
        <v>5</v>
      </c>
      <c r="U86" s="67">
        <v>5</v>
      </c>
      <c r="V86" s="67">
        <v>5</v>
      </c>
      <c r="W86" s="67">
        <v>2</v>
      </c>
      <c r="X86" s="67">
        <v>1</v>
      </c>
      <c r="Y86" s="67">
        <v>0</v>
      </c>
      <c r="Z86" s="67">
        <v>0</v>
      </c>
      <c r="AA86" s="67">
        <v>5</v>
      </c>
      <c r="AB86" s="67">
        <v>3</v>
      </c>
      <c r="AC86" s="67">
        <v>4</v>
      </c>
      <c r="AD86" s="67">
        <v>4</v>
      </c>
      <c r="AE86" s="67">
        <v>1</v>
      </c>
      <c r="AF86" s="67">
        <v>2</v>
      </c>
      <c r="AG86" s="67">
        <v>3</v>
      </c>
      <c r="AH86" s="67">
        <v>5</v>
      </c>
      <c r="AI86" s="67">
        <v>3</v>
      </c>
      <c r="AJ86" s="67">
        <v>1</v>
      </c>
      <c r="AK86" s="67">
        <v>0</v>
      </c>
      <c r="AL86" s="67">
        <v>1</v>
      </c>
      <c r="AM86" s="67">
        <v>0</v>
      </c>
      <c r="AN86" s="67">
        <v>4</v>
      </c>
      <c r="AO86" s="67">
        <v>2</v>
      </c>
      <c r="AP86" s="67">
        <v>2</v>
      </c>
      <c r="AQ86" s="67">
        <v>3</v>
      </c>
      <c r="AR86" s="67">
        <v>1</v>
      </c>
      <c r="AS86" s="67">
        <v>3</v>
      </c>
      <c r="AT86" s="67">
        <v>3</v>
      </c>
      <c r="AU86" s="67">
        <v>2</v>
      </c>
      <c r="AV86" s="67">
        <v>4</v>
      </c>
      <c r="AW86" s="67">
        <v>1</v>
      </c>
      <c r="AX86" s="67">
        <v>1</v>
      </c>
      <c r="AY86" s="67">
        <v>0</v>
      </c>
      <c r="AZ86" s="67">
        <v>1</v>
      </c>
      <c r="BA86" s="67">
        <v>5</v>
      </c>
      <c r="BB86" s="67">
        <v>2</v>
      </c>
      <c r="BC86" s="67">
        <v>4</v>
      </c>
      <c r="BD86" s="67">
        <v>2</v>
      </c>
      <c r="BE86" s="67">
        <v>2</v>
      </c>
      <c r="BF86" s="67">
        <v>2</v>
      </c>
      <c r="BG86" s="67">
        <v>5</v>
      </c>
      <c r="BH86" s="67">
        <v>3</v>
      </c>
      <c r="BI86" s="67">
        <v>3</v>
      </c>
      <c r="BJ86" s="67">
        <v>1</v>
      </c>
      <c r="BK86" s="67">
        <v>1</v>
      </c>
      <c r="BL86" s="67">
        <v>1</v>
      </c>
      <c r="BM86" s="67">
        <v>1</v>
      </c>
      <c r="BN86" s="67">
        <v>4</v>
      </c>
      <c r="BO86" s="67">
        <v>3</v>
      </c>
      <c r="BP86" s="67">
        <v>2</v>
      </c>
      <c r="BQ86" s="67">
        <v>3</v>
      </c>
      <c r="BR86" s="67">
        <v>3</v>
      </c>
      <c r="BS86" s="67">
        <v>3</v>
      </c>
      <c r="BT86" s="67">
        <v>2</v>
      </c>
      <c r="BU86" s="67">
        <v>2</v>
      </c>
      <c r="BV86" s="67">
        <v>0</v>
      </c>
      <c r="BW86" s="67">
        <v>0</v>
      </c>
      <c r="BX86" s="67">
        <v>-1</v>
      </c>
      <c r="BY86" s="67">
        <v>0</v>
      </c>
    </row>
    <row r="87" spans="1:77" x14ac:dyDescent="0.25">
      <c r="A87" s="67">
        <v>3</v>
      </c>
      <c r="B87" s="67">
        <v>3</v>
      </c>
      <c r="C87" s="67">
        <v>5</v>
      </c>
      <c r="D87" s="67">
        <v>2</v>
      </c>
      <c r="E87" s="67">
        <v>3</v>
      </c>
      <c r="F87" s="67">
        <v>2</v>
      </c>
      <c r="G87" s="67">
        <v>5</v>
      </c>
      <c r="H87" s="67">
        <v>3</v>
      </c>
      <c r="I87" s="67">
        <v>5</v>
      </c>
      <c r="J87" s="67">
        <v>2</v>
      </c>
      <c r="K87" s="67">
        <v>1</v>
      </c>
      <c r="L87" s="67">
        <v>0</v>
      </c>
      <c r="M87" s="67">
        <v>0</v>
      </c>
      <c r="N87" s="67">
        <v>3</v>
      </c>
      <c r="O87" s="67">
        <v>3</v>
      </c>
      <c r="P87" s="67">
        <v>3</v>
      </c>
      <c r="Q87" s="67">
        <v>3</v>
      </c>
      <c r="R87" s="67">
        <v>1</v>
      </c>
      <c r="S87" s="67">
        <v>2</v>
      </c>
      <c r="T87" s="67">
        <v>3</v>
      </c>
      <c r="U87" s="67">
        <v>3</v>
      </c>
      <c r="V87" s="67">
        <v>5</v>
      </c>
      <c r="W87" s="67">
        <v>2</v>
      </c>
      <c r="X87" s="67">
        <v>0</v>
      </c>
      <c r="Y87" s="67">
        <v>0</v>
      </c>
      <c r="Z87" s="67">
        <v>1</v>
      </c>
      <c r="AA87" s="67">
        <v>4</v>
      </c>
      <c r="AB87" s="67">
        <v>2</v>
      </c>
      <c r="AC87" s="67">
        <v>4</v>
      </c>
      <c r="AD87" s="67">
        <v>3</v>
      </c>
      <c r="AE87" s="67">
        <v>3</v>
      </c>
      <c r="AF87" s="67">
        <v>1</v>
      </c>
      <c r="AG87" s="67">
        <v>5</v>
      </c>
      <c r="AH87" s="67">
        <v>4</v>
      </c>
      <c r="AI87" s="67">
        <v>4</v>
      </c>
      <c r="AJ87" s="67">
        <v>1</v>
      </c>
      <c r="AK87" s="67">
        <v>1</v>
      </c>
      <c r="AL87" s="67">
        <v>0</v>
      </c>
      <c r="AM87" s="67">
        <v>1</v>
      </c>
      <c r="AN87" s="67">
        <v>4</v>
      </c>
      <c r="AO87" s="67">
        <v>1</v>
      </c>
      <c r="AP87" s="67">
        <v>5</v>
      </c>
      <c r="AQ87" s="67">
        <v>5</v>
      </c>
      <c r="AR87" s="67">
        <v>5</v>
      </c>
      <c r="AS87" s="67">
        <v>1</v>
      </c>
      <c r="AT87" s="67">
        <v>4</v>
      </c>
      <c r="AU87" s="67">
        <v>5</v>
      </c>
      <c r="AV87" s="67">
        <v>2</v>
      </c>
      <c r="AW87" s="67">
        <v>2</v>
      </c>
      <c r="AX87" s="67">
        <v>1</v>
      </c>
      <c r="AY87" s="67">
        <v>1</v>
      </c>
      <c r="AZ87" s="67">
        <v>1</v>
      </c>
      <c r="BA87" s="67">
        <v>4</v>
      </c>
      <c r="BB87" s="67">
        <v>3</v>
      </c>
      <c r="BC87" s="67">
        <v>4</v>
      </c>
      <c r="BD87" s="67">
        <v>5</v>
      </c>
      <c r="BE87" s="67">
        <v>1</v>
      </c>
      <c r="BF87" s="67">
        <v>3</v>
      </c>
      <c r="BG87" s="67">
        <v>5</v>
      </c>
      <c r="BH87" s="67">
        <v>2</v>
      </c>
      <c r="BI87" s="67">
        <v>2</v>
      </c>
      <c r="BJ87" s="67">
        <v>2</v>
      </c>
      <c r="BK87" s="67">
        <v>0</v>
      </c>
      <c r="BL87" s="67">
        <v>0</v>
      </c>
      <c r="BM87" s="67">
        <v>1</v>
      </c>
      <c r="BN87" s="67">
        <v>1</v>
      </c>
      <c r="BO87" s="67">
        <v>1</v>
      </c>
      <c r="BP87" s="67">
        <v>1</v>
      </c>
      <c r="BQ87" s="67">
        <v>6</v>
      </c>
      <c r="BR87" s="67">
        <v>3</v>
      </c>
      <c r="BS87" s="67">
        <v>2</v>
      </c>
      <c r="BT87" s="67">
        <v>1</v>
      </c>
      <c r="BU87" s="67">
        <v>1</v>
      </c>
      <c r="BV87" s="67">
        <v>0</v>
      </c>
      <c r="BW87" s="67">
        <v>0</v>
      </c>
      <c r="BX87" s="67">
        <v>-1</v>
      </c>
      <c r="BY87" s="67">
        <v>0</v>
      </c>
    </row>
    <row r="88" spans="1:77" x14ac:dyDescent="0.25">
      <c r="A88" s="67">
        <v>3</v>
      </c>
      <c r="B88" s="67">
        <v>3</v>
      </c>
      <c r="C88" s="67">
        <v>5</v>
      </c>
      <c r="D88" s="67">
        <v>2</v>
      </c>
      <c r="E88" s="67">
        <v>5</v>
      </c>
      <c r="F88" s="67">
        <v>3</v>
      </c>
      <c r="G88" s="67">
        <v>4</v>
      </c>
      <c r="H88" s="67">
        <v>2</v>
      </c>
      <c r="I88" s="67">
        <v>5</v>
      </c>
      <c r="J88" s="67">
        <v>1</v>
      </c>
      <c r="K88" s="67">
        <v>0</v>
      </c>
      <c r="L88" s="67">
        <v>1</v>
      </c>
      <c r="M88" s="67">
        <v>0</v>
      </c>
      <c r="N88" s="67">
        <v>3</v>
      </c>
      <c r="O88" s="67">
        <v>3</v>
      </c>
      <c r="P88" s="67">
        <v>5</v>
      </c>
      <c r="Q88" s="67">
        <v>2</v>
      </c>
      <c r="R88" s="67">
        <v>1</v>
      </c>
      <c r="S88" s="67">
        <v>1</v>
      </c>
      <c r="T88" s="67">
        <v>5</v>
      </c>
      <c r="U88" s="67">
        <v>5</v>
      </c>
      <c r="V88" s="67">
        <v>2</v>
      </c>
      <c r="W88" s="67">
        <v>2</v>
      </c>
      <c r="X88" s="67">
        <v>0</v>
      </c>
      <c r="Y88" s="67">
        <v>0</v>
      </c>
      <c r="Z88" s="67">
        <v>1</v>
      </c>
      <c r="AA88" s="67">
        <v>3</v>
      </c>
      <c r="AB88" s="67">
        <v>2</v>
      </c>
      <c r="AC88" s="67">
        <v>1</v>
      </c>
      <c r="AD88" s="67">
        <v>1</v>
      </c>
      <c r="AE88" s="67">
        <v>5</v>
      </c>
      <c r="AF88" s="67">
        <v>3</v>
      </c>
      <c r="AG88" s="67">
        <v>3</v>
      </c>
      <c r="AH88" s="67">
        <v>5</v>
      </c>
      <c r="AI88" s="67">
        <v>4</v>
      </c>
      <c r="AJ88" s="67">
        <v>2</v>
      </c>
      <c r="AK88" s="67">
        <v>1</v>
      </c>
      <c r="AL88" s="67">
        <v>0</v>
      </c>
      <c r="AM88" s="67">
        <v>0</v>
      </c>
      <c r="AN88" s="67">
        <v>4</v>
      </c>
      <c r="AO88" s="67">
        <v>1</v>
      </c>
      <c r="AP88" s="67">
        <v>5</v>
      </c>
      <c r="AQ88" s="67">
        <v>3</v>
      </c>
      <c r="AR88" s="67">
        <v>2</v>
      </c>
      <c r="AS88" s="67">
        <v>2</v>
      </c>
      <c r="AT88" s="67">
        <v>5</v>
      </c>
      <c r="AU88" s="67">
        <v>4</v>
      </c>
      <c r="AV88" s="67">
        <v>4</v>
      </c>
      <c r="AW88" s="67">
        <v>1</v>
      </c>
      <c r="AX88" s="67">
        <v>0</v>
      </c>
      <c r="AY88" s="67">
        <v>0</v>
      </c>
      <c r="AZ88" s="67">
        <v>0</v>
      </c>
      <c r="BA88" s="67">
        <v>3</v>
      </c>
      <c r="BB88" s="67">
        <v>2</v>
      </c>
      <c r="BC88" s="67">
        <v>5</v>
      </c>
      <c r="BD88" s="67">
        <v>3</v>
      </c>
      <c r="BE88" s="67">
        <v>3</v>
      </c>
      <c r="BF88" s="67">
        <v>1</v>
      </c>
      <c r="BG88" s="67">
        <v>5</v>
      </c>
      <c r="BH88" s="67">
        <v>3</v>
      </c>
      <c r="BI88" s="67">
        <v>2</v>
      </c>
      <c r="BJ88" s="67">
        <v>2</v>
      </c>
      <c r="BK88" s="67">
        <v>1</v>
      </c>
      <c r="BL88" s="67">
        <v>1</v>
      </c>
      <c r="BM88" s="67">
        <v>0</v>
      </c>
      <c r="BN88" s="67">
        <v>1</v>
      </c>
      <c r="BO88" s="67">
        <v>2</v>
      </c>
      <c r="BP88" s="67">
        <v>1</v>
      </c>
      <c r="BQ88" s="67">
        <v>1</v>
      </c>
      <c r="BR88" s="67">
        <v>3</v>
      </c>
      <c r="BS88" s="67">
        <v>2</v>
      </c>
      <c r="BT88" s="67">
        <v>3</v>
      </c>
      <c r="BU88" s="67">
        <v>1</v>
      </c>
      <c r="BV88" s="67">
        <v>0</v>
      </c>
      <c r="BW88" s="67">
        <v>0</v>
      </c>
      <c r="BX88" s="67">
        <v>-1</v>
      </c>
      <c r="BY88" s="67">
        <v>0</v>
      </c>
    </row>
    <row r="89" spans="1:77" x14ac:dyDescent="0.25">
      <c r="A89" s="67">
        <v>5</v>
      </c>
      <c r="B89" s="67">
        <v>2</v>
      </c>
      <c r="C89" s="67">
        <v>5</v>
      </c>
      <c r="D89" s="67">
        <v>1</v>
      </c>
      <c r="E89" s="67">
        <v>1</v>
      </c>
      <c r="F89" s="67">
        <v>2</v>
      </c>
      <c r="G89" s="67">
        <v>3</v>
      </c>
      <c r="H89" s="67">
        <v>4</v>
      </c>
      <c r="I89" s="67">
        <v>3</v>
      </c>
      <c r="J89" s="67">
        <v>1</v>
      </c>
      <c r="K89" s="67">
        <v>0</v>
      </c>
      <c r="L89" s="67">
        <v>0</v>
      </c>
      <c r="M89" s="67">
        <v>1</v>
      </c>
      <c r="N89" s="67">
        <v>5</v>
      </c>
      <c r="O89" s="67">
        <v>2</v>
      </c>
      <c r="P89" s="67">
        <v>3</v>
      </c>
      <c r="Q89" s="67">
        <v>1</v>
      </c>
      <c r="R89" s="67">
        <v>3</v>
      </c>
      <c r="S89" s="67">
        <v>2</v>
      </c>
      <c r="T89" s="67">
        <v>3</v>
      </c>
      <c r="U89" s="67">
        <v>3</v>
      </c>
      <c r="V89" s="67">
        <v>3</v>
      </c>
      <c r="W89" s="67">
        <v>3</v>
      </c>
      <c r="X89" s="67">
        <v>0</v>
      </c>
      <c r="Y89" s="67">
        <v>0</v>
      </c>
      <c r="Z89" s="67">
        <v>1</v>
      </c>
      <c r="AA89" s="67">
        <v>5</v>
      </c>
      <c r="AB89" s="67">
        <v>3</v>
      </c>
      <c r="AC89" s="67">
        <v>4</v>
      </c>
      <c r="AD89" s="67">
        <v>3</v>
      </c>
      <c r="AE89" s="67">
        <v>2</v>
      </c>
      <c r="AF89" s="67">
        <v>3</v>
      </c>
      <c r="AG89" s="67">
        <v>4</v>
      </c>
      <c r="AH89" s="67">
        <v>3</v>
      </c>
      <c r="AI89" s="67">
        <v>5</v>
      </c>
      <c r="AJ89" s="67">
        <v>1</v>
      </c>
      <c r="AK89" s="67">
        <v>1</v>
      </c>
      <c r="AL89" s="67">
        <v>0</v>
      </c>
      <c r="AM89" s="67">
        <v>1</v>
      </c>
      <c r="AN89" s="67">
        <v>5</v>
      </c>
      <c r="AO89" s="67">
        <v>2</v>
      </c>
      <c r="AP89" s="67">
        <v>4</v>
      </c>
      <c r="AQ89" s="67">
        <v>2</v>
      </c>
      <c r="AR89" s="67">
        <v>2</v>
      </c>
      <c r="AS89" s="67">
        <v>1</v>
      </c>
      <c r="AT89" s="67">
        <v>3</v>
      </c>
      <c r="AU89" s="67">
        <v>3</v>
      </c>
      <c r="AV89" s="67">
        <v>3</v>
      </c>
      <c r="AW89" s="67">
        <v>2</v>
      </c>
      <c r="AX89" s="67">
        <v>0</v>
      </c>
      <c r="AY89" s="67">
        <v>1</v>
      </c>
      <c r="AZ89" s="67">
        <v>0</v>
      </c>
      <c r="BA89" s="67">
        <v>5</v>
      </c>
      <c r="BB89" s="67">
        <v>2</v>
      </c>
      <c r="BC89" s="67">
        <v>1</v>
      </c>
      <c r="BD89" s="67">
        <v>5</v>
      </c>
      <c r="BE89" s="67">
        <v>1</v>
      </c>
      <c r="BF89" s="67">
        <v>1</v>
      </c>
      <c r="BG89" s="67">
        <v>3</v>
      </c>
      <c r="BH89" s="67">
        <v>3</v>
      </c>
      <c r="BI89" s="67">
        <v>4</v>
      </c>
      <c r="BJ89" s="67">
        <v>1</v>
      </c>
      <c r="BK89" s="67">
        <v>0</v>
      </c>
      <c r="BL89" s="67">
        <v>1</v>
      </c>
      <c r="BM89" s="67">
        <v>0</v>
      </c>
      <c r="BN89" s="67">
        <v>4</v>
      </c>
      <c r="BO89" s="67">
        <v>4</v>
      </c>
      <c r="BP89" s="67">
        <v>2</v>
      </c>
      <c r="BQ89" s="67">
        <v>3</v>
      </c>
      <c r="BR89" s="67">
        <v>4</v>
      </c>
      <c r="BS89" s="67">
        <v>1</v>
      </c>
      <c r="BT89" s="67">
        <v>1</v>
      </c>
      <c r="BU89" s="67">
        <v>3</v>
      </c>
      <c r="BV89" s="67">
        <v>0</v>
      </c>
      <c r="BW89" s="67">
        <v>0</v>
      </c>
      <c r="BX89" s="67">
        <v>-1</v>
      </c>
      <c r="BY89" s="67">
        <v>0</v>
      </c>
    </row>
    <row r="90" spans="1:77" x14ac:dyDescent="0.25">
      <c r="A90" s="67">
        <v>3</v>
      </c>
      <c r="B90" s="67">
        <v>3</v>
      </c>
      <c r="C90" s="67">
        <v>3</v>
      </c>
      <c r="D90" s="67">
        <v>2</v>
      </c>
      <c r="E90" s="67">
        <v>1</v>
      </c>
      <c r="F90" s="67">
        <v>2</v>
      </c>
      <c r="G90" s="67">
        <v>3</v>
      </c>
      <c r="H90" s="67">
        <v>3</v>
      </c>
      <c r="I90" s="67">
        <v>4</v>
      </c>
      <c r="J90" s="67">
        <v>2</v>
      </c>
      <c r="K90" s="67">
        <v>0</v>
      </c>
      <c r="L90" s="67">
        <v>1</v>
      </c>
      <c r="M90" s="67">
        <v>1</v>
      </c>
      <c r="N90" s="67">
        <v>4</v>
      </c>
      <c r="O90" s="67">
        <v>1</v>
      </c>
      <c r="P90" s="67">
        <v>5</v>
      </c>
      <c r="Q90" s="67">
        <v>1</v>
      </c>
      <c r="R90" s="67">
        <v>3</v>
      </c>
      <c r="S90" s="67">
        <v>1</v>
      </c>
      <c r="T90" s="67">
        <v>4</v>
      </c>
      <c r="U90" s="67">
        <v>4</v>
      </c>
      <c r="V90" s="67">
        <v>3</v>
      </c>
      <c r="W90" s="67">
        <v>1</v>
      </c>
      <c r="X90" s="67">
        <v>0</v>
      </c>
      <c r="Y90" s="67">
        <v>0</v>
      </c>
      <c r="Z90" s="67">
        <v>0</v>
      </c>
      <c r="AA90" s="67">
        <v>3</v>
      </c>
      <c r="AB90" s="67">
        <v>3</v>
      </c>
      <c r="AC90" s="67">
        <v>2</v>
      </c>
      <c r="AD90" s="67">
        <v>2</v>
      </c>
      <c r="AE90" s="67">
        <v>2</v>
      </c>
      <c r="AF90" s="67">
        <v>3</v>
      </c>
      <c r="AG90" s="67">
        <v>4</v>
      </c>
      <c r="AH90" s="67">
        <v>4</v>
      </c>
      <c r="AI90" s="67">
        <v>2</v>
      </c>
      <c r="AJ90" s="67">
        <v>2</v>
      </c>
      <c r="AK90" s="67">
        <v>1</v>
      </c>
      <c r="AL90" s="67">
        <v>0</v>
      </c>
      <c r="AM90" s="67">
        <v>0</v>
      </c>
      <c r="AN90" s="67">
        <v>3</v>
      </c>
      <c r="AO90" s="67">
        <v>1</v>
      </c>
      <c r="AP90" s="67">
        <v>4</v>
      </c>
      <c r="AQ90" s="67">
        <v>2</v>
      </c>
      <c r="AR90" s="67">
        <v>1</v>
      </c>
      <c r="AS90" s="67">
        <v>2</v>
      </c>
      <c r="AT90" s="67">
        <v>4</v>
      </c>
      <c r="AU90" s="67">
        <v>4</v>
      </c>
      <c r="AV90" s="67">
        <v>3</v>
      </c>
      <c r="AW90" s="67">
        <v>3</v>
      </c>
      <c r="AX90" s="67">
        <v>1</v>
      </c>
      <c r="AY90" s="67">
        <v>0</v>
      </c>
      <c r="AZ90" s="67">
        <v>1</v>
      </c>
      <c r="BA90" s="67">
        <v>4</v>
      </c>
      <c r="BB90" s="67">
        <v>2</v>
      </c>
      <c r="BC90" s="67">
        <v>1</v>
      </c>
      <c r="BD90" s="67">
        <v>5</v>
      </c>
      <c r="BE90" s="67">
        <v>1</v>
      </c>
      <c r="BF90" s="67">
        <v>3</v>
      </c>
      <c r="BG90" s="67">
        <v>3</v>
      </c>
      <c r="BH90" s="67">
        <v>5</v>
      </c>
      <c r="BI90" s="67">
        <v>5</v>
      </c>
      <c r="BJ90" s="67">
        <v>1</v>
      </c>
      <c r="BK90" s="67">
        <v>0</v>
      </c>
      <c r="BL90" s="67">
        <v>1</v>
      </c>
      <c r="BM90" s="67">
        <v>1</v>
      </c>
      <c r="BN90" s="67">
        <v>5</v>
      </c>
      <c r="BO90" s="67">
        <v>1</v>
      </c>
      <c r="BP90" s="67">
        <v>2</v>
      </c>
      <c r="BQ90" s="67">
        <v>1</v>
      </c>
      <c r="BR90" s="67">
        <v>3</v>
      </c>
      <c r="BS90" s="67">
        <v>2</v>
      </c>
      <c r="BT90" s="67">
        <v>3</v>
      </c>
      <c r="BU90" s="67">
        <v>3</v>
      </c>
      <c r="BV90" s="67">
        <v>0</v>
      </c>
      <c r="BW90" s="67">
        <v>0</v>
      </c>
      <c r="BX90" s="67">
        <v>-1</v>
      </c>
      <c r="BY90" s="67">
        <v>0</v>
      </c>
    </row>
    <row r="91" spans="1:77" x14ac:dyDescent="0.25">
      <c r="A91" s="67">
        <v>4</v>
      </c>
      <c r="B91" s="67">
        <v>2</v>
      </c>
      <c r="C91" s="67">
        <v>1</v>
      </c>
      <c r="D91" s="67">
        <v>1</v>
      </c>
      <c r="E91" s="67">
        <v>5</v>
      </c>
      <c r="F91" s="67">
        <v>2</v>
      </c>
      <c r="G91" s="67">
        <v>4</v>
      </c>
      <c r="H91" s="67">
        <v>5</v>
      </c>
      <c r="I91" s="67">
        <v>2</v>
      </c>
      <c r="J91" s="67">
        <v>1</v>
      </c>
      <c r="K91" s="67">
        <v>0</v>
      </c>
      <c r="L91" s="67">
        <v>0</v>
      </c>
      <c r="M91" s="67">
        <v>1</v>
      </c>
      <c r="N91" s="67">
        <v>3</v>
      </c>
      <c r="O91" s="67">
        <v>2</v>
      </c>
      <c r="P91" s="67">
        <v>3</v>
      </c>
      <c r="Q91" s="67">
        <v>5</v>
      </c>
      <c r="R91" s="67">
        <v>3</v>
      </c>
      <c r="S91" s="67">
        <v>1</v>
      </c>
      <c r="T91" s="67">
        <v>5</v>
      </c>
      <c r="U91" s="67">
        <v>3</v>
      </c>
      <c r="V91" s="67">
        <v>2</v>
      </c>
      <c r="W91" s="67">
        <v>2</v>
      </c>
      <c r="X91" s="67">
        <v>0</v>
      </c>
      <c r="Y91" s="67">
        <v>1</v>
      </c>
      <c r="Z91" s="67">
        <v>1</v>
      </c>
      <c r="AA91" s="67">
        <v>3</v>
      </c>
      <c r="AB91" s="67">
        <v>1</v>
      </c>
      <c r="AC91" s="67">
        <v>3</v>
      </c>
      <c r="AD91" s="67">
        <v>3</v>
      </c>
      <c r="AE91" s="67">
        <v>3</v>
      </c>
      <c r="AF91" s="67">
        <v>3</v>
      </c>
      <c r="AG91" s="67">
        <v>3</v>
      </c>
      <c r="AH91" s="67">
        <v>2</v>
      </c>
      <c r="AI91" s="67">
        <v>4</v>
      </c>
      <c r="AJ91" s="67">
        <v>1</v>
      </c>
      <c r="AK91" s="67">
        <v>0</v>
      </c>
      <c r="AL91" s="67">
        <v>1</v>
      </c>
      <c r="AM91" s="67">
        <v>1</v>
      </c>
      <c r="AN91" s="67">
        <v>4</v>
      </c>
      <c r="AO91" s="67">
        <v>3</v>
      </c>
      <c r="AP91" s="67">
        <v>2</v>
      </c>
      <c r="AQ91" s="67">
        <v>4</v>
      </c>
      <c r="AR91" s="67">
        <v>3</v>
      </c>
      <c r="AS91" s="67">
        <v>2</v>
      </c>
      <c r="AT91" s="67">
        <v>5</v>
      </c>
      <c r="AU91" s="67">
        <v>5</v>
      </c>
      <c r="AV91" s="67">
        <v>2</v>
      </c>
      <c r="AW91" s="67">
        <v>1</v>
      </c>
      <c r="AX91" s="67">
        <v>1</v>
      </c>
      <c r="AY91" s="67">
        <v>1</v>
      </c>
      <c r="AZ91" s="67">
        <v>0</v>
      </c>
      <c r="BA91" s="67">
        <v>5</v>
      </c>
      <c r="BB91" s="67">
        <v>2</v>
      </c>
      <c r="BC91" s="67">
        <v>5</v>
      </c>
      <c r="BD91" s="67">
        <v>5</v>
      </c>
      <c r="BE91" s="67">
        <v>5</v>
      </c>
      <c r="BF91" s="67">
        <v>2</v>
      </c>
      <c r="BG91" s="67">
        <v>3</v>
      </c>
      <c r="BH91" s="67">
        <v>5</v>
      </c>
      <c r="BI91" s="67">
        <v>5</v>
      </c>
      <c r="BJ91" s="67">
        <v>2</v>
      </c>
      <c r="BK91" s="67">
        <v>0</v>
      </c>
      <c r="BL91" s="67">
        <v>1</v>
      </c>
      <c r="BM91" s="67">
        <v>1</v>
      </c>
      <c r="BN91" s="67">
        <v>4</v>
      </c>
      <c r="BO91" s="67">
        <v>1</v>
      </c>
      <c r="BP91" s="67">
        <v>2</v>
      </c>
      <c r="BQ91" s="67">
        <v>5</v>
      </c>
      <c r="BR91" s="67">
        <v>2</v>
      </c>
      <c r="BS91" s="67">
        <v>1</v>
      </c>
      <c r="BT91" s="67">
        <v>4</v>
      </c>
      <c r="BU91" s="67">
        <v>1</v>
      </c>
      <c r="BV91" s="67">
        <v>0</v>
      </c>
      <c r="BW91" s="67">
        <v>0</v>
      </c>
      <c r="BX91" s="67">
        <v>-1</v>
      </c>
      <c r="BY91" s="67">
        <v>0</v>
      </c>
    </row>
    <row r="92" spans="1:77" x14ac:dyDescent="0.25">
      <c r="A92" s="67">
        <v>4</v>
      </c>
      <c r="B92" s="67">
        <v>2</v>
      </c>
      <c r="C92" s="67">
        <v>5</v>
      </c>
      <c r="D92" s="67">
        <v>3</v>
      </c>
      <c r="E92" s="67">
        <v>5</v>
      </c>
      <c r="F92" s="67">
        <v>1</v>
      </c>
      <c r="G92" s="67">
        <v>5</v>
      </c>
      <c r="H92" s="67">
        <v>2</v>
      </c>
      <c r="I92" s="67">
        <v>2</v>
      </c>
      <c r="J92" s="67">
        <v>3</v>
      </c>
      <c r="K92" s="67">
        <v>1</v>
      </c>
      <c r="L92" s="67">
        <v>0</v>
      </c>
      <c r="M92" s="67">
        <v>0</v>
      </c>
      <c r="N92" s="67">
        <v>5</v>
      </c>
      <c r="O92" s="67">
        <v>3</v>
      </c>
      <c r="P92" s="67">
        <v>5</v>
      </c>
      <c r="Q92" s="67">
        <v>2</v>
      </c>
      <c r="R92" s="67">
        <v>4</v>
      </c>
      <c r="S92" s="67">
        <v>3</v>
      </c>
      <c r="T92" s="67">
        <v>5</v>
      </c>
      <c r="U92" s="67">
        <v>5</v>
      </c>
      <c r="V92" s="67">
        <v>3</v>
      </c>
      <c r="W92" s="67">
        <v>2</v>
      </c>
      <c r="X92" s="67">
        <v>1</v>
      </c>
      <c r="Y92" s="67">
        <v>0</v>
      </c>
      <c r="Z92" s="67">
        <v>0</v>
      </c>
      <c r="AA92" s="67">
        <v>5</v>
      </c>
      <c r="AB92" s="67">
        <v>3</v>
      </c>
      <c r="AC92" s="67">
        <v>4</v>
      </c>
      <c r="AD92" s="67">
        <v>2</v>
      </c>
      <c r="AE92" s="67">
        <v>2</v>
      </c>
      <c r="AF92" s="67">
        <v>3</v>
      </c>
      <c r="AG92" s="67">
        <v>5</v>
      </c>
      <c r="AH92" s="67">
        <v>5</v>
      </c>
      <c r="AI92" s="67">
        <v>2</v>
      </c>
      <c r="AJ92" s="67">
        <v>1</v>
      </c>
      <c r="AK92" s="67">
        <v>1</v>
      </c>
      <c r="AL92" s="67">
        <v>0</v>
      </c>
      <c r="AM92" s="67">
        <v>1</v>
      </c>
      <c r="AN92" s="67">
        <v>4</v>
      </c>
      <c r="AO92" s="67">
        <v>1</v>
      </c>
      <c r="AP92" s="67">
        <v>3</v>
      </c>
      <c r="AQ92" s="67">
        <v>1</v>
      </c>
      <c r="AR92" s="67">
        <v>2</v>
      </c>
      <c r="AS92" s="67">
        <v>2</v>
      </c>
      <c r="AT92" s="67">
        <v>3</v>
      </c>
      <c r="AU92" s="67">
        <v>2</v>
      </c>
      <c r="AV92" s="67">
        <v>3</v>
      </c>
      <c r="AW92" s="67">
        <v>3</v>
      </c>
      <c r="AX92" s="67">
        <v>1</v>
      </c>
      <c r="AY92" s="67">
        <v>0</v>
      </c>
      <c r="AZ92" s="67">
        <v>1</v>
      </c>
      <c r="BA92" s="67">
        <v>3</v>
      </c>
      <c r="BB92" s="67">
        <v>1</v>
      </c>
      <c r="BC92" s="67">
        <v>4</v>
      </c>
      <c r="BD92" s="67">
        <v>4</v>
      </c>
      <c r="BE92" s="67">
        <v>4</v>
      </c>
      <c r="BF92" s="67">
        <v>3</v>
      </c>
      <c r="BG92" s="67">
        <v>5</v>
      </c>
      <c r="BH92" s="67">
        <v>3</v>
      </c>
      <c r="BI92" s="67">
        <v>4</v>
      </c>
      <c r="BJ92" s="67">
        <v>3</v>
      </c>
      <c r="BK92" s="67">
        <v>0</v>
      </c>
      <c r="BL92" s="67">
        <v>1</v>
      </c>
      <c r="BM92" s="67">
        <v>0</v>
      </c>
      <c r="BN92" s="67">
        <v>5</v>
      </c>
      <c r="BO92" s="67">
        <v>3</v>
      </c>
      <c r="BP92" s="67">
        <v>2</v>
      </c>
      <c r="BQ92" s="67">
        <v>6</v>
      </c>
      <c r="BR92" s="67">
        <v>1</v>
      </c>
      <c r="BS92" s="67">
        <v>3</v>
      </c>
      <c r="BT92" s="67">
        <v>4</v>
      </c>
      <c r="BU92" s="67">
        <v>2</v>
      </c>
      <c r="BV92" s="67">
        <v>0</v>
      </c>
      <c r="BW92" s="67">
        <v>0</v>
      </c>
      <c r="BX92" s="67">
        <v>-1</v>
      </c>
      <c r="BY92" s="67">
        <v>0</v>
      </c>
    </row>
    <row r="93" spans="1:77" x14ac:dyDescent="0.25">
      <c r="A93" s="67">
        <v>5</v>
      </c>
      <c r="B93" s="67">
        <v>2</v>
      </c>
      <c r="C93" s="67">
        <v>5</v>
      </c>
      <c r="D93" s="67">
        <v>3</v>
      </c>
      <c r="E93" s="67">
        <v>4</v>
      </c>
      <c r="F93" s="67">
        <v>3</v>
      </c>
      <c r="G93" s="67">
        <v>5</v>
      </c>
      <c r="H93" s="67">
        <v>5</v>
      </c>
      <c r="I93" s="67">
        <v>3</v>
      </c>
      <c r="J93" s="67">
        <v>3</v>
      </c>
      <c r="K93" s="67">
        <v>1</v>
      </c>
      <c r="L93" s="67">
        <v>1</v>
      </c>
      <c r="M93" s="67">
        <v>1</v>
      </c>
      <c r="N93" s="67">
        <v>4</v>
      </c>
      <c r="O93" s="67">
        <v>3</v>
      </c>
      <c r="P93" s="67">
        <v>2</v>
      </c>
      <c r="Q93" s="67">
        <v>1</v>
      </c>
      <c r="R93" s="67">
        <v>4</v>
      </c>
      <c r="S93" s="67">
        <v>1</v>
      </c>
      <c r="T93" s="67">
        <v>4</v>
      </c>
      <c r="U93" s="67">
        <v>5</v>
      </c>
      <c r="V93" s="67">
        <v>2</v>
      </c>
      <c r="W93" s="67">
        <v>1</v>
      </c>
      <c r="X93" s="67">
        <v>1</v>
      </c>
      <c r="Y93" s="67">
        <v>1</v>
      </c>
      <c r="Z93" s="67">
        <v>0</v>
      </c>
      <c r="AA93" s="67">
        <v>3</v>
      </c>
      <c r="AB93" s="67">
        <v>1</v>
      </c>
      <c r="AC93" s="67">
        <v>3</v>
      </c>
      <c r="AD93" s="67">
        <v>5</v>
      </c>
      <c r="AE93" s="67">
        <v>5</v>
      </c>
      <c r="AF93" s="67">
        <v>2</v>
      </c>
      <c r="AG93" s="67">
        <v>4</v>
      </c>
      <c r="AH93" s="67">
        <v>3</v>
      </c>
      <c r="AI93" s="67">
        <v>4</v>
      </c>
      <c r="AJ93" s="67">
        <v>3</v>
      </c>
      <c r="AK93" s="67">
        <v>1</v>
      </c>
      <c r="AL93" s="67">
        <v>0</v>
      </c>
      <c r="AM93" s="67">
        <v>0</v>
      </c>
      <c r="AN93" s="67">
        <v>4</v>
      </c>
      <c r="AO93" s="67">
        <v>2</v>
      </c>
      <c r="AP93" s="67">
        <v>1</v>
      </c>
      <c r="AQ93" s="67">
        <v>1</v>
      </c>
      <c r="AR93" s="67">
        <v>3</v>
      </c>
      <c r="AS93" s="67">
        <v>2</v>
      </c>
      <c r="AT93" s="67">
        <v>4</v>
      </c>
      <c r="AU93" s="67">
        <v>2</v>
      </c>
      <c r="AV93" s="67">
        <v>4</v>
      </c>
      <c r="AW93" s="67">
        <v>3</v>
      </c>
      <c r="AX93" s="67">
        <v>0</v>
      </c>
      <c r="AY93" s="67">
        <v>1</v>
      </c>
      <c r="AZ93" s="67">
        <v>1</v>
      </c>
      <c r="BA93" s="67">
        <v>5</v>
      </c>
      <c r="BB93" s="67">
        <v>1</v>
      </c>
      <c r="BC93" s="67">
        <v>2</v>
      </c>
      <c r="BD93" s="67">
        <v>2</v>
      </c>
      <c r="BE93" s="67">
        <v>4</v>
      </c>
      <c r="BF93" s="67">
        <v>2</v>
      </c>
      <c r="BG93" s="67">
        <v>4</v>
      </c>
      <c r="BH93" s="67">
        <v>3</v>
      </c>
      <c r="BI93" s="67">
        <v>2</v>
      </c>
      <c r="BJ93" s="67">
        <v>2</v>
      </c>
      <c r="BK93" s="67">
        <v>1</v>
      </c>
      <c r="BL93" s="67">
        <v>0</v>
      </c>
      <c r="BM93" s="67">
        <v>1</v>
      </c>
      <c r="BN93" s="67">
        <v>5</v>
      </c>
      <c r="BO93" s="67">
        <v>3</v>
      </c>
      <c r="BP93" s="67">
        <v>3</v>
      </c>
      <c r="BQ93" s="67">
        <v>1</v>
      </c>
      <c r="BR93" s="67">
        <v>4</v>
      </c>
      <c r="BS93" s="67">
        <v>3</v>
      </c>
      <c r="BT93" s="67">
        <v>4</v>
      </c>
      <c r="BU93" s="67">
        <v>3</v>
      </c>
      <c r="BV93" s="67">
        <v>0</v>
      </c>
      <c r="BW93" s="67">
        <v>0</v>
      </c>
      <c r="BX93" s="67">
        <v>-1</v>
      </c>
      <c r="BY93" s="67">
        <v>0</v>
      </c>
    </row>
    <row r="94" spans="1:77" x14ac:dyDescent="0.25">
      <c r="A94" s="67">
        <v>5</v>
      </c>
      <c r="B94" s="67">
        <v>3</v>
      </c>
      <c r="C94" s="67">
        <v>1</v>
      </c>
      <c r="D94" s="67">
        <v>4</v>
      </c>
      <c r="E94" s="67">
        <v>2</v>
      </c>
      <c r="F94" s="67">
        <v>1</v>
      </c>
      <c r="G94" s="67">
        <v>4</v>
      </c>
      <c r="H94" s="67">
        <v>5</v>
      </c>
      <c r="I94" s="67">
        <v>2</v>
      </c>
      <c r="J94" s="67">
        <v>1</v>
      </c>
      <c r="K94" s="67">
        <v>1</v>
      </c>
      <c r="L94" s="67">
        <v>1</v>
      </c>
      <c r="M94" s="67">
        <v>1</v>
      </c>
      <c r="N94" s="67">
        <v>4</v>
      </c>
      <c r="O94" s="67">
        <v>1</v>
      </c>
      <c r="P94" s="67">
        <v>3</v>
      </c>
      <c r="Q94" s="67">
        <v>1</v>
      </c>
      <c r="R94" s="67">
        <v>1</v>
      </c>
      <c r="S94" s="67">
        <v>2</v>
      </c>
      <c r="T94" s="67">
        <v>5</v>
      </c>
      <c r="U94" s="67">
        <v>2</v>
      </c>
      <c r="V94" s="67">
        <v>5</v>
      </c>
      <c r="W94" s="67">
        <v>2</v>
      </c>
      <c r="X94" s="67">
        <v>1</v>
      </c>
      <c r="Y94" s="67">
        <v>0</v>
      </c>
      <c r="Z94" s="67">
        <v>1</v>
      </c>
      <c r="AA94" s="67">
        <v>3</v>
      </c>
      <c r="AB94" s="67">
        <v>1</v>
      </c>
      <c r="AC94" s="67">
        <v>1</v>
      </c>
      <c r="AD94" s="67">
        <v>2</v>
      </c>
      <c r="AE94" s="67">
        <v>3</v>
      </c>
      <c r="AF94" s="67">
        <v>2</v>
      </c>
      <c r="AG94" s="67">
        <v>3</v>
      </c>
      <c r="AH94" s="67">
        <v>5</v>
      </c>
      <c r="AI94" s="67">
        <v>4</v>
      </c>
      <c r="AJ94" s="67">
        <v>1</v>
      </c>
      <c r="AK94" s="67">
        <v>1</v>
      </c>
      <c r="AL94" s="67">
        <v>0</v>
      </c>
      <c r="AM94" s="67">
        <v>1</v>
      </c>
      <c r="AN94" s="67">
        <v>4</v>
      </c>
      <c r="AO94" s="67">
        <v>3</v>
      </c>
      <c r="AP94" s="67">
        <v>5</v>
      </c>
      <c r="AQ94" s="67">
        <v>3</v>
      </c>
      <c r="AR94" s="67">
        <v>2</v>
      </c>
      <c r="AS94" s="67">
        <v>3</v>
      </c>
      <c r="AT94" s="67">
        <v>4</v>
      </c>
      <c r="AU94" s="67">
        <v>4</v>
      </c>
      <c r="AV94" s="67">
        <v>4</v>
      </c>
      <c r="AW94" s="67">
        <v>3</v>
      </c>
      <c r="AX94" s="67">
        <v>1</v>
      </c>
      <c r="AY94" s="67">
        <v>0</v>
      </c>
      <c r="AZ94" s="67">
        <v>0</v>
      </c>
      <c r="BA94" s="67">
        <v>3</v>
      </c>
      <c r="BB94" s="67">
        <v>1</v>
      </c>
      <c r="BC94" s="67">
        <v>5</v>
      </c>
      <c r="BD94" s="67">
        <v>2</v>
      </c>
      <c r="BE94" s="67">
        <v>3</v>
      </c>
      <c r="BF94" s="67">
        <v>1</v>
      </c>
      <c r="BG94" s="67">
        <v>3</v>
      </c>
      <c r="BH94" s="67">
        <v>2</v>
      </c>
      <c r="BI94" s="67">
        <v>4</v>
      </c>
      <c r="BJ94" s="67">
        <v>3</v>
      </c>
      <c r="BK94" s="67">
        <v>0</v>
      </c>
      <c r="BL94" s="67">
        <v>0</v>
      </c>
      <c r="BM94" s="67">
        <v>1</v>
      </c>
      <c r="BN94" s="67">
        <v>3</v>
      </c>
      <c r="BO94" s="67">
        <v>4</v>
      </c>
      <c r="BP94" s="67">
        <v>2</v>
      </c>
      <c r="BQ94" s="67">
        <v>4</v>
      </c>
      <c r="BR94" s="67">
        <v>3</v>
      </c>
      <c r="BS94" s="67">
        <v>3</v>
      </c>
      <c r="BT94" s="67">
        <v>1</v>
      </c>
      <c r="BU94" s="67">
        <v>2</v>
      </c>
      <c r="BV94" s="67">
        <v>0</v>
      </c>
      <c r="BW94" s="67">
        <v>0</v>
      </c>
      <c r="BX94" s="67">
        <v>-1</v>
      </c>
      <c r="BY94" s="67">
        <v>0</v>
      </c>
    </row>
    <row r="95" spans="1:77" x14ac:dyDescent="0.25">
      <c r="A95" s="67">
        <v>4</v>
      </c>
      <c r="B95" s="67">
        <v>2</v>
      </c>
      <c r="C95" s="67">
        <v>1</v>
      </c>
      <c r="D95" s="67">
        <v>2</v>
      </c>
      <c r="E95" s="67">
        <v>1</v>
      </c>
      <c r="F95" s="67">
        <v>3</v>
      </c>
      <c r="G95" s="67">
        <v>4</v>
      </c>
      <c r="H95" s="67">
        <v>3</v>
      </c>
      <c r="I95" s="67">
        <v>3</v>
      </c>
      <c r="J95" s="67">
        <v>3</v>
      </c>
      <c r="K95" s="67">
        <v>1</v>
      </c>
      <c r="L95" s="67">
        <v>1</v>
      </c>
      <c r="M95" s="67">
        <v>0</v>
      </c>
      <c r="N95" s="67">
        <v>5</v>
      </c>
      <c r="O95" s="67">
        <v>2</v>
      </c>
      <c r="P95" s="67">
        <v>4</v>
      </c>
      <c r="Q95" s="67">
        <v>4</v>
      </c>
      <c r="R95" s="67">
        <v>2</v>
      </c>
      <c r="S95" s="67">
        <v>2</v>
      </c>
      <c r="T95" s="67">
        <v>4</v>
      </c>
      <c r="U95" s="67">
        <v>5</v>
      </c>
      <c r="V95" s="67">
        <v>3</v>
      </c>
      <c r="W95" s="67">
        <v>3</v>
      </c>
      <c r="X95" s="67">
        <v>0</v>
      </c>
      <c r="Y95" s="67">
        <v>1</v>
      </c>
      <c r="Z95" s="67">
        <v>1</v>
      </c>
      <c r="AA95" s="67">
        <v>5</v>
      </c>
      <c r="AB95" s="67">
        <v>2</v>
      </c>
      <c r="AC95" s="67">
        <v>5</v>
      </c>
      <c r="AD95" s="67">
        <v>4</v>
      </c>
      <c r="AE95" s="67">
        <v>5</v>
      </c>
      <c r="AF95" s="67">
        <v>3</v>
      </c>
      <c r="AG95" s="67">
        <v>5</v>
      </c>
      <c r="AH95" s="67">
        <v>4</v>
      </c>
      <c r="AI95" s="67">
        <v>5</v>
      </c>
      <c r="AJ95" s="67">
        <v>1</v>
      </c>
      <c r="AK95" s="67">
        <v>1</v>
      </c>
      <c r="AL95" s="67">
        <v>1</v>
      </c>
      <c r="AM95" s="67">
        <v>1</v>
      </c>
      <c r="AN95" s="67">
        <v>4</v>
      </c>
      <c r="AO95" s="67">
        <v>1</v>
      </c>
      <c r="AP95" s="67">
        <v>2</v>
      </c>
      <c r="AQ95" s="67">
        <v>4</v>
      </c>
      <c r="AR95" s="67">
        <v>4</v>
      </c>
      <c r="AS95" s="67">
        <v>3</v>
      </c>
      <c r="AT95" s="67">
        <v>3</v>
      </c>
      <c r="AU95" s="67">
        <v>5</v>
      </c>
      <c r="AV95" s="67">
        <v>5</v>
      </c>
      <c r="AW95" s="67">
        <v>2</v>
      </c>
      <c r="AX95" s="67">
        <v>1</v>
      </c>
      <c r="AY95" s="67">
        <v>0</v>
      </c>
      <c r="AZ95" s="67">
        <v>0</v>
      </c>
      <c r="BA95" s="67">
        <v>3</v>
      </c>
      <c r="BB95" s="67">
        <v>3</v>
      </c>
      <c r="BC95" s="67">
        <v>1</v>
      </c>
      <c r="BD95" s="67">
        <v>4</v>
      </c>
      <c r="BE95" s="67">
        <v>4</v>
      </c>
      <c r="BF95" s="67">
        <v>1</v>
      </c>
      <c r="BG95" s="67">
        <v>4</v>
      </c>
      <c r="BH95" s="67">
        <v>5</v>
      </c>
      <c r="BI95" s="67">
        <v>5</v>
      </c>
      <c r="BJ95" s="67">
        <v>3</v>
      </c>
      <c r="BK95" s="67">
        <v>1</v>
      </c>
      <c r="BL95" s="67">
        <v>0</v>
      </c>
      <c r="BM95" s="67">
        <v>0</v>
      </c>
      <c r="BN95" s="67">
        <v>3</v>
      </c>
      <c r="BO95" s="67">
        <v>4</v>
      </c>
      <c r="BP95" s="67">
        <v>3</v>
      </c>
      <c r="BQ95" s="67">
        <v>2</v>
      </c>
      <c r="BR95" s="67">
        <v>1</v>
      </c>
      <c r="BS95" s="67">
        <v>3</v>
      </c>
      <c r="BT95" s="67">
        <v>3</v>
      </c>
      <c r="BU95" s="67">
        <v>3</v>
      </c>
      <c r="BV95" s="67">
        <v>0</v>
      </c>
      <c r="BW95" s="67">
        <v>0</v>
      </c>
      <c r="BX95" s="67">
        <v>-1</v>
      </c>
      <c r="BY95" s="67">
        <v>0</v>
      </c>
    </row>
    <row r="96" spans="1:77" x14ac:dyDescent="0.25">
      <c r="A96" s="67">
        <v>5</v>
      </c>
      <c r="B96" s="67">
        <v>1</v>
      </c>
      <c r="C96" s="67">
        <v>2</v>
      </c>
      <c r="D96" s="67">
        <v>3</v>
      </c>
      <c r="E96" s="67">
        <v>1</v>
      </c>
      <c r="F96" s="67">
        <v>1</v>
      </c>
      <c r="G96" s="67">
        <v>5</v>
      </c>
      <c r="H96" s="67">
        <v>4</v>
      </c>
      <c r="I96" s="67">
        <v>5</v>
      </c>
      <c r="J96" s="67">
        <v>1</v>
      </c>
      <c r="K96" s="67">
        <v>0</v>
      </c>
      <c r="L96" s="67">
        <v>1</v>
      </c>
      <c r="M96" s="67">
        <v>1</v>
      </c>
      <c r="N96" s="67">
        <v>3</v>
      </c>
      <c r="O96" s="67">
        <v>1</v>
      </c>
      <c r="P96" s="67">
        <v>4</v>
      </c>
      <c r="Q96" s="67">
        <v>3</v>
      </c>
      <c r="R96" s="67">
        <v>2</v>
      </c>
      <c r="S96" s="67">
        <v>2</v>
      </c>
      <c r="T96" s="67">
        <v>5</v>
      </c>
      <c r="U96" s="67">
        <v>2</v>
      </c>
      <c r="V96" s="67">
        <v>2</v>
      </c>
      <c r="W96" s="67">
        <v>2</v>
      </c>
      <c r="X96" s="67">
        <v>1</v>
      </c>
      <c r="Y96" s="67">
        <v>0</v>
      </c>
      <c r="Z96" s="67">
        <v>0</v>
      </c>
      <c r="AA96" s="67">
        <v>3</v>
      </c>
      <c r="AB96" s="67">
        <v>2</v>
      </c>
      <c r="AC96" s="67">
        <v>3</v>
      </c>
      <c r="AD96" s="67">
        <v>4</v>
      </c>
      <c r="AE96" s="67">
        <v>2</v>
      </c>
      <c r="AF96" s="67">
        <v>2</v>
      </c>
      <c r="AG96" s="67">
        <v>4</v>
      </c>
      <c r="AH96" s="67">
        <v>3</v>
      </c>
      <c r="AI96" s="67">
        <v>5</v>
      </c>
      <c r="AJ96" s="67">
        <v>1</v>
      </c>
      <c r="AK96" s="67">
        <v>0</v>
      </c>
      <c r="AL96" s="67">
        <v>0</v>
      </c>
      <c r="AM96" s="67">
        <v>1</v>
      </c>
      <c r="AN96" s="67">
        <v>3</v>
      </c>
      <c r="AO96" s="67">
        <v>1</v>
      </c>
      <c r="AP96" s="67">
        <v>2</v>
      </c>
      <c r="AQ96" s="67">
        <v>3</v>
      </c>
      <c r="AR96" s="67">
        <v>2</v>
      </c>
      <c r="AS96" s="67">
        <v>2</v>
      </c>
      <c r="AT96" s="67">
        <v>3</v>
      </c>
      <c r="AU96" s="67">
        <v>3</v>
      </c>
      <c r="AV96" s="67">
        <v>5</v>
      </c>
      <c r="AW96" s="67">
        <v>1</v>
      </c>
      <c r="AX96" s="67">
        <v>0</v>
      </c>
      <c r="AY96" s="67">
        <v>1</v>
      </c>
      <c r="AZ96" s="67">
        <v>0</v>
      </c>
      <c r="BA96" s="67">
        <v>5</v>
      </c>
      <c r="BB96" s="67">
        <v>1</v>
      </c>
      <c r="BC96" s="67">
        <v>2</v>
      </c>
      <c r="BD96" s="67">
        <v>3</v>
      </c>
      <c r="BE96" s="67">
        <v>1</v>
      </c>
      <c r="BF96" s="67">
        <v>1</v>
      </c>
      <c r="BG96" s="67">
        <v>4</v>
      </c>
      <c r="BH96" s="67">
        <v>2</v>
      </c>
      <c r="BI96" s="67">
        <v>3</v>
      </c>
      <c r="BJ96" s="67">
        <v>1</v>
      </c>
      <c r="BK96" s="67">
        <v>1</v>
      </c>
      <c r="BL96" s="67">
        <v>1</v>
      </c>
      <c r="BM96" s="67">
        <v>1</v>
      </c>
      <c r="BN96" s="67">
        <v>4</v>
      </c>
      <c r="BO96" s="67">
        <v>4</v>
      </c>
      <c r="BP96" s="67">
        <v>3</v>
      </c>
      <c r="BQ96" s="67">
        <v>3</v>
      </c>
      <c r="BR96" s="67">
        <v>4</v>
      </c>
      <c r="BS96" s="67">
        <v>1</v>
      </c>
      <c r="BT96" s="67">
        <v>1</v>
      </c>
      <c r="BU96" s="67">
        <v>2</v>
      </c>
      <c r="BV96" s="67">
        <v>0</v>
      </c>
      <c r="BW96" s="67">
        <v>0</v>
      </c>
      <c r="BX96" s="67">
        <v>-1</v>
      </c>
      <c r="BY96" s="67">
        <v>0</v>
      </c>
    </row>
    <row r="97" spans="1:77" x14ac:dyDescent="0.25">
      <c r="A97" s="67">
        <v>3</v>
      </c>
      <c r="B97" s="67">
        <v>3</v>
      </c>
      <c r="C97" s="67">
        <v>4</v>
      </c>
      <c r="D97" s="67">
        <v>2</v>
      </c>
      <c r="E97" s="67">
        <v>2</v>
      </c>
      <c r="F97" s="67">
        <v>2</v>
      </c>
      <c r="G97" s="67">
        <v>4</v>
      </c>
      <c r="H97" s="67">
        <v>5</v>
      </c>
      <c r="I97" s="67">
        <v>4</v>
      </c>
      <c r="J97" s="67">
        <v>1</v>
      </c>
      <c r="K97" s="67">
        <v>1</v>
      </c>
      <c r="L97" s="67">
        <v>0</v>
      </c>
      <c r="M97" s="67">
        <v>1</v>
      </c>
      <c r="N97" s="67">
        <v>3</v>
      </c>
      <c r="O97" s="67">
        <v>1</v>
      </c>
      <c r="P97" s="67">
        <v>1</v>
      </c>
      <c r="Q97" s="67">
        <v>1</v>
      </c>
      <c r="R97" s="67">
        <v>1</v>
      </c>
      <c r="S97" s="67">
        <v>1</v>
      </c>
      <c r="T97" s="67">
        <v>5</v>
      </c>
      <c r="U97" s="67">
        <v>3</v>
      </c>
      <c r="V97" s="67">
        <v>5</v>
      </c>
      <c r="W97" s="67">
        <v>2</v>
      </c>
      <c r="X97" s="67">
        <v>1</v>
      </c>
      <c r="Y97" s="67">
        <v>1</v>
      </c>
      <c r="Z97" s="67">
        <v>0</v>
      </c>
      <c r="AA97" s="67">
        <v>5</v>
      </c>
      <c r="AB97" s="67">
        <v>2</v>
      </c>
      <c r="AC97" s="67">
        <v>1</v>
      </c>
      <c r="AD97" s="67">
        <v>5</v>
      </c>
      <c r="AE97" s="67">
        <v>3</v>
      </c>
      <c r="AF97" s="67">
        <v>1</v>
      </c>
      <c r="AG97" s="67">
        <v>5</v>
      </c>
      <c r="AH97" s="67">
        <v>2</v>
      </c>
      <c r="AI97" s="67">
        <v>2</v>
      </c>
      <c r="AJ97" s="67">
        <v>3</v>
      </c>
      <c r="AK97" s="67">
        <v>1</v>
      </c>
      <c r="AL97" s="67">
        <v>1</v>
      </c>
      <c r="AM97" s="67">
        <v>0</v>
      </c>
      <c r="AN97" s="67">
        <v>4</v>
      </c>
      <c r="AO97" s="67">
        <v>3</v>
      </c>
      <c r="AP97" s="67">
        <v>3</v>
      </c>
      <c r="AQ97" s="67">
        <v>4</v>
      </c>
      <c r="AR97" s="67">
        <v>3</v>
      </c>
      <c r="AS97" s="67">
        <v>1</v>
      </c>
      <c r="AT97" s="67">
        <v>4</v>
      </c>
      <c r="AU97" s="67">
        <v>3</v>
      </c>
      <c r="AV97" s="67">
        <v>3</v>
      </c>
      <c r="AW97" s="67">
        <v>1</v>
      </c>
      <c r="AX97" s="67">
        <v>1</v>
      </c>
      <c r="AY97" s="67">
        <v>0</v>
      </c>
      <c r="AZ97" s="67">
        <v>0</v>
      </c>
      <c r="BA97" s="67">
        <v>3</v>
      </c>
      <c r="BB97" s="67">
        <v>1</v>
      </c>
      <c r="BC97" s="67">
        <v>1</v>
      </c>
      <c r="BD97" s="67">
        <v>1</v>
      </c>
      <c r="BE97" s="67">
        <v>4</v>
      </c>
      <c r="BF97" s="67">
        <v>1</v>
      </c>
      <c r="BG97" s="67">
        <v>4</v>
      </c>
      <c r="BH97" s="67">
        <v>4</v>
      </c>
      <c r="BI97" s="67">
        <v>4</v>
      </c>
      <c r="BJ97" s="67">
        <v>2</v>
      </c>
      <c r="BK97" s="67">
        <v>1</v>
      </c>
      <c r="BL97" s="67">
        <v>1</v>
      </c>
      <c r="BM97" s="67">
        <v>1</v>
      </c>
      <c r="BN97" s="67">
        <v>4</v>
      </c>
      <c r="BO97" s="67">
        <v>2</v>
      </c>
      <c r="BP97" s="67">
        <v>1</v>
      </c>
      <c r="BQ97" s="67">
        <v>6</v>
      </c>
      <c r="BR97" s="67">
        <v>4</v>
      </c>
      <c r="BS97" s="67">
        <v>2</v>
      </c>
      <c r="BT97" s="67">
        <v>1</v>
      </c>
      <c r="BU97" s="67">
        <v>1</v>
      </c>
      <c r="BV97" s="67">
        <v>0</v>
      </c>
      <c r="BW97" s="67">
        <v>0</v>
      </c>
      <c r="BX97" s="67">
        <v>-1</v>
      </c>
      <c r="BY97" s="67">
        <v>0</v>
      </c>
    </row>
    <row r="98" spans="1:77" x14ac:dyDescent="0.25">
      <c r="A98" s="67">
        <v>4</v>
      </c>
      <c r="B98" s="67">
        <v>1</v>
      </c>
      <c r="C98" s="67">
        <v>4</v>
      </c>
      <c r="D98" s="67">
        <v>3</v>
      </c>
      <c r="E98" s="67">
        <v>4</v>
      </c>
      <c r="F98" s="67">
        <v>1</v>
      </c>
      <c r="G98" s="67">
        <v>4</v>
      </c>
      <c r="H98" s="67">
        <v>3</v>
      </c>
      <c r="I98" s="67">
        <v>5</v>
      </c>
      <c r="J98" s="67">
        <v>2</v>
      </c>
      <c r="K98" s="67">
        <v>1</v>
      </c>
      <c r="L98" s="67">
        <v>0</v>
      </c>
      <c r="M98" s="67">
        <v>1</v>
      </c>
      <c r="N98" s="67">
        <v>4</v>
      </c>
      <c r="O98" s="67">
        <v>2</v>
      </c>
      <c r="P98" s="67">
        <v>1</v>
      </c>
      <c r="Q98" s="67">
        <v>2</v>
      </c>
      <c r="R98" s="67">
        <v>3</v>
      </c>
      <c r="S98" s="67">
        <v>2</v>
      </c>
      <c r="T98" s="67">
        <v>5</v>
      </c>
      <c r="U98" s="67">
        <v>3</v>
      </c>
      <c r="V98" s="67">
        <v>5</v>
      </c>
      <c r="W98" s="67">
        <v>1</v>
      </c>
      <c r="X98" s="67">
        <v>1</v>
      </c>
      <c r="Y98" s="67">
        <v>1</v>
      </c>
      <c r="Z98" s="67">
        <v>1</v>
      </c>
      <c r="AA98" s="67">
        <v>5</v>
      </c>
      <c r="AB98" s="67">
        <v>2</v>
      </c>
      <c r="AC98" s="67">
        <v>5</v>
      </c>
      <c r="AD98" s="67">
        <v>3</v>
      </c>
      <c r="AE98" s="67">
        <v>1</v>
      </c>
      <c r="AF98" s="67">
        <v>2</v>
      </c>
      <c r="AG98" s="67">
        <v>5</v>
      </c>
      <c r="AH98" s="67">
        <v>3</v>
      </c>
      <c r="AI98" s="67">
        <v>4</v>
      </c>
      <c r="AJ98" s="67">
        <v>3</v>
      </c>
      <c r="AK98" s="67">
        <v>0</v>
      </c>
      <c r="AL98" s="67">
        <v>1</v>
      </c>
      <c r="AM98" s="67">
        <v>0</v>
      </c>
      <c r="AN98" s="67">
        <v>4</v>
      </c>
      <c r="AO98" s="67">
        <v>3</v>
      </c>
      <c r="AP98" s="67">
        <v>1</v>
      </c>
      <c r="AQ98" s="67">
        <v>3</v>
      </c>
      <c r="AR98" s="67">
        <v>1</v>
      </c>
      <c r="AS98" s="67">
        <v>3</v>
      </c>
      <c r="AT98" s="67">
        <v>4</v>
      </c>
      <c r="AU98" s="67">
        <v>4</v>
      </c>
      <c r="AV98" s="67">
        <v>4</v>
      </c>
      <c r="AW98" s="67">
        <v>1</v>
      </c>
      <c r="AX98" s="67">
        <v>1</v>
      </c>
      <c r="AY98" s="67">
        <v>1</v>
      </c>
      <c r="AZ98" s="67">
        <v>0</v>
      </c>
      <c r="BA98" s="67">
        <v>5</v>
      </c>
      <c r="BB98" s="67">
        <v>3</v>
      </c>
      <c r="BC98" s="67">
        <v>4</v>
      </c>
      <c r="BD98" s="67">
        <v>5</v>
      </c>
      <c r="BE98" s="67">
        <v>2</v>
      </c>
      <c r="BF98" s="67">
        <v>2</v>
      </c>
      <c r="BG98" s="67">
        <v>4</v>
      </c>
      <c r="BH98" s="67">
        <v>2</v>
      </c>
      <c r="BI98" s="67">
        <v>4</v>
      </c>
      <c r="BJ98" s="67">
        <v>2</v>
      </c>
      <c r="BK98" s="67">
        <v>0</v>
      </c>
      <c r="BL98" s="67">
        <v>0</v>
      </c>
      <c r="BM98" s="67">
        <v>1</v>
      </c>
      <c r="BN98" s="67">
        <v>4</v>
      </c>
      <c r="BO98" s="67">
        <v>2</v>
      </c>
      <c r="BP98" s="67">
        <v>2</v>
      </c>
      <c r="BQ98" s="67">
        <v>4</v>
      </c>
      <c r="BR98" s="67">
        <v>4</v>
      </c>
      <c r="BS98" s="67">
        <v>1</v>
      </c>
      <c r="BT98" s="67">
        <v>4</v>
      </c>
      <c r="BU98" s="67">
        <v>1</v>
      </c>
      <c r="BV98" s="67">
        <v>0</v>
      </c>
      <c r="BW98" s="67">
        <v>0</v>
      </c>
      <c r="BX98" s="67">
        <v>-1</v>
      </c>
      <c r="BY98" s="67">
        <v>0</v>
      </c>
    </row>
    <row r="99" spans="1:77" x14ac:dyDescent="0.25">
      <c r="A99" s="67">
        <v>4</v>
      </c>
      <c r="B99" s="67">
        <v>2</v>
      </c>
      <c r="C99" s="67">
        <v>1</v>
      </c>
      <c r="D99" s="67">
        <v>3</v>
      </c>
      <c r="E99" s="67">
        <v>4</v>
      </c>
      <c r="F99" s="67">
        <v>2</v>
      </c>
      <c r="G99" s="67">
        <v>5</v>
      </c>
      <c r="H99" s="67">
        <v>3</v>
      </c>
      <c r="I99" s="67">
        <v>3</v>
      </c>
      <c r="J99" s="67">
        <v>3</v>
      </c>
      <c r="K99" s="67">
        <v>0</v>
      </c>
      <c r="L99" s="67">
        <v>1</v>
      </c>
      <c r="M99" s="67">
        <v>1</v>
      </c>
      <c r="N99" s="67">
        <v>5</v>
      </c>
      <c r="O99" s="67">
        <v>1</v>
      </c>
      <c r="P99" s="67">
        <v>2</v>
      </c>
      <c r="Q99" s="67">
        <v>1</v>
      </c>
      <c r="R99" s="67">
        <v>3</v>
      </c>
      <c r="S99" s="67">
        <v>3</v>
      </c>
      <c r="T99" s="67">
        <v>3</v>
      </c>
      <c r="U99" s="67">
        <v>3</v>
      </c>
      <c r="V99" s="67">
        <v>4</v>
      </c>
      <c r="W99" s="67">
        <v>1</v>
      </c>
      <c r="X99" s="67">
        <v>0</v>
      </c>
      <c r="Y99" s="67">
        <v>1</v>
      </c>
      <c r="Z99" s="67">
        <v>0</v>
      </c>
      <c r="AA99" s="67">
        <v>4</v>
      </c>
      <c r="AB99" s="67">
        <v>2</v>
      </c>
      <c r="AC99" s="67">
        <v>5</v>
      </c>
      <c r="AD99" s="67">
        <v>5</v>
      </c>
      <c r="AE99" s="67">
        <v>4</v>
      </c>
      <c r="AF99" s="67">
        <v>2</v>
      </c>
      <c r="AG99" s="67">
        <v>5</v>
      </c>
      <c r="AH99" s="67">
        <v>2</v>
      </c>
      <c r="AI99" s="67">
        <v>2</v>
      </c>
      <c r="AJ99" s="67">
        <v>2</v>
      </c>
      <c r="AK99" s="67">
        <v>1</v>
      </c>
      <c r="AL99" s="67">
        <v>1</v>
      </c>
      <c r="AM99" s="67">
        <v>0</v>
      </c>
      <c r="AN99" s="67">
        <v>5</v>
      </c>
      <c r="AO99" s="67">
        <v>3</v>
      </c>
      <c r="AP99" s="67">
        <v>3</v>
      </c>
      <c r="AQ99" s="67">
        <v>2</v>
      </c>
      <c r="AR99" s="67">
        <v>3</v>
      </c>
      <c r="AS99" s="67">
        <v>3</v>
      </c>
      <c r="AT99" s="67">
        <v>4</v>
      </c>
      <c r="AU99" s="67">
        <v>5</v>
      </c>
      <c r="AV99" s="67">
        <v>4</v>
      </c>
      <c r="AW99" s="67">
        <v>1</v>
      </c>
      <c r="AX99" s="67">
        <v>1</v>
      </c>
      <c r="AY99" s="67">
        <v>1</v>
      </c>
      <c r="AZ99" s="67">
        <v>1</v>
      </c>
      <c r="BA99" s="67">
        <v>5</v>
      </c>
      <c r="BB99" s="67">
        <v>1</v>
      </c>
      <c r="BC99" s="67">
        <v>1</v>
      </c>
      <c r="BD99" s="67">
        <v>2</v>
      </c>
      <c r="BE99" s="67">
        <v>5</v>
      </c>
      <c r="BF99" s="67">
        <v>2</v>
      </c>
      <c r="BG99" s="67">
        <v>4</v>
      </c>
      <c r="BH99" s="67">
        <v>3</v>
      </c>
      <c r="BI99" s="67">
        <v>2</v>
      </c>
      <c r="BJ99" s="67">
        <v>2</v>
      </c>
      <c r="BK99" s="67">
        <v>1</v>
      </c>
      <c r="BL99" s="67">
        <v>1</v>
      </c>
      <c r="BM99" s="67">
        <v>0</v>
      </c>
      <c r="BN99" s="67">
        <v>4</v>
      </c>
      <c r="BO99" s="67">
        <v>4</v>
      </c>
      <c r="BP99" s="67">
        <v>3</v>
      </c>
      <c r="BQ99" s="67">
        <v>6</v>
      </c>
      <c r="BR99" s="67">
        <v>2</v>
      </c>
      <c r="BS99" s="67">
        <v>3</v>
      </c>
      <c r="BT99" s="67">
        <v>4</v>
      </c>
      <c r="BU99" s="67">
        <v>3</v>
      </c>
      <c r="BV99" s="67">
        <v>0</v>
      </c>
      <c r="BW99" s="67">
        <v>0</v>
      </c>
      <c r="BX99" s="67">
        <v>-1</v>
      </c>
      <c r="BY99" s="67">
        <v>0</v>
      </c>
    </row>
    <row r="100" spans="1:77" x14ac:dyDescent="0.25">
      <c r="A100" s="67">
        <v>5</v>
      </c>
      <c r="B100" s="67">
        <v>2</v>
      </c>
      <c r="C100" s="67">
        <v>4</v>
      </c>
      <c r="D100" s="67">
        <v>2</v>
      </c>
      <c r="E100" s="67">
        <v>3</v>
      </c>
      <c r="F100" s="67">
        <v>3</v>
      </c>
      <c r="G100" s="67">
        <v>4</v>
      </c>
      <c r="H100" s="67">
        <v>5</v>
      </c>
      <c r="I100" s="67">
        <v>2</v>
      </c>
      <c r="J100" s="67">
        <v>2</v>
      </c>
      <c r="K100" s="67">
        <v>0</v>
      </c>
      <c r="L100" s="67">
        <v>1</v>
      </c>
      <c r="M100" s="67">
        <v>0</v>
      </c>
      <c r="N100" s="67">
        <v>5</v>
      </c>
      <c r="O100" s="67">
        <v>1</v>
      </c>
      <c r="P100" s="67">
        <v>5</v>
      </c>
      <c r="Q100" s="67">
        <v>2</v>
      </c>
      <c r="R100" s="67">
        <v>5</v>
      </c>
      <c r="S100" s="67">
        <v>2</v>
      </c>
      <c r="T100" s="67">
        <v>3</v>
      </c>
      <c r="U100" s="67">
        <v>2</v>
      </c>
      <c r="V100" s="67">
        <v>3</v>
      </c>
      <c r="W100" s="67">
        <v>1</v>
      </c>
      <c r="X100" s="67">
        <v>1</v>
      </c>
      <c r="Y100" s="67">
        <v>0</v>
      </c>
      <c r="Z100" s="67">
        <v>1</v>
      </c>
      <c r="AA100" s="67">
        <v>3</v>
      </c>
      <c r="AB100" s="67">
        <v>2</v>
      </c>
      <c r="AC100" s="67">
        <v>4</v>
      </c>
      <c r="AD100" s="67">
        <v>1</v>
      </c>
      <c r="AE100" s="67">
        <v>5</v>
      </c>
      <c r="AF100" s="67">
        <v>1</v>
      </c>
      <c r="AG100" s="67">
        <v>5</v>
      </c>
      <c r="AH100" s="67">
        <v>4</v>
      </c>
      <c r="AI100" s="67">
        <v>4</v>
      </c>
      <c r="AJ100" s="67">
        <v>1</v>
      </c>
      <c r="AK100" s="67">
        <v>0</v>
      </c>
      <c r="AL100" s="67">
        <v>0</v>
      </c>
      <c r="AM100" s="67">
        <v>0</v>
      </c>
      <c r="AN100" s="67">
        <v>5</v>
      </c>
      <c r="AO100" s="67">
        <v>2</v>
      </c>
      <c r="AP100" s="67">
        <v>5</v>
      </c>
      <c r="AQ100" s="67">
        <v>3</v>
      </c>
      <c r="AR100" s="67">
        <v>5</v>
      </c>
      <c r="AS100" s="67">
        <v>2</v>
      </c>
      <c r="AT100" s="67">
        <v>4</v>
      </c>
      <c r="AU100" s="67">
        <v>5</v>
      </c>
      <c r="AV100" s="67">
        <v>3</v>
      </c>
      <c r="AW100" s="67">
        <v>3</v>
      </c>
      <c r="AX100" s="67">
        <v>0</v>
      </c>
      <c r="AY100" s="67">
        <v>0</v>
      </c>
      <c r="AZ100" s="67">
        <v>1</v>
      </c>
      <c r="BA100" s="67">
        <v>5</v>
      </c>
      <c r="BB100" s="67">
        <v>1</v>
      </c>
      <c r="BC100" s="67">
        <v>3</v>
      </c>
      <c r="BD100" s="67">
        <v>4</v>
      </c>
      <c r="BE100" s="67">
        <v>3</v>
      </c>
      <c r="BF100" s="67">
        <v>1</v>
      </c>
      <c r="BG100" s="67">
        <v>4</v>
      </c>
      <c r="BH100" s="67">
        <v>2</v>
      </c>
      <c r="BI100" s="67">
        <v>4</v>
      </c>
      <c r="BJ100" s="67">
        <v>3</v>
      </c>
      <c r="BK100" s="67">
        <v>1</v>
      </c>
      <c r="BL100" s="67">
        <v>1</v>
      </c>
      <c r="BM100" s="67">
        <v>0</v>
      </c>
      <c r="BN100" s="67">
        <v>2</v>
      </c>
      <c r="BO100" s="67">
        <v>3</v>
      </c>
      <c r="BP100" s="67">
        <v>3</v>
      </c>
      <c r="BQ100" s="67">
        <v>3</v>
      </c>
      <c r="BR100" s="67">
        <v>1</v>
      </c>
      <c r="BS100" s="67">
        <v>3</v>
      </c>
      <c r="BT100" s="67">
        <v>3</v>
      </c>
      <c r="BU100" s="67">
        <v>2</v>
      </c>
      <c r="BV100" s="67">
        <v>0</v>
      </c>
      <c r="BW100" s="67">
        <v>0</v>
      </c>
      <c r="BX100" s="67">
        <v>-1</v>
      </c>
      <c r="BY100" s="67">
        <v>0</v>
      </c>
    </row>
    <row r="101" spans="1:77" x14ac:dyDescent="0.25">
      <c r="A101" s="67">
        <v>3</v>
      </c>
      <c r="B101" s="67">
        <v>2</v>
      </c>
      <c r="C101" s="67">
        <v>1</v>
      </c>
      <c r="D101" s="67">
        <v>2</v>
      </c>
      <c r="E101" s="67">
        <v>2</v>
      </c>
      <c r="F101" s="67">
        <v>1</v>
      </c>
      <c r="G101" s="67">
        <v>3</v>
      </c>
      <c r="H101" s="67">
        <v>2</v>
      </c>
      <c r="I101" s="67">
        <v>3</v>
      </c>
      <c r="J101" s="67">
        <v>3</v>
      </c>
      <c r="K101" s="67">
        <v>0</v>
      </c>
      <c r="L101" s="67">
        <v>1</v>
      </c>
      <c r="M101" s="67">
        <v>1</v>
      </c>
      <c r="N101" s="67">
        <v>5</v>
      </c>
      <c r="O101" s="67">
        <v>1</v>
      </c>
      <c r="P101" s="67">
        <v>4</v>
      </c>
      <c r="Q101" s="67">
        <v>3</v>
      </c>
      <c r="R101" s="67">
        <v>1</v>
      </c>
      <c r="S101" s="67">
        <v>3</v>
      </c>
      <c r="T101" s="67">
        <v>5</v>
      </c>
      <c r="U101" s="67">
        <v>3</v>
      </c>
      <c r="V101" s="67">
        <v>5</v>
      </c>
      <c r="W101" s="67">
        <v>3</v>
      </c>
      <c r="X101" s="67">
        <v>1</v>
      </c>
      <c r="Y101" s="67">
        <v>1</v>
      </c>
      <c r="Z101" s="67">
        <v>0</v>
      </c>
      <c r="AA101" s="67">
        <v>5</v>
      </c>
      <c r="AB101" s="67">
        <v>2</v>
      </c>
      <c r="AC101" s="67">
        <v>1</v>
      </c>
      <c r="AD101" s="67">
        <v>3</v>
      </c>
      <c r="AE101" s="67">
        <v>2</v>
      </c>
      <c r="AF101" s="67">
        <v>2</v>
      </c>
      <c r="AG101" s="67">
        <v>4</v>
      </c>
      <c r="AH101" s="67">
        <v>5</v>
      </c>
      <c r="AI101" s="67">
        <v>5</v>
      </c>
      <c r="AJ101" s="67">
        <v>3</v>
      </c>
      <c r="AK101" s="67">
        <v>1</v>
      </c>
      <c r="AL101" s="67">
        <v>0</v>
      </c>
      <c r="AM101" s="67">
        <v>0</v>
      </c>
      <c r="AN101" s="67">
        <v>3</v>
      </c>
      <c r="AO101" s="67">
        <v>2</v>
      </c>
      <c r="AP101" s="67">
        <v>1</v>
      </c>
      <c r="AQ101" s="67">
        <v>1</v>
      </c>
      <c r="AR101" s="67">
        <v>3</v>
      </c>
      <c r="AS101" s="67">
        <v>3</v>
      </c>
      <c r="AT101" s="67">
        <v>4</v>
      </c>
      <c r="AU101" s="67">
        <v>5</v>
      </c>
      <c r="AV101" s="67">
        <v>3</v>
      </c>
      <c r="AW101" s="67">
        <v>2</v>
      </c>
      <c r="AX101" s="67">
        <v>0</v>
      </c>
      <c r="AY101" s="67">
        <v>1</v>
      </c>
      <c r="AZ101" s="67">
        <v>0</v>
      </c>
      <c r="BA101" s="67">
        <v>3</v>
      </c>
      <c r="BB101" s="67">
        <v>1</v>
      </c>
      <c r="BC101" s="67">
        <v>4</v>
      </c>
      <c r="BD101" s="67">
        <v>1</v>
      </c>
      <c r="BE101" s="67">
        <v>4</v>
      </c>
      <c r="BF101" s="67">
        <v>3</v>
      </c>
      <c r="BG101" s="67">
        <v>5</v>
      </c>
      <c r="BH101" s="67">
        <v>5</v>
      </c>
      <c r="BI101" s="67">
        <v>4</v>
      </c>
      <c r="BJ101" s="67">
        <v>1</v>
      </c>
      <c r="BK101" s="67">
        <v>0</v>
      </c>
      <c r="BL101" s="67">
        <v>1</v>
      </c>
      <c r="BM101" s="67">
        <v>1</v>
      </c>
      <c r="BN101" s="67">
        <v>2</v>
      </c>
      <c r="BO101" s="67">
        <v>3</v>
      </c>
      <c r="BP101" s="67">
        <v>1</v>
      </c>
      <c r="BQ101" s="67">
        <v>1</v>
      </c>
      <c r="BR101" s="67">
        <v>4</v>
      </c>
      <c r="BS101" s="67">
        <v>2</v>
      </c>
      <c r="BT101" s="67">
        <v>1</v>
      </c>
      <c r="BU101" s="67">
        <v>2</v>
      </c>
      <c r="BV101" s="67">
        <v>0</v>
      </c>
      <c r="BW101" s="67">
        <v>0</v>
      </c>
      <c r="BX101" s="67">
        <v>-1</v>
      </c>
      <c r="BY101" s="67">
        <v>0</v>
      </c>
    </row>
  </sheetData>
  <autoFilter ref="A1:BY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</autoFilter>
  <mergeCells count="5">
    <mergeCell ref="A1:M1"/>
    <mergeCell ref="N1:Z1"/>
    <mergeCell ref="AA1:AM1"/>
    <mergeCell ref="AN1:AZ1"/>
    <mergeCell ref="BA1:B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34"/>
  <sheetViews>
    <sheetView workbookViewId="0">
      <selection activeCell="A3" sqref="A3:XFD7"/>
    </sheetView>
  </sheetViews>
  <sheetFormatPr defaultRowHeight="15" x14ac:dyDescent="0.25"/>
  <cols>
    <col min="1" max="1" width="14.85546875" bestFit="1" customWidth="1"/>
    <col min="2" max="2" width="5.85546875" bestFit="1" customWidth="1"/>
    <col min="3" max="3" width="4.28515625" bestFit="1" customWidth="1"/>
    <col min="4" max="4" width="3.28515625" bestFit="1" customWidth="1"/>
    <col min="5" max="5" width="3.42578125" bestFit="1" customWidth="1"/>
    <col min="6" max="6" width="3.28515625" bestFit="1" customWidth="1"/>
    <col min="7" max="7" width="3.5703125" bestFit="1" customWidth="1"/>
    <col min="8" max="8" width="4.85546875" bestFit="1" customWidth="1"/>
    <col min="9" max="9" width="4" bestFit="1" customWidth="1"/>
    <col min="10" max="10" width="3.85546875" bestFit="1" customWidth="1"/>
    <col min="11" max="11" width="4.140625" bestFit="1" customWidth="1"/>
    <col min="12" max="12" width="4" bestFit="1" customWidth="1"/>
    <col min="13" max="13" width="3.28515625" bestFit="1" customWidth="1"/>
    <col min="14" max="14" width="2.85546875" bestFit="1" customWidth="1"/>
    <col min="15" max="15" width="5" bestFit="1" customWidth="1"/>
    <col min="16" max="16" width="4.28515625" bestFit="1" customWidth="1"/>
    <col min="17" max="17" width="3.28515625" bestFit="1" customWidth="1"/>
    <col min="18" max="18" width="3.42578125" bestFit="1" customWidth="1"/>
    <col min="19" max="19" width="3.28515625" bestFit="1" customWidth="1"/>
    <col min="20" max="20" width="3.5703125" bestFit="1" customWidth="1"/>
    <col min="21" max="21" width="4.85546875" bestFit="1" customWidth="1"/>
    <col min="22" max="22" width="4" bestFit="1" customWidth="1"/>
    <col min="23" max="23" width="3.85546875" bestFit="1" customWidth="1"/>
    <col min="24" max="24" width="4.140625" bestFit="1" customWidth="1"/>
    <col min="25" max="25" width="4" bestFit="1" customWidth="1"/>
    <col min="26" max="26" width="3.28515625" bestFit="1" customWidth="1"/>
    <col min="27" max="27" width="2.85546875" bestFit="1" customWidth="1"/>
    <col min="28" max="28" width="5" bestFit="1" customWidth="1"/>
    <col min="29" max="29" width="4.28515625" bestFit="1" customWidth="1"/>
    <col min="30" max="30" width="3.28515625" bestFit="1" customWidth="1"/>
    <col min="31" max="31" width="3.42578125" bestFit="1" customWidth="1"/>
    <col min="32" max="32" width="3.28515625" bestFit="1" customWidth="1"/>
    <col min="33" max="33" width="5.5703125" bestFit="1" customWidth="1"/>
    <col min="34" max="34" width="4.42578125" customWidth="1"/>
    <col min="35" max="35" width="4" bestFit="1" customWidth="1"/>
    <col min="36" max="36" width="3.85546875" bestFit="1" customWidth="1"/>
    <col min="37" max="37" width="4.140625" bestFit="1" customWidth="1"/>
    <col min="38" max="38" width="4" bestFit="1" customWidth="1"/>
    <col min="39" max="39" width="3.28515625" bestFit="1" customWidth="1"/>
    <col min="40" max="40" width="2.85546875" bestFit="1" customWidth="1"/>
    <col min="41" max="41" width="5" bestFit="1" customWidth="1"/>
    <col min="42" max="42" width="4.28515625" bestFit="1" customWidth="1"/>
    <col min="43" max="43" width="3.28515625" bestFit="1" customWidth="1"/>
    <col min="44" max="44" width="3.42578125" bestFit="1" customWidth="1"/>
    <col min="45" max="45" width="3.28515625" bestFit="1" customWidth="1"/>
    <col min="46" max="46" width="3.5703125" bestFit="1" customWidth="1"/>
    <col min="47" max="47" width="4.85546875" bestFit="1" customWidth="1"/>
    <col min="48" max="48" width="4" bestFit="1" customWidth="1"/>
    <col min="49" max="49" width="3.85546875" bestFit="1" customWidth="1"/>
    <col min="50" max="50" width="4.140625" bestFit="1" customWidth="1"/>
    <col min="51" max="51" width="4" bestFit="1" customWidth="1"/>
    <col min="52" max="52" width="3.28515625" bestFit="1" customWidth="1"/>
    <col min="53" max="53" width="2.85546875" bestFit="1" customWidth="1"/>
    <col min="54" max="54" width="5" bestFit="1" customWidth="1"/>
    <col min="55" max="55" width="4.28515625" bestFit="1" customWidth="1"/>
    <col min="56" max="56" width="3.28515625" bestFit="1" customWidth="1"/>
    <col min="57" max="57" width="3.42578125" bestFit="1" customWidth="1"/>
    <col min="58" max="58" width="3.28515625" bestFit="1" customWidth="1"/>
    <col min="59" max="59" width="3.5703125" bestFit="1" customWidth="1"/>
    <col min="60" max="60" width="4.85546875" bestFit="1" customWidth="1"/>
    <col min="61" max="61" width="4" bestFit="1" customWidth="1"/>
    <col min="62" max="62" width="3.85546875" bestFit="1" customWidth="1"/>
    <col min="63" max="63" width="4.140625" bestFit="1" customWidth="1"/>
    <col min="64" max="64" width="4" bestFit="1" customWidth="1"/>
    <col min="65" max="65" width="3.28515625" bestFit="1" customWidth="1"/>
    <col min="66" max="66" width="2.85546875" bestFit="1" customWidth="1"/>
    <col min="67" max="67" width="5" bestFit="1" customWidth="1"/>
    <col min="68" max="68" width="4.28515625" bestFit="1" customWidth="1"/>
    <col min="69" max="69" width="3.28515625" bestFit="1" customWidth="1"/>
    <col min="70" max="70" width="3.42578125" bestFit="1" customWidth="1"/>
    <col min="71" max="71" width="3.28515625" bestFit="1" customWidth="1"/>
    <col min="72" max="72" width="3.5703125" bestFit="1" customWidth="1"/>
    <col min="73" max="73" width="4.85546875" bestFit="1" customWidth="1"/>
    <col min="74" max="74" width="4" bestFit="1" customWidth="1"/>
    <col min="75" max="75" width="3.85546875" bestFit="1" customWidth="1"/>
    <col min="76" max="76" width="4.140625" bestFit="1" customWidth="1"/>
    <col min="77" max="77" width="4" bestFit="1" customWidth="1"/>
    <col min="78" max="78" width="3.28515625" bestFit="1" customWidth="1"/>
    <col min="79" max="79" width="2.85546875" bestFit="1" customWidth="1"/>
    <col min="80" max="80" width="5" bestFit="1" customWidth="1"/>
    <col min="81" max="81" width="4.28515625" bestFit="1" customWidth="1"/>
    <col min="82" max="82" width="3.28515625" bestFit="1" customWidth="1"/>
    <col min="83" max="83" width="3.42578125" bestFit="1" customWidth="1"/>
    <col min="84" max="84" width="3.28515625" bestFit="1" customWidth="1"/>
    <col min="85" max="85" width="3.5703125" bestFit="1" customWidth="1"/>
    <col min="86" max="86" width="4.85546875" bestFit="1" customWidth="1"/>
    <col min="87" max="87" width="4" bestFit="1" customWidth="1"/>
    <col min="88" max="88" width="3.85546875" bestFit="1" customWidth="1"/>
    <col min="89" max="89" width="4.140625" bestFit="1" customWidth="1"/>
    <col min="90" max="90" width="4" bestFit="1" customWidth="1"/>
    <col min="91" max="91" width="3.28515625" bestFit="1" customWidth="1"/>
    <col min="92" max="92" width="2.85546875" bestFit="1" customWidth="1"/>
    <col min="93" max="93" width="5" bestFit="1" customWidth="1"/>
    <col min="94" max="94" width="4.28515625" bestFit="1" customWidth="1"/>
    <col min="95" max="95" width="3.28515625" bestFit="1" customWidth="1"/>
    <col min="96" max="96" width="3.42578125" bestFit="1" customWidth="1"/>
    <col min="97" max="97" width="3.28515625" bestFit="1" customWidth="1"/>
    <col min="98" max="98" width="3.5703125" bestFit="1" customWidth="1"/>
    <col min="99" max="99" width="4.85546875" bestFit="1" customWidth="1"/>
    <col min="100" max="100" width="4" bestFit="1" customWidth="1"/>
    <col min="101" max="101" width="3.85546875" bestFit="1" customWidth="1"/>
    <col min="102" max="102" width="4.140625" bestFit="1" customWidth="1"/>
    <col min="103" max="103" width="4" bestFit="1" customWidth="1"/>
    <col min="104" max="104" width="3.28515625" bestFit="1" customWidth="1"/>
    <col min="105" max="105" width="2.85546875" bestFit="1" customWidth="1"/>
    <col min="106" max="106" width="5" bestFit="1" customWidth="1"/>
    <col min="107" max="107" width="4.28515625" bestFit="1" customWidth="1"/>
    <col min="108" max="108" width="3.28515625" bestFit="1" customWidth="1"/>
    <col min="109" max="109" width="3.42578125" bestFit="1" customWidth="1"/>
    <col min="110" max="110" width="3.28515625" bestFit="1" customWidth="1"/>
    <col min="111" max="111" width="3.5703125" bestFit="1" customWidth="1"/>
    <col min="112" max="112" width="4.85546875" bestFit="1" customWidth="1"/>
    <col min="113" max="113" width="4" bestFit="1" customWidth="1"/>
    <col min="114" max="114" width="3.85546875" bestFit="1" customWidth="1"/>
    <col min="115" max="115" width="4.140625" bestFit="1" customWidth="1"/>
    <col min="116" max="116" width="4" bestFit="1" customWidth="1"/>
    <col min="117" max="117" width="3.28515625" bestFit="1" customWidth="1"/>
    <col min="118" max="118" width="2.85546875" bestFit="1" customWidth="1"/>
    <col min="119" max="119" width="5" bestFit="1" customWidth="1"/>
    <col min="120" max="120" width="4.28515625" bestFit="1" customWidth="1"/>
    <col min="121" max="121" width="3.28515625" bestFit="1" customWidth="1"/>
    <col min="122" max="122" width="3.42578125" bestFit="1" customWidth="1"/>
    <col min="123" max="123" width="3.28515625" bestFit="1" customWidth="1"/>
    <col min="124" max="124" width="3.5703125" bestFit="1" customWidth="1"/>
    <col min="125" max="125" width="4.85546875" bestFit="1" customWidth="1"/>
    <col min="126" max="126" width="4" bestFit="1" customWidth="1"/>
    <col min="127" max="127" width="3.85546875" bestFit="1" customWidth="1"/>
    <col min="128" max="128" width="4.140625" bestFit="1" customWidth="1"/>
    <col min="129" max="129" width="4" bestFit="1" customWidth="1"/>
    <col min="130" max="130" width="3.28515625" bestFit="1" customWidth="1"/>
    <col min="131" max="131" width="2.85546875" bestFit="1" customWidth="1"/>
    <col min="132" max="132" width="5" bestFit="1" customWidth="1"/>
    <col min="133" max="133" width="4.28515625" bestFit="1" customWidth="1"/>
    <col min="134" max="134" width="3.28515625" bestFit="1" customWidth="1"/>
    <col min="135" max="135" width="3.42578125" bestFit="1" customWidth="1"/>
    <col min="136" max="136" width="3.28515625" bestFit="1" customWidth="1"/>
    <col min="137" max="137" width="3.5703125" bestFit="1" customWidth="1"/>
    <col min="138" max="138" width="4.85546875" bestFit="1" customWidth="1"/>
    <col min="139" max="139" width="4" bestFit="1" customWidth="1"/>
    <col min="140" max="140" width="3.85546875" bestFit="1" customWidth="1"/>
    <col min="141" max="141" width="4.140625" bestFit="1" customWidth="1"/>
    <col min="142" max="142" width="4" bestFit="1" customWidth="1"/>
    <col min="143" max="143" width="3.28515625" bestFit="1" customWidth="1"/>
    <col min="144" max="144" width="2.85546875" bestFit="1" customWidth="1"/>
    <col min="145" max="145" width="5" bestFit="1" customWidth="1"/>
    <col min="146" max="146" width="4.28515625" bestFit="1" customWidth="1"/>
    <col min="147" max="147" width="3.28515625" bestFit="1" customWidth="1"/>
    <col min="148" max="148" width="3.42578125" bestFit="1" customWidth="1"/>
    <col min="149" max="149" width="3.28515625" bestFit="1" customWidth="1"/>
    <col min="150" max="150" width="3.5703125" bestFit="1" customWidth="1"/>
    <col min="151" max="151" width="4.85546875" bestFit="1" customWidth="1"/>
    <col min="152" max="152" width="4" bestFit="1" customWidth="1"/>
    <col min="153" max="153" width="3.85546875" bestFit="1" customWidth="1"/>
    <col min="154" max="154" width="4.140625" bestFit="1" customWidth="1"/>
    <col min="155" max="155" width="4" bestFit="1" customWidth="1"/>
    <col min="156" max="156" width="3.28515625" bestFit="1" customWidth="1"/>
    <col min="157" max="157" width="2.85546875" bestFit="1" customWidth="1"/>
    <col min="158" max="158" width="5" bestFit="1" customWidth="1"/>
    <col min="159" max="159" width="4.28515625" bestFit="1" customWidth="1"/>
    <col min="160" max="160" width="3.28515625" bestFit="1" customWidth="1"/>
    <col min="161" max="161" width="3.42578125" bestFit="1" customWidth="1"/>
    <col min="162" max="162" width="3.28515625" bestFit="1" customWidth="1"/>
    <col min="163" max="163" width="3.5703125" bestFit="1" customWidth="1"/>
    <col min="164" max="164" width="4.85546875" bestFit="1" customWidth="1"/>
    <col min="165" max="165" width="4" bestFit="1" customWidth="1"/>
    <col min="166" max="166" width="3.85546875" bestFit="1" customWidth="1"/>
    <col min="167" max="167" width="4.140625" bestFit="1" customWidth="1"/>
    <col min="168" max="168" width="4" bestFit="1" customWidth="1"/>
    <col min="169" max="169" width="3.28515625" bestFit="1" customWidth="1"/>
    <col min="170" max="170" width="2.85546875" bestFit="1" customWidth="1"/>
    <col min="171" max="171" width="5" bestFit="1" customWidth="1"/>
    <col min="172" max="172" width="4.28515625" bestFit="1" customWidth="1"/>
    <col min="173" max="173" width="3.28515625" bestFit="1" customWidth="1"/>
    <col min="174" max="174" width="3.42578125" bestFit="1" customWidth="1"/>
    <col min="175" max="175" width="3.28515625" bestFit="1" customWidth="1"/>
    <col min="176" max="176" width="3.5703125" bestFit="1" customWidth="1"/>
    <col min="177" max="177" width="4.85546875" bestFit="1" customWidth="1"/>
    <col min="178" max="178" width="4" bestFit="1" customWidth="1"/>
    <col min="179" max="179" width="3.85546875" bestFit="1" customWidth="1"/>
    <col min="180" max="180" width="4.140625" bestFit="1" customWidth="1"/>
    <col min="181" max="181" width="4" bestFit="1" customWidth="1"/>
    <col min="182" max="182" width="3.28515625" bestFit="1" customWidth="1"/>
    <col min="183" max="183" width="2.85546875" bestFit="1" customWidth="1"/>
    <col min="184" max="184" width="5" bestFit="1" customWidth="1"/>
    <col min="185" max="185" width="4.28515625" bestFit="1" customWidth="1"/>
    <col min="186" max="186" width="3.28515625" bestFit="1" customWidth="1"/>
    <col min="187" max="187" width="3.42578125" bestFit="1" customWidth="1"/>
    <col min="188" max="188" width="3.28515625" bestFit="1" customWidth="1"/>
    <col min="189" max="189" width="3.5703125" bestFit="1" customWidth="1"/>
    <col min="190" max="190" width="4.85546875" bestFit="1" customWidth="1"/>
    <col min="191" max="191" width="4" bestFit="1" customWidth="1"/>
    <col min="192" max="192" width="3.85546875" bestFit="1" customWidth="1"/>
    <col min="193" max="193" width="4.140625" bestFit="1" customWidth="1"/>
    <col min="194" max="194" width="4" bestFit="1" customWidth="1"/>
    <col min="195" max="195" width="3.28515625" bestFit="1" customWidth="1"/>
    <col min="196" max="196" width="2.85546875" bestFit="1" customWidth="1"/>
    <col min="197" max="197" width="5" bestFit="1" customWidth="1"/>
    <col min="198" max="198" width="4.28515625" bestFit="1" customWidth="1"/>
    <col min="199" max="199" width="3.28515625" bestFit="1" customWidth="1"/>
    <col min="200" max="200" width="3.42578125" bestFit="1" customWidth="1"/>
    <col min="201" max="201" width="3.28515625" bestFit="1" customWidth="1"/>
    <col min="202" max="202" width="3.5703125" bestFit="1" customWidth="1"/>
    <col min="203" max="203" width="4.85546875" bestFit="1" customWidth="1"/>
    <col min="204" max="204" width="4" bestFit="1" customWidth="1"/>
    <col min="205" max="205" width="3.85546875" bestFit="1" customWidth="1"/>
    <col min="206" max="206" width="4.140625" bestFit="1" customWidth="1"/>
    <col min="207" max="207" width="4" bestFit="1" customWidth="1"/>
    <col min="208" max="208" width="3.28515625" bestFit="1" customWidth="1"/>
    <col min="209" max="209" width="2.85546875" bestFit="1" customWidth="1"/>
    <col min="210" max="210" width="5" bestFit="1" customWidth="1"/>
    <col min="211" max="211" width="4.28515625" bestFit="1" customWidth="1"/>
    <col min="212" max="212" width="3.28515625" bestFit="1" customWidth="1"/>
    <col min="213" max="213" width="3.42578125" bestFit="1" customWidth="1"/>
    <col min="214" max="214" width="3.28515625" bestFit="1" customWidth="1"/>
    <col min="215" max="215" width="3.5703125" bestFit="1" customWidth="1"/>
    <col min="216" max="216" width="4.85546875" bestFit="1" customWidth="1"/>
    <col min="217" max="217" width="4" bestFit="1" customWidth="1"/>
    <col min="218" max="218" width="3.85546875" bestFit="1" customWidth="1"/>
    <col min="219" max="219" width="4.140625" bestFit="1" customWidth="1"/>
    <col min="220" max="220" width="4" bestFit="1" customWidth="1"/>
    <col min="221" max="221" width="3.28515625" bestFit="1" customWidth="1"/>
    <col min="222" max="222" width="2.85546875" bestFit="1" customWidth="1"/>
    <col min="223" max="223" width="5" bestFit="1" customWidth="1"/>
    <col min="224" max="224" width="4.28515625" bestFit="1" customWidth="1"/>
    <col min="225" max="225" width="3.28515625" bestFit="1" customWidth="1"/>
    <col min="226" max="226" width="3.42578125" bestFit="1" customWidth="1"/>
    <col min="227" max="227" width="3.28515625" bestFit="1" customWidth="1"/>
    <col min="228" max="228" width="3.5703125" bestFit="1" customWidth="1"/>
    <col min="229" max="229" width="4.85546875" bestFit="1" customWidth="1"/>
    <col min="230" max="230" width="4" bestFit="1" customWidth="1"/>
    <col min="231" max="231" width="3.85546875" bestFit="1" customWidth="1"/>
    <col min="232" max="232" width="4.140625" bestFit="1" customWidth="1"/>
    <col min="233" max="233" width="4" bestFit="1" customWidth="1"/>
    <col min="234" max="234" width="3.28515625" bestFit="1" customWidth="1"/>
    <col min="235" max="236" width="2.85546875" bestFit="1" customWidth="1"/>
    <col min="237" max="311" width="3.85546875" customWidth="1"/>
  </cols>
  <sheetData>
    <row r="1" spans="1:235" x14ac:dyDescent="0.25">
      <c r="B1" s="68" t="s">
        <v>230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 t="s">
        <v>231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 t="s">
        <v>232</v>
      </c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233</v>
      </c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 t="s">
        <v>234</v>
      </c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t="s">
        <v>23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24</v>
      </c>
      <c r="BV1" t="s">
        <v>25</v>
      </c>
      <c r="BZ1" s="64"/>
      <c r="CA1" s="64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</row>
    <row r="2" spans="1:235" x14ac:dyDescent="0.2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29</v>
      </c>
      <c r="BC2" t="s">
        <v>30</v>
      </c>
      <c r="BD2" t="s">
        <v>31</v>
      </c>
      <c r="BE2" t="s">
        <v>32</v>
      </c>
      <c r="BF2" t="s">
        <v>33</v>
      </c>
      <c r="BG2" t="s">
        <v>34</v>
      </c>
      <c r="BH2" t="s">
        <v>35</v>
      </c>
      <c r="BI2" t="s">
        <v>36</v>
      </c>
      <c r="BJ2" t="s">
        <v>37</v>
      </c>
      <c r="BK2" t="s">
        <v>38</v>
      </c>
      <c r="BL2" t="s">
        <v>39</v>
      </c>
      <c r="BM2" t="s">
        <v>40</v>
      </c>
      <c r="BN2" t="s">
        <v>41</v>
      </c>
      <c r="BZ2" s="65"/>
      <c r="CA2" s="65"/>
    </row>
    <row r="3" spans="1:235" x14ac:dyDescent="0.25">
      <c r="A3" s="1" t="s">
        <v>42</v>
      </c>
      <c r="B3">
        <f>MODE(Raw!A2:A101)</f>
        <v>3</v>
      </c>
      <c r="C3">
        <f>MODE(Raw!B2:B101)</f>
        <v>2</v>
      </c>
      <c r="D3">
        <f>MODE(Raw!C2:C101)</f>
        <v>1</v>
      </c>
      <c r="E3">
        <f>MODE(Raw!D2:D101)</f>
        <v>4</v>
      </c>
      <c r="F3">
        <f>MODE(Raw!E2:E101)</f>
        <v>1</v>
      </c>
      <c r="G3">
        <f>MODE(Raw!F2:F101)</f>
        <v>3</v>
      </c>
      <c r="H3">
        <f>MODE(Raw!G2:G101)</f>
        <v>5</v>
      </c>
      <c r="I3">
        <f>MODE(Raw!H2:H101)</f>
        <v>2</v>
      </c>
      <c r="J3">
        <f>MODE(Raw!I2:I101)</f>
        <v>5</v>
      </c>
      <c r="K3">
        <f>MODE(Raw!J2:J101)</f>
        <v>1</v>
      </c>
      <c r="L3">
        <f>MODE(Raw!K2:K101)</f>
        <v>0</v>
      </c>
      <c r="M3">
        <f>MODE(Raw!L2:L101)</f>
        <v>0</v>
      </c>
      <c r="N3">
        <f>MODE(Raw!M2:M101)</f>
        <v>1</v>
      </c>
      <c r="O3">
        <f>MODE(Raw!N2:N101)</f>
        <v>5</v>
      </c>
      <c r="P3">
        <f>MODE(Raw!O2:O101)</f>
        <v>1</v>
      </c>
      <c r="Q3">
        <f>MODE(Raw!P2:P101)</f>
        <v>5</v>
      </c>
      <c r="R3">
        <f>MODE(Raw!Q2:Q101)</f>
        <v>1</v>
      </c>
      <c r="S3">
        <f>MODE(Raw!R2:R101)</f>
        <v>4</v>
      </c>
      <c r="T3">
        <f>MODE(Raw!S2:S101)</f>
        <v>1</v>
      </c>
      <c r="U3">
        <f>MODE(Raw!T2:T101)</f>
        <v>5</v>
      </c>
      <c r="V3">
        <f>MODE(Raw!U2:U101)</f>
        <v>4</v>
      </c>
      <c r="W3">
        <f>MODE(Raw!V2:V101)</f>
        <v>3</v>
      </c>
      <c r="X3">
        <f>MODE(Raw!W2:W101)</f>
        <v>2</v>
      </c>
      <c r="Y3">
        <f>MODE(Raw!X2:X101)</f>
        <v>1</v>
      </c>
      <c r="Z3">
        <f>MODE(Raw!Y2:Y101)</f>
        <v>1</v>
      </c>
      <c r="AA3">
        <f>MODE(Raw!Z2:Z101)</f>
        <v>0</v>
      </c>
      <c r="AB3">
        <f>MODE(Raw!AA2:AA101)</f>
        <v>5</v>
      </c>
      <c r="AC3">
        <f>MODE(Raw!AB2:AB101)</f>
        <v>2</v>
      </c>
      <c r="AD3">
        <f>MODE(Raw!AC2:AC101)</f>
        <v>1</v>
      </c>
      <c r="AE3">
        <f>MODE(Raw!AD2:AD101)</f>
        <v>2</v>
      </c>
      <c r="AF3">
        <f>MODE(Raw!AE2:AE101)</f>
        <v>3</v>
      </c>
      <c r="AG3">
        <f>MODE(Raw!AF2:AF101)</f>
        <v>3</v>
      </c>
      <c r="AH3">
        <f>MODE(Raw!AG2:AG101)</f>
        <v>4</v>
      </c>
      <c r="AI3">
        <f>MODE(Raw!AH2:AH101)</f>
        <v>4</v>
      </c>
      <c r="AJ3">
        <f>MODE(Raw!AI2:AI101)</f>
        <v>4</v>
      </c>
      <c r="AK3">
        <f>MODE(Raw!AJ2:AJ101)</f>
        <v>3</v>
      </c>
      <c r="AL3">
        <f>MODE(Raw!AK2:AK101)</f>
        <v>1</v>
      </c>
      <c r="AM3">
        <f>MODE(Raw!AL2:AL101)</f>
        <v>0</v>
      </c>
      <c r="AN3">
        <f>MODE(Raw!AM2:AM101)</f>
        <v>0</v>
      </c>
      <c r="AO3">
        <f>MODE(Raw!AN2:AN101)</f>
        <v>4</v>
      </c>
      <c r="AP3">
        <f>MODE(Raw!AO2:AO101)</f>
        <v>1</v>
      </c>
      <c r="AQ3">
        <f>MODE(Raw!AP2:AP101)</f>
        <v>5</v>
      </c>
      <c r="AR3">
        <f>MODE(Raw!AQ2:AQ101)</f>
        <v>3</v>
      </c>
      <c r="AS3">
        <f>MODE(Raw!AR2:AR101)</f>
        <v>3</v>
      </c>
      <c r="AT3">
        <f>MODE(Raw!AS2:AS101)</f>
        <v>1</v>
      </c>
      <c r="AU3">
        <f>MODE(Raw!AT2:AT101)</f>
        <v>4</v>
      </c>
      <c r="AV3">
        <f>MODE(Raw!AU2:AU101)</f>
        <v>4</v>
      </c>
      <c r="AW3">
        <f>MODE(Raw!AV2:AV101)</f>
        <v>4</v>
      </c>
      <c r="AX3">
        <f>MODE(Raw!AW2:AW101)</f>
        <v>1</v>
      </c>
      <c r="AY3">
        <f>MODE(Raw!AX2:AX101)</f>
        <v>0</v>
      </c>
      <c r="AZ3">
        <f>MODE(Raw!AY2:AY101)</f>
        <v>0</v>
      </c>
      <c r="BA3">
        <f>MODE(Raw!AZ2:AZ101)</f>
        <v>0</v>
      </c>
      <c r="BB3">
        <f>MODE(Raw!BA2:BA101)</f>
        <v>3</v>
      </c>
      <c r="BC3">
        <f>MODE(Raw!BB2:BB101)</f>
        <v>1</v>
      </c>
      <c r="BD3">
        <f>MODE(Raw!BC2:BC101)</f>
        <v>4</v>
      </c>
      <c r="BE3">
        <f>MODE(Raw!BD2:BD101)</f>
        <v>1</v>
      </c>
      <c r="BF3">
        <f>MODE(Raw!BE2:BE101)</f>
        <v>5</v>
      </c>
      <c r="BG3">
        <f>MODE(Raw!BF2:BF101)</f>
        <v>1</v>
      </c>
      <c r="BH3">
        <f>MODE(Raw!BG2:BG101)</f>
        <v>3</v>
      </c>
      <c r="BI3">
        <f>MODE(Raw!BH2:BH101)</f>
        <v>5</v>
      </c>
      <c r="BJ3">
        <f>MODE(Raw!BI2:BI101)</f>
        <v>3</v>
      </c>
      <c r="BK3">
        <f>MODE(Raw!BJ2:BJ101)</f>
        <v>1</v>
      </c>
      <c r="BL3">
        <f>MODE(Raw!BK2:BK101)</f>
        <v>0</v>
      </c>
      <c r="BM3">
        <f>MODE(Raw!BL2:BL101)</f>
        <v>1</v>
      </c>
      <c r="BN3">
        <f>MODE(Raw!BM2:BM101)</f>
        <v>1</v>
      </c>
      <c r="BO3">
        <f>MODE(Raw!BN2:BN101)</f>
        <v>4</v>
      </c>
      <c r="BP3">
        <f>MODE(Raw!BO2:BO101)</f>
        <v>4</v>
      </c>
      <c r="BQ3">
        <f>MODE(Raw!BP2:BP101)</f>
        <v>2</v>
      </c>
      <c r="BR3">
        <f>MODE(Raw!BQ2:BQ101)</f>
        <v>4</v>
      </c>
      <c r="BS3">
        <f>MODE(Raw!BR2:BR101)</f>
        <v>4</v>
      </c>
      <c r="BT3">
        <f>MODE(Raw!BS2:BS101)</f>
        <v>2</v>
      </c>
      <c r="BU3">
        <f>MODE(Raw!BT2:BT101)</f>
        <v>1</v>
      </c>
      <c r="BV3">
        <f>MODE(Raw!BU2:BU101)</f>
        <v>1</v>
      </c>
      <c r="BZ3" s="65"/>
      <c r="CA3" s="65"/>
    </row>
    <row r="4" spans="1:235" x14ac:dyDescent="0.25">
      <c r="A4" s="1" t="s">
        <v>43</v>
      </c>
      <c r="B4">
        <f>MEDIAN(Raw!A2:A101)</f>
        <v>4</v>
      </c>
      <c r="C4">
        <f>MEDIAN(Raw!B2:B101)</f>
        <v>2</v>
      </c>
      <c r="D4">
        <f>MEDIAN(Raw!C2:C101)</f>
        <v>3</v>
      </c>
      <c r="E4">
        <f>MEDIAN(Raw!D2:D101)</f>
        <v>3</v>
      </c>
      <c r="F4">
        <f>MEDIAN(Raw!E2:E101)</f>
        <v>3</v>
      </c>
      <c r="G4">
        <f>MEDIAN(Raw!F2:F101)</f>
        <v>2</v>
      </c>
      <c r="H4">
        <f>MEDIAN(Raw!G2:G101)</f>
        <v>4</v>
      </c>
      <c r="I4">
        <f>MEDIAN(Raw!H2:H101)</f>
        <v>3</v>
      </c>
      <c r="J4">
        <f>MEDIAN(Raw!I2:I101)</f>
        <v>4</v>
      </c>
      <c r="K4">
        <f>MEDIAN(Raw!J2:J101)</f>
        <v>2</v>
      </c>
      <c r="L4">
        <f>MEDIAN(Raw!K2:K101)</f>
        <v>0.5</v>
      </c>
      <c r="M4">
        <f>MEDIAN(Raw!L2:L101)</f>
        <v>0</v>
      </c>
      <c r="N4">
        <f>MEDIAN(Raw!M2:M101)</f>
        <v>1</v>
      </c>
      <c r="O4">
        <f>MEDIAN(Raw!N2:N101)</f>
        <v>4</v>
      </c>
      <c r="P4">
        <f>MEDIAN(Raw!O2:O101)</f>
        <v>2</v>
      </c>
      <c r="Q4">
        <f>MEDIAN(Raw!P2:P101)</f>
        <v>3</v>
      </c>
      <c r="R4">
        <f>MEDIAN(Raw!Q2:Q101)</f>
        <v>3</v>
      </c>
      <c r="S4">
        <f>MEDIAN(Raw!R2:R101)</f>
        <v>3</v>
      </c>
      <c r="T4">
        <f>MEDIAN(Raw!S2:S101)</f>
        <v>2</v>
      </c>
      <c r="U4">
        <f>MEDIAN(Raw!T2:T101)</f>
        <v>4</v>
      </c>
      <c r="V4">
        <f>MEDIAN(Raw!U2:U101)</f>
        <v>3.5</v>
      </c>
      <c r="W4">
        <f>MEDIAN(Raw!V2:V101)</f>
        <v>3</v>
      </c>
      <c r="X4">
        <f>MEDIAN(Raw!W2:W101)</f>
        <v>2</v>
      </c>
      <c r="Y4">
        <f>MEDIAN(Raw!X2:X101)</f>
        <v>1</v>
      </c>
      <c r="Z4">
        <f>MEDIAN(Raw!Y2:Y101)</f>
        <v>1</v>
      </c>
      <c r="AA4">
        <f>MEDIAN(Raw!Z2:Z101)</f>
        <v>0.5</v>
      </c>
      <c r="AB4">
        <f>MEDIAN(Raw!AA2:AA101)</f>
        <v>4</v>
      </c>
      <c r="AC4">
        <f>MEDIAN(Raw!AB2:AB101)</f>
        <v>2</v>
      </c>
      <c r="AD4">
        <f>MEDIAN(Raw!AC2:AC101)</f>
        <v>3</v>
      </c>
      <c r="AE4">
        <f>MEDIAN(Raw!AD2:AD101)</f>
        <v>3</v>
      </c>
      <c r="AF4">
        <f>MEDIAN(Raw!AE2:AE101)</f>
        <v>3</v>
      </c>
      <c r="AG4">
        <f>MEDIAN(Raw!AF2:AF101)</f>
        <v>2</v>
      </c>
      <c r="AH4">
        <f>MEDIAN(Raw!AG2:AG101)</f>
        <v>4</v>
      </c>
      <c r="AI4">
        <f>MEDIAN(Raw!AH2:AH101)</f>
        <v>4</v>
      </c>
      <c r="AJ4">
        <f>MEDIAN(Raw!AI2:AI101)</f>
        <v>4</v>
      </c>
      <c r="AK4">
        <f>MEDIAN(Raw!AJ2:AJ101)</f>
        <v>2</v>
      </c>
      <c r="AL4">
        <f>MEDIAN(Raw!AK2:AK101)</f>
        <v>1</v>
      </c>
      <c r="AM4">
        <f>MEDIAN(Raw!AL2:AL101)</f>
        <v>0</v>
      </c>
      <c r="AN4">
        <f>MEDIAN(Raw!AM2:AM101)</f>
        <v>0</v>
      </c>
      <c r="AO4">
        <f>MEDIAN(Raw!AN2:AN101)</f>
        <v>4</v>
      </c>
      <c r="AP4">
        <f>MEDIAN(Raw!AO2:AO101)</f>
        <v>2</v>
      </c>
      <c r="AQ4">
        <f>MEDIAN(Raw!AP2:AP101)</f>
        <v>3</v>
      </c>
      <c r="AR4">
        <f>MEDIAN(Raw!AQ2:AQ101)</f>
        <v>3</v>
      </c>
      <c r="AS4">
        <f>MEDIAN(Raw!AR2:AR101)</f>
        <v>3</v>
      </c>
      <c r="AT4">
        <f>MEDIAN(Raw!AS2:AS101)</f>
        <v>2</v>
      </c>
      <c r="AU4">
        <f>MEDIAN(Raw!AT2:AT101)</f>
        <v>4</v>
      </c>
      <c r="AV4">
        <f>MEDIAN(Raw!AU2:AU101)</f>
        <v>3.5</v>
      </c>
      <c r="AW4">
        <f>MEDIAN(Raw!AV2:AV101)</f>
        <v>4</v>
      </c>
      <c r="AX4">
        <f>MEDIAN(Raw!AW2:AW101)</f>
        <v>2</v>
      </c>
      <c r="AY4">
        <f>MEDIAN(Raw!AX2:AX101)</f>
        <v>0</v>
      </c>
      <c r="AZ4">
        <f>MEDIAN(Raw!AY2:AY101)</f>
        <v>0.5</v>
      </c>
      <c r="BA4">
        <f>MEDIAN(Raw!AZ2:AZ101)</f>
        <v>0.5</v>
      </c>
      <c r="BB4">
        <f>MEDIAN(Raw!BA2:BA101)</f>
        <v>4</v>
      </c>
      <c r="BC4">
        <f>MEDIAN(Raw!BB2:BB101)</f>
        <v>2</v>
      </c>
      <c r="BD4">
        <f>MEDIAN(Raw!BC2:BC101)</f>
        <v>3</v>
      </c>
      <c r="BE4">
        <f>MEDIAN(Raw!BD2:BD101)</f>
        <v>3</v>
      </c>
      <c r="BF4">
        <f>MEDIAN(Raw!BE2:BE101)</f>
        <v>3</v>
      </c>
      <c r="BG4">
        <f>MEDIAN(Raw!BF2:BF101)</f>
        <v>2</v>
      </c>
      <c r="BH4">
        <f>MEDIAN(Raw!BG2:BG101)</f>
        <v>4</v>
      </c>
      <c r="BI4">
        <f>MEDIAN(Raw!BH2:BH101)</f>
        <v>4</v>
      </c>
      <c r="BJ4">
        <f>MEDIAN(Raw!BI2:BI101)</f>
        <v>4</v>
      </c>
      <c r="BK4">
        <f>MEDIAN(Raw!BJ2:BJ101)</f>
        <v>2</v>
      </c>
      <c r="BL4">
        <f>MEDIAN(Raw!BK2:BK101)</f>
        <v>0</v>
      </c>
      <c r="BM4">
        <f>MEDIAN(Raw!BL2:BL101)</f>
        <v>1</v>
      </c>
      <c r="BN4">
        <f>MEDIAN(Raw!BM2:BM101)</f>
        <v>1</v>
      </c>
      <c r="BO4">
        <f>MEDIAN(Raw!BN2:BN101)</f>
        <v>3</v>
      </c>
      <c r="BP4">
        <f>MEDIAN(Raw!BO2:BO101)</f>
        <v>3</v>
      </c>
      <c r="BQ4">
        <f>MEDIAN(Raw!BP2:BP101)</f>
        <v>2</v>
      </c>
      <c r="BR4">
        <f>MEDIAN(Raw!BQ2:BQ101)</f>
        <v>4</v>
      </c>
      <c r="BS4">
        <f>MEDIAN(Raw!BR2:BR101)</f>
        <v>3</v>
      </c>
      <c r="BT4">
        <f>MEDIAN(Raw!BS2:BS101)</f>
        <v>2</v>
      </c>
      <c r="BU4">
        <f>MEDIAN(Raw!BT2:BT101)</f>
        <v>3</v>
      </c>
      <c r="BV4">
        <f>MEDIAN(Raw!BU2:BU101)</f>
        <v>2</v>
      </c>
      <c r="BZ4" s="65"/>
      <c r="CA4" s="65"/>
    </row>
    <row r="5" spans="1:235" x14ac:dyDescent="0.25">
      <c r="A5" s="1" t="s">
        <v>47</v>
      </c>
      <c r="B5">
        <f>VLOOKUP(MAX(Calculations!B12:B18), Calculations!B12:$IM18, Calculations!IO1, FALSE)</f>
        <v>3</v>
      </c>
      <c r="C5" s="9">
        <f>VLOOKUP(MAX(Calculations!C12:C18), Calculations!C12:$IM18, Calculations!IP1, FALSE)</f>
        <v>1</v>
      </c>
      <c r="D5" s="9">
        <f>VLOOKUP(MAX(Calculations!D12:D18), Calculations!D12:$IM18, Calculations!IQ1, FALSE)</f>
        <v>3</v>
      </c>
      <c r="E5" s="9">
        <f>VLOOKUP(MAX(Calculations!E12:E18), Calculations!E12:$IM18, Calculations!IR1, FALSE)</f>
        <v>1</v>
      </c>
      <c r="F5" s="9">
        <f>VLOOKUP(MAX(Calculations!F12:F18), Calculations!F12:$IM18, Calculations!IS1, FALSE)</f>
        <v>3</v>
      </c>
      <c r="G5" s="9">
        <f>VLOOKUP(MAX(Calculations!G12:G18), Calculations!G12:$IM18, Calculations!IT1, FALSE)</f>
        <v>1</v>
      </c>
      <c r="H5" s="9">
        <f>VLOOKUP(MAX(Calculations!H12:H18), Calculations!H12:$IM18, Calculations!IU1, FALSE)</f>
        <v>4</v>
      </c>
      <c r="I5" s="9">
        <f>VLOOKUP(MAX(Calculations!I12:I18), Calculations!I12:$IM18, Calculations!IV1, FALSE)</f>
        <v>4</v>
      </c>
      <c r="J5" s="9">
        <f>VLOOKUP(MAX(Calculations!J12:J18), Calculations!J12:$IM18, Calculations!IW1, FALSE)</f>
        <v>3</v>
      </c>
      <c r="K5" s="9">
        <f>VLOOKUP(MAX(Calculations!K12:K18), Calculations!K12:$IM18, Calculations!IX1, FALSE)</f>
        <v>1</v>
      </c>
      <c r="L5" s="9">
        <f>VLOOKUP(MAX(Calculations!L12:L18), Calculations!L12:$IM18, Calculations!IY1, FALSE)</f>
        <v>0</v>
      </c>
      <c r="M5" s="9">
        <f>VLOOKUP(MAX(Calculations!M12:M18), Calculations!M12:$IM18, Calculations!IZ1, FALSE)</f>
        <v>0</v>
      </c>
      <c r="N5" s="9">
        <f>VLOOKUP(MAX(Calculations!N12:N18), Calculations!N12:$IM18, Calculations!JA1, FALSE)</f>
        <v>0</v>
      </c>
      <c r="O5" s="9">
        <f>VLOOKUP(MAX(Calculations!O12:O18), Calculations!O12:$IM18, Calculations!JB1, FALSE)</f>
        <v>3</v>
      </c>
      <c r="P5" s="9">
        <f>VLOOKUP(MAX(Calculations!P12:P18), Calculations!P12:$IM18, Calculations!JC1, FALSE)</f>
        <v>1</v>
      </c>
      <c r="Q5" s="9">
        <f>VLOOKUP(MAX(Calculations!Q12:Q18), Calculations!Q12:$IM18, Calculations!JD1, FALSE)</f>
        <v>5</v>
      </c>
      <c r="R5" s="9">
        <f>VLOOKUP(MAX(Calculations!R12:R18), Calculations!R12:$IM18, Calculations!JE1, FALSE)</f>
        <v>1</v>
      </c>
      <c r="S5" s="9">
        <f>VLOOKUP(MAX(Calculations!S12:S18), Calculations!S12:$IM18, Calculations!JF1, FALSE)</f>
        <v>3</v>
      </c>
      <c r="T5" s="9">
        <f>VLOOKUP(MAX(Calculations!T12:T18), Calculations!T12:$IM18, Calculations!JG1, FALSE)</f>
        <v>1</v>
      </c>
      <c r="U5" s="9">
        <f>VLOOKUP(MAX(Calculations!U12:U18), Calculations!U12:$IM18, Calculations!JH1, FALSE)</f>
        <v>4</v>
      </c>
      <c r="V5" s="9">
        <f>VLOOKUP(MAX(Calculations!V12:V18), Calculations!V12:$IM18, Calculations!JI1, FALSE)</f>
        <v>4</v>
      </c>
      <c r="W5" s="9">
        <f>VLOOKUP(MAX(Calculations!W12:W18), Calculations!W12:$IM18, Calculations!JJ1, FALSE)</f>
        <v>4</v>
      </c>
      <c r="X5" s="9">
        <f>VLOOKUP(MAX(Calculations!X12:X18), Calculations!X12:$IM18, Calculations!JK1, FALSE)</f>
        <v>1</v>
      </c>
      <c r="Y5" s="9">
        <f>VLOOKUP(MAX(Calculations!Y12:Y18), Calculations!Y12:$IM18, Calculations!JL1, FALSE)</f>
        <v>0</v>
      </c>
      <c r="Z5" s="9">
        <f>VLOOKUP(MAX(Calculations!Z12:Z18), Calculations!Z12:$IM18, Calculations!JM1, FALSE)</f>
        <v>0</v>
      </c>
      <c r="AA5" s="9">
        <f>VLOOKUP(MAX(Calculations!AA12:AA18), Calculations!AA12:$IM18, Calculations!JN1, FALSE)</f>
        <v>0</v>
      </c>
      <c r="AB5" s="9">
        <f>VLOOKUP(MAX(Calculations!AB12:AB18), Calculations!AB12:$IM18, Calculations!JO1, FALSE)</f>
        <v>5</v>
      </c>
      <c r="AC5" s="9">
        <f>VLOOKUP(MAX(Calculations!AC12:AC18), Calculations!AC12:$IM18, Calculations!JP1, FALSE)</f>
        <v>1</v>
      </c>
      <c r="AD5" s="9">
        <f>VLOOKUP(MAX(Calculations!AD12:AD18), Calculations!AD12:$IM18, Calculations!JQ1, FALSE)</f>
        <v>3</v>
      </c>
      <c r="AE5" s="9">
        <f>VLOOKUP(MAX(Calculations!AE12:AE18), Calculations!AE12:$IM18, Calculations!JR1, FALSE)</f>
        <v>4</v>
      </c>
      <c r="AF5" s="9">
        <f>VLOOKUP(MAX(Calculations!AF12:AF18), Calculations!AF12:$IM18, Calculations!JS1, FALSE)</f>
        <v>3</v>
      </c>
      <c r="AG5" s="9">
        <f>VLOOKUP(MAX(Calculations!AG12:AG18), Calculations!AG12:$IM18, Calculations!JT1, FALSE)</f>
        <v>1</v>
      </c>
      <c r="AH5" s="9">
        <f>VLOOKUP(MAX(Calculations!AH12:AH18), Calculations!AH12:$IM18, Calculations!JU1, FALSE)</f>
        <v>4</v>
      </c>
      <c r="AI5" s="9">
        <f>VLOOKUP(MAX(Calculations!AI12:AI18), Calculations!AI12:$IM18, Calculations!JV1, FALSE)</f>
        <v>4</v>
      </c>
      <c r="AJ5" s="9">
        <f>VLOOKUP(MAX(Calculations!AJ12:AJ18), Calculations!AJ12:$IM18, Calculations!JW1, FALSE)</f>
        <v>5</v>
      </c>
      <c r="AK5" s="9">
        <f>VLOOKUP(MAX(Calculations!AK12:AK18), Calculations!AK12:$IM18, Calculations!JX1, FALSE)</f>
        <v>1</v>
      </c>
      <c r="AL5" s="9">
        <f>VLOOKUP(MAX(Calculations!AL12:AL18), Calculations!AL12:$IM18, Calculations!JY1, FALSE)</f>
        <v>0</v>
      </c>
      <c r="AM5" s="9">
        <f>VLOOKUP(MAX(Calculations!AM12:AM18), Calculations!AM12:$IM18, Calculations!JZ1, FALSE)</f>
        <v>1</v>
      </c>
      <c r="AN5" s="9">
        <f>VLOOKUP(MAX(Calculations!AN12:AN18), Calculations!AN12:$IM18, Calculations!KA1, FALSE)</f>
        <v>0</v>
      </c>
      <c r="AO5" s="9">
        <f>VLOOKUP(MAX(Calculations!AO12:AO18), Calculations!AO12:$IM18, Calculations!KB1, FALSE)</f>
        <v>5</v>
      </c>
      <c r="AP5" s="9">
        <f>VLOOKUP(MAX(Calculations!AP12:AP18), Calculations!AP12:$IM18, Calculations!KC1, FALSE)</f>
        <v>1</v>
      </c>
      <c r="AQ5" s="9">
        <f>VLOOKUP(MAX(Calculations!AQ12:AQ18), Calculations!AQ12:$IM18, Calculations!KD1, FALSE)</f>
        <v>3</v>
      </c>
      <c r="AR5" s="9">
        <f>VLOOKUP(MAX(Calculations!AR12:AR18), Calculations!AR12:$IM18, Calculations!KE1, FALSE)</f>
        <v>1</v>
      </c>
      <c r="AS5" s="9">
        <f>VLOOKUP(MAX(Calculations!AS12:AS18), Calculations!AS12:$IM18, Calculations!KF1, FALSE)</f>
        <v>3</v>
      </c>
      <c r="AT5" s="9">
        <f>VLOOKUP(MAX(Calculations!AT12:AT18), Calculations!AT12:$IM18, Calculations!KG1, FALSE)</f>
        <v>4</v>
      </c>
      <c r="AU5" s="9">
        <f>VLOOKUP(MAX(Calculations!AU12:AU18), Calculations!AU12:$IM18, Calculations!KH1, FALSE)</f>
        <v>5</v>
      </c>
      <c r="AV5" s="9">
        <f>VLOOKUP(MAX(Calculations!AV12:AV18), Calculations!AV12:$IM18, Calculations!KI1, FALSE)</f>
        <v>4</v>
      </c>
      <c r="AW5" s="9">
        <f>VLOOKUP(MAX(Calculations!AW12:AW18), Calculations!AW12:$IM18, Calculations!KJ1, FALSE)</f>
        <v>3</v>
      </c>
      <c r="AX5" s="9">
        <f>VLOOKUP(MAX(Calculations!AX12:AX18), Calculations!AX12:$IM18, Calculations!KK1, FALSE)</f>
        <v>1</v>
      </c>
      <c r="AY5" s="9">
        <f>VLOOKUP(MAX(Calculations!AY12:AY18), Calculations!AY12:$IM18, Calculations!KL1, FALSE)</f>
        <v>0</v>
      </c>
      <c r="AZ5" s="9">
        <f>VLOOKUP(MAX(Calculations!AZ12:AZ18), Calculations!AZ12:$IM18, Calculations!KM1, FALSE)</f>
        <v>0</v>
      </c>
      <c r="BA5" s="9">
        <f>VLOOKUP(MAX(Calculations!BA12:BA18), Calculations!BA12:$IM18, Calculations!KN1, FALSE)</f>
        <v>0</v>
      </c>
      <c r="BB5" s="9">
        <f>VLOOKUP(MAX(Calculations!BB12:BB18), Calculations!BB12:$IM18, Calculations!KO1, FALSE)</f>
        <v>5</v>
      </c>
      <c r="BC5" s="9">
        <f>VLOOKUP(MAX(Calculations!BC12:BC18), Calculations!BC12:$IM18, Calculations!KP1, FALSE)</f>
        <v>5</v>
      </c>
      <c r="BD5" s="9">
        <f>VLOOKUP(MAX(Calculations!BD12:BD18), Calculations!BD12:$IM18, Calculations!KQ1, FALSE)</f>
        <v>3</v>
      </c>
      <c r="BE5" s="9">
        <f>VLOOKUP(MAX(Calculations!BE12:BE18), Calculations!BE12:$IM18, Calculations!KR1, FALSE)</f>
        <v>1</v>
      </c>
      <c r="BF5" s="9">
        <f>VLOOKUP(MAX(Calculations!BF12:BF18), Calculations!BF12:$IM18, Calculations!KS1, FALSE)</f>
        <v>3</v>
      </c>
      <c r="BG5" s="9">
        <f>VLOOKUP(MAX(Calculations!BG12:BG18), Calculations!BG12:$IM18, Calculations!KT1, FALSE)</f>
        <v>1</v>
      </c>
      <c r="BH5" s="9">
        <f>VLOOKUP(MAX(Calculations!BH12:BH18), Calculations!BH12:$IM18, Calculations!KU1, FALSE)</f>
        <v>5</v>
      </c>
      <c r="BI5" s="9">
        <f>VLOOKUP(MAX(Calculations!BI12:BI18), Calculations!BI12:$IM18, Calculations!KV1, FALSE)</f>
        <v>4</v>
      </c>
      <c r="BJ5" s="9">
        <f>VLOOKUP(MAX(Calculations!BJ12:BJ18), Calculations!BJ12:$IM18, Calculations!KW1, FALSE)</f>
        <v>3</v>
      </c>
      <c r="BK5" s="9">
        <f>VLOOKUP(MAX(Calculations!BK12:BK18), Calculations!BK12:$IM18, Calculations!KX1, FALSE)</f>
        <v>1</v>
      </c>
      <c r="BL5" s="9">
        <f>VLOOKUP(MAX(Calculations!BL12:BL18), Calculations!BL12:$IM18, Calculations!KY1, FALSE)</f>
        <v>0</v>
      </c>
      <c r="BM5" s="9">
        <f>VLOOKUP(MAX(Calculations!BM12:BM18), Calculations!BM12:$IM18, Calculations!KZ1, FALSE)</f>
        <v>1</v>
      </c>
      <c r="BN5" s="9">
        <f>VLOOKUP(MAX(Calculations!BN12:BN18), Calculations!BN12:$IM18, Calculations!LA1, FALSE)</f>
        <v>0</v>
      </c>
      <c r="BO5" s="9">
        <f>VLOOKUP(MAX(Calculations!IB12:IB18), Calculations!IB12:$IM18, Calculations!RO1, FALSE)</f>
        <v>1</v>
      </c>
      <c r="BP5" s="9">
        <f>VLOOKUP(MAX(Calculations!IC12:IC18), Calculations!IC12:$IM18, Calculations!RP1, FALSE)</f>
        <v>1</v>
      </c>
      <c r="BQ5" s="9">
        <f>VLOOKUP(MAX(Calculations!ID12:ID18), Calculations!ID12:$IM18, Calculations!RQ1, FALSE)</f>
        <v>2</v>
      </c>
      <c r="BR5" s="9">
        <f>VLOOKUP(MAX(Calculations!IE12:IE18), Calculations!IE12:$IM18, Calculations!RR1, FALSE)</f>
        <v>5</v>
      </c>
      <c r="BS5" s="9">
        <f>VLOOKUP(MAX(Calculations!IF12:IF18), Calculations!IF12:$IM18, Calculations!RS1, FALSE)</f>
        <v>2</v>
      </c>
      <c r="BT5" s="9">
        <f>VLOOKUP(MAX(Calculations!IG12:IG18), Calculations!IG12:$IM18, Calculations!RT1, FALSE)</f>
        <v>2</v>
      </c>
      <c r="BU5" s="9">
        <f>VLOOKUP(MAX(Calculations!IH12:IH18), Calculations!IH12:$IM18, Calculations!RU1, FALSE)</f>
        <v>3</v>
      </c>
      <c r="BV5" s="9">
        <f>VLOOKUP(MAX(Calculations!II12:II18), Calculations!II12:$IM18, Calculations!RV1, FALSE)</f>
        <v>3</v>
      </c>
      <c r="BZ5" s="65"/>
      <c r="CA5" s="65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</row>
    <row r="6" spans="1:235" x14ac:dyDescent="0.25">
      <c r="A6" s="1" t="s">
        <v>48</v>
      </c>
      <c r="B6">
        <f>VLOOKUP(LARGE(Calculations!B13:B18, 2), Calculations!B13:$IM18, Calculations!IO1, FALSE)</f>
        <v>5</v>
      </c>
      <c r="C6">
        <f>VLOOKUP(LARGE(Calculations!C13:C18, 2), Calculations!C13:$IM18, Calculations!IP1, FALSE)</f>
        <v>3</v>
      </c>
      <c r="D6">
        <f>VLOOKUP(LARGE(Calculations!D13:D18, 2), Calculations!D13:$IM18, Calculations!IQ1, FALSE)</f>
        <v>2</v>
      </c>
      <c r="E6">
        <f>VLOOKUP(LARGE(Calculations!E13:E18, 2), Calculations!E13:$IM18, Calculations!IR1, FALSE)</f>
        <v>5</v>
      </c>
      <c r="F6">
        <f>VLOOKUP(LARGE(Calculations!F13:F18, 2), Calculations!F13:$IM18, Calculations!IS1, FALSE)</f>
        <v>5</v>
      </c>
      <c r="G6">
        <f>VLOOKUP(LARGE(Calculations!G13:G18, 2), Calculations!G13:$IM18, Calculations!IT1, FALSE)</f>
        <v>3</v>
      </c>
      <c r="H6">
        <f>VLOOKUP(LARGE(Calculations!H13:H18, 2), Calculations!H13:$IM18, Calculations!IU1, FALSE)</f>
        <v>3</v>
      </c>
      <c r="I6">
        <f>VLOOKUP(LARGE(Calculations!I13:I18, 2), Calculations!I13:$IM18, Calculations!IV1, FALSE)</f>
        <v>3</v>
      </c>
      <c r="J6">
        <f>VLOOKUP(LARGE(Calculations!J13:J18, 2), Calculations!J13:$IM18, Calculations!IW1, FALSE)</f>
        <v>2</v>
      </c>
      <c r="K6">
        <f>VLOOKUP(LARGE(Calculations!K13:K18, 2), Calculations!K13:$IM18, Calculations!IX1, FALSE)</f>
        <v>3</v>
      </c>
      <c r="L6">
        <f>VLOOKUP(LARGE(Calculations!L13:L18, 2), Calculations!L13:$IM18, Calculations!IY1, FALSE)</f>
        <v>1</v>
      </c>
      <c r="M6">
        <f>VLOOKUP(LARGE(Calculations!M13:M18, 2), Calculations!M13:$IM18, Calculations!IZ1, FALSE)</f>
        <v>1</v>
      </c>
      <c r="N6">
        <f>VLOOKUP(LARGE(Calculations!N13:N18, 2), Calculations!N13:$IM18, Calculations!JA1, FALSE)</f>
        <v>1</v>
      </c>
      <c r="O6">
        <f>VLOOKUP(LARGE(Calculations!O13:O18, 2), Calculations!O13:$IM18, Calculations!JB1, FALSE)</f>
        <v>5</v>
      </c>
      <c r="P6">
        <f>VLOOKUP(LARGE(Calculations!P13:P18, 2), Calculations!P13:$IM18, Calculations!JC1, FALSE)</f>
        <v>3</v>
      </c>
      <c r="Q6">
        <f>VLOOKUP(LARGE(Calculations!Q13:Q18, 2), Calculations!Q13:$IM18, Calculations!JD1, FALSE)</f>
        <v>3</v>
      </c>
      <c r="R6">
        <f>VLOOKUP(LARGE(Calculations!R13:R18, 2), Calculations!R13:$IM18, Calculations!JE1, FALSE)</f>
        <v>4</v>
      </c>
      <c r="S6">
        <f>VLOOKUP(LARGE(Calculations!S13:S18, 2), Calculations!S13:$IM18, Calculations!JF1, FALSE)</f>
        <v>1</v>
      </c>
      <c r="T6">
        <f>VLOOKUP(LARGE(Calculations!T13:T18, 2), Calculations!T13:$IM18, Calculations!JG1, FALSE)</f>
        <v>2</v>
      </c>
      <c r="U6">
        <f>VLOOKUP(LARGE(Calculations!U13:U18, 2), Calculations!U13:$IM18, Calculations!JH1, FALSE)</f>
        <v>5</v>
      </c>
      <c r="V6">
        <f>VLOOKUP(LARGE(Calculations!V13:V18, 2), Calculations!V13:$IM18, Calculations!JI1, FALSE)</f>
        <v>3</v>
      </c>
      <c r="W6">
        <f>VLOOKUP(LARGE(Calculations!W13:W18, 2), Calculations!W13:$IM18, Calculations!JJ1, FALSE)</f>
        <v>3</v>
      </c>
      <c r="X6">
        <f>VLOOKUP(LARGE(Calculations!X13:X18, 2), Calculations!X13:$IM18, Calculations!JK1, FALSE)</f>
        <v>2</v>
      </c>
      <c r="Y6">
        <f>VLOOKUP(LARGE(Calculations!Y13:Y18, 2), Calculations!Y13:$IM18, Calculations!JL1, FALSE)</f>
        <v>1</v>
      </c>
      <c r="Z6">
        <f>VLOOKUP(LARGE(Calculations!Z13:Z18, 2), Calculations!Z13:$IM18, Calculations!JM1, FALSE)</f>
        <v>1</v>
      </c>
      <c r="AA6">
        <f>VLOOKUP(LARGE(Calculations!AA13:AA18, 2), Calculations!AA13:$IM18, Calculations!JN1, FALSE)</f>
        <v>1</v>
      </c>
      <c r="AB6">
        <f>VLOOKUP(LARGE(Calculations!AB13:AB18, 2), Calculations!AB13:$IM18, Calculations!JO1, FALSE)</f>
        <v>4</v>
      </c>
      <c r="AC6">
        <f>VLOOKUP(LARGE(Calculations!AC13:AC18, 2), Calculations!AC13:$IM18, Calculations!JP1, FALSE)</f>
        <v>2</v>
      </c>
      <c r="AD6">
        <f>VLOOKUP(LARGE(Calculations!AD13:AD18, 2), Calculations!AD13:$IM18, Calculations!JQ1, FALSE)</f>
        <v>5</v>
      </c>
      <c r="AE6">
        <f>VLOOKUP(LARGE(Calculations!AE13:AE18, 2), Calculations!AE13:$IM18, Calculations!JR1, FALSE)</f>
        <v>1</v>
      </c>
      <c r="AF6">
        <f>VLOOKUP(LARGE(Calculations!AF13:AF18, 2), Calculations!AF13:$IM18, Calculations!JS1, FALSE)</f>
        <v>2</v>
      </c>
      <c r="AG6">
        <f>VLOOKUP(LARGE(Calculations!AG13:AG18, 2), Calculations!AG13:$IM18, Calculations!JT1, FALSE)</f>
        <v>2</v>
      </c>
      <c r="AH6">
        <f>VLOOKUP(LARGE(Calculations!AH13:AH18, 2), Calculations!AH13:$IM18, Calculations!JU1, FALSE)</f>
        <v>5</v>
      </c>
      <c r="AI6">
        <f>VLOOKUP(LARGE(Calculations!AI13:AI18, 2), Calculations!AI13:$IM18, Calculations!JV1, FALSE)</f>
        <v>5</v>
      </c>
      <c r="AJ6">
        <f>VLOOKUP(LARGE(Calculations!AJ13:AJ18, 2), Calculations!AJ13:$IM18, Calculations!JW1, FALSE)</f>
        <v>4</v>
      </c>
      <c r="AK6">
        <f>VLOOKUP(LARGE(Calculations!AK13:AK18, 2), Calculations!AK13:$IM18, Calculations!JX1, FALSE)</f>
        <v>2</v>
      </c>
      <c r="AL6">
        <f>VLOOKUP(LARGE(Calculations!AL13:AL18, 2), Calculations!AL13:$IM18, Calculations!JY1, FALSE)</f>
        <v>1</v>
      </c>
      <c r="AM6">
        <f>VLOOKUP(LARGE(Calculations!AM13:AM18, 2), Calculations!AM13:$IM18, Calculations!JZ1, FALSE)</f>
        <v>0</v>
      </c>
      <c r="AN6">
        <f>VLOOKUP(LARGE(Calculations!AN13:AN18, 2), Calculations!AN13:$IM18, Calculations!KA1, FALSE)</f>
        <v>1</v>
      </c>
      <c r="AO6">
        <f>VLOOKUP(LARGE(Calculations!AO13:AO18, 2), Calculations!AO13:$IM18, Calculations!KB1, FALSE)</f>
        <v>3</v>
      </c>
      <c r="AP6">
        <f>VLOOKUP(LARGE(Calculations!AP13:AP18, 2), Calculations!AP13:$IM18, Calculations!KC1, FALSE)</f>
        <v>3</v>
      </c>
      <c r="AQ6">
        <f>VLOOKUP(LARGE(Calculations!AQ13:AQ18, 2), Calculations!AQ13:$IM18, Calculations!KD1, FALSE)</f>
        <v>2</v>
      </c>
      <c r="AR6">
        <f>VLOOKUP(LARGE(Calculations!AR13:AR18, 2), Calculations!AR13:$IM18, Calculations!KE1, FALSE)</f>
        <v>2</v>
      </c>
      <c r="AS6">
        <f>VLOOKUP(LARGE(Calculations!AS13:AS18, 2), Calculations!AS13:$IM18, Calculations!KF1, FALSE)</f>
        <v>2</v>
      </c>
      <c r="AT6">
        <f>VLOOKUP(LARGE(Calculations!AT13:AT18, 2), Calculations!AT13:$IM18, Calculations!KG1, FALSE)</f>
        <v>1</v>
      </c>
      <c r="AU6">
        <f>VLOOKUP(LARGE(Calculations!AU13:AU18, 2), Calculations!AU13:$IM18, Calculations!KH1, FALSE)</f>
        <v>4</v>
      </c>
      <c r="AV6">
        <f>VLOOKUP(LARGE(Calculations!AV13:AV18, 2), Calculations!AV13:$IM18, Calculations!KI1, FALSE)</f>
        <v>3</v>
      </c>
      <c r="AW6">
        <f>VLOOKUP(LARGE(Calculations!AW13:AW18, 2), Calculations!AW13:$IM18, Calculations!KJ1, FALSE)</f>
        <v>2</v>
      </c>
      <c r="AX6">
        <f>VLOOKUP(LARGE(Calculations!AX13:AX18, 2), Calculations!AX13:$IM18, Calculations!KK1, FALSE)</f>
        <v>3</v>
      </c>
      <c r="AY6">
        <f>VLOOKUP(LARGE(Calculations!AY13:AY18, 2), Calculations!AY13:$IM18, Calculations!KL1, FALSE)</f>
        <v>1</v>
      </c>
      <c r="AZ6">
        <f>VLOOKUP(LARGE(Calculations!AZ13:AZ18, 2), Calculations!AZ13:$IM18, Calculations!KM1, FALSE)</f>
        <v>1</v>
      </c>
      <c r="BA6">
        <f>VLOOKUP(LARGE(Calculations!BA13:BA18, 2), Calculations!BA13:$IM18, Calculations!KN1, FALSE)</f>
        <v>1</v>
      </c>
      <c r="BB6">
        <f>VLOOKUP(LARGE(Calculations!BB13:BB18, 2), Calculations!BB13:$IM18, Calculations!KO1, FALSE)</f>
        <v>4</v>
      </c>
      <c r="BC6">
        <f>VLOOKUP(LARGE(Calculations!BC13:BC18, 2), Calculations!BC13:$IM18, Calculations!KP1, FALSE)</f>
        <v>1</v>
      </c>
      <c r="BD6">
        <f>VLOOKUP(LARGE(Calculations!BD13:BD18, 2), Calculations!BD13:$IM18, Calculations!KQ1, FALSE)</f>
        <v>5</v>
      </c>
      <c r="BE6">
        <f>VLOOKUP(LARGE(Calculations!BE13:BE18, 2), Calculations!BE13:$IM18, Calculations!KR1, FALSE)</f>
        <v>2</v>
      </c>
      <c r="BF6">
        <f>VLOOKUP(LARGE(Calculations!BF13:BF18, 2), Calculations!BF13:$IM18, Calculations!KS1, FALSE)</f>
        <v>5</v>
      </c>
      <c r="BG6">
        <f>VLOOKUP(LARGE(Calculations!BG13:BG18, 2), Calculations!BG13:$IM18, Calculations!KT1, FALSE)</f>
        <v>2</v>
      </c>
      <c r="BH6">
        <f>VLOOKUP(LARGE(Calculations!BH13:BH18, 2), Calculations!BH13:$IM18, Calculations!KU1, FALSE)</f>
        <v>4</v>
      </c>
      <c r="BI6">
        <f>VLOOKUP(LARGE(Calculations!BI13:BI18, 2), Calculations!BI13:$IM18, Calculations!KV1, FALSE)</f>
        <v>5</v>
      </c>
      <c r="BJ6">
        <f>VLOOKUP(LARGE(Calculations!BJ13:BJ18, 2), Calculations!BJ13:$IM18, Calculations!KW1, FALSE)</f>
        <v>5</v>
      </c>
      <c r="BK6">
        <f>VLOOKUP(LARGE(Calculations!BK13:BK18, 2), Calculations!BK13:$IM18, Calculations!KX1, FALSE)</f>
        <v>2</v>
      </c>
      <c r="BL6">
        <f>VLOOKUP(LARGE(Calculations!BL13:BL18, 2), Calculations!BL13:$IM18, Calculations!KY1, FALSE)</f>
        <v>1</v>
      </c>
      <c r="BM6">
        <f>VLOOKUP(LARGE(Calculations!BM13:BM18, 2), Calculations!BM13:$IM18, Calculations!KZ1, FALSE)</f>
        <v>0</v>
      </c>
      <c r="BN6">
        <f>VLOOKUP(LARGE(Calculations!BN13:BN18, 2), Calculations!BN13:$IM18, Calculations!LA1, FALSE)</f>
        <v>1</v>
      </c>
      <c r="BO6">
        <f>VLOOKUP(LARGE(Calculations!IB13:IB18, 2), Calculations!IB13:$IM18, Calculations!RO1, FALSE)</f>
        <v>2</v>
      </c>
      <c r="BP6">
        <f>VLOOKUP(LARGE(Calculations!IC13:IC18, 2), Calculations!IC13:$IM18, Calculations!RP1, FALSE)</f>
        <v>2</v>
      </c>
      <c r="BQ6">
        <f>VLOOKUP(LARGE(Calculations!ID13:ID18, 2), Calculations!ID13:$IM18, Calculations!RQ1, FALSE)</f>
        <v>1</v>
      </c>
      <c r="BR6">
        <f>VLOOKUP(LARGE(Calculations!IE13:IE18, 2), Calculations!IE13:$IM18, Calculations!RR1, FALSE)</f>
        <v>3</v>
      </c>
      <c r="BS6">
        <f>VLOOKUP(LARGE(Calculations!IF13:IF18, 2), Calculations!IF13:$IM18, Calculations!RS1, FALSE)</f>
        <v>1</v>
      </c>
      <c r="BT6">
        <f>VLOOKUP(LARGE(Calculations!IG13:IG18, 2), Calculations!IG13:$IM18, Calculations!RT1, FALSE)</f>
        <v>1</v>
      </c>
      <c r="BU6">
        <f>VLOOKUP(LARGE(Calculations!IH13:IH18, 2), Calculations!IH13:$IM18, Calculations!RU1, FALSE)</f>
        <v>2</v>
      </c>
      <c r="BV6">
        <f>VLOOKUP(LARGE(Calculations!II13:II18, 2), Calculations!II13:$IM18, Calculations!RV1, FALSE)</f>
        <v>1</v>
      </c>
      <c r="BZ6" s="65"/>
      <c r="CA6" s="65"/>
    </row>
    <row r="7" spans="1:235" x14ac:dyDescent="0.25">
      <c r="A7" s="1" t="s">
        <v>50</v>
      </c>
      <c r="B7">
        <f>MODE(Raw!A2:A33)</f>
        <v>4</v>
      </c>
      <c r="C7">
        <f>MODE(Raw!B2:B33)</f>
        <v>1</v>
      </c>
      <c r="D7">
        <f>MODE(Raw!C2:C33)</f>
        <v>1</v>
      </c>
      <c r="E7">
        <f>MODE(Raw!D2:D33)</f>
        <v>4</v>
      </c>
      <c r="F7">
        <f>MODE(Raw!E2:E33)</f>
        <v>1</v>
      </c>
      <c r="G7">
        <f>MODE(Raw!F2:F33)</f>
        <v>1</v>
      </c>
      <c r="H7">
        <f>MODE(Raw!G2:G33)</f>
        <v>5</v>
      </c>
      <c r="I7">
        <f>MODE(Raw!H2:H33)</f>
        <v>2</v>
      </c>
      <c r="J7">
        <f>MODE(Raw!I2:I33)</f>
        <v>4</v>
      </c>
      <c r="K7">
        <f>MODE(Raw!J2:J33)</f>
        <v>3</v>
      </c>
      <c r="L7">
        <f>MODE(Raw!K2:K33)</f>
        <v>0</v>
      </c>
      <c r="M7">
        <f>MODE(Raw!L2:L33)</f>
        <v>0</v>
      </c>
      <c r="N7">
        <f>MODE(Raw!M2:M33)</f>
        <v>0</v>
      </c>
      <c r="O7">
        <f>MODE(Raw!N2:N33)</f>
        <v>3</v>
      </c>
      <c r="P7">
        <f>MODE(Raw!O2:O33)</f>
        <v>1</v>
      </c>
      <c r="Q7">
        <f>MODE(Raw!P2:P33)</f>
        <v>1</v>
      </c>
      <c r="R7">
        <f>MODE(Raw!Q2:Q33)</f>
        <v>4</v>
      </c>
      <c r="S7">
        <f>MODE(Raw!R2:R33)</f>
        <v>4</v>
      </c>
      <c r="T7">
        <f>MODE(Raw!S2:S33)</f>
        <v>3</v>
      </c>
      <c r="U7">
        <f>MODE(Raw!T2:T33)</f>
        <v>5</v>
      </c>
      <c r="V7">
        <f>MODE(Raw!U2:U33)</f>
        <v>4</v>
      </c>
      <c r="W7">
        <f>MODE(Raw!V2:V33)</f>
        <v>4</v>
      </c>
      <c r="X7">
        <f>MODE(Raw!W2:W33)</f>
        <v>2</v>
      </c>
      <c r="Y7">
        <f>MODE(Raw!X2:X33)</f>
        <v>0</v>
      </c>
      <c r="Z7">
        <f>MODE(Raw!Y2:Y33)</f>
        <v>0</v>
      </c>
      <c r="AA7">
        <f>MODE(Raw!Z2:Z33)</f>
        <v>0</v>
      </c>
      <c r="AB7">
        <f>MODE(Raw!AA2:AA33)</f>
        <v>3</v>
      </c>
      <c r="AC7">
        <f>MODE(Raw!AB2:AB33)</f>
        <v>3</v>
      </c>
      <c r="AD7">
        <f>MODE(Raw!AC2:AC33)</f>
        <v>4</v>
      </c>
      <c r="AE7">
        <f>MODE(Raw!AD2:AD33)</f>
        <v>2</v>
      </c>
      <c r="AF7">
        <f>MODE(Raw!AE2:AE33)</f>
        <v>5</v>
      </c>
      <c r="AG7">
        <f>MODE(Raw!AF2:AF33)</f>
        <v>2</v>
      </c>
      <c r="AH7">
        <f>MODE(Raw!AG2:AG33)</f>
        <v>5</v>
      </c>
      <c r="AI7">
        <f>MODE(Raw!AH2:AH33)</f>
        <v>4</v>
      </c>
      <c r="AJ7">
        <f>MODE(Raw!AI2:AI33)</f>
        <v>3</v>
      </c>
      <c r="AK7">
        <f>MODE(Raw!AJ2:AJ33)</f>
        <v>3</v>
      </c>
      <c r="AL7">
        <f>MODE(Raw!AK2:AK33)</f>
        <v>0</v>
      </c>
      <c r="AM7">
        <f>MODE(Raw!AL2:AL33)</f>
        <v>0</v>
      </c>
      <c r="AN7">
        <f>MODE(Raw!AM2:AM33)</f>
        <v>1</v>
      </c>
      <c r="AO7">
        <f>MODE(Raw!AN2:AN33)</f>
        <v>3</v>
      </c>
      <c r="AP7">
        <f>MODE(Raw!AO2:AO33)</f>
        <v>1</v>
      </c>
      <c r="AQ7">
        <f>MODE(Raw!AP2:AP33)</f>
        <v>5</v>
      </c>
      <c r="AR7">
        <f>MODE(Raw!AQ2:AQ33)</f>
        <v>3</v>
      </c>
      <c r="AS7">
        <f>MODE(Raw!AR2:AR33)</f>
        <v>3</v>
      </c>
      <c r="AT7">
        <f>MODE(Raw!AS2:AS33)</f>
        <v>1</v>
      </c>
      <c r="AU7">
        <f>MODE(Raw!AT2:AT33)</f>
        <v>3</v>
      </c>
      <c r="AV7">
        <f>MODE(Raw!AU2:AU33)</f>
        <v>4</v>
      </c>
      <c r="AW7">
        <f>MODE(Raw!AV2:AV33)</f>
        <v>4</v>
      </c>
      <c r="AX7">
        <f>MODE(Raw!AW2:AW33)</f>
        <v>1</v>
      </c>
      <c r="AY7">
        <f>MODE(Raw!AX2:AX33)</f>
        <v>1</v>
      </c>
      <c r="AZ7">
        <f>MODE(Raw!AY2:AY33)</f>
        <v>0</v>
      </c>
      <c r="BA7">
        <f>MODE(Raw!AZ2:AZ33)</f>
        <v>0</v>
      </c>
      <c r="BB7">
        <f>MODE(Raw!BA2:BA33)</f>
        <v>3</v>
      </c>
      <c r="BC7">
        <f>MODE(Raw!BB2:BB33)</f>
        <v>2</v>
      </c>
      <c r="BD7">
        <f>MODE(Raw!BC2:BC33)</f>
        <v>4</v>
      </c>
      <c r="BE7">
        <f>MODE(Raw!BD2:BD33)</f>
        <v>1</v>
      </c>
      <c r="BF7">
        <f>MODE(Raw!BE2:BE33)</f>
        <v>2</v>
      </c>
      <c r="BG7">
        <f>MODE(Raw!BF2:BF33)</f>
        <v>1</v>
      </c>
      <c r="BH7">
        <f>MODE(Raw!BG2:BG33)</f>
        <v>3</v>
      </c>
      <c r="BI7">
        <f>MODE(Raw!BH2:BH33)</f>
        <v>5</v>
      </c>
      <c r="BJ7">
        <f>MODE(Raw!BI2:BI33)</f>
        <v>3</v>
      </c>
      <c r="BK7">
        <f>MODE(Raw!BJ2:BJ33)</f>
        <v>1</v>
      </c>
      <c r="BL7">
        <f>MODE(Raw!BK2:BK33)</f>
        <v>0</v>
      </c>
      <c r="BM7">
        <f>MODE(Raw!BL2:BL33)</f>
        <v>1</v>
      </c>
      <c r="BN7">
        <f>MODE(Raw!BM2:BM33)</f>
        <v>0</v>
      </c>
      <c r="BO7">
        <f>MODE(Raw!BN2:BN33)</f>
        <v>3</v>
      </c>
      <c r="BP7">
        <f>MODE(Raw!BO2:BO33)</f>
        <v>3</v>
      </c>
      <c r="BQ7">
        <f>MODE(Raw!BP2:BP33)</f>
        <v>3</v>
      </c>
      <c r="BR7">
        <f>MODE(Raw!BQ2:BQ33)</f>
        <v>4</v>
      </c>
      <c r="BS7">
        <f>MODE(Raw!BR2:BR33)</f>
        <v>3</v>
      </c>
      <c r="BT7">
        <f>MODE(Raw!BS2:BS33)</f>
        <v>2</v>
      </c>
      <c r="BU7">
        <f>MODE(Raw!BT2:BT33)</f>
        <v>3</v>
      </c>
      <c r="BV7">
        <f>MODE(Raw!BU2:BU33)</f>
        <v>2</v>
      </c>
      <c r="BZ7" s="65"/>
      <c r="CA7" s="65"/>
    </row>
    <row r="10" spans="1:235" x14ac:dyDescent="0.25">
      <c r="A10" s="68" t="s">
        <v>28</v>
      </c>
      <c r="B10" s="68"/>
      <c r="C10" s="68"/>
      <c r="D10" s="68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8"/>
      <c r="P10" s="68"/>
      <c r="Q10" s="68"/>
      <c r="R10" s="68"/>
      <c r="S10" s="68"/>
      <c r="T10" s="68"/>
      <c r="U10" s="68"/>
      <c r="V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3"/>
      <c r="AR10" s="2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G10" s="2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V10" s="2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K10" s="2"/>
      <c r="CU10" s="3"/>
      <c r="CV10" s="3"/>
      <c r="CW10" s="3"/>
      <c r="CX10" s="3"/>
    </row>
    <row r="11" spans="1:235" x14ac:dyDescent="0.25">
      <c r="A11" s="64" t="s">
        <v>53</v>
      </c>
      <c r="B11" s="69">
        <f t="array" ref="B11">MAX(IF(Raw!$BX$2:$BX$101&gt;0,Raw!$BX$2:$BX$101))</f>
        <v>0.56586826300000004</v>
      </c>
      <c r="C11" s="69"/>
      <c r="D11" s="69"/>
      <c r="E11" s="65"/>
      <c r="F11" s="65"/>
      <c r="G11" s="65"/>
      <c r="H11" s="65"/>
      <c r="I11" s="65"/>
      <c r="J11" s="65"/>
      <c r="K11" s="65"/>
      <c r="L11" s="65"/>
      <c r="M11" s="65"/>
      <c r="N11" s="65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K11" s="2"/>
      <c r="CU11" s="2"/>
      <c r="CV11" s="2"/>
      <c r="CW11" s="2"/>
      <c r="CX11" s="2"/>
    </row>
    <row r="12" spans="1:235" x14ac:dyDescent="0.25">
      <c r="A12" s="64">
        <v>80</v>
      </c>
      <c r="B12" s="69">
        <f t="array" ref="B12">_xlfn.PERCENTILE.INC(IF(Raw!$BX$2:$BX$101&gt;0,Raw!$BX$2:$BX$101),0.8)</f>
        <v>0.47204968944099301</v>
      </c>
      <c r="C12" s="69"/>
      <c r="D12" s="69"/>
      <c r="E12" s="65"/>
      <c r="F12" s="65"/>
      <c r="G12" s="65"/>
      <c r="H12" s="65"/>
      <c r="I12" s="65"/>
      <c r="J12" s="65"/>
      <c r="K12" s="65"/>
      <c r="L12" s="65"/>
      <c r="M12" s="65"/>
      <c r="N12" s="65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K12" s="2"/>
      <c r="CU12" s="2"/>
      <c r="CV12" s="2"/>
      <c r="CW12" s="2"/>
      <c r="CX12" s="2"/>
    </row>
    <row r="13" spans="1:235" x14ac:dyDescent="0.25">
      <c r="A13" s="64">
        <v>60</v>
      </c>
      <c r="B13" s="69">
        <f t="array" ref="B13">_xlfn.PERCENTILE.INC(IF(Raw!$BX$2:$BX$101&gt;0,Raw!$BX$2:$BX$101),0.6)</f>
        <v>0.44528301886792399</v>
      </c>
      <c r="C13" s="69"/>
      <c r="D13" s="69"/>
      <c r="E13" s="65"/>
      <c r="F13" s="65"/>
      <c r="G13" s="65"/>
      <c r="H13" s="65"/>
      <c r="I13" s="65"/>
      <c r="J13" s="65"/>
      <c r="K13" s="65"/>
      <c r="L13" s="65"/>
      <c r="M13" s="65"/>
      <c r="N13" s="6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K13" s="2"/>
      <c r="CU13" s="2"/>
      <c r="CV13" s="2"/>
      <c r="CW13" s="2"/>
      <c r="CX13" s="2"/>
    </row>
    <row r="14" spans="1:235" x14ac:dyDescent="0.25">
      <c r="A14" s="64">
        <v>40</v>
      </c>
      <c r="B14" s="69">
        <f t="array" ref="B14">_xlfn.PERCENTILE.INC(IF(Raw!$BX$2:$BX$101&gt;0,Raw!$BX$2:$BX$101),0.4)</f>
        <v>0.42164179099999999</v>
      </c>
      <c r="C14" s="69"/>
      <c r="D14" s="69"/>
      <c r="E14" s="65"/>
      <c r="F14" s="65"/>
      <c r="G14" s="65"/>
      <c r="H14" s="65"/>
      <c r="I14" s="65"/>
      <c r="J14" s="65"/>
      <c r="K14" s="65"/>
      <c r="L14" s="65"/>
      <c r="M14" s="65"/>
      <c r="N14" s="6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K14" s="2"/>
      <c r="CU14" s="2"/>
      <c r="CV14" s="2"/>
      <c r="CW14" s="2"/>
      <c r="CX14" s="2"/>
    </row>
    <row r="15" spans="1:235" x14ac:dyDescent="0.25">
      <c r="A15" s="64">
        <v>20</v>
      </c>
      <c r="B15" s="69">
        <f t="array" ref="B15">_xlfn.PERCENTILE.INC(IF(Raw!$BX$2:$BX$101&gt;0,Raw!$BX$2:$BX$101),0.2)</f>
        <v>0.38487972508591001</v>
      </c>
      <c r="C15" s="69"/>
      <c r="D15" s="69"/>
      <c r="E15" s="65"/>
      <c r="F15" s="65"/>
      <c r="G15" s="65"/>
      <c r="H15" s="65"/>
      <c r="I15" s="65"/>
      <c r="J15" s="65"/>
      <c r="K15" s="65"/>
      <c r="L15" s="65"/>
      <c r="M15" s="65"/>
      <c r="N15" s="65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K15" s="2"/>
      <c r="CU15" s="2"/>
      <c r="CV15" s="2"/>
      <c r="CW15" s="2"/>
      <c r="CX15" s="2"/>
    </row>
    <row r="16" spans="1:235" x14ac:dyDescent="0.25">
      <c r="A16" s="64" t="s">
        <v>54</v>
      </c>
      <c r="B16" s="69">
        <f t="array" ref="B16">MIN(IF(Raw!$BX$2:$BX$101&gt;0,Raw!$BX$2:$BX$101))</f>
        <v>0.28685258964143401</v>
      </c>
      <c r="C16" s="69"/>
      <c r="D16" s="69"/>
      <c r="E16" s="65"/>
      <c r="F16" s="65"/>
      <c r="G16" s="65"/>
      <c r="H16" s="65"/>
      <c r="I16" s="65"/>
      <c r="J16" s="65"/>
      <c r="K16" s="65"/>
      <c r="L16" s="65"/>
      <c r="M16" s="65"/>
      <c r="N16" s="65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K16" s="2"/>
      <c r="CU16" s="2"/>
      <c r="CV16" s="2"/>
      <c r="CW16" s="2"/>
      <c r="CX16" s="2"/>
    </row>
    <row r="18" spans="1:66" x14ac:dyDescent="0.25">
      <c r="B18" s="68" t="s">
        <v>230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 t="s">
        <v>231</v>
      </c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 t="s">
        <v>232</v>
      </c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 t="s">
        <v>233</v>
      </c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 t="s">
        <v>234</v>
      </c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</row>
    <row r="19" spans="1:66" x14ac:dyDescent="0.25"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 t="s">
        <v>40</v>
      </c>
      <c r="AA19" t="s">
        <v>41</v>
      </c>
      <c r="AB19" t="s">
        <v>29</v>
      </c>
      <c r="AC19" t="s">
        <v>30</v>
      </c>
      <c r="AD19" t="s">
        <v>31</v>
      </c>
      <c r="AE19" t="s">
        <v>32</v>
      </c>
      <c r="AF19" t="s">
        <v>33</v>
      </c>
      <c r="AG19" t="s">
        <v>34</v>
      </c>
      <c r="AH19" t="s">
        <v>35</v>
      </c>
      <c r="AI19" t="s">
        <v>36</v>
      </c>
      <c r="AJ19" t="s">
        <v>37</v>
      </c>
      <c r="AK19" t="s">
        <v>38</v>
      </c>
      <c r="AL19" t="s">
        <v>39</v>
      </c>
      <c r="AM19" t="s">
        <v>40</v>
      </c>
      <c r="AN19" t="s">
        <v>41</v>
      </c>
      <c r="AO19" t="s">
        <v>29</v>
      </c>
      <c r="AP19" t="s">
        <v>30</v>
      </c>
      <c r="AQ19" t="s">
        <v>31</v>
      </c>
      <c r="AR19" t="s">
        <v>32</v>
      </c>
      <c r="AS19" t="s">
        <v>33</v>
      </c>
      <c r="AT19" t="s">
        <v>34</v>
      </c>
      <c r="AU19" t="s">
        <v>35</v>
      </c>
      <c r="AV19" t="s">
        <v>36</v>
      </c>
      <c r="AW19" t="s">
        <v>37</v>
      </c>
      <c r="AX19" t="s">
        <v>38</v>
      </c>
      <c r="AY19" t="s">
        <v>39</v>
      </c>
      <c r="AZ19" t="s">
        <v>40</v>
      </c>
      <c r="BA19" t="s">
        <v>41</v>
      </c>
      <c r="BB19" t="s">
        <v>29</v>
      </c>
      <c r="BC19" t="s">
        <v>30</v>
      </c>
      <c r="BD19" t="s">
        <v>31</v>
      </c>
      <c r="BE19" t="s">
        <v>32</v>
      </c>
      <c r="BF19" t="s">
        <v>33</v>
      </c>
      <c r="BG19" t="s">
        <v>34</v>
      </c>
      <c r="BH19" t="s">
        <v>35</v>
      </c>
      <c r="BI19" t="s">
        <v>36</v>
      </c>
      <c r="BJ19" t="s">
        <v>37</v>
      </c>
      <c r="BK19" t="s">
        <v>38</v>
      </c>
      <c r="BL19" t="s">
        <v>39</v>
      </c>
      <c r="BM19" t="s">
        <v>40</v>
      </c>
      <c r="BN19" t="s">
        <v>41</v>
      </c>
    </row>
    <row r="20" spans="1:66" x14ac:dyDescent="0.25">
      <c r="A20">
        <v>5</v>
      </c>
      <c r="B20" s="17">
        <f>COUNTIF(Raw!A$2:A$101, "="&amp;$A20)</f>
        <v>31</v>
      </c>
      <c r="C20" s="17">
        <f>COUNTIF(Raw!B$2:B$101, "="&amp;$A20)</f>
        <v>0</v>
      </c>
      <c r="D20" s="17">
        <f>COUNTIF(Raw!C$2:C$101, "="&amp;$A20)</f>
        <v>22</v>
      </c>
      <c r="E20" s="17">
        <f>COUNTIF(Raw!D$2:D$101, "="&amp;$A20)</f>
        <v>13</v>
      </c>
      <c r="F20" s="17">
        <f>COUNTIF(Raw!E$2:E$101, "="&amp;$A20)</f>
        <v>23</v>
      </c>
      <c r="G20" s="17">
        <f>COUNTIF(Raw!F$2:F$101, "="&amp;$A20)</f>
        <v>0</v>
      </c>
      <c r="H20" s="17">
        <f>COUNTIF(Raw!G$2:G$101, "="&amp;$A20)</f>
        <v>38</v>
      </c>
      <c r="I20" s="17">
        <f>COUNTIF(Raw!H$2:H$101, "="&amp;$A20)</f>
        <v>26</v>
      </c>
      <c r="J20" s="17">
        <f>COUNTIF(Raw!I$2:I$101, "="&amp;$A20)</f>
        <v>33</v>
      </c>
      <c r="K20" s="17">
        <f>COUNTIF(Raw!J$2:J$101, "="&amp;$A20)</f>
        <v>0</v>
      </c>
      <c r="L20" s="17"/>
      <c r="M20" s="17"/>
      <c r="N20" s="17"/>
      <c r="O20" s="17">
        <f>COUNTIF(Raw!N$2:N$101, "="&amp;$A20)</f>
        <v>38</v>
      </c>
      <c r="P20" s="17">
        <f>COUNTIF(Raw!O$2:O$101, "="&amp;$A20)</f>
        <v>0</v>
      </c>
      <c r="Q20" s="17">
        <f>COUNTIF(Raw!P$2:P$101, "="&amp;$A20)</f>
        <v>24</v>
      </c>
      <c r="R20" s="17">
        <f>COUNTIF(Raw!Q$2:Q$101, "="&amp;$A20)</f>
        <v>20</v>
      </c>
      <c r="S20" s="17">
        <f>COUNTIF(Raw!R$2:R$101, "="&amp;$A20)</f>
        <v>19</v>
      </c>
      <c r="T20" s="17">
        <f>COUNTIF(Raw!S$2:S$101, "="&amp;$A20)</f>
        <v>0</v>
      </c>
      <c r="U20" s="17">
        <f>COUNTIF(Raw!T$2:T$101, "="&amp;$A20)</f>
        <v>42</v>
      </c>
      <c r="V20" s="17">
        <f>COUNTIF(Raw!U$2:U$101, "="&amp;$A20)</f>
        <v>24</v>
      </c>
      <c r="W20" s="17">
        <f>COUNTIF(Raw!V$2:V$101, "="&amp;$A20)</f>
        <v>28</v>
      </c>
      <c r="X20" s="17">
        <f>COUNTIF(Raw!W$2:W$101, "="&amp;$A20)</f>
        <v>0</v>
      </c>
      <c r="Y20" s="17"/>
      <c r="Z20" s="17"/>
      <c r="AA20" s="17"/>
      <c r="AB20" s="17">
        <f>COUNTIF(Raw!AA$2:AA$101, "="&amp;$A20)</f>
        <v>40</v>
      </c>
      <c r="AC20" s="17">
        <f>COUNTIF(Raw!AB$2:AB$101, "="&amp;$A20)</f>
        <v>0</v>
      </c>
      <c r="AD20" s="17">
        <f>COUNTIF(Raw!AC$2:AC$101, "="&amp;$A20)</f>
        <v>18</v>
      </c>
      <c r="AE20" s="17">
        <f>COUNTIF(Raw!AD$2:AD$101, "="&amp;$A20)</f>
        <v>18</v>
      </c>
      <c r="AF20" s="17">
        <f>COUNTIF(Raw!AE$2:AE$101, "="&amp;$A20)</f>
        <v>24</v>
      </c>
      <c r="AG20" s="17">
        <f>COUNTIF(Raw!AF$2:AF$101, "="&amp;$A20)</f>
        <v>0</v>
      </c>
      <c r="AH20" s="17">
        <f>COUNTIF(Raw!AG$2:AG$101, "="&amp;$A20)</f>
        <v>32</v>
      </c>
      <c r="AI20" s="17">
        <f>COUNTIF(Raw!AH$2:AH$101, "="&amp;$A20)</f>
        <v>21</v>
      </c>
      <c r="AJ20" s="17">
        <f>COUNTIF(Raw!AI$2:AI$101, "="&amp;$A20)</f>
        <v>26</v>
      </c>
      <c r="AK20" s="17">
        <f>COUNTIF(Raw!AJ$2:AJ$101, "="&amp;$A20)</f>
        <v>0</v>
      </c>
      <c r="AL20" s="17"/>
      <c r="AM20" s="17"/>
      <c r="AN20" s="17"/>
      <c r="AO20" s="17">
        <f>COUNTIF(Raw!AN$2:AN$101, "="&amp;$A20)</f>
        <v>28</v>
      </c>
      <c r="AP20" s="17">
        <f>COUNTIF(Raw!AO$2:AO$101, "="&amp;$A20)</f>
        <v>0</v>
      </c>
      <c r="AQ20" s="17">
        <f>COUNTIF(Raw!AP$2:AP$101, "="&amp;$A20)</f>
        <v>25</v>
      </c>
      <c r="AR20" s="17">
        <f>COUNTIF(Raw!AQ$2:AQ$101, "="&amp;$A20)</f>
        <v>16</v>
      </c>
      <c r="AS20" s="17">
        <f>COUNTIF(Raw!AR$2:AR$101, "="&amp;$A20)</f>
        <v>14</v>
      </c>
      <c r="AT20" s="17">
        <f>COUNTIF(Raw!AS$2:AS$101, "="&amp;$A20)</f>
        <v>0</v>
      </c>
      <c r="AU20" s="17">
        <f>COUNTIF(Raw!AT$2:AT$101, "="&amp;$A20)</f>
        <v>28</v>
      </c>
      <c r="AV20" s="17">
        <f>COUNTIF(Raw!AU$2:AU$101, "="&amp;$A20)</f>
        <v>21</v>
      </c>
      <c r="AW20" s="17">
        <f>COUNTIF(Raw!AV$2:AV$101, "="&amp;$A20)</f>
        <v>22</v>
      </c>
      <c r="AX20" s="17">
        <f>COUNTIF(Raw!AW$2:AW$101, "="&amp;$A20)</f>
        <v>0</v>
      </c>
      <c r="AY20" s="17"/>
      <c r="AZ20" s="17"/>
      <c r="BA20" s="17"/>
      <c r="BB20" s="17">
        <f>COUNTIF(Raw!BA$2:BA$101, "="&amp;$A20)</f>
        <v>31</v>
      </c>
      <c r="BC20" s="17">
        <f>COUNTIF(Raw!BB$2:BB$101, "="&amp;$A20)</f>
        <v>1</v>
      </c>
      <c r="BD20" s="17">
        <f>COUNTIF(Raw!BC$2:BC$101, "="&amp;$A20)</f>
        <v>21</v>
      </c>
      <c r="BE20" s="17">
        <f>COUNTIF(Raw!BD$2:BD$101, "="&amp;$A20)</f>
        <v>20</v>
      </c>
      <c r="BF20" s="17">
        <f>COUNTIF(Raw!BE$2:BE$101, "="&amp;$A20)</f>
        <v>27</v>
      </c>
      <c r="BG20" s="17">
        <f>COUNTIF(Raw!BF$2:BF$101, "="&amp;$A20)</f>
        <v>0</v>
      </c>
      <c r="BH20" s="17">
        <f>COUNTIF(Raw!BG$2:BG$101, "="&amp;$A20)</f>
        <v>33</v>
      </c>
      <c r="BI20" s="17">
        <f>COUNTIF(Raw!BH$2:BH$101, "="&amp;$A20)</f>
        <v>34</v>
      </c>
      <c r="BJ20" s="17">
        <f>COUNTIF(Raw!BI$2:BI$101, "="&amp;$A20)</f>
        <v>25</v>
      </c>
      <c r="BK20" s="17">
        <f>COUNTIF(Raw!BJ$2:BJ$101, "="&amp;$A20)</f>
        <v>0</v>
      </c>
      <c r="BL20" s="17"/>
      <c r="BM20" s="17"/>
      <c r="BN20" s="17"/>
    </row>
    <row r="21" spans="1:66" x14ac:dyDescent="0.25">
      <c r="A21">
        <v>4</v>
      </c>
      <c r="B21" s="17">
        <f>COUNTIF(Raw!A$2:A$101, "="&amp;$A21)</f>
        <v>29</v>
      </c>
      <c r="C21" s="17">
        <f>COUNTIF(Raw!B$2:B$101, "="&amp;$A21)</f>
        <v>0</v>
      </c>
      <c r="D21" s="17">
        <f>COUNTIF(Raw!C$2:C$101, "="&amp;$A21)</f>
        <v>14</v>
      </c>
      <c r="E21" s="17">
        <f>COUNTIF(Raw!D$2:D$101, "="&amp;$A21)</f>
        <v>24</v>
      </c>
      <c r="F21" s="17">
        <f>COUNTIF(Raw!E$2:E$101, "="&amp;$A21)</f>
        <v>19</v>
      </c>
      <c r="G21" s="17">
        <f>COUNTIF(Raw!F$2:F$101, "="&amp;$A21)</f>
        <v>0</v>
      </c>
      <c r="H21" s="17">
        <f>COUNTIF(Raw!G$2:G$101, "="&amp;$A21)</f>
        <v>34</v>
      </c>
      <c r="I21" s="17">
        <f>COUNTIF(Raw!H$2:H$101, "="&amp;$A21)</f>
        <v>23</v>
      </c>
      <c r="J21" s="17">
        <f>COUNTIF(Raw!I$2:I$101, "="&amp;$A21)</f>
        <v>24</v>
      </c>
      <c r="K21" s="17">
        <f>COUNTIF(Raw!J$2:J$101, "="&amp;$A21)</f>
        <v>0</v>
      </c>
      <c r="L21" s="17"/>
      <c r="M21" s="17"/>
      <c r="N21" s="17"/>
      <c r="O21" s="17">
        <f>COUNTIF(Raw!N$2:N$101, "="&amp;$A21)</f>
        <v>25</v>
      </c>
      <c r="P21" s="17">
        <f>COUNTIF(Raw!O$2:O$101, "="&amp;$A21)</f>
        <v>0</v>
      </c>
      <c r="Q21" s="17">
        <f>COUNTIF(Raw!P$2:P$101, "="&amp;$A21)</f>
        <v>22</v>
      </c>
      <c r="R21" s="17">
        <f>COUNTIF(Raw!Q$2:Q$101, "="&amp;$A21)</f>
        <v>19</v>
      </c>
      <c r="S21" s="17">
        <f>COUNTIF(Raw!R$2:R$101, "="&amp;$A21)</f>
        <v>24</v>
      </c>
      <c r="T21" s="17">
        <f>COUNTIF(Raw!S$2:S$101, "="&amp;$A21)</f>
        <v>0</v>
      </c>
      <c r="U21" s="17">
        <f>COUNTIF(Raw!T$2:T$101, "="&amp;$A21)</f>
        <v>30</v>
      </c>
      <c r="V21" s="17">
        <f>COUNTIF(Raw!U$2:U$101, "="&amp;$A21)</f>
        <v>26</v>
      </c>
      <c r="W21" s="17">
        <f>COUNTIF(Raw!V$2:V$101, "="&amp;$A21)</f>
        <v>21</v>
      </c>
      <c r="X21" s="17">
        <f>COUNTIF(Raw!W$2:W$101, "="&amp;$A21)</f>
        <v>0</v>
      </c>
      <c r="Y21" s="17"/>
      <c r="Z21" s="17"/>
      <c r="AA21" s="17"/>
      <c r="AB21" s="17">
        <f>COUNTIF(Raw!AA$2:AA$101, "="&amp;$A21)</f>
        <v>28</v>
      </c>
      <c r="AC21" s="17">
        <f>COUNTIF(Raw!AB$2:AB$101, "="&amp;$A21)</f>
        <v>0</v>
      </c>
      <c r="AD21" s="17">
        <f>COUNTIF(Raw!AC$2:AC$101, "="&amp;$A21)</f>
        <v>21</v>
      </c>
      <c r="AE21" s="17">
        <f>COUNTIF(Raw!AD$2:AD$101, "="&amp;$A21)</f>
        <v>17</v>
      </c>
      <c r="AF21" s="17">
        <f>COUNTIF(Raw!AE$2:AE$101, "="&amp;$A21)</f>
        <v>13</v>
      </c>
      <c r="AG21" s="17">
        <f>COUNTIF(Raw!AF$2:AF$101, "="&amp;$A21)</f>
        <v>0</v>
      </c>
      <c r="AH21" s="17">
        <f>COUNTIF(Raw!AG$2:AG$101, "="&amp;$A21)</f>
        <v>40</v>
      </c>
      <c r="AI21" s="17">
        <f>COUNTIF(Raw!AH$2:AH$101, "="&amp;$A21)</f>
        <v>34</v>
      </c>
      <c r="AJ21" s="17">
        <f>COUNTIF(Raw!AI$2:AI$101, "="&amp;$A21)</f>
        <v>29</v>
      </c>
      <c r="AK21" s="17">
        <f>COUNTIF(Raw!AJ$2:AJ$101, "="&amp;$A21)</f>
        <v>0</v>
      </c>
      <c r="AL21" s="17"/>
      <c r="AM21" s="17"/>
      <c r="AN21" s="17"/>
      <c r="AO21" s="17">
        <f>COUNTIF(Raw!AN$2:AN$101, "="&amp;$A21)</f>
        <v>41</v>
      </c>
      <c r="AP21" s="17">
        <f>COUNTIF(Raw!AO$2:AO$101, "="&amp;$A21)</f>
        <v>0</v>
      </c>
      <c r="AQ21" s="17">
        <f>COUNTIF(Raw!AP$2:AP$101, "="&amp;$A21)</f>
        <v>19</v>
      </c>
      <c r="AR21" s="17">
        <f>COUNTIF(Raw!AQ$2:AQ$101, "="&amp;$A21)</f>
        <v>22</v>
      </c>
      <c r="AS21" s="17">
        <f>COUNTIF(Raw!AR$2:AR$101, "="&amp;$A21)</f>
        <v>23</v>
      </c>
      <c r="AT21" s="17">
        <f>COUNTIF(Raw!AS$2:AS$101, "="&amp;$A21)</f>
        <v>1</v>
      </c>
      <c r="AU21" s="17">
        <f>COUNTIF(Raw!AT$2:AT$101, "="&amp;$A21)</f>
        <v>38</v>
      </c>
      <c r="AV21" s="17">
        <f>COUNTIF(Raw!AU$2:AU$101, "="&amp;$A21)</f>
        <v>29</v>
      </c>
      <c r="AW21" s="17">
        <f>COUNTIF(Raw!AV$2:AV$101, "="&amp;$A21)</f>
        <v>37</v>
      </c>
      <c r="AX21" s="17">
        <f>COUNTIF(Raw!AW$2:AW$101, "="&amp;$A21)</f>
        <v>0</v>
      </c>
      <c r="AY21" s="17"/>
      <c r="AZ21" s="17"/>
      <c r="BA21" s="17"/>
      <c r="BB21" s="17">
        <f>COUNTIF(Raw!BA$2:BA$101, "="&amp;$A21)</f>
        <v>25</v>
      </c>
      <c r="BC21" s="17">
        <f>COUNTIF(Raw!BB$2:BB$101, "="&amp;$A21)</f>
        <v>0</v>
      </c>
      <c r="BD21" s="17">
        <f>COUNTIF(Raw!BC$2:BC$101, "="&amp;$A21)</f>
        <v>27</v>
      </c>
      <c r="BE21" s="17">
        <f>COUNTIF(Raw!BD$2:BD$101, "="&amp;$A21)</f>
        <v>19</v>
      </c>
      <c r="BF21" s="17">
        <f>COUNTIF(Raw!BE$2:BE$101, "="&amp;$A21)</f>
        <v>21</v>
      </c>
      <c r="BG21" s="17">
        <f>COUNTIF(Raw!BF$2:BF$101, "="&amp;$A21)</f>
        <v>0</v>
      </c>
      <c r="BH21" s="17">
        <f>COUNTIF(Raw!BG$2:BG$101, "="&amp;$A21)</f>
        <v>32</v>
      </c>
      <c r="BI21" s="17">
        <f>COUNTIF(Raw!BH$2:BH$101, "="&amp;$A21)</f>
        <v>19</v>
      </c>
      <c r="BJ21" s="17">
        <f>COUNTIF(Raw!BI$2:BI$101, "="&amp;$A21)</f>
        <v>28</v>
      </c>
      <c r="BK21" s="17">
        <f>COUNTIF(Raw!BJ$2:BJ$101, "="&amp;$A21)</f>
        <v>0</v>
      </c>
      <c r="BL21" s="17"/>
      <c r="BM21" s="17"/>
      <c r="BN21" s="17"/>
    </row>
    <row r="22" spans="1:66" x14ac:dyDescent="0.25">
      <c r="A22">
        <v>3</v>
      </c>
      <c r="B22" s="17">
        <f>COUNTIF(Raw!A$2:A$101, "="&amp;$A22)</f>
        <v>40</v>
      </c>
      <c r="C22" s="17">
        <f>COUNTIF(Raw!B$2:B$101, "="&amp;$A22)</f>
        <v>27</v>
      </c>
      <c r="D22" s="17">
        <f>COUNTIF(Raw!C$2:C$101, "="&amp;$A22)</f>
        <v>16</v>
      </c>
      <c r="E22" s="17">
        <f>COUNTIF(Raw!D$2:D$101, "="&amp;$A22)</f>
        <v>23</v>
      </c>
      <c r="F22" s="17">
        <f>COUNTIF(Raw!E$2:E$101, "="&amp;$A22)</f>
        <v>20</v>
      </c>
      <c r="G22" s="17">
        <f>COUNTIF(Raw!F$2:F$101, "="&amp;$A22)</f>
        <v>38</v>
      </c>
      <c r="H22" s="17">
        <f>COUNTIF(Raw!G$2:G$101, "="&amp;$A22)</f>
        <v>28</v>
      </c>
      <c r="I22" s="17">
        <f>COUNTIF(Raw!H$2:H$101, "="&amp;$A22)</f>
        <v>23</v>
      </c>
      <c r="J22" s="17">
        <f>COUNTIF(Raw!I$2:I$101, "="&amp;$A22)</f>
        <v>27</v>
      </c>
      <c r="K22" s="17">
        <f>COUNTIF(Raw!J$2:J$101, "="&amp;$A22)</f>
        <v>33</v>
      </c>
      <c r="L22" s="17"/>
      <c r="M22" s="17"/>
      <c r="N22" s="17"/>
      <c r="O22" s="17">
        <f>COUNTIF(Raw!N$2:N$101, "="&amp;$A22)</f>
        <v>37</v>
      </c>
      <c r="P22" s="17">
        <f>COUNTIF(Raw!O$2:O$101, "="&amp;$A22)</f>
        <v>37</v>
      </c>
      <c r="Q22" s="17">
        <f>COUNTIF(Raw!P$2:P$101, "="&amp;$A22)</f>
        <v>18</v>
      </c>
      <c r="R22" s="17">
        <f>COUNTIF(Raw!Q$2:Q$101, "="&amp;$A22)</f>
        <v>23</v>
      </c>
      <c r="S22" s="17">
        <f>COUNTIF(Raw!R$2:R$101, "="&amp;$A22)</f>
        <v>21</v>
      </c>
      <c r="T22" s="17">
        <f>COUNTIF(Raw!S$2:S$101, "="&amp;$A22)</f>
        <v>35</v>
      </c>
      <c r="U22" s="17">
        <f>COUNTIF(Raw!T$2:T$101, "="&amp;$A22)</f>
        <v>28</v>
      </c>
      <c r="V22" s="17">
        <f>COUNTIF(Raw!U$2:U$101, "="&amp;$A22)</f>
        <v>26</v>
      </c>
      <c r="W22" s="17">
        <f>COUNTIF(Raw!V$2:V$101, "="&amp;$A22)</f>
        <v>29</v>
      </c>
      <c r="X22" s="17">
        <f>COUNTIF(Raw!W$2:W$101, "="&amp;$A22)</f>
        <v>29</v>
      </c>
      <c r="Y22" s="17"/>
      <c r="Z22" s="17"/>
      <c r="AA22" s="17"/>
      <c r="AB22" s="17">
        <f>COUNTIF(Raw!AA$2:AA$101, "="&amp;$A22)</f>
        <v>32</v>
      </c>
      <c r="AC22" s="17">
        <f>COUNTIF(Raw!AB$2:AB$101, "="&amp;$A22)</f>
        <v>25</v>
      </c>
      <c r="AD22" s="17">
        <f>COUNTIF(Raw!AC$2:AC$101, "="&amp;$A22)</f>
        <v>16</v>
      </c>
      <c r="AE22" s="17">
        <f>COUNTIF(Raw!AD$2:AD$101, "="&amp;$A22)</f>
        <v>21</v>
      </c>
      <c r="AF22" s="17">
        <f>COUNTIF(Raw!AE$2:AE$101, "="&amp;$A22)</f>
        <v>24</v>
      </c>
      <c r="AG22" s="17">
        <f>COUNTIF(Raw!AF$2:AF$101, "="&amp;$A22)</f>
        <v>36</v>
      </c>
      <c r="AH22" s="17">
        <f>COUNTIF(Raw!AG$2:AG$101, "="&amp;$A22)</f>
        <v>28</v>
      </c>
      <c r="AI22" s="17">
        <f>COUNTIF(Raw!AH$2:AH$101, "="&amp;$A22)</f>
        <v>21</v>
      </c>
      <c r="AJ22" s="17">
        <f>COUNTIF(Raw!AI$2:AI$101, "="&amp;$A22)</f>
        <v>25</v>
      </c>
      <c r="AK22" s="17">
        <f>COUNTIF(Raw!AJ$2:AJ$101, "="&amp;$A22)</f>
        <v>37</v>
      </c>
      <c r="AL22" s="17"/>
      <c r="AM22" s="17"/>
      <c r="AN22" s="17"/>
      <c r="AO22" s="17">
        <f>COUNTIF(Raw!AN$2:AN$101, "="&amp;$A22)</f>
        <v>31</v>
      </c>
      <c r="AP22" s="17">
        <f>COUNTIF(Raw!AO$2:AO$101, "="&amp;$A22)</f>
        <v>29</v>
      </c>
      <c r="AQ22" s="17">
        <f>COUNTIF(Raw!AP$2:AP$101, "="&amp;$A22)</f>
        <v>20</v>
      </c>
      <c r="AR22" s="17">
        <f>COUNTIF(Raw!AQ$2:AQ$101, "="&amp;$A22)</f>
        <v>29</v>
      </c>
      <c r="AS22" s="17">
        <f>COUNTIF(Raw!AR$2:AR$101, "="&amp;$A22)</f>
        <v>27</v>
      </c>
      <c r="AT22" s="17">
        <f>COUNTIF(Raw!AS$2:AS$101, "="&amp;$A22)</f>
        <v>34</v>
      </c>
      <c r="AU22" s="17">
        <f>COUNTIF(Raw!AT$2:AT$101, "="&amp;$A22)</f>
        <v>34</v>
      </c>
      <c r="AV22" s="17">
        <f>COUNTIF(Raw!AU$2:AU$101, "="&amp;$A22)</f>
        <v>24</v>
      </c>
      <c r="AW22" s="17">
        <f>COUNTIF(Raw!AV$2:AV$101, "="&amp;$A22)</f>
        <v>23</v>
      </c>
      <c r="AX22" s="17">
        <f>COUNTIF(Raw!AW$2:AW$101, "="&amp;$A22)</f>
        <v>32</v>
      </c>
      <c r="AY22" s="17"/>
      <c r="AZ22" s="17"/>
      <c r="BA22" s="17"/>
      <c r="BB22" s="17">
        <f>COUNTIF(Raw!BA$2:BA$101, "="&amp;$A22)</f>
        <v>44</v>
      </c>
      <c r="BC22" s="17">
        <f>COUNTIF(Raw!BB$2:BB$101, "="&amp;$A22)</f>
        <v>22</v>
      </c>
      <c r="BD22" s="17">
        <f>COUNTIF(Raw!BC$2:BC$101, "="&amp;$A22)</f>
        <v>15</v>
      </c>
      <c r="BE22" s="17">
        <f>COUNTIF(Raw!BD$2:BD$101, "="&amp;$A22)</f>
        <v>17</v>
      </c>
      <c r="BF22" s="17">
        <f>COUNTIF(Raw!BE$2:BE$101, "="&amp;$A22)</f>
        <v>15</v>
      </c>
      <c r="BG22" s="17">
        <f>COUNTIF(Raw!BF$2:BF$101, "="&amp;$A22)</f>
        <v>26</v>
      </c>
      <c r="BH22" s="17">
        <f>COUNTIF(Raw!BG$2:BG$101, "="&amp;$A22)</f>
        <v>35</v>
      </c>
      <c r="BI22" s="17">
        <f>COUNTIF(Raw!BH$2:BH$101, "="&amp;$A22)</f>
        <v>22</v>
      </c>
      <c r="BJ22" s="17">
        <f>COUNTIF(Raw!BI$2:BI$101, "="&amp;$A22)</f>
        <v>28</v>
      </c>
      <c r="BK22" s="17">
        <f>COUNTIF(Raw!BJ$2:BJ$101, "="&amp;$A22)</f>
        <v>26</v>
      </c>
      <c r="BL22" s="17"/>
      <c r="BM22" s="17"/>
      <c r="BN22" s="17"/>
    </row>
    <row r="23" spans="1:66" x14ac:dyDescent="0.25">
      <c r="A23">
        <v>2</v>
      </c>
      <c r="B23" s="17">
        <f>COUNTIF(Raw!A$2:A$101, "="&amp;$A23)</f>
        <v>0</v>
      </c>
      <c r="C23" s="17">
        <f>COUNTIF(Raw!B$2:B$101, "="&amp;$A23)</f>
        <v>40</v>
      </c>
      <c r="D23" s="17">
        <f>COUNTIF(Raw!C$2:C$101, "="&amp;$A23)</f>
        <v>23</v>
      </c>
      <c r="E23" s="17">
        <f>COUNTIF(Raw!D$2:D$101, "="&amp;$A23)</f>
        <v>23</v>
      </c>
      <c r="F23" s="17">
        <f>COUNTIF(Raw!E$2:E$101, "="&amp;$A23)</f>
        <v>12</v>
      </c>
      <c r="G23" s="17">
        <f>COUNTIF(Raw!F$2:F$101, "="&amp;$A23)</f>
        <v>29</v>
      </c>
      <c r="H23" s="17">
        <f>COUNTIF(Raw!G$2:G$101, "="&amp;$A23)</f>
        <v>0</v>
      </c>
      <c r="I23" s="17">
        <f>COUNTIF(Raw!H$2:H$101, "="&amp;$A23)</f>
        <v>28</v>
      </c>
      <c r="J23" s="17">
        <f>COUNTIF(Raw!I$2:I$101, "="&amp;$A23)</f>
        <v>16</v>
      </c>
      <c r="K23" s="17">
        <f>COUNTIF(Raw!J$2:J$101, "="&amp;$A23)</f>
        <v>30</v>
      </c>
      <c r="L23" s="17"/>
      <c r="M23" s="17"/>
      <c r="N23" s="17"/>
      <c r="O23" s="17">
        <f>COUNTIF(Raw!N$2:N$101, "="&amp;$A23)</f>
        <v>0</v>
      </c>
      <c r="P23" s="17">
        <f>COUNTIF(Raw!O$2:O$101, "="&amp;$A23)</f>
        <v>23</v>
      </c>
      <c r="Q23" s="17">
        <f>COUNTIF(Raw!P$2:P$101, "="&amp;$A23)</f>
        <v>17</v>
      </c>
      <c r="R23" s="17">
        <f>COUNTIF(Raw!Q$2:Q$101, "="&amp;$A23)</f>
        <v>15</v>
      </c>
      <c r="S23" s="17">
        <f>COUNTIF(Raw!R$2:R$101, "="&amp;$A23)</f>
        <v>14</v>
      </c>
      <c r="T23" s="17">
        <f>COUNTIF(Raw!S$2:S$101, "="&amp;$A23)</f>
        <v>30</v>
      </c>
      <c r="U23" s="17">
        <f>COUNTIF(Raw!T$2:T$101, "="&amp;$A23)</f>
        <v>0</v>
      </c>
      <c r="V23" s="17">
        <f>COUNTIF(Raw!U$2:U$101, "="&amp;$A23)</f>
        <v>24</v>
      </c>
      <c r="W23" s="17">
        <f>COUNTIF(Raw!V$2:V$101, "="&amp;$A23)</f>
        <v>22</v>
      </c>
      <c r="X23" s="17">
        <f>COUNTIF(Raw!W$2:W$101, "="&amp;$A23)</f>
        <v>38</v>
      </c>
      <c r="Y23" s="17"/>
      <c r="Z23" s="17"/>
      <c r="AA23" s="17"/>
      <c r="AB23" s="17">
        <f>COUNTIF(Raw!AA$2:AA$101, "="&amp;$A23)</f>
        <v>0</v>
      </c>
      <c r="AC23" s="17">
        <f>COUNTIF(Raw!AB$2:AB$101, "="&amp;$A23)</f>
        <v>42</v>
      </c>
      <c r="AD23" s="17">
        <f>COUNTIF(Raw!AC$2:AC$101, "="&amp;$A23)</f>
        <v>21</v>
      </c>
      <c r="AE23" s="17">
        <f>COUNTIF(Raw!AD$2:AD$101, "="&amp;$A23)</f>
        <v>26</v>
      </c>
      <c r="AF23" s="17">
        <f>COUNTIF(Raw!AE$2:AE$101, "="&amp;$A23)</f>
        <v>22</v>
      </c>
      <c r="AG23" s="17">
        <f>COUNTIF(Raw!AF$2:AF$101, "="&amp;$A23)</f>
        <v>32</v>
      </c>
      <c r="AH23" s="17">
        <f>COUNTIF(Raw!AG$2:AG$101, "="&amp;$A23)</f>
        <v>0</v>
      </c>
      <c r="AI23" s="17">
        <f>COUNTIF(Raw!AH$2:AH$101, "="&amp;$A23)</f>
        <v>24</v>
      </c>
      <c r="AJ23" s="17">
        <f>COUNTIF(Raw!AI$2:AI$101, "="&amp;$A23)</f>
        <v>20</v>
      </c>
      <c r="AK23" s="17">
        <f>COUNTIF(Raw!AJ$2:AJ$101, "="&amp;$A23)</f>
        <v>29</v>
      </c>
      <c r="AL23" s="17"/>
      <c r="AM23" s="17"/>
      <c r="AN23" s="17"/>
      <c r="AO23" s="17">
        <f>COUNTIF(Raw!AN$2:AN$101, "="&amp;$A23)</f>
        <v>0</v>
      </c>
      <c r="AP23" s="17">
        <f>COUNTIF(Raw!AO$2:AO$101, "="&amp;$A23)</f>
        <v>31</v>
      </c>
      <c r="AQ23" s="17">
        <f>COUNTIF(Raw!AP$2:AP$101, "="&amp;$A23)</f>
        <v>15</v>
      </c>
      <c r="AR23" s="17">
        <f>COUNTIF(Raw!AQ$2:AQ$101, "="&amp;$A23)</f>
        <v>15</v>
      </c>
      <c r="AS23" s="17">
        <f>COUNTIF(Raw!AR$2:AR$101, "="&amp;$A23)</f>
        <v>20</v>
      </c>
      <c r="AT23" s="17">
        <f>COUNTIF(Raw!AS$2:AS$101, "="&amp;$A23)</f>
        <v>31</v>
      </c>
      <c r="AU23" s="17">
        <f>COUNTIF(Raw!AT$2:AT$101, "="&amp;$A23)</f>
        <v>0</v>
      </c>
      <c r="AV23" s="17">
        <f>COUNTIF(Raw!AU$2:AU$101, "="&amp;$A23)</f>
        <v>26</v>
      </c>
      <c r="AW23" s="17">
        <f>COUNTIF(Raw!AV$2:AV$101, "="&amp;$A23)</f>
        <v>18</v>
      </c>
      <c r="AX23" s="17">
        <f>COUNTIF(Raw!AW$2:AW$101, "="&amp;$A23)</f>
        <v>29</v>
      </c>
      <c r="AY23" s="17"/>
      <c r="AZ23" s="17"/>
      <c r="BA23" s="17"/>
      <c r="BB23" s="17">
        <f>COUNTIF(Raw!BA$2:BA$101, "="&amp;$A23)</f>
        <v>0</v>
      </c>
      <c r="BC23" s="17">
        <f>COUNTIF(Raw!BB$2:BB$101, "="&amp;$A23)</f>
        <v>33</v>
      </c>
      <c r="BD23" s="17">
        <f>COUNTIF(Raw!BC$2:BC$101, "="&amp;$A23)</f>
        <v>17</v>
      </c>
      <c r="BE23" s="17">
        <f>COUNTIF(Raw!BD$2:BD$101, "="&amp;$A23)</f>
        <v>21</v>
      </c>
      <c r="BF23" s="17">
        <f>COUNTIF(Raw!BE$2:BE$101, "="&amp;$A23)</f>
        <v>16</v>
      </c>
      <c r="BG23" s="17">
        <f>COUNTIF(Raw!BF$2:BF$101, "="&amp;$A23)</f>
        <v>36</v>
      </c>
      <c r="BH23" s="17">
        <f>COUNTIF(Raw!BG$2:BG$101, "="&amp;$A23)</f>
        <v>0</v>
      </c>
      <c r="BI23" s="17">
        <f>COUNTIF(Raw!BH$2:BH$101, "="&amp;$A23)</f>
        <v>25</v>
      </c>
      <c r="BJ23" s="17">
        <f>COUNTIF(Raw!BI$2:BI$101, "="&amp;$A23)</f>
        <v>19</v>
      </c>
      <c r="BK23" s="17">
        <f>COUNTIF(Raw!BJ$2:BJ$101, "="&amp;$A23)</f>
        <v>36</v>
      </c>
      <c r="BL23" s="17"/>
      <c r="BM23" s="17"/>
      <c r="BN23" s="17"/>
    </row>
    <row r="24" spans="1:66" x14ac:dyDescent="0.25">
      <c r="A24">
        <v>1</v>
      </c>
      <c r="B24" s="17">
        <f>COUNTIF(Raw!A$2:A$101, "="&amp;$A24)</f>
        <v>0</v>
      </c>
      <c r="C24" s="17">
        <f>COUNTIF(Raw!B$2:B$101, "="&amp;$A24)</f>
        <v>33</v>
      </c>
      <c r="D24" s="17">
        <f>COUNTIF(Raw!C$2:C$101, "="&amp;$A24)</f>
        <v>25</v>
      </c>
      <c r="E24" s="17">
        <f>COUNTIF(Raw!D$2:D$101, "="&amp;$A24)</f>
        <v>17</v>
      </c>
      <c r="F24" s="17">
        <f>COUNTIF(Raw!E$2:E$101, "="&amp;$A24)</f>
        <v>26</v>
      </c>
      <c r="G24" s="17">
        <f>COUNTIF(Raw!F$2:F$101, "="&amp;$A24)</f>
        <v>33</v>
      </c>
      <c r="H24" s="17">
        <f>COUNTIF(Raw!G$2:G$101, "="&amp;$A24)</f>
        <v>0</v>
      </c>
      <c r="I24" s="17">
        <f>COUNTIF(Raw!H$2:H$101, "="&amp;$A24)</f>
        <v>0</v>
      </c>
      <c r="J24" s="17">
        <f>COUNTIF(Raw!I$2:I$101, "="&amp;$A24)</f>
        <v>0</v>
      </c>
      <c r="K24" s="17">
        <f>COUNTIF(Raw!J$2:J$101, "="&amp;$A24)</f>
        <v>37</v>
      </c>
      <c r="L24" s="17">
        <f>COUNTIF(Raw!K$2:K$101, "="&amp;$A24)</f>
        <v>50</v>
      </c>
      <c r="M24" s="17">
        <f>COUNTIF(Raw!L$2:L$101, "="&amp;$A24)</f>
        <v>48</v>
      </c>
      <c r="N24" s="17">
        <f>COUNTIF(Raw!M$2:M$101, "="&amp;$A24)</f>
        <v>51</v>
      </c>
      <c r="O24" s="17">
        <f>COUNTIF(Raw!N$2:N$101, "="&amp;$A24)</f>
        <v>0</v>
      </c>
      <c r="P24" s="17">
        <f>COUNTIF(Raw!O$2:O$101, "="&amp;$A24)</f>
        <v>40</v>
      </c>
      <c r="Q24" s="17">
        <f>COUNTIF(Raw!P$2:P$101, "="&amp;$A24)</f>
        <v>19</v>
      </c>
      <c r="R24" s="17">
        <f>COUNTIF(Raw!Q$2:Q$101, "="&amp;$A24)</f>
        <v>23</v>
      </c>
      <c r="S24" s="17">
        <f>COUNTIF(Raw!R$2:R$101, "="&amp;$A24)</f>
        <v>22</v>
      </c>
      <c r="T24" s="17">
        <f>COUNTIF(Raw!S$2:S$101, "="&amp;$A24)</f>
        <v>35</v>
      </c>
      <c r="U24" s="17">
        <f>COUNTIF(Raw!T$2:T$101, "="&amp;$A24)</f>
        <v>0</v>
      </c>
      <c r="V24" s="17">
        <f>COUNTIF(Raw!U$2:U$101, "="&amp;$A24)</f>
        <v>0</v>
      </c>
      <c r="W24" s="17">
        <f>COUNTIF(Raw!V$2:V$101, "="&amp;$A24)</f>
        <v>0</v>
      </c>
      <c r="X24" s="17">
        <f>COUNTIF(Raw!W$2:W$101, "="&amp;$A24)</f>
        <v>33</v>
      </c>
      <c r="Y24" s="17">
        <f>COUNTIF(Raw!X$2:X$101, "="&amp;$A24)</f>
        <v>53</v>
      </c>
      <c r="Z24" s="17">
        <f>COUNTIF(Raw!Y$2:Y$101, "="&amp;$A24)</f>
        <v>55</v>
      </c>
      <c r="AA24" s="17">
        <f>COUNTIF(Raw!Z$2:Z$101, "="&amp;$A24)</f>
        <v>50</v>
      </c>
      <c r="AB24" s="17">
        <f>COUNTIF(Raw!AA$2:AA$101, "="&amp;$A24)</f>
        <v>0</v>
      </c>
      <c r="AC24" s="17">
        <f>COUNTIF(Raw!AB$2:AB$101, "="&amp;$A24)</f>
        <v>33</v>
      </c>
      <c r="AD24" s="17">
        <f>COUNTIF(Raw!AC$2:AC$101, "="&amp;$A24)</f>
        <v>24</v>
      </c>
      <c r="AE24" s="17">
        <f>COUNTIF(Raw!AD$2:AD$101, "="&amp;$A24)</f>
        <v>18</v>
      </c>
      <c r="AF24" s="17">
        <f>COUNTIF(Raw!AE$2:AE$101, "="&amp;$A24)</f>
        <v>17</v>
      </c>
      <c r="AG24" s="17">
        <f>COUNTIF(Raw!AF$2:AF$101, "="&amp;$A24)</f>
        <v>32</v>
      </c>
      <c r="AH24" s="17">
        <f>COUNTIF(Raw!AG$2:AG$101, "="&amp;$A24)</f>
        <v>0</v>
      </c>
      <c r="AI24" s="17">
        <f>COUNTIF(Raw!AH$2:AH$101, "="&amp;$A24)</f>
        <v>0</v>
      </c>
      <c r="AJ24" s="17">
        <f>COUNTIF(Raw!AI$2:AI$101, "="&amp;$A24)</f>
        <v>0</v>
      </c>
      <c r="AK24" s="17">
        <f>COUNTIF(Raw!AJ$2:AJ$101, "="&amp;$A24)</f>
        <v>34</v>
      </c>
      <c r="AL24" s="17">
        <f>COUNTIF(Raw!AK$2:AK$101, "="&amp;$A24)</f>
        <v>58</v>
      </c>
      <c r="AM24" s="17">
        <f>COUNTIF(Raw!AL$2:AL$101, "="&amp;$A24)</f>
        <v>38</v>
      </c>
      <c r="AN24" s="17">
        <f>COUNTIF(Raw!AM$2:AM$101, "="&amp;$A24)</f>
        <v>48</v>
      </c>
      <c r="AO24" s="17">
        <f>COUNTIF(Raw!AN$2:AN$101, "="&amp;$A24)</f>
        <v>0</v>
      </c>
      <c r="AP24" s="17">
        <f>COUNTIF(Raw!AO$2:AO$101, "="&amp;$A24)</f>
        <v>40</v>
      </c>
      <c r="AQ24" s="17">
        <f>COUNTIF(Raw!AP$2:AP$101, "="&amp;$A24)</f>
        <v>21</v>
      </c>
      <c r="AR24" s="17">
        <f>COUNTIF(Raw!AQ$2:AQ$101, "="&amp;$A24)</f>
        <v>18</v>
      </c>
      <c r="AS24" s="17">
        <f>COUNTIF(Raw!AR$2:AR$101, "="&amp;$A24)</f>
        <v>16</v>
      </c>
      <c r="AT24" s="17">
        <f>COUNTIF(Raw!AS$2:AS$101, "="&amp;$A24)</f>
        <v>34</v>
      </c>
      <c r="AU24" s="17">
        <f>COUNTIF(Raw!AT$2:AT$101, "="&amp;$A24)</f>
        <v>0</v>
      </c>
      <c r="AV24" s="17">
        <f>COUNTIF(Raw!AU$2:AU$101, "="&amp;$A24)</f>
        <v>0</v>
      </c>
      <c r="AW24" s="17">
        <f>COUNTIF(Raw!AV$2:AV$101, "="&amp;$A24)</f>
        <v>0</v>
      </c>
      <c r="AX24" s="17">
        <f>COUNTIF(Raw!AW$2:AW$101, "="&amp;$A24)</f>
        <v>39</v>
      </c>
      <c r="AY24" s="17">
        <f>COUNTIF(Raw!AX$2:AX$101, "="&amp;$A24)</f>
        <v>49</v>
      </c>
      <c r="AZ24" s="17">
        <f>COUNTIF(Raw!AY$2:AY$101, "="&amp;$A24)</f>
        <v>50</v>
      </c>
      <c r="BA24" s="17">
        <f>COUNTIF(Raw!AZ$2:AZ$101, "="&amp;$A24)</f>
        <v>50</v>
      </c>
      <c r="BB24" s="17">
        <f>COUNTIF(Raw!BA$2:BA$101, "="&amp;$A24)</f>
        <v>0</v>
      </c>
      <c r="BC24" s="17">
        <f>COUNTIF(Raw!BB$2:BB$101, "="&amp;$A24)</f>
        <v>44</v>
      </c>
      <c r="BD24" s="17">
        <f>COUNTIF(Raw!BC$2:BC$101, "="&amp;$A24)</f>
        <v>20</v>
      </c>
      <c r="BE24" s="17">
        <f>COUNTIF(Raw!BD$2:BD$101, "="&amp;$A24)</f>
        <v>23</v>
      </c>
      <c r="BF24" s="17">
        <f>COUNTIF(Raw!BE$2:BE$101, "="&amp;$A24)</f>
        <v>21</v>
      </c>
      <c r="BG24" s="17">
        <f>COUNTIF(Raw!BF$2:BF$101, "="&amp;$A24)</f>
        <v>38</v>
      </c>
      <c r="BH24" s="17">
        <f>COUNTIF(Raw!BG$2:BG$101, "="&amp;$A24)</f>
        <v>0</v>
      </c>
      <c r="BI24" s="17">
        <f>COUNTIF(Raw!BH$2:BH$101, "="&amp;$A24)</f>
        <v>0</v>
      </c>
      <c r="BJ24" s="17">
        <f>COUNTIF(Raw!BI$2:BI$101, "="&amp;$A24)</f>
        <v>0</v>
      </c>
      <c r="BK24" s="17">
        <f>COUNTIF(Raw!BJ$2:BJ$101, "="&amp;$A24)</f>
        <v>38</v>
      </c>
      <c r="BL24" s="17">
        <f>COUNTIF(Raw!BK$2:BK$101, "="&amp;$A24)</f>
        <v>43</v>
      </c>
      <c r="BM24" s="17">
        <f>COUNTIF(Raw!BL$2:BL$101, "="&amp;$A24)</f>
        <v>51</v>
      </c>
      <c r="BN24" s="17">
        <f>COUNTIF(Raw!BM$2:BM$101, "="&amp;$A24)</f>
        <v>52</v>
      </c>
    </row>
    <row r="25" spans="1:66" x14ac:dyDescent="0.25">
      <c r="A25">
        <v>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>
        <f>COUNTIF(Raw!K$2:K$101, "="&amp;$A25)</f>
        <v>50</v>
      </c>
      <c r="M25" s="17">
        <f>COUNTIF(Raw!L$2:L$101, "="&amp;$A25)</f>
        <v>52</v>
      </c>
      <c r="N25" s="17">
        <f>COUNTIF(Raw!M$2:M$101, "="&amp;$A25)</f>
        <v>49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>
        <f>COUNTIF(Raw!X$2:X$101, "="&amp;$A25)</f>
        <v>47</v>
      </c>
      <c r="Z25" s="17">
        <f>COUNTIF(Raw!Y$2:Y$101, "="&amp;$A25)</f>
        <v>45</v>
      </c>
      <c r="AA25" s="17">
        <f>COUNTIF(Raw!Z$2:Z$101, "="&amp;$A25)</f>
        <v>50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>
        <f>COUNTIF(Raw!AK$2:AK$101, "="&amp;$A25)</f>
        <v>42</v>
      </c>
      <c r="AM25" s="17">
        <f>COUNTIF(Raw!AL$2:AL$101, "="&amp;$A25)</f>
        <v>62</v>
      </c>
      <c r="AN25" s="17">
        <f>COUNTIF(Raw!AM$2:AM$101, "="&amp;$A25)</f>
        <v>52</v>
      </c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>
        <f>COUNTIF(Raw!AX$2:AX$101, "="&amp;$A25)</f>
        <v>51</v>
      </c>
      <c r="AZ25" s="17">
        <f>COUNTIF(Raw!AY$2:AY$101, "="&amp;$A25)</f>
        <v>50</v>
      </c>
      <c r="BA25" s="17">
        <f>COUNTIF(Raw!AZ$2:AZ$101, "="&amp;$A25)</f>
        <v>50</v>
      </c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>
        <f>COUNTIF(Raw!BK$2:BK$101, "="&amp;$A25)</f>
        <v>57</v>
      </c>
      <c r="BM25" s="17">
        <f>COUNTIF(Raw!BL$2:BL$101, "="&amp;$A25)</f>
        <v>49</v>
      </c>
      <c r="BN25" s="17">
        <f>COUNTIF(Raw!BM$2:BM$101, "="&amp;$A25)</f>
        <v>48</v>
      </c>
    </row>
    <row r="28" spans="1:66" x14ac:dyDescent="0.25">
      <c r="B28" s="3"/>
      <c r="C28" s="3" t="s">
        <v>23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24</v>
      </c>
      <c r="J28" s="3" t="s">
        <v>25</v>
      </c>
    </row>
    <row r="29" spans="1:66" x14ac:dyDescent="0.25">
      <c r="B29">
        <v>6</v>
      </c>
      <c r="D29" s="15"/>
      <c r="E29" s="15"/>
      <c r="F29" s="15">
        <f>COUNTIF(Raw!BQ$2:BQ$101, "="&amp;$B29)</f>
        <v>19</v>
      </c>
      <c r="G29" s="15"/>
      <c r="H29" s="15"/>
      <c r="I29" s="15"/>
      <c r="J29" s="15"/>
    </row>
    <row r="30" spans="1:66" x14ac:dyDescent="0.25">
      <c r="B30">
        <v>5</v>
      </c>
      <c r="C30" s="15">
        <f>COUNTIF(Raw!BN$2:BN$101, "="&amp;$B30)</f>
        <v>22</v>
      </c>
      <c r="D30" s="15"/>
      <c r="E30" s="15"/>
      <c r="F30" s="15">
        <f>COUNTIF(Raw!BQ$2:BQ$101, "="&amp;$B30)</f>
        <v>12</v>
      </c>
      <c r="G30" s="15"/>
      <c r="H30" s="15"/>
      <c r="I30" s="15"/>
      <c r="J30" s="15"/>
    </row>
    <row r="31" spans="1:66" x14ac:dyDescent="0.25">
      <c r="B31">
        <v>4</v>
      </c>
      <c r="C31" s="15">
        <f>COUNTIF(Raw!BN$2:BN$101, "="&amp;$B31)</f>
        <v>23</v>
      </c>
      <c r="D31" s="15">
        <f>COUNTIF(Raw!BO$2:BO$101, "="&amp;$B31)</f>
        <v>32</v>
      </c>
      <c r="E31" s="15"/>
      <c r="F31" s="15">
        <f>COUNTIF(Raw!BQ$2:BQ$101, "="&amp;$B31)</f>
        <v>20</v>
      </c>
      <c r="G31" s="15">
        <f>COUNTIF(Raw!BR$2:BR$101, "="&amp;$B31)</f>
        <v>29</v>
      </c>
      <c r="H31" s="15"/>
      <c r="I31" s="15">
        <f>COUNTIF(Raw!BT$2:BT$101, "="&amp;$B31)</f>
        <v>29</v>
      </c>
      <c r="J31" s="15"/>
    </row>
    <row r="32" spans="1:66" x14ac:dyDescent="0.25">
      <c r="B32">
        <v>3</v>
      </c>
      <c r="C32" s="15">
        <f>COUNTIF(Raw!BN$2:BN$101, "="&amp;$B32)</f>
        <v>20</v>
      </c>
      <c r="D32" s="15">
        <f>COUNTIF(Raw!BO$2:BO$101, "="&amp;$B32)</f>
        <v>27</v>
      </c>
      <c r="E32" s="15">
        <f>COUNTIF(Raw!BP$2:BP$101, "="&amp;$B32)</f>
        <v>37</v>
      </c>
      <c r="F32" s="15">
        <f>COUNTIF(Raw!BQ$2:BQ$101, "="&amp;$B32)</f>
        <v>18</v>
      </c>
      <c r="G32" s="15">
        <f>COUNTIF(Raw!BR$2:BR$101, "="&amp;$B32)</f>
        <v>26</v>
      </c>
      <c r="H32" s="15">
        <f>COUNTIF(Raw!BS$2:BS$101, "="&amp;$B32)</f>
        <v>26</v>
      </c>
      <c r="I32" s="15">
        <f>COUNTIF(Raw!BT$2:BT$101, "="&amp;$B32)</f>
        <v>23</v>
      </c>
      <c r="J32" s="15">
        <f>COUNTIF(Raw!BU$2:BU$101, "="&amp;$B32)</f>
        <v>32</v>
      </c>
    </row>
    <row r="33" spans="2:10" x14ac:dyDescent="0.25">
      <c r="B33">
        <v>2</v>
      </c>
      <c r="C33" s="15">
        <f>COUNTIF(Raw!BN$2:BN$101, "="&amp;$B33)</f>
        <v>13</v>
      </c>
      <c r="D33" s="15">
        <f>COUNTIF(Raw!BO$2:BO$101, "="&amp;$B33)</f>
        <v>13</v>
      </c>
      <c r="E33" s="15">
        <f>COUNTIF(Raw!BP$2:BP$101, "="&amp;$B33)</f>
        <v>37</v>
      </c>
      <c r="F33" s="15">
        <f>COUNTIF(Raw!BQ$2:BQ$101, "="&amp;$B33)</f>
        <v>17</v>
      </c>
      <c r="G33" s="15">
        <f>COUNTIF(Raw!BR$2:BR$101, "="&amp;$B33)</f>
        <v>24</v>
      </c>
      <c r="H33" s="15">
        <f>COUNTIF(Raw!BS$2:BS$101, "="&amp;$B33)</f>
        <v>44</v>
      </c>
      <c r="I33" s="15">
        <f>COUNTIF(Raw!BT$2:BT$101, "="&amp;$B33)</f>
        <v>18</v>
      </c>
      <c r="J33" s="15">
        <f>COUNTIF(Raw!BU$2:BU$101, "="&amp;$B33)</f>
        <v>33</v>
      </c>
    </row>
    <row r="34" spans="2:10" x14ac:dyDescent="0.25">
      <c r="B34">
        <v>1</v>
      </c>
      <c r="C34" s="15">
        <f>COUNTIF(Raw!BN$2:BN$101, "="&amp;$B34)</f>
        <v>22</v>
      </c>
      <c r="D34" s="15">
        <f>COUNTIF(Raw!BO$2:BO$101, "="&amp;$B34)</f>
        <v>28</v>
      </c>
      <c r="E34" s="15">
        <f>COUNTIF(Raw!BP$2:BP$101, "="&amp;$B34)</f>
        <v>26</v>
      </c>
      <c r="F34" s="15">
        <f>COUNTIF(Raw!BQ$2:BQ$101, "="&amp;$B34)</f>
        <v>14</v>
      </c>
      <c r="G34" s="15">
        <f>COUNTIF(Raw!BR$2:BR$101, "="&amp;$B34)</f>
        <v>21</v>
      </c>
      <c r="H34" s="15">
        <f>COUNTIF(Raw!BS$2:BS$101, "="&amp;$B34)</f>
        <v>30</v>
      </c>
      <c r="I34" s="15">
        <f>COUNTIF(Raw!BT$2:BT$101, "="&amp;$B34)</f>
        <v>30</v>
      </c>
      <c r="J34" s="15">
        <f>COUNTIF(Raw!BU$2:BU$101, "="&amp;$B34)</f>
        <v>35</v>
      </c>
    </row>
  </sheetData>
  <mergeCells count="34">
    <mergeCell ref="B18:N18"/>
    <mergeCell ref="O18:AA18"/>
    <mergeCell ref="AB18:AN18"/>
    <mergeCell ref="AO18:BA18"/>
    <mergeCell ref="BB18:BN18"/>
    <mergeCell ref="HB1:HN1"/>
    <mergeCell ref="HO1:I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B1:N1"/>
    <mergeCell ref="O1:AA1"/>
    <mergeCell ref="AB1:AN1"/>
    <mergeCell ref="AO1:BA1"/>
    <mergeCell ref="BB1:BN1"/>
    <mergeCell ref="O10:V10"/>
    <mergeCell ref="A10:D10"/>
    <mergeCell ref="AS10:BE10"/>
    <mergeCell ref="BH10:BT10"/>
    <mergeCell ref="BW10:CI10"/>
    <mergeCell ref="AD10:AP10"/>
    <mergeCell ref="B16:D16"/>
    <mergeCell ref="B11:D11"/>
    <mergeCell ref="B12:D12"/>
    <mergeCell ref="B13:D13"/>
    <mergeCell ref="B14:D14"/>
    <mergeCell ref="B15:D15"/>
  </mergeCells>
  <conditionalFormatting sqref="C29:J3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ignoredErrors>
    <ignoredError sqref="B7:BN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360"/>
  <sheetViews>
    <sheetView tabSelected="1" zoomScale="85" zoomScaleNormal="85" workbookViewId="0">
      <selection activeCell="AT21" sqref="AT21"/>
    </sheetView>
  </sheetViews>
  <sheetFormatPr defaultRowHeight="15" x14ac:dyDescent="0.25"/>
  <cols>
    <col min="1" max="1" width="13.85546875" bestFit="1" customWidth="1"/>
    <col min="2" max="2" width="5" bestFit="1" customWidth="1"/>
    <col min="3" max="3" width="4.28515625" bestFit="1" customWidth="1"/>
    <col min="4" max="4" width="3.28515625" bestFit="1" customWidth="1"/>
    <col min="5" max="5" width="3.42578125" bestFit="1" customWidth="1"/>
    <col min="6" max="6" width="3.28515625" bestFit="1" customWidth="1"/>
    <col min="7" max="7" width="3.5703125" bestFit="1" customWidth="1"/>
    <col min="8" max="8" width="4.85546875" bestFit="1" customWidth="1"/>
    <col min="9" max="9" width="4" bestFit="1" customWidth="1"/>
    <col min="10" max="10" width="3.85546875" bestFit="1" customWidth="1"/>
    <col min="11" max="11" width="4.140625" bestFit="1" customWidth="1"/>
    <col min="12" max="12" width="4" bestFit="1" customWidth="1"/>
    <col min="13" max="13" width="3.28515625" bestFit="1" customWidth="1"/>
    <col min="14" max="14" width="2.85546875" bestFit="1" customWidth="1"/>
    <col min="15" max="15" width="5" bestFit="1" customWidth="1"/>
    <col min="16" max="16" width="4.85546875" bestFit="1" customWidth="1"/>
    <col min="17" max="18" width="3.42578125" bestFit="1" customWidth="1"/>
    <col min="19" max="19" width="4.7109375" bestFit="1" customWidth="1"/>
    <col min="20" max="20" width="3.5703125" bestFit="1" customWidth="1"/>
    <col min="21" max="21" width="4.85546875" bestFit="1" customWidth="1"/>
    <col min="22" max="22" width="4" bestFit="1" customWidth="1"/>
    <col min="23" max="23" width="3.85546875" bestFit="1" customWidth="1"/>
    <col min="24" max="24" width="4.140625" bestFit="1" customWidth="1"/>
    <col min="25" max="26" width="4" bestFit="1" customWidth="1"/>
    <col min="27" max="27" width="2.85546875" bestFit="1" customWidth="1"/>
    <col min="28" max="28" width="5" customWidth="1"/>
    <col min="29" max="29" width="4.28515625" bestFit="1" customWidth="1"/>
    <col min="30" max="30" width="3.28515625" bestFit="1" customWidth="1"/>
    <col min="31" max="31" width="3.42578125" bestFit="1" customWidth="1"/>
    <col min="32" max="32" width="3.28515625" bestFit="1" customWidth="1"/>
    <col min="33" max="33" width="3.5703125" bestFit="1" customWidth="1"/>
    <col min="34" max="34" width="4.85546875" bestFit="1" customWidth="1"/>
    <col min="35" max="35" width="4" bestFit="1" customWidth="1"/>
    <col min="36" max="36" width="3.85546875" bestFit="1" customWidth="1"/>
    <col min="37" max="37" width="4.140625" bestFit="1" customWidth="1"/>
    <col min="38" max="38" width="4" bestFit="1" customWidth="1"/>
    <col min="39" max="39" width="3.28515625" bestFit="1" customWidth="1"/>
    <col min="40" max="40" width="2.85546875" bestFit="1" customWidth="1"/>
    <col min="41" max="41" width="5" bestFit="1" customWidth="1"/>
    <col min="42" max="42" width="4.28515625" bestFit="1" customWidth="1"/>
    <col min="43" max="43" width="3.28515625" bestFit="1" customWidth="1"/>
    <col min="44" max="44" width="3.42578125" bestFit="1" customWidth="1"/>
    <col min="45" max="45" width="3.28515625" bestFit="1" customWidth="1"/>
    <col min="46" max="46" width="3.5703125" bestFit="1" customWidth="1"/>
    <col min="47" max="47" width="4.85546875" bestFit="1" customWidth="1"/>
    <col min="48" max="48" width="4" bestFit="1" customWidth="1"/>
    <col min="49" max="49" width="3.85546875" bestFit="1" customWidth="1"/>
    <col min="50" max="50" width="4.140625" bestFit="1" customWidth="1"/>
    <col min="51" max="51" width="4" bestFit="1" customWidth="1"/>
    <col min="52" max="52" width="3.28515625" bestFit="1" customWidth="1"/>
    <col min="53" max="53" width="2.85546875" bestFit="1" customWidth="1"/>
    <col min="54" max="54" width="5" bestFit="1" customWidth="1"/>
    <col min="55" max="55" width="4.28515625" bestFit="1" customWidth="1"/>
    <col min="56" max="56" width="4" bestFit="1" customWidth="1"/>
    <col min="57" max="57" width="3.42578125" bestFit="1" customWidth="1"/>
    <col min="58" max="58" width="3.28515625" bestFit="1" customWidth="1"/>
    <col min="59" max="59" width="3.5703125" bestFit="1" customWidth="1"/>
    <col min="60" max="60" width="4.85546875" bestFit="1" customWidth="1"/>
    <col min="61" max="61" width="4" bestFit="1" customWidth="1"/>
    <col min="62" max="62" width="3.85546875" bestFit="1" customWidth="1"/>
    <col min="63" max="63" width="4.140625" bestFit="1" customWidth="1"/>
    <col min="64" max="64" width="4" bestFit="1" customWidth="1"/>
    <col min="65" max="65" width="3.28515625" bestFit="1" customWidth="1"/>
    <col min="66" max="66" width="2.85546875" bestFit="1" customWidth="1"/>
    <col min="67" max="67" width="5" bestFit="1" customWidth="1"/>
    <col min="68" max="68" width="4.28515625" bestFit="1" customWidth="1"/>
    <col min="69" max="69" width="3.28515625" bestFit="1" customWidth="1"/>
    <col min="70" max="70" width="3.42578125" bestFit="1" customWidth="1"/>
    <col min="71" max="71" width="3.28515625" bestFit="1" customWidth="1"/>
    <col min="72" max="72" width="3.5703125" bestFit="1" customWidth="1"/>
    <col min="73" max="73" width="4.85546875" bestFit="1" customWidth="1"/>
    <col min="74" max="74" width="4" bestFit="1" customWidth="1"/>
    <col min="75" max="75" width="3.85546875" bestFit="1" customWidth="1"/>
    <col min="76" max="76" width="4.140625" bestFit="1" customWidth="1"/>
    <col min="77" max="77" width="4" bestFit="1" customWidth="1"/>
    <col min="78" max="78" width="3.28515625" bestFit="1" customWidth="1"/>
    <col min="79" max="79" width="2.85546875" bestFit="1" customWidth="1"/>
    <col min="80" max="80" width="5" bestFit="1" customWidth="1"/>
    <col min="81" max="81" width="4.28515625" bestFit="1" customWidth="1"/>
    <col min="82" max="82" width="3.28515625" bestFit="1" customWidth="1"/>
    <col min="83" max="83" width="3.42578125" bestFit="1" customWidth="1"/>
    <col min="84" max="84" width="4" bestFit="1" customWidth="1"/>
    <col min="85" max="85" width="3.5703125" bestFit="1" customWidth="1"/>
    <col min="86" max="86" width="4.85546875" bestFit="1" customWidth="1"/>
    <col min="87" max="88" width="4" bestFit="1" customWidth="1"/>
    <col min="89" max="89" width="4.140625" bestFit="1" customWidth="1"/>
    <col min="90" max="90" width="4" bestFit="1" customWidth="1"/>
    <col min="91" max="91" width="3.28515625" bestFit="1" customWidth="1"/>
    <col min="92" max="92" width="2.85546875" bestFit="1" customWidth="1"/>
    <col min="93" max="93" width="5" bestFit="1" customWidth="1"/>
    <col min="94" max="94" width="4.28515625" bestFit="1" customWidth="1"/>
    <col min="95" max="95" width="3.28515625" bestFit="1" customWidth="1"/>
    <col min="96" max="96" width="3.42578125" bestFit="1" customWidth="1"/>
    <col min="97" max="97" width="3.28515625" bestFit="1" customWidth="1"/>
    <col min="98" max="98" width="3.5703125" bestFit="1" customWidth="1"/>
    <col min="99" max="99" width="4.85546875" bestFit="1" customWidth="1"/>
    <col min="100" max="100" width="4" bestFit="1" customWidth="1"/>
    <col min="101" max="101" width="3.85546875" bestFit="1" customWidth="1"/>
    <col min="102" max="102" width="4.140625" bestFit="1" customWidth="1"/>
    <col min="103" max="103" width="4" bestFit="1" customWidth="1"/>
    <col min="104" max="104" width="3.28515625" bestFit="1" customWidth="1"/>
    <col min="105" max="105" width="4.140625" bestFit="1" customWidth="1"/>
    <col min="106" max="106" width="5" bestFit="1" customWidth="1"/>
    <col min="107" max="107" width="4.28515625" bestFit="1" customWidth="1"/>
    <col min="108" max="108" width="4.85546875" bestFit="1" customWidth="1"/>
    <col min="109" max="110" width="4.140625" bestFit="1" customWidth="1"/>
    <col min="111" max="111" width="4.28515625" customWidth="1"/>
    <col min="112" max="112" width="5" bestFit="1" customWidth="1"/>
    <col min="113" max="113" width="4.28515625" bestFit="1" customWidth="1"/>
    <col min="114" max="115" width="4.140625" bestFit="1" customWidth="1"/>
    <col min="116" max="116" width="4" bestFit="1" customWidth="1"/>
    <col min="117" max="117" width="3.28515625" bestFit="1" customWidth="1"/>
    <col min="118" max="118" width="2.85546875" bestFit="1" customWidth="1"/>
    <col min="119" max="119" width="5" bestFit="1" customWidth="1"/>
    <col min="120" max="120" width="4.28515625" bestFit="1" customWidth="1"/>
    <col min="121" max="121" width="3.28515625" bestFit="1" customWidth="1"/>
    <col min="122" max="122" width="3.42578125" bestFit="1" customWidth="1"/>
    <col min="123" max="123" width="3.28515625" bestFit="1" customWidth="1"/>
    <col min="124" max="124" width="3.5703125" bestFit="1" customWidth="1"/>
    <col min="125" max="125" width="4.85546875" bestFit="1" customWidth="1"/>
    <col min="126" max="126" width="4" bestFit="1" customWidth="1"/>
    <col min="127" max="127" width="3.85546875" bestFit="1" customWidth="1"/>
    <col min="128" max="128" width="4.140625" bestFit="1" customWidth="1"/>
    <col min="129" max="129" width="4" bestFit="1" customWidth="1"/>
    <col min="130" max="130" width="3.28515625" bestFit="1" customWidth="1"/>
    <col min="131" max="131" width="2.85546875" bestFit="1" customWidth="1"/>
    <col min="132" max="132" width="5" bestFit="1" customWidth="1"/>
    <col min="133" max="133" width="4.28515625" bestFit="1" customWidth="1"/>
    <col min="134" max="134" width="3.28515625" bestFit="1" customWidth="1"/>
    <col min="135" max="135" width="3.42578125" bestFit="1" customWidth="1"/>
    <col min="136" max="136" width="3.28515625" bestFit="1" customWidth="1"/>
    <col min="137" max="137" width="3.5703125" bestFit="1" customWidth="1"/>
    <col min="138" max="138" width="4.85546875" bestFit="1" customWidth="1"/>
    <col min="139" max="139" width="4" bestFit="1" customWidth="1"/>
    <col min="140" max="140" width="3.85546875" bestFit="1" customWidth="1"/>
    <col min="141" max="141" width="4.140625" bestFit="1" customWidth="1"/>
    <col min="142" max="142" width="4" bestFit="1" customWidth="1"/>
    <col min="143" max="143" width="3.28515625" bestFit="1" customWidth="1"/>
    <col min="144" max="144" width="2.85546875" bestFit="1" customWidth="1"/>
    <col min="145" max="145" width="5" bestFit="1" customWidth="1"/>
    <col min="146" max="146" width="4.28515625" bestFit="1" customWidth="1"/>
    <col min="147" max="147" width="3.28515625" bestFit="1" customWidth="1"/>
    <col min="148" max="148" width="3.42578125" bestFit="1" customWidth="1"/>
    <col min="149" max="149" width="3.28515625" bestFit="1" customWidth="1"/>
    <col min="150" max="150" width="3.5703125" bestFit="1" customWidth="1"/>
    <col min="151" max="151" width="4.85546875" bestFit="1" customWidth="1"/>
    <col min="152" max="152" width="4" bestFit="1" customWidth="1"/>
    <col min="153" max="153" width="3.85546875" bestFit="1" customWidth="1"/>
    <col min="154" max="154" width="4.140625" bestFit="1" customWidth="1"/>
    <col min="155" max="155" width="4" bestFit="1" customWidth="1"/>
    <col min="156" max="156" width="3.28515625" bestFit="1" customWidth="1"/>
    <col min="157" max="157" width="4" bestFit="1" customWidth="1"/>
    <col min="158" max="158" width="5" bestFit="1" customWidth="1"/>
    <col min="159" max="159" width="4.28515625" bestFit="1" customWidth="1"/>
    <col min="160" max="160" width="3.28515625" bestFit="1" customWidth="1"/>
    <col min="161" max="161" width="3.42578125" bestFit="1" customWidth="1"/>
    <col min="162" max="162" width="3.28515625" bestFit="1" customWidth="1"/>
    <col min="163" max="163" width="3.5703125" bestFit="1" customWidth="1"/>
    <col min="164" max="164" width="4.85546875" bestFit="1" customWidth="1"/>
    <col min="165" max="165" width="4" bestFit="1" customWidth="1"/>
    <col min="166" max="166" width="3.85546875" bestFit="1" customWidth="1"/>
    <col min="167" max="167" width="4.140625" bestFit="1" customWidth="1"/>
    <col min="168" max="168" width="4" bestFit="1" customWidth="1"/>
    <col min="169" max="169" width="3.28515625" bestFit="1" customWidth="1"/>
    <col min="170" max="170" width="2.85546875" bestFit="1" customWidth="1"/>
    <col min="171" max="171" width="5" bestFit="1" customWidth="1"/>
    <col min="172" max="172" width="4.28515625" bestFit="1" customWidth="1"/>
    <col min="173" max="173" width="3.28515625" bestFit="1" customWidth="1"/>
    <col min="174" max="174" width="3.42578125" bestFit="1" customWidth="1"/>
    <col min="175" max="175" width="3.28515625" bestFit="1" customWidth="1"/>
    <col min="176" max="176" width="3.5703125" bestFit="1" customWidth="1"/>
    <col min="177" max="177" width="4.85546875" bestFit="1" customWidth="1"/>
    <col min="178" max="178" width="4" bestFit="1" customWidth="1"/>
    <col min="179" max="179" width="3.85546875" bestFit="1" customWidth="1"/>
    <col min="180" max="180" width="4.140625" bestFit="1" customWidth="1"/>
    <col min="181" max="181" width="4" bestFit="1" customWidth="1"/>
    <col min="182" max="182" width="3.28515625" bestFit="1" customWidth="1"/>
    <col min="183" max="183" width="2.85546875" bestFit="1" customWidth="1"/>
    <col min="184" max="184" width="5" bestFit="1" customWidth="1"/>
    <col min="185" max="185" width="4.28515625" bestFit="1" customWidth="1"/>
    <col min="186" max="186" width="3.28515625" bestFit="1" customWidth="1"/>
    <col min="187" max="187" width="3.42578125" bestFit="1" customWidth="1"/>
    <col min="188" max="188" width="3.28515625" bestFit="1" customWidth="1"/>
    <col min="189" max="189" width="3.5703125" bestFit="1" customWidth="1"/>
    <col min="190" max="190" width="4.85546875" bestFit="1" customWidth="1"/>
    <col min="191" max="191" width="4" bestFit="1" customWidth="1"/>
    <col min="192" max="192" width="3.85546875" bestFit="1" customWidth="1"/>
    <col min="193" max="193" width="4.140625" bestFit="1" customWidth="1"/>
    <col min="194" max="194" width="4" bestFit="1" customWidth="1"/>
    <col min="195" max="195" width="3.28515625" bestFit="1" customWidth="1"/>
    <col min="196" max="196" width="2.85546875" bestFit="1" customWidth="1"/>
    <col min="197" max="197" width="5" bestFit="1" customWidth="1"/>
    <col min="198" max="198" width="4.28515625" bestFit="1" customWidth="1"/>
    <col min="199" max="199" width="3.28515625" bestFit="1" customWidth="1"/>
    <col min="200" max="200" width="3.42578125" bestFit="1" customWidth="1"/>
    <col min="201" max="201" width="3.28515625" bestFit="1" customWidth="1"/>
    <col min="202" max="202" width="3.5703125" bestFit="1" customWidth="1"/>
    <col min="203" max="203" width="4.85546875" bestFit="1" customWidth="1"/>
    <col min="204" max="204" width="4" bestFit="1" customWidth="1"/>
    <col min="205" max="205" width="3.85546875" bestFit="1" customWidth="1"/>
    <col min="206" max="206" width="4.140625" bestFit="1" customWidth="1"/>
    <col min="207" max="207" width="4" bestFit="1" customWidth="1"/>
    <col min="208" max="208" width="3.28515625" bestFit="1" customWidth="1"/>
    <col min="209" max="209" width="2.85546875" bestFit="1" customWidth="1"/>
    <col min="210" max="210" width="5" bestFit="1" customWidth="1"/>
    <col min="211" max="211" width="4.28515625" bestFit="1" customWidth="1"/>
    <col min="212" max="212" width="3.28515625" bestFit="1" customWidth="1"/>
    <col min="213" max="213" width="3.42578125" bestFit="1" customWidth="1"/>
    <col min="214" max="214" width="4" bestFit="1" customWidth="1"/>
    <col min="215" max="215" width="3.5703125" bestFit="1" customWidth="1"/>
    <col min="216" max="216" width="4.85546875" bestFit="1" customWidth="1"/>
    <col min="217" max="217" width="4" bestFit="1" customWidth="1"/>
    <col min="218" max="218" width="3.85546875" bestFit="1" customWidth="1"/>
    <col min="219" max="219" width="4.140625" bestFit="1" customWidth="1"/>
    <col min="220" max="220" width="4" bestFit="1" customWidth="1"/>
    <col min="221" max="221" width="3.28515625" bestFit="1" customWidth="1"/>
    <col min="222" max="222" width="2.85546875" bestFit="1" customWidth="1"/>
    <col min="223" max="223" width="5" bestFit="1" customWidth="1"/>
    <col min="224" max="224" width="4.28515625" bestFit="1" customWidth="1"/>
    <col min="225" max="225" width="3.28515625" bestFit="1" customWidth="1"/>
    <col min="226" max="226" width="3.42578125" bestFit="1" customWidth="1"/>
    <col min="227" max="227" width="3.28515625" bestFit="1" customWidth="1"/>
    <col min="228" max="228" width="3.5703125" bestFit="1" customWidth="1"/>
    <col min="229" max="229" width="4.85546875" bestFit="1" customWidth="1"/>
    <col min="230" max="230" width="4" bestFit="1" customWidth="1"/>
    <col min="231" max="231" width="3.85546875" bestFit="1" customWidth="1"/>
    <col min="232" max="232" width="4.140625" bestFit="1" customWidth="1"/>
    <col min="233" max="233" width="4" bestFit="1" customWidth="1"/>
    <col min="234" max="234" width="3.28515625" bestFit="1" customWidth="1"/>
    <col min="235" max="236" width="2.85546875" bestFit="1" customWidth="1"/>
    <col min="237" max="237" width="4.85546875" bestFit="1" customWidth="1"/>
    <col min="238" max="238" width="3.42578125" bestFit="1" customWidth="1"/>
    <col min="239" max="239" width="3.140625" bestFit="1" customWidth="1"/>
    <col min="240" max="240" width="4.7109375" bestFit="1" customWidth="1"/>
    <col min="241" max="241" width="3.28515625" bestFit="1" customWidth="1"/>
    <col min="242" max="242" width="3.42578125" bestFit="1" customWidth="1"/>
    <col min="243" max="244" width="3.28515625" bestFit="1" customWidth="1"/>
    <col min="245" max="245" width="3.5703125" bestFit="1" customWidth="1"/>
    <col min="246" max="246" width="3.7109375" customWidth="1"/>
    <col min="247" max="247" width="5.140625" bestFit="1" customWidth="1"/>
    <col min="248" max="248" width="4.28515625" bestFit="1" customWidth="1"/>
    <col min="249" max="249" width="3.28515625" bestFit="1" customWidth="1"/>
    <col min="250" max="250" width="3.5703125" bestFit="1" customWidth="1"/>
    <col min="251" max="251" width="3.28515625" bestFit="1" customWidth="1"/>
    <col min="252" max="252" width="3.85546875" bestFit="1" customWidth="1"/>
    <col min="253" max="253" width="5" bestFit="1" customWidth="1"/>
    <col min="254" max="254" width="4.28515625" bestFit="1" customWidth="1"/>
    <col min="255" max="255" width="4" bestFit="1" customWidth="1"/>
    <col min="256" max="256" width="4.140625" bestFit="1" customWidth="1"/>
    <col min="257" max="257" width="4" bestFit="1" customWidth="1"/>
    <col min="258" max="258" width="3.28515625" bestFit="1" customWidth="1"/>
    <col min="259" max="259" width="3.140625" bestFit="1" customWidth="1"/>
    <col min="260" max="260" width="5.140625" bestFit="1" customWidth="1"/>
    <col min="261" max="261" width="4.28515625" bestFit="1" customWidth="1"/>
    <col min="262" max="262" width="3.28515625" bestFit="1" customWidth="1"/>
    <col min="263" max="263" width="3.5703125" bestFit="1" customWidth="1"/>
    <col min="264" max="264" width="3.28515625" bestFit="1" customWidth="1"/>
    <col min="265" max="265" width="3.85546875" bestFit="1" customWidth="1"/>
    <col min="266" max="266" width="5" bestFit="1" customWidth="1"/>
    <col min="267" max="267" width="4.28515625" bestFit="1" customWidth="1"/>
    <col min="268" max="268" width="4" bestFit="1" customWidth="1"/>
    <col min="269" max="269" width="4.140625" bestFit="1" customWidth="1"/>
    <col min="270" max="270" width="4" bestFit="1" customWidth="1"/>
    <col min="271" max="271" width="3.28515625" bestFit="1" customWidth="1"/>
    <col min="272" max="272" width="3.140625" bestFit="1" customWidth="1"/>
    <col min="273" max="273" width="5.140625" bestFit="1" customWidth="1"/>
    <col min="274" max="274" width="4.28515625" bestFit="1" customWidth="1"/>
    <col min="275" max="275" width="3.28515625" bestFit="1" customWidth="1"/>
    <col min="276" max="276" width="3.5703125" bestFit="1" customWidth="1"/>
    <col min="277" max="277" width="3.28515625" bestFit="1" customWidth="1"/>
    <col min="278" max="278" width="3.85546875" bestFit="1" customWidth="1"/>
    <col min="279" max="279" width="5" bestFit="1" customWidth="1"/>
    <col min="280" max="280" width="4.28515625" bestFit="1" customWidth="1"/>
    <col min="281" max="281" width="4" bestFit="1" customWidth="1"/>
    <col min="282" max="282" width="4.140625" bestFit="1" customWidth="1"/>
    <col min="283" max="283" width="4" bestFit="1" customWidth="1"/>
    <col min="284" max="284" width="3.28515625" bestFit="1" customWidth="1"/>
    <col min="285" max="285" width="3.140625" bestFit="1" customWidth="1"/>
    <col min="286" max="286" width="5.140625" bestFit="1" customWidth="1"/>
    <col min="287" max="287" width="4.28515625" bestFit="1" customWidth="1"/>
    <col min="288" max="288" width="3.28515625" bestFit="1" customWidth="1"/>
    <col min="289" max="289" width="3.5703125" bestFit="1" customWidth="1"/>
    <col min="290" max="290" width="3.28515625" bestFit="1" customWidth="1"/>
    <col min="291" max="291" width="3.85546875" bestFit="1" customWidth="1"/>
    <col min="292" max="292" width="5" bestFit="1" customWidth="1"/>
    <col min="293" max="293" width="4.28515625" bestFit="1" customWidth="1"/>
    <col min="294" max="294" width="4" bestFit="1" customWidth="1"/>
    <col min="295" max="295" width="4.140625" bestFit="1" customWidth="1"/>
    <col min="296" max="296" width="4" bestFit="1" customWidth="1"/>
    <col min="297" max="297" width="3.28515625" bestFit="1" customWidth="1"/>
    <col min="298" max="298" width="3.140625" bestFit="1" customWidth="1"/>
    <col min="299" max="299" width="5.140625" bestFit="1" customWidth="1"/>
    <col min="300" max="300" width="4.28515625" bestFit="1" customWidth="1"/>
    <col min="301" max="301" width="3.28515625" bestFit="1" customWidth="1"/>
    <col min="302" max="302" width="3.5703125" bestFit="1" customWidth="1"/>
    <col min="303" max="303" width="3.28515625" bestFit="1" customWidth="1"/>
    <col min="304" max="304" width="3.85546875" bestFit="1" customWidth="1"/>
    <col min="305" max="305" width="5" bestFit="1" customWidth="1"/>
    <col min="306" max="306" width="4.28515625" bestFit="1" customWidth="1"/>
    <col min="307" max="307" width="4" bestFit="1" customWidth="1"/>
    <col min="308" max="308" width="4.140625" bestFit="1" customWidth="1"/>
    <col min="309" max="309" width="4" bestFit="1" customWidth="1"/>
    <col min="310" max="310" width="3.28515625" bestFit="1" customWidth="1"/>
    <col min="311" max="311" width="3.140625" bestFit="1" customWidth="1"/>
    <col min="312" max="312" width="5.140625" bestFit="1" customWidth="1"/>
    <col min="313" max="313" width="4.28515625" bestFit="1" customWidth="1"/>
    <col min="314" max="314" width="3.28515625" bestFit="1" customWidth="1"/>
    <col min="315" max="315" width="3.5703125" bestFit="1" customWidth="1"/>
    <col min="316" max="316" width="3.28515625" bestFit="1" customWidth="1"/>
    <col min="317" max="317" width="3.85546875" bestFit="1" customWidth="1"/>
    <col min="318" max="318" width="5" bestFit="1" customWidth="1"/>
    <col min="319" max="319" width="4.28515625" bestFit="1" customWidth="1"/>
    <col min="320" max="320" width="4" bestFit="1" customWidth="1"/>
    <col min="321" max="321" width="4.140625" bestFit="1" customWidth="1"/>
    <col min="322" max="322" width="4" bestFit="1" customWidth="1"/>
    <col min="323" max="323" width="3.28515625" bestFit="1" customWidth="1"/>
    <col min="324" max="324" width="3.140625" bestFit="1" customWidth="1"/>
    <col min="325" max="325" width="5.140625" bestFit="1" customWidth="1"/>
    <col min="326" max="326" width="4.28515625" bestFit="1" customWidth="1"/>
    <col min="327" max="327" width="3.28515625" bestFit="1" customWidth="1"/>
    <col min="328" max="328" width="3.5703125" bestFit="1" customWidth="1"/>
    <col min="329" max="329" width="3.28515625" bestFit="1" customWidth="1"/>
    <col min="330" max="330" width="3.85546875" bestFit="1" customWidth="1"/>
    <col min="331" max="331" width="5" bestFit="1" customWidth="1"/>
    <col min="332" max="332" width="4.28515625" bestFit="1" customWidth="1"/>
    <col min="333" max="333" width="4" bestFit="1" customWidth="1"/>
    <col min="334" max="334" width="4.140625" bestFit="1" customWidth="1"/>
    <col min="335" max="335" width="4" bestFit="1" customWidth="1"/>
    <col min="336" max="336" width="3.28515625" bestFit="1" customWidth="1"/>
    <col min="337" max="337" width="3.140625" bestFit="1" customWidth="1"/>
    <col min="338" max="338" width="5.140625" bestFit="1" customWidth="1"/>
    <col min="339" max="339" width="4.28515625" bestFit="1" customWidth="1"/>
    <col min="340" max="340" width="3.28515625" bestFit="1" customWidth="1"/>
    <col min="341" max="341" width="3.5703125" bestFit="1" customWidth="1"/>
    <col min="342" max="342" width="3.28515625" bestFit="1" customWidth="1"/>
    <col min="343" max="343" width="3.85546875" bestFit="1" customWidth="1"/>
    <col min="344" max="344" width="5" bestFit="1" customWidth="1"/>
    <col min="345" max="345" width="4.28515625" bestFit="1" customWidth="1"/>
    <col min="346" max="346" width="4" bestFit="1" customWidth="1"/>
    <col min="347" max="347" width="4.140625" bestFit="1" customWidth="1"/>
    <col min="348" max="348" width="4" bestFit="1" customWidth="1"/>
    <col min="349" max="349" width="3.28515625" bestFit="1" customWidth="1"/>
    <col min="350" max="350" width="3.140625" bestFit="1" customWidth="1"/>
    <col min="352" max="353" width="2.5703125" customWidth="1"/>
    <col min="354" max="354" width="5.140625" bestFit="1" customWidth="1"/>
    <col min="355" max="355" width="4.28515625" bestFit="1" customWidth="1"/>
    <col min="356" max="356" width="3.28515625" bestFit="1" customWidth="1"/>
    <col min="357" max="357" width="3.5703125" bestFit="1" customWidth="1"/>
    <col min="358" max="358" width="3.28515625" bestFit="1" customWidth="1"/>
    <col min="359" max="359" width="3.85546875" bestFit="1" customWidth="1"/>
    <col min="360" max="360" width="5" bestFit="1" customWidth="1"/>
    <col min="361" max="361" width="4.28515625" bestFit="1" customWidth="1"/>
    <col min="362" max="362" width="4" bestFit="1" customWidth="1"/>
    <col min="363" max="363" width="4.140625" bestFit="1" customWidth="1"/>
    <col min="364" max="364" width="4" bestFit="1" customWidth="1"/>
    <col min="365" max="365" width="3.28515625" bestFit="1" customWidth="1"/>
    <col min="366" max="366" width="3" bestFit="1" customWidth="1"/>
    <col min="367" max="368" width="2.5703125" customWidth="1"/>
    <col min="369" max="369" width="5.140625" bestFit="1" customWidth="1"/>
    <col min="370" max="370" width="4.28515625" bestFit="1" customWidth="1"/>
    <col min="371" max="371" width="3.28515625" bestFit="1" customWidth="1"/>
    <col min="372" max="372" width="3.5703125" bestFit="1" customWidth="1"/>
    <col min="373" max="373" width="3.28515625" bestFit="1" customWidth="1"/>
    <col min="374" max="374" width="3.85546875" bestFit="1" customWidth="1"/>
    <col min="375" max="375" width="5" bestFit="1" customWidth="1"/>
    <col min="376" max="376" width="4.28515625" bestFit="1" customWidth="1"/>
    <col min="377" max="377" width="4" bestFit="1" customWidth="1"/>
    <col min="378" max="378" width="4.140625" bestFit="1" customWidth="1"/>
    <col min="379" max="379" width="4" bestFit="1" customWidth="1"/>
    <col min="380" max="380" width="3.28515625" bestFit="1" customWidth="1"/>
    <col min="381" max="381" width="3" bestFit="1" customWidth="1"/>
    <col min="382" max="383" width="2.5703125" customWidth="1"/>
    <col min="384" max="384" width="5.140625" bestFit="1" customWidth="1"/>
    <col min="385" max="385" width="4.28515625" bestFit="1" customWidth="1"/>
    <col min="386" max="386" width="3.28515625" bestFit="1" customWidth="1"/>
    <col min="387" max="387" width="3.5703125" bestFit="1" customWidth="1"/>
    <col min="388" max="388" width="3.28515625" bestFit="1" customWidth="1"/>
    <col min="389" max="389" width="3.85546875" bestFit="1" customWidth="1"/>
    <col min="390" max="390" width="5" bestFit="1" customWidth="1"/>
    <col min="391" max="391" width="4.28515625" bestFit="1" customWidth="1"/>
    <col min="392" max="392" width="4" bestFit="1" customWidth="1"/>
    <col min="393" max="393" width="4.140625" bestFit="1" customWidth="1"/>
    <col min="394" max="394" width="4" bestFit="1" customWidth="1"/>
    <col min="395" max="395" width="3.28515625" bestFit="1" customWidth="1"/>
    <col min="396" max="396" width="3" bestFit="1" customWidth="1"/>
    <col min="397" max="398" width="2.5703125" customWidth="1"/>
    <col min="399" max="399" width="5.140625" bestFit="1" customWidth="1"/>
    <col min="400" max="400" width="4.28515625" bestFit="1" customWidth="1"/>
    <col min="401" max="401" width="3.28515625" bestFit="1" customWidth="1"/>
    <col min="402" max="402" width="3.5703125" bestFit="1" customWidth="1"/>
    <col min="403" max="403" width="3.28515625" bestFit="1" customWidth="1"/>
    <col min="404" max="404" width="3.85546875" bestFit="1" customWidth="1"/>
    <col min="405" max="405" width="5" bestFit="1" customWidth="1"/>
    <col min="406" max="406" width="4.28515625" bestFit="1" customWidth="1"/>
    <col min="407" max="407" width="4" bestFit="1" customWidth="1"/>
    <col min="408" max="408" width="4.140625" bestFit="1" customWidth="1"/>
    <col min="409" max="409" width="4" bestFit="1" customWidth="1"/>
    <col min="410" max="410" width="3.28515625" bestFit="1" customWidth="1"/>
    <col min="411" max="411" width="3" bestFit="1" customWidth="1"/>
    <col min="412" max="413" width="2.5703125" customWidth="1"/>
    <col min="414" max="414" width="5.140625" bestFit="1" customWidth="1"/>
    <col min="415" max="415" width="4.28515625" bestFit="1" customWidth="1"/>
    <col min="416" max="416" width="3.28515625" bestFit="1" customWidth="1"/>
    <col min="417" max="417" width="3.5703125" bestFit="1" customWidth="1"/>
    <col min="418" max="418" width="3.28515625" bestFit="1" customWidth="1"/>
    <col min="419" max="419" width="3.85546875" bestFit="1" customWidth="1"/>
    <col min="420" max="420" width="5" bestFit="1" customWidth="1"/>
    <col min="421" max="421" width="4.28515625" bestFit="1" customWidth="1"/>
    <col min="422" max="422" width="4" bestFit="1" customWidth="1"/>
    <col min="423" max="423" width="4.140625" bestFit="1" customWidth="1"/>
    <col min="424" max="424" width="4" bestFit="1" customWidth="1"/>
    <col min="425" max="425" width="3.28515625" bestFit="1" customWidth="1"/>
    <col min="426" max="426" width="3" bestFit="1" customWidth="1"/>
    <col min="427" max="490" width="4.140625" bestFit="1" customWidth="1"/>
  </cols>
  <sheetData>
    <row r="1" spans="1:426" x14ac:dyDescent="0.25">
      <c r="A1" s="72" t="s">
        <v>49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426" x14ac:dyDescent="0.25">
      <c r="B2" s="68" t="s">
        <v>230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231</v>
      </c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 t="s">
        <v>232</v>
      </c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 t="s">
        <v>233</v>
      </c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 t="s">
        <v>234</v>
      </c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t="s">
        <v>23</v>
      </c>
      <c r="BP2" t="s">
        <v>18</v>
      </c>
      <c r="BQ2" t="s">
        <v>19</v>
      </c>
      <c r="BR2" t="s">
        <v>20</v>
      </c>
      <c r="BS2" t="s">
        <v>21</v>
      </c>
      <c r="BT2" t="s">
        <v>22</v>
      </c>
      <c r="BU2" t="s">
        <v>24</v>
      </c>
      <c r="BV2" t="s">
        <v>25</v>
      </c>
      <c r="BW2" s="64"/>
      <c r="BX2" s="64"/>
      <c r="BY2" s="64"/>
      <c r="BZ2" s="64"/>
      <c r="CA2" s="64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</row>
    <row r="3" spans="1:426" x14ac:dyDescent="0.25"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35</v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  <c r="BK3" t="s">
        <v>38</v>
      </c>
      <c r="BL3" t="s">
        <v>39</v>
      </c>
      <c r="BM3" t="s">
        <v>40</v>
      </c>
      <c r="BN3" t="s">
        <v>41</v>
      </c>
      <c r="BW3" s="65"/>
      <c r="BX3" s="65"/>
      <c r="BY3" s="65"/>
      <c r="BZ3" s="65"/>
      <c r="CA3" s="65"/>
    </row>
    <row r="4" spans="1:426" x14ac:dyDescent="0.25">
      <c r="A4" s="1" t="s">
        <v>42</v>
      </c>
      <c r="B4">
        <v>3</v>
      </c>
      <c r="C4">
        <v>2</v>
      </c>
      <c r="D4">
        <v>1</v>
      </c>
      <c r="E4">
        <v>4</v>
      </c>
      <c r="F4">
        <v>1</v>
      </c>
      <c r="G4">
        <v>3</v>
      </c>
      <c r="H4">
        <v>5</v>
      </c>
      <c r="I4">
        <v>2</v>
      </c>
      <c r="J4">
        <v>5</v>
      </c>
      <c r="K4">
        <v>1</v>
      </c>
      <c r="L4">
        <v>0</v>
      </c>
      <c r="M4">
        <v>0</v>
      </c>
      <c r="N4">
        <v>1</v>
      </c>
      <c r="O4">
        <v>5</v>
      </c>
      <c r="P4">
        <v>1</v>
      </c>
      <c r="Q4">
        <v>5</v>
      </c>
      <c r="R4">
        <v>1</v>
      </c>
      <c r="S4">
        <v>4</v>
      </c>
      <c r="T4">
        <v>1</v>
      </c>
      <c r="U4">
        <v>5</v>
      </c>
      <c r="V4">
        <v>4</v>
      </c>
      <c r="W4">
        <v>3</v>
      </c>
      <c r="X4">
        <v>2</v>
      </c>
      <c r="Y4">
        <v>1</v>
      </c>
      <c r="Z4">
        <v>1</v>
      </c>
      <c r="AA4">
        <v>0</v>
      </c>
      <c r="AB4">
        <v>5</v>
      </c>
      <c r="AC4">
        <v>2</v>
      </c>
      <c r="AD4">
        <v>1</v>
      </c>
      <c r="AE4">
        <v>2</v>
      </c>
      <c r="AF4">
        <v>3</v>
      </c>
      <c r="AG4">
        <v>3</v>
      </c>
      <c r="AH4">
        <v>4</v>
      </c>
      <c r="AI4">
        <v>4</v>
      </c>
      <c r="AJ4">
        <v>4</v>
      </c>
      <c r="AK4">
        <v>3</v>
      </c>
      <c r="AL4">
        <v>1</v>
      </c>
      <c r="AM4">
        <v>0</v>
      </c>
      <c r="AN4">
        <v>0</v>
      </c>
      <c r="AO4">
        <v>4</v>
      </c>
      <c r="AP4">
        <v>1</v>
      </c>
      <c r="AQ4">
        <v>5</v>
      </c>
      <c r="AR4">
        <v>3</v>
      </c>
      <c r="AS4">
        <v>3</v>
      </c>
      <c r="AT4">
        <v>1</v>
      </c>
      <c r="AU4">
        <v>4</v>
      </c>
      <c r="AV4">
        <v>4</v>
      </c>
      <c r="AW4">
        <v>4</v>
      </c>
      <c r="AX4">
        <v>1</v>
      </c>
      <c r="AY4">
        <v>0</v>
      </c>
      <c r="AZ4">
        <v>0</v>
      </c>
      <c r="BA4">
        <v>0</v>
      </c>
      <c r="BB4">
        <v>3</v>
      </c>
      <c r="BC4">
        <v>1</v>
      </c>
      <c r="BD4">
        <v>4</v>
      </c>
      <c r="BE4">
        <v>1</v>
      </c>
      <c r="BF4">
        <v>5</v>
      </c>
      <c r="BG4">
        <v>1</v>
      </c>
      <c r="BH4">
        <v>3</v>
      </c>
      <c r="BI4">
        <v>5</v>
      </c>
      <c r="BJ4">
        <v>3</v>
      </c>
      <c r="BK4">
        <v>1</v>
      </c>
      <c r="BL4">
        <v>0</v>
      </c>
      <c r="BM4">
        <v>1</v>
      </c>
      <c r="BN4">
        <v>1</v>
      </c>
      <c r="BO4">
        <v>4</v>
      </c>
      <c r="BP4">
        <v>4</v>
      </c>
      <c r="BQ4">
        <v>2</v>
      </c>
      <c r="BR4">
        <v>4</v>
      </c>
      <c r="BS4">
        <v>4</v>
      </c>
      <c r="BT4">
        <v>2</v>
      </c>
      <c r="BU4">
        <v>1</v>
      </c>
      <c r="BV4">
        <v>1</v>
      </c>
      <c r="BW4" s="65"/>
      <c r="BX4" s="65"/>
      <c r="BY4" s="65"/>
      <c r="BZ4" s="65"/>
      <c r="CA4" s="65"/>
    </row>
    <row r="5" spans="1:426" x14ac:dyDescent="0.25">
      <c r="A5" s="1" t="s">
        <v>43</v>
      </c>
      <c r="B5">
        <v>4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3</v>
      </c>
      <c r="J5">
        <v>4</v>
      </c>
      <c r="K5">
        <v>2</v>
      </c>
      <c r="L5">
        <v>0.5</v>
      </c>
      <c r="M5">
        <v>0</v>
      </c>
      <c r="N5">
        <v>1</v>
      </c>
      <c r="O5">
        <v>4</v>
      </c>
      <c r="P5">
        <v>2</v>
      </c>
      <c r="Q5">
        <v>3</v>
      </c>
      <c r="R5">
        <v>3</v>
      </c>
      <c r="S5">
        <v>3</v>
      </c>
      <c r="T5">
        <v>2</v>
      </c>
      <c r="U5">
        <v>4</v>
      </c>
      <c r="V5">
        <v>3.5</v>
      </c>
      <c r="W5">
        <v>3</v>
      </c>
      <c r="X5">
        <v>2</v>
      </c>
      <c r="Y5">
        <v>1</v>
      </c>
      <c r="Z5">
        <v>1</v>
      </c>
      <c r="AA5">
        <v>0.5</v>
      </c>
      <c r="AB5">
        <v>4</v>
      </c>
      <c r="AC5">
        <v>2</v>
      </c>
      <c r="AD5">
        <v>3</v>
      </c>
      <c r="AE5">
        <v>3</v>
      </c>
      <c r="AF5">
        <v>3</v>
      </c>
      <c r="AG5">
        <v>2</v>
      </c>
      <c r="AH5">
        <v>4</v>
      </c>
      <c r="AI5">
        <v>4</v>
      </c>
      <c r="AJ5">
        <v>4</v>
      </c>
      <c r="AK5">
        <v>2</v>
      </c>
      <c r="AL5">
        <v>1</v>
      </c>
      <c r="AM5">
        <v>0</v>
      </c>
      <c r="AN5">
        <v>0</v>
      </c>
      <c r="AO5">
        <v>4</v>
      </c>
      <c r="AP5">
        <v>2</v>
      </c>
      <c r="AQ5">
        <v>3</v>
      </c>
      <c r="AR5">
        <v>3</v>
      </c>
      <c r="AS5">
        <v>3</v>
      </c>
      <c r="AT5">
        <v>2</v>
      </c>
      <c r="AU5">
        <v>4</v>
      </c>
      <c r="AV5">
        <v>3.5</v>
      </c>
      <c r="AW5">
        <v>4</v>
      </c>
      <c r="AX5">
        <v>2</v>
      </c>
      <c r="AY5">
        <v>0</v>
      </c>
      <c r="AZ5">
        <v>0.5</v>
      </c>
      <c r="BA5">
        <v>0.5</v>
      </c>
      <c r="BB5">
        <v>4</v>
      </c>
      <c r="BC5">
        <v>2</v>
      </c>
      <c r="BD5">
        <v>3</v>
      </c>
      <c r="BE5">
        <v>3</v>
      </c>
      <c r="BF5">
        <v>3</v>
      </c>
      <c r="BG5">
        <v>2</v>
      </c>
      <c r="BH5">
        <v>4</v>
      </c>
      <c r="BI5">
        <v>4</v>
      </c>
      <c r="BJ5">
        <v>4</v>
      </c>
      <c r="BK5">
        <v>2</v>
      </c>
      <c r="BL5">
        <v>0</v>
      </c>
      <c r="BM5">
        <v>1</v>
      </c>
      <c r="BN5">
        <v>1</v>
      </c>
      <c r="BO5">
        <v>3</v>
      </c>
      <c r="BP5">
        <v>3</v>
      </c>
      <c r="BQ5">
        <v>2</v>
      </c>
      <c r="BR5">
        <v>4</v>
      </c>
      <c r="BS5">
        <v>3</v>
      </c>
      <c r="BT5">
        <v>2</v>
      </c>
      <c r="BU5">
        <v>3</v>
      </c>
      <c r="BV5">
        <v>2</v>
      </c>
      <c r="BW5" s="65"/>
      <c r="BX5" s="65"/>
      <c r="BY5" s="65"/>
      <c r="BZ5" s="65"/>
      <c r="CA5" s="65"/>
    </row>
    <row r="6" spans="1:426" x14ac:dyDescent="0.25">
      <c r="A6" s="1" t="s">
        <v>47</v>
      </c>
      <c r="B6">
        <v>3</v>
      </c>
      <c r="C6">
        <v>1</v>
      </c>
      <c r="D6">
        <v>3</v>
      </c>
      <c r="E6">
        <v>1</v>
      </c>
      <c r="F6">
        <v>3</v>
      </c>
      <c r="G6">
        <v>1</v>
      </c>
      <c r="H6">
        <v>4</v>
      </c>
      <c r="I6">
        <v>4</v>
      </c>
      <c r="J6">
        <v>3</v>
      </c>
      <c r="K6">
        <v>1</v>
      </c>
      <c r="L6">
        <v>0</v>
      </c>
      <c r="M6">
        <v>0</v>
      </c>
      <c r="N6">
        <v>0</v>
      </c>
      <c r="O6">
        <v>3</v>
      </c>
      <c r="P6">
        <v>1</v>
      </c>
      <c r="Q6">
        <v>5</v>
      </c>
      <c r="R6">
        <v>1</v>
      </c>
      <c r="S6">
        <v>3</v>
      </c>
      <c r="T6">
        <v>1</v>
      </c>
      <c r="U6">
        <v>4</v>
      </c>
      <c r="V6">
        <v>4</v>
      </c>
      <c r="W6">
        <v>4</v>
      </c>
      <c r="X6">
        <v>1</v>
      </c>
      <c r="Y6">
        <v>0</v>
      </c>
      <c r="Z6">
        <v>0</v>
      </c>
      <c r="AA6">
        <v>0</v>
      </c>
      <c r="AB6">
        <v>5</v>
      </c>
      <c r="AC6">
        <v>1</v>
      </c>
      <c r="AD6">
        <v>3</v>
      </c>
      <c r="AE6">
        <v>4</v>
      </c>
      <c r="AF6">
        <v>3</v>
      </c>
      <c r="AG6">
        <v>1</v>
      </c>
      <c r="AH6">
        <v>4</v>
      </c>
      <c r="AI6">
        <v>4</v>
      </c>
      <c r="AJ6">
        <v>5</v>
      </c>
      <c r="AK6">
        <v>1</v>
      </c>
      <c r="AL6">
        <v>0</v>
      </c>
      <c r="AM6">
        <v>1</v>
      </c>
      <c r="AN6">
        <v>0</v>
      </c>
      <c r="AO6">
        <v>5</v>
      </c>
      <c r="AP6">
        <v>1</v>
      </c>
      <c r="AQ6">
        <v>3</v>
      </c>
      <c r="AR6">
        <v>1</v>
      </c>
      <c r="AS6">
        <v>3</v>
      </c>
      <c r="AT6">
        <v>4</v>
      </c>
      <c r="AU6">
        <v>5</v>
      </c>
      <c r="AV6">
        <v>4</v>
      </c>
      <c r="AW6">
        <v>3</v>
      </c>
      <c r="AX6">
        <v>1</v>
      </c>
      <c r="AY6">
        <v>0</v>
      </c>
      <c r="AZ6">
        <v>0</v>
      </c>
      <c r="BA6">
        <v>0</v>
      </c>
      <c r="BB6">
        <v>5</v>
      </c>
      <c r="BC6">
        <v>5</v>
      </c>
      <c r="BD6">
        <v>3</v>
      </c>
      <c r="BE6">
        <v>1</v>
      </c>
      <c r="BF6">
        <v>3</v>
      </c>
      <c r="BG6">
        <v>1</v>
      </c>
      <c r="BH6">
        <v>5</v>
      </c>
      <c r="BI6">
        <v>4</v>
      </c>
      <c r="BJ6">
        <v>3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2</v>
      </c>
      <c r="BR6">
        <v>5</v>
      </c>
      <c r="BS6">
        <v>2</v>
      </c>
      <c r="BT6">
        <v>2</v>
      </c>
      <c r="BU6">
        <v>3</v>
      </c>
      <c r="BV6">
        <v>3</v>
      </c>
      <c r="BW6" s="65"/>
      <c r="BX6" s="65"/>
      <c r="BY6" s="65"/>
      <c r="BZ6" s="65"/>
      <c r="CA6" s="65"/>
    </row>
    <row r="7" spans="1:426" x14ac:dyDescent="0.25">
      <c r="A7" s="1" t="s">
        <v>48</v>
      </c>
      <c r="B7">
        <v>5</v>
      </c>
      <c r="C7">
        <v>3</v>
      </c>
      <c r="D7">
        <v>2</v>
      </c>
      <c r="E7">
        <v>5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1</v>
      </c>
      <c r="M7">
        <v>1</v>
      </c>
      <c r="N7">
        <v>1</v>
      </c>
      <c r="O7">
        <v>5</v>
      </c>
      <c r="P7">
        <v>3</v>
      </c>
      <c r="Q7">
        <v>3</v>
      </c>
      <c r="R7">
        <v>4</v>
      </c>
      <c r="S7">
        <v>1</v>
      </c>
      <c r="T7">
        <v>2</v>
      </c>
      <c r="U7">
        <v>5</v>
      </c>
      <c r="V7">
        <v>3</v>
      </c>
      <c r="W7">
        <v>3</v>
      </c>
      <c r="X7">
        <v>2</v>
      </c>
      <c r="Y7">
        <v>1</v>
      </c>
      <c r="Z7">
        <v>1</v>
      </c>
      <c r="AA7">
        <v>1</v>
      </c>
      <c r="AB7">
        <v>4</v>
      </c>
      <c r="AC7">
        <v>2</v>
      </c>
      <c r="AD7">
        <v>5</v>
      </c>
      <c r="AE7">
        <v>1</v>
      </c>
      <c r="AF7">
        <v>2</v>
      </c>
      <c r="AG7">
        <v>2</v>
      </c>
      <c r="AH7">
        <v>5</v>
      </c>
      <c r="AI7">
        <v>5</v>
      </c>
      <c r="AJ7">
        <v>4</v>
      </c>
      <c r="AK7">
        <v>2</v>
      </c>
      <c r="AL7">
        <v>1</v>
      </c>
      <c r="AM7">
        <v>0</v>
      </c>
      <c r="AN7">
        <v>1</v>
      </c>
      <c r="AO7">
        <v>3</v>
      </c>
      <c r="AP7">
        <v>3</v>
      </c>
      <c r="AQ7">
        <v>2</v>
      </c>
      <c r="AR7">
        <v>2</v>
      </c>
      <c r="AS7">
        <v>2</v>
      </c>
      <c r="AT7">
        <v>1</v>
      </c>
      <c r="AU7">
        <v>4</v>
      </c>
      <c r="AV7">
        <v>3</v>
      </c>
      <c r="AW7">
        <v>2</v>
      </c>
      <c r="AX7">
        <v>3</v>
      </c>
      <c r="AY7">
        <v>1</v>
      </c>
      <c r="AZ7">
        <v>1</v>
      </c>
      <c r="BA7">
        <v>1</v>
      </c>
      <c r="BB7">
        <v>4</v>
      </c>
      <c r="BC7">
        <v>1</v>
      </c>
      <c r="BD7">
        <v>5</v>
      </c>
      <c r="BE7">
        <v>2</v>
      </c>
      <c r="BF7">
        <v>5</v>
      </c>
      <c r="BG7">
        <v>2</v>
      </c>
      <c r="BH7">
        <v>4</v>
      </c>
      <c r="BI7">
        <v>5</v>
      </c>
      <c r="BJ7">
        <v>5</v>
      </c>
      <c r="BK7">
        <v>2</v>
      </c>
      <c r="BL7">
        <v>1</v>
      </c>
      <c r="BM7">
        <v>0</v>
      </c>
      <c r="BN7">
        <v>1</v>
      </c>
      <c r="BO7">
        <v>2</v>
      </c>
      <c r="BP7">
        <v>2</v>
      </c>
      <c r="BQ7">
        <v>1</v>
      </c>
      <c r="BR7">
        <v>3</v>
      </c>
      <c r="BS7">
        <v>1</v>
      </c>
      <c r="BT7">
        <v>1</v>
      </c>
      <c r="BU7">
        <v>2</v>
      </c>
      <c r="BV7">
        <v>1</v>
      </c>
      <c r="BW7" s="65"/>
      <c r="BX7" s="65"/>
      <c r="BY7" s="65"/>
      <c r="BZ7" s="65"/>
      <c r="CA7" s="65"/>
    </row>
    <row r="8" spans="1:426" x14ac:dyDescent="0.25">
      <c r="A8" s="1" t="s">
        <v>50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5</v>
      </c>
      <c r="I8">
        <v>2</v>
      </c>
      <c r="J8">
        <v>4</v>
      </c>
      <c r="K8">
        <v>3</v>
      </c>
      <c r="L8">
        <v>0</v>
      </c>
      <c r="M8">
        <v>0</v>
      </c>
      <c r="N8">
        <v>0</v>
      </c>
      <c r="O8">
        <v>3</v>
      </c>
      <c r="P8">
        <v>1</v>
      </c>
      <c r="Q8">
        <v>1</v>
      </c>
      <c r="R8">
        <v>4</v>
      </c>
      <c r="S8">
        <v>4</v>
      </c>
      <c r="T8">
        <v>3</v>
      </c>
      <c r="U8">
        <v>5</v>
      </c>
      <c r="V8">
        <v>4</v>
      </c>
      <c r="W8">
        <v>4</v>
      </c>
      <c r="X8">
        <v>2</v>
      </c>
      <c r="Y8">
        <v>0</v>
      </c>
      <c r="Z8">
        <v>0</v>
      </c>
      <c r="AA8">
        <v>0</v>
      </c>
      <c r="AB8">
        <v>3</v>
      </c>
      <c r="AC8">
        <v>3</v>
      </c>
      <c r="AD8">
        <v>4</v>
      </c>
      <c r="AE8">
        <v>2</v>
      </c>
      <c r="AF8">
        <v>5</v>
      </c>
      <c r="AG8">
        <v>2</v>
      </c>
      <c r="AH8">
        <v>5</v>
      </c>
      <c r="AI8">
        <v>4</v>
      </c>
      <c r="AJ8">
        <v>3</v>
      </c>
      <c r="AK8">
        <v>3</v>
      </c>
      <c r="AL8">
        <v>0</v>
      </c>
      <c r="AM8">
        <v>0</v>
      </c>
      <c r="AN8">
        <v>1</v>
      </c>
      <c r="AO8">
        <v>3</v>
      </c>
      <c r="AP8">
        <v>1</v>
      </c>
      <c r="AQ8">
        <v>5</v>
      </c>
      <c r="AR8">
        <v>3</v>
      </c>
      <c r="AS8">
        <v>3</v>
      </c>
      <c r="AT8">
        <v>1</v>
      </c>
      <c r="AU8">
        <v>3</v>
      </c>
      <c r="AV8">
        <v>4</v>
      </c>
      <c r="AW8">
        <v>4</v>
      </c>
      <c r="AX8">
        <v>1</v>
      </c>
      <c r="AY8">
        <v>1</v>
      </c>
      <c r="AZ8">
        <v>0</v>
      </c>
      <c r="BA8">
        <v>0</v>
      </c>
      <c r="BB8">
        <v>3</v>
      </c>
      <c r="BC8">
        <v>2</v>
      </c>
      <c r="BD8">
        <v>4</v>
      </c>
      <c r="BE8">
        <v>1</v>
      </c>
      <c r="BF8">
        <v>2</v>
      </c>
      <c r="BG8">
        <v>1</v>
      </c>
      <c r="BH8">
        <v>3</v>
      </c>
      <c r="BI8">
        <v>5</v>
      </c>
      <c r="BJ8">
        <v>3</v>
      </c>
      <c r="BK8">
        <v>1</v>
      </c>
      <c r="BL8">
        <v>0</v>
      </c>
      <c r="BM8">
        <v>1</v>
      </c>
      <c r="BN8">
        <v>0</v>
      </c>
      <c r="BO8">
        <v>3</v>
      </c>
      <c r="BP8">
        <v>3</v>
      </c>
      <c r="BQ8">
        <v>3</v>
      </c>
      <c r="BR8">
        <v>4</v>
      </c>
      <c r="BS8">
        <v>3</v>
      </c>
      <c r="BT8">
        <v>2</v>
      </c>
      <c r="BU8">
        <v>3</v>
      </c>
      <c r="BV8">
        <v>2</v>
      </c>
      <c r="BW8" s="65"/>
      <c r="BX8" s="65"/>
      <c r="BY8" s="65"/>
      <c r="BZ8" s="65"/>
      <c r="CA8" s="65"/>
    </row>
    <row r="10" spans="1:426" x14ac:dyDescent="0.25">
      <c r="F10" s="65"/>
      <c r="G10" s="64" t="s">
        <v>78</v>
      </c>
      <c r="H10" s="64"/>
      <c r="I10" s="64"/>
      <c r="J10" s="64"/>
      <c r="K10" s="64"/>
      <c r="L10" s="64"/>
      <c r="M10" s="64"/>
      <c r="N10" s="64"/>
      <c r="O10" s="65"/>
      <c r="P10" s="65"/>
      <c r="Q10" s="68" t="s">
        <v>230</v>
      </c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 t="s">
        <v>231</v>
      </c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 t="s">
        <v>232</v>
      </c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 t="s">
        <v>233</v>
      </c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 t="s">
        <v>234</v>
      </c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  <c r="IK10" s="68"/>
      <c r="IL10" s="68"/>
      <c r="IM10" s="68"/>
      <c r="IN10" s="68"/>
      <c r="IO10" s="68"/>
      <c r="IP10" s="68"/>
      <c r="IQ10" s="68"/>
      <c r="IR10" s="68"/>
      <c r="IS10" s="68"/>
      <c r="IT10" s="68"/>
      <c r="IU10" s="68"/>
      <c r="IV10" s="68"/>
      <c r="IW10" s="68"/>
      <c r="IX10" s="68"/>
      <c r="IY10" s="68"/>
      <c r="IZ10" s="68"/>
      <c r="JA10" s="68"/>
      <c r="JB10" s="68"/>
      <c r="JC10" s="68"/>
      <c r="JD10" s="68"/>
      <c r="JE10" s="68"/>
      <c r="JF10" s="68"/>
      <c r="JG10" s="68"/>
      <c r="JH10" s="68"/>
      <c r="JI10" s="68"/>
      <c r="JJ10" s="68"/>
      <c r="JK10" s="68"/>
      <c r="JL10" s="68"/>
      <c r="JM10" s="68"/>
      <c r="JN10" s="68"/>
      <c r="JO10" s="68"/>
      <c r="JP10" s="68"/>
      <c r="JQ10" s="68"/>
      <c r="JR10" s="68"/>
      <c r="JS10" s="68"/>
      <c r="JT10" s="68"/>
      <c r="JU10" s="68"/>
      <c r="JV10" s="68"/>
      <c r="JW10" s="68"/>
      <c r="JX10" s="68"/>
      <c r="JY10" s="68"/>
      <c r="JZ10" s="68"/>
      <c r="KA10" s="68"/>
      <c r="KB10" s="68"/>
      <c r="KC10" s="68"/>
      <c r="KD10" s="68"/>
      <c r="KE10" s="68"/>
      <c r="KF10" s="68"/>
      <c r="KG10" s="68"/>
      <c r="KH10" s="68"/>
      <c r="KI10" s="68"/>
      <c r="KJ10" s="68"/>
      <c r="KK10" s="68"/>
      <c r="KL10" s="68"/>
      <c r="KM10" s="68"/>
      <c r="KN10" s="68"/>
      <c r="KO10" s="68"/>
      <c r="KP10" s="68"/>
      <c r="KQ10" s="68"/>
      <c r="KR10" s="68"/>
      <c r="KS10" s="68"/>
      <c r="KT10" s="68"/>
      <c r="KU10" s="68"/>
      <c r="KV10" s="68"/>
      <c r="KW10" s="68"/>
      <c r="KX10" s="68"/>
      <c r="KY10" s="68"/>
      <c r="KZ10" s="68"/>
      <c r="LA10" s="68"/>
      <c r="LB10" s="68"/>
      <c r="LC10" s="68"/>
      <c r="LD10" s="68"/>
      <c r="LE10" s="68"/>
      <c r="LF10" s="68"/>
      <c r="LG10" s="68"/>
      <c r="LH10" s="68"/>
      <c r="LI10" s="68"/>
      <c r="LJ10" s="68"/>
      <c r="LK10" s="68"/>
      <c r="LL10" s="68"/>
      <c r="LM10" s="68"/>
      <c r="LN10" s="68"/>
      <c r="LO10" s="68"/>
      <c r="LP10" s="68"/>
      <c r="LQ10" s="68"/>
      <c r="LR10" s="68"/>
      <c r="LS10" s="68"/>
      <c r="LT10" s="68"/>
      <c r="LU10" s="68"/>
      <c r="LV10" s="68"/>
      <c r="LW10" s="68"/>
      <c r="LX10" s="68"/>
      <c r="LY10" s="68"/>
      <c r="LZ10" s="68"/>
      <c r="MA10" s="68"/>
      <c r="MB10" s="68"/>
      <c r="MC10" s="68"/>
      <c r="MD10" s="68"/>
      <c r="ME10" s="68"/>
      <c r="MF10" s="68"/>
      <c r="MG10" s="68"/>
      <c r="MH10" s="68"/>
      <c r="MI10" s="68"/>
      <c r="MJ10" s="68"/>
      <c r="MK10" s="68"/>
      <c r="ML10" s="68"/>
      <c r="MN10" s="38"/>
      <c r="MO10" s="38"/>
      <c r="MP10" s="72"/>
      <c r="MQ10" s="72"/>
      <c r="MR10" s="72"/>
      <c r="MS10" s="72"/>
      <c r="MT10" s="72"/>
      <c r="MU10" s="72"/>
      <c r="MV10" s="72"/>
      <c r="MW10" s="72"/>
      <c r="MX10" s="72"/>
      <c r="MY10" s="72"/>
      <c r="MZ10" s="72"/>
      <c r="NA10" s="72"/>
      <c r="NB10" s="72"/>
      <c r="NC10" s="6"/>
      <c r="ND10" s="1"/>
      <c r="NE10" s="72"/>
      <c r="NF10" s="72"/>
      <c r="NG10" s="72"/>
      <c r="NH10" s="72"/>
      <c r="NI10" s="72"/>
      <c r="NJ10" s="72"/>
      <c r="NK10" s="72"/>
      <c r="NL10" s="72"/>
      <c r="NM10" s="72"/>
      <c r="NN10" s="72"/>
      <c r="NO10" s="72"/>
      <c r="NP10" s="72"/>
      <c r="NQ10" s="72"/>
      <c r="NR10" s="1"/>
      <c r="NS10" s="1"/>
      <c r="NT10" s="72"/>
      <c r="NU10" s="72"/>
      <c r="NV10" s="72"/>
      <c r="NW10" s="72"/>
      <c r="NX10" s="72"/>
      <c r="NY10" s="72"/>
      <c r="NZ10" s="72"/>
      <c r="OA10" s="72"/>
      <c r="OB10" s="72"/>
      <c r="OC10" s="72"/>
      <c r="OD10" s="72"/>
      <c r="OE10" s="72"/>
      <c r="OF10" s="72"/>
      <c r="OG10" s="1"/>
      <c r="OH10" s="1"/>
      <c r="OI10" s="72"/>
      <c r="OJ10" s="72"/>
      <c r="OK10" s="72"/>
      <c r="OL10" s="72"/>
      <c r="OM10" s="72"/>
      <c r="ON10" s="72"/>
      <c r="OO10" s="72"/>
      <c r="OP10" s="72"/>
      <c r="OQ10" s="72"/>
      <c r="OR10" s="72"/>
      <c r="OS10" s="72"/>
      <c r="OT10" s="72"/>
      <c r="OU10" s="72"/>
      <c r="OV10" s="6"/>
      <c r="OW10" s="38"/>
      <c r="OX10" s="72"/>
      <c r="OY10" s="72"/>
      <c r="OZ10" s="72"/>
      <c r="PA10" s="72"/>
      <c r="PB10" s="72"/>
      <c r="PC10" s="72"/>
      <c r="PD10" s="72"/>
      <c r="PE10" s="72"/>
      <c r="PF10" s="72"/>
      <c r="PG10" s="72"/>
      <c r="PH10" s="72"/>
      <c r="PI10" s="72"/>
      <c r="PJ10" s="72"/>
    </row>
    <row r="11" spans="1:426" x14ac:dyDescent="0.25">
      <c r="A11" s="72" t="s">
        <v>28</v>
      </c>
      <c r="B11" s="72"/>
      <c r="C11" s="72"/>
      <c r="D11" s="72"/>
      <c r="E11" s="66"/>
      <c r="F11" s="65"/>
      <c r="G11" s="65" t="s">
        <v>23</v>
      </c>
      <c r="H11" s="65" t="s">
        <v>18</v>
      </c>
      <c r="I11" s="65" t="s">
        <v>19</v>
      </c>
      <c r="J11" s="65" t="s">
        <v>20</v>
      </c>
      <c r="K11" s="65" t="s">
        <v>21</v>
      </c>
      <c r="L11" s="65" t="s">
        <v>22</v>
      </c>
      <c r="M11" s="65" t="s">
        <v>24</v>
      </c>
      <c r="N11" s="65" t="s">
        <v>25</v>
      </c>
      <c r="O11" s="65"/>
      <c r="P11" s="65"/>
      <c r="Q11" s="65" t="s">
        <v>29</v>
      </c>
      <c r="R11" s="65" t="s">
        <v>30</v>
      </c>
      <c r="S11" s="65" t="s">
        <v>31</v>
      </c>
      <c r="T11" s="65" t="s">
        <v>32</v>
      </c>
      <c r="U11" s="65" t="s">
        <v>33</v>
      </c>
      <c r="V11" s="65" t="s">
        <v>34</v>
      </c>
      <c r="W11" s="65" t="s">
        <v>35</v>
      </c>
      <c r="X11" s="65" t="s">
        <v>36</v>
      </c>
      <c r="Y11" s="65" t="s">
        <v>37</v>
      </c>
      <c r="Z11" s="65" t="s">
        <v>38</v>
      </c>
      <c r="AA11" s="65" t="s">
        <v>39</v>
      </c>
      <c r="AB11" s="65" t="s">
        <v>40</v>
      </c>
      <c r="AC11" s="65" t="s">
        <v>41</v>
      </c>
      <c r="AD11" s="65" t="s">
        <v>29</v>
      </c>
      <c r="AE11" s="65" t="s">
        <v>30</v>
      </c>
      <c r="AF11" s="65" t="s">
        <v>31</v>
      </c>
      <c r="AG11" s="65" t="s">
        <v>32</v>
      </c>
      <c r="AH11" s="65" t="s">
        <v>33</v>
      </c>
      <c r="AI11" s="65" t="s">
        <v>34</v>
      </c>
      <c r="AJ11" s="65" t="s">
        <v>35</v>
      </c>
      <c r="AK11" s="65" t="s">
        <v>36</v>
      </c>
      <c r="AL11" s="65" t="s">
        <v>37</v>
      </c>
      <c r="AM11" s="65" t="s">
        <v>38</v>
      </c>
      <c r="AN11" s="65" t="s">
        <v>39</v>
      </c>
      <c r="AO11" s="65" t="s">
        <v>40</v>
      </c>
      <c r="AP11" s="65" t="s">
        <v>41</v>
      </c>
      <c r="AQ11" s="65" t="s">
        <v>29</v>
      </c>
      <c r="AR11" s="65" t="s">
        <v>30</v>
      </c>
      <c r="AS11" s="65" t="s">
        <v>31</v>
      </c>
      <c r="AT11" s="65" t="s">
        <v>32</v>
      </c>
      <c r="AU11" s="65" t="s">
        <v>33</v>
      </c>
      <c r="AV11" s="65" t="s">
        <v>34</v>
      </c>
      <c r="AW11" s="65" t="s">
        <v>35</v>
      </c>
      <c r="AX11" s="65" t="s">
        <v>36</v>
      </c>
      <c r="AY11" s="65" t="s">
        <v>37</v>
      </c>
      <c r="AZ11" s="65" t="s">
        <v>38</v>
      </c>
      <c r="BA11" s="65" t="s">
        <v>39</v>
      </c>
      <c r="BB11" s="65" t="s">
        <v>40</v>
      </c>
      <c r="BC11" s="65" t="s">
        <v>41</v>
      </c>
      <c r="BD11" s="65" t="s">
        <v>29</v>
      </c>
      <c r="BE11" s="65" t="s">
        <v>30</v>
      </c>
      <c r="BF11" s="65" t="s">
        <v>31</v>
      </c>
      <c r="BG11" s="65" t="s">
        <v>32</v>
      </c>
      <c r="BH11" s="65" t="s">
        <v>33</v>
      </c>
      <c r="BI11" s="65" t="s">
        <v>34</v>
      </c>
      <c r="BJ11" s="65" t="s">
        <v>35</v>
      </c>
      <c r="BK11" s="65" t="s">
        <v>36</v>
      </c>
      <c r="BL11" s="65" t="s">
        <v>37</v>
      </c>
      <c r="BM11" s="65" t="s">
        <v>38</v>
      </c>
      <c r="BN11" s="65" t="s">
        <v>39</v>
      </c>
      <c r="BO11" s="65" t="s">
        <v>40</v>
      </c>
      <c r="BP11" s="65" t="s">
        <v>41</v>
      </c>
      <c r="BQ11" s="65" t="s">
        <v>29</v>
      </c>
      <c r="BR11" s="65" t="s">
        <v>30</v>
      </c>
      <c r="BS11" s="65" t="s">
        <v>31</v>
      </c>
      <c r="BT11" s="65" t="s">
        <v>32</v>
      </c>
      <c r="BU11" s="65" t="s">
        <v>33</v>
      </c>
      <c r="BV11" s="65" t="s">
        <v>34</v>
      </c>
      <c r="BW11" s="65" t="s">
        <v>35</v>
      </c>
      <c r="BX11" s="65" t="s">
        <v>36</v>
      </c>
      <c r="BY11" s="65" t="s">
        <v>37</v>
      </c>
      <c r="BZ11" s="65" t="s">
        <v>38</v>
      </c>
      <c r="CA11" s="65" t="s">
        <v>39</v>
      </c>
      <c r="CB11" s="65" t="s">
        <v>40</v>
      </c>
      <c r="CC11" s="65" t="s">
        <v>41</v>
      </c>
      <c r="CD11" s="66"/>
      <c r="CE11" s="66"/>
      <c r="CF11" s="66"/>
      <c r="CG11" s="66"/>
      <c r="CH11" s="66"/>
      <c r="CI11" s="66"/>
      <c r="CJ11" s="66"/>
      <c r="CK11" s="66"/>
      <c r="CL11" s="6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N11" s="71"/>
      <c r="MO11" s="71"/>
      <c r="MP11" s="38"/>
      <c r="MQ11" s="38"/>
      <c r="MR11" s="38"/>
      <c r="MS11" s="38"/>
      <c r="MT11" s="38"/>
      <c r="MU11" s="38"/>
      <c r="MV11" s="38"/>
      <c r="MW11" s="38"/>
      <c r="MX11" s="38"/>
      <c r="MY11" s="38"/>
      <c r="MZ11" s="38"/>
      <c r="NA11" s="38"/>
      <c r="NB11" s="38"/>
      <c r="NC11" s="71"/>
      <c r="ND11" s="71"/>
      <c r="NE11" s="38"/>
      <c r="NF11" s="38"/>
      <c r="NG11" s="38"/>
      <c r="NH11" s="38"/>
      <c r="NI11" s="38"/>
      <c r="NJ11" s="38"/>
      <c r="NK11" s="38"/>
      <c r="NL11" s="38"/>
      <c r="NM11" s="38"/>
      <c r="NN11" s="38"/>
      <c r="NO11" s="38"/>
      <c r="NP11" s="38"/>
      <c r="NQ11" s="38"/>
      <c r="NR11" s="71"/>
      <c r="NS11" s="71"/>
      <c r="NT11" s="38"/>
      <c r="NU11" s="38"/>
      <c r="NV11" s="38"/>
      <c r="NW11" s="38"/>
      <c r="NX11" s="38"/>
      <c r="NY11" s="38"/>
      <c r="NZ11" s="38"/>
      <c r="OA11" s="38"/>
      <c r="OB11" s="38"/>
      <c r="OC11" s="38"/>
      <c r="OD11" s="38"/>
      <c r="OE11" s="38"/>
      <c r="OF11" s="38"/>
      <c r="OG11" s="71"/>
      <c r="OH11" s="71"/>
      <c r="OI11" s="38"/>
      <c r="OJ11" s="38"/>
      <c r="OK11" s="38"/>
      <c r="OL11" s="38"/>
      <c r="OM11" s="38"/>
      <c r="ON11" s="38"/>
      <c r="OO11" s="38"/>
      <c r="OP11" s="38"/>
      <c r="OQ11" s="38"/>
      <c r="OR11" s="38"/>
      <c r="OS11" s="38"/>
      <c r="OT11" s="38"/>
      <c r="OU11" s="38"/>
      <c r="OV11" s="71"/>
      <c r="OW11" s="71"/>
      <c r="OX11" s="38"/>
      <c r="OY11" s="38"/>
      <c r="OZ11" s="38"/>
      <c r="PA11" s="38"/>
      <c r="PB11" s="38"/>
      <c r="PC11" s="38"/>
      <c r="PD11" s="38"/>
      <c r="PE11" s="38"/>
      <c r="PF11" s="38"/>
      <c r="PG11" s="38"/>
      <c r="PH11" s="38"/>
      <c r="PI11" s="38"/>
      <c r="PJ11" s="38"/>
    </row>
    <row r="12" spans="1:426" x14ac:dyDescent="0.25">
      <c r="A12" s="66" t="s">
        <v>53</v>
      </c>
      <c r="B12" s="68">
        <v>0.56586826300000004</v>
      </c>
      <c r="C12" s="68"/>
      <c r="D12" s="68"/>
      <c r="E12" s="65"/>
      <c r="F12" s="65">
        <v>6</v>
      </c>
      <c r="G12" s="65"/>
      <c r="H12" s="65"/>
      <c r="I12" s="65"/>
      <c r="J12" s="65">
        <v>19</v>
      </c>
      <c r="K12" s="65"/>
      <c r="L12" s="65"/>
      <c r="M12" s="65"/>
      <c r="N12" s="65"/>
      <c r="O12" s="65"/>
      <c r="P12" s="65">
        <v>5</v>
      </c>
      <c r="Q12" s="65">
        <v>31</v>
      </c>
      <c r="R12" s="65">
        <v>0</v>
      </c>
      <c r="S12" s="65">
        <v>23</v>
      </c>
      <c r="T12" s="65">
        <v>13</v>
      </c>
      <c r="U12" s="65">
        <v>24</v>
      </c>
      <c r="V12" s="65">
        <v>0</v>
      </c>
      <c r="W12" s="65">
        <v>39</v>
      </c>
      <c r="X12" s="65">
        <v>26</v>
      </c>
      <c r="Y12" s="65">
        <v>33</v>
      </c>
      <c r="Z12" s="65">
        <v>0</v>
      </c>
      <c r="AA12" s="65"/>
      <c r="AB12" s="65"/>
      <c r="AC12" s="65"/>
      <c r="AD12" s="65">
        <v>38</v>
      </c>
      <c r="AE12" s="65">
        <v>0</v>
      </c>
      <c r="AF12" s="65">
        <v>25</v>
      </c>
      <c r="AG12" s="65">
        <v>20</v>
      </c>
      <c r="AH12" s="65">
        <v>19</v>
      </c>
      <c r="AI12" s="65">
        <v>0</v>
      </c>
      <c r="AJ12" s="65">
        <v>41</v>
      </c>
      <c r="AK12" s="65">
        <v>24</v>
      </c>
      <c r="AL12" s="65">
        <v>28</v>
      </c>
      <c r="AM12" s="65">
        <v>0</v>
      </c>
      <c r="AN12" s="65"/>
      <c r="AO12" s="65"/>
      <c r="AP12" s="65"/>
      <c r="AQ12" s="65">
        <v>40</v>
      </c>
      <c r="AR12" s="65">
        <v>0</v>
      </c>
      <c r="AS12" s="65">
        <v>17</v>
      </c>
      <c r="AT12" s="65">
        <v>18</v>
      </c>
      <c r="AU12" s="65">
        <v>25</v>
      </c>
      <c r="AV12" s="65">
        <v>0</v>
      </c>
      <c r="AW12" s="65">
        <v>32</v>
      </c>
      <c r="AX12" s="65">
        <v>22</v>
      </c>
      <c r="AY12" s="65">
        <v>25</v>
      </c>
      <c r="AZ12" s="65">
        <v>0</v>
      </c>
      <c r="BA12" s="65"/>
      <c r="BB12" s="65"/>
      <c r="BC12" s="65"/>
      <c r="BD12" s="65">
        <v>28</v>
      </c>
      <c r="BE12" s="65">
        <v>0</v>
      </c>
      <c r="BF12" s="65">
        <v>25</v>
      </c>
      <c r="BG12" s="65">
        <v>16</v>
      </c>
      <c r="BH12" s="65">
        <v>15</v>
      </c>
      <c r="BI12" s="65">
        <v>0</v>
      </c>
      <c r="BJ12" s="65">
        <v>27</v>
      </c>
      <c r="BK12" s="65">
        <v>21</v>
      </c>
      <c r="BL12" s="65">
        <v>23</v>
      </c>
      <c r="BM12" s="65">
        <v>0</v>
      </c>
      <c r="BN12" s="65"/>
      <c r="BO12" s="65"/>
      <c r="BP12" s="65"/>
      <c r="BQ12" s="65">
        <v>30</v>
      </c>
      <c r="BR12" s="65">
        <v>0</v>
      </c>
      <c r="BS12" s="65">
        <v>21</v>
      </c>
      <c r="BT12" s="65">
        <v>20</v>
      </c>
      <c r="BU12" s="65">
        <v>27</v>
      </c>
      <c r="BV12" s="65">
        <v>0</v>
      </c>
      <c r="BW12" s="65">
        <v>32</v>
      </c>
      <c r="BX12" s="65">
        <v>34</v>
      </c>
      <c r="BY12" s="65">
        <v>25</v>
      </c>
      <c r="BZ12" s="65">
        <v>0</v>
      </c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N12" s="71"/>
      <c r="MO12" s="71"/>
      <c r="MP12" s="38"/>
      <c r="MQ12" s="38"/>
      <c r="MR12" s="38"/>
      <c r="MS12" s="38"/>
      <c r="MT12" s="38"/>
      <c r="MU12" s="38"/>
      <c r="MV12" s="38"/>
      <c r="MW12" s="38"/>
      <c r="MX12" s="38"/>
      <c r="MY12" s="38"/>
      <c r="MZ12" s="38"/>
      <c r="NA12" s="38"/>
      <c r="NB12" s="38"/>
      <c r="NC12" s="71"/>
      <c r="ND12" s="71"/>
      <c r="NE12" s="38"/>
      <c r="NF12" s="38"/>
      <c r="NG12" s="38"/>
      <c r="NH12" s="38"/>
      <c r="NI12" s="38"/>
      <c r="NJ12" s="38"/>
      <c r="NK12" s="38"/>
      <c r="NL12" s="38"/>
      <c r="NM12" s="38"/>
      <c r="NN12" s="38"/>
      <c r="NO12" s="38"/>
      <c r="NP12" s="38"/>
      <c r="NQ12" s="38"/>
      <c r="NR12" s="71"/>
      <c r="NS12" s="71"/>
      <c r="NT12" s="38"/>
      <c r="NU12" s="38"/>
      <c r="NV12" s="38"/>
      <c r="NW12" s="38"/>
      <c r="NX12" s="38"/>
      <c r="NY12" s="38"/>
      <c r="NZ12" s="38"/>
      <c r="OA12" s="38"/>
      <c r="OB12" s="38"/>
      <c r="OC12" s="38"/>
      <c r="OD12" s="38"/>
      <c r="OE12" s="38"/>
      <c r="OF12" s="38"/>
      <c r="OG12" s="71"/>
      <c r="OH12" s="71"/>
      <c r="OI12" s="38"/>
      <c r="OJ12" s="38"/>
      <c r="OK12" s="38"/>
      <c r="OL12" s="38"/>
      <c r="OM12" s="38"/>
      <c r="ON12" s="38"/>
      <c r="OO12" s="38"/>
      <c r="OP12" s="38"/>
      <c r="OQ12" s="38"/>
      <c r="OR12" s="38"/>
      <c r="OS12" s="38"/>
      <c r="OT12" s="38"/>
      <c r="OU12" s="38"/>
      <c r="OV12" s="71"/>
      <c r="OW12" s="71"/>
      <c r="OX12" s="38"/>
      <c r="OY12" s="38"/>
      <c r="OZ12" s="38"/>
      <c r="PA12" s="38"/>
      <c r="PB12" s="38"/>
      <c r="PC12" s="38"/>
      <c r="PD12" s="38"/>
      <c r="PE12" s="38"/>
      <c r="PF12" s="38"/>
      <c r="PG12" s="38"/>
      <c r="PH12" s="38"/>
      <c r="PI12" s="38"/>
      <c r="PJ12" s="38"/>
    </row>
    <row r="13" spans="1:426" x14ac:dyDescent="0.25">
      <c r="A13" s="66">
        <v>80</v>
      </c>
      <c r="B13" s="68">
        <v>0.47204968944099301</v>
      </c>
      <c r="C13" s="68"/>
      <c r="D13" s="68"/>
      <c r="E13" s="65"/>
      <c r="F13" s="65">
        <v>5</v>
      </c>
      <c r="G13" s="65">
        <v>22</v>
      </c>
      <c r="H13" s="65"/>
      <c r="I13" s="65"/>
      <c r="J13" s="65">
        <v>12</v>
      </c>
      <c r="K13" s="65"/>
      <c r="L13" s="65"/>
      <c r="M13" s="65"/>
      <c r="N13" s="65"/>
      <c r="O13" s="65"/>
      <c r="P13" s="65">
        <v>4</v>
      </c>
      <c r="Q13" s="65">
        <v>30</v>
      </c>
      <c r="R13" s="65">
        <v>0</v>
      </c>
      <c r="S13" s="65">
        <v>14</v>
      </c>
      <c r="T13" s="65">
        <v>24</v>
      </c>
      <c r="U13" s="65">
        <v>19</v>
      </c>
      <c r="V13" s="65">
        <v>0</v>
      </c>
      <c r="W13" s="65">
        <v>33</v>
      </c>
      <c r="X13" s="65">
        <v>22</v>
      </c>
      <c r="Y13" s="65">
        <v>23</v>
      </c>
      <c r="Z13" s="65">
        <v>0</v>
      </c>
      <c r="AA13" s="65"/>
      <c r="AB13" s="65"/>
      <c r="AC13" s="65"/>
      <c r="AD13" s="65">
        <v>26</v>
      </c>
      <c r="AE13" s="65">
        <v>0</v>
      </c>
      <c r="AF13" s="65">
        <v>22</v>
      </c>
      <c r="AG13" s="65">
        <v>20</v>
      </c>
      <c r="AH13" s="65">
        <v>24</v>
      </c>
      <c r="AI13" s="65">
        <v>0</v>
      </c>
      <c r="AJ13" s="65">
        <v>31</v>
      </c>
      <c r="AK13" s="65">
        <v>26</v>
      </c>
      <c r="AL13" s="65">
        <v>20</v>
      </c>
      <c r="AM13" s="65">
        <v>0</v>
      </c>
      <c r="AN13" s="65"/>
      <c r="AO13" s="65"/>
      <c r="AP13" s="65"/>
      <c r="AQ13" s="65">
        <v>28</v>
      </c>
      <c r="AR13" s="65">
        <v>0</v>
      </c>
      <c r="AS13" s="65">
        <v>21</v>
      </c>
      <c r="AT13" s="65">
        <v>17</v>
      </c>
      <c r="AU13" s="65">
        <v>13</v>
      </c>
      <c r="AV13" s="65">
        <v>0</v>
      </c>
      <c r="AW13" s="65">
        <v>39</v>
      </c>
      <c r="AX13" s="65">
        <v>33</v>
      </c>
      <c r="AY13" s="65">
        <v>29</v>
      </c>
      <c r="AZ13" s="65">
        <v>0</v>
      </c>
      <c r="BA13" s="65"/>
      <c r="BB13" s="65"/>
      <c r="BC13" s="65"/>
      <c r="BD13" s="65">
        <v>42</v>
      </c>
      <c r="BE13" s="65">
        <v>0</v>
      </c>
      <c r="BF13" s="65">
        <v>19</v>
      </c>
      <c r="BG13" s="65">
        <v>22</v>
      </c>
      <c r="BH13" s="65">
        <v>23</v>
      </c>
      <c r="BI13" s="65">
        <v>0</v>
      </c>
      <c r="BJ13" s="65">
        <v>39</v>
      </c>
      <c r="BK13" s="65">
        <v>28</v>
      </c>
      <c r="BL13" s="65">
        <v>37</v>
      </c>
      <c r="BM13" s="65">
        <v>0</v>
      </c>
      <c r="BN13" s="65"/>
      <c r="BO13" s="65"/>
      <c r="BP13" s="65"/>
      <c r="BQ13" s="65">
        <v>26</v>
      </c>
      <c r="BR13" s="65">
        <v>0</v>
      </c>
      <c r="BS13" s="65">
        <v>27</v>
      </c>
      <c r="BT13" s="65">
        <v>20</v>
      </c>
      <c r="BU13" s="65">
        <v>21</v>
      </c>
      <c r="BV13" s="65">
        <v>0</v>
      </c>
      <c r="BW13" s="65">
        <v>32</v>
      </c>
      <c r="BX13" s="65">
        <v>19</v>
      </c>
      <c r="BY13" s="65">
        <v>27</v>
      </c>
      <c r="BZ13" s="65">
        <v>0</v>
      </c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N13" s="71"/>
      <c r="MO13" s="71"/>
      <c r="MP13" s="38"/>
      <c r="MQ13" s="38"/>
      <c r="MR13" s="38"/>
      <c r="MS13" s="38"/>
      <c r="MT13" s="38"/>
      <c r="MU13" s="38"/>
      <c r="MV13" s="38"/>
      <c r="MW13" s="38"/>
      <c r="MX13" s="38"/>
      <c r="MY13" s="38"/>
      <c r="MZ13" s="38"/>
      <c r="NA13" s="38"/>
      <c r="NB13" s="38"/>
      <c r="NC13" s="71"/>
      <c r="ND13" s="71"/>
      <c r="NE13" s="38"/>
      <c r="NF13" s="38"/>
      <c r="NG13" s="38"/>
      <c r="NH13" s="38"/>
      <c r="NI13" s="38"/>
      <c r="NJ13" s="38"/>
      <c r="NK13" s="38"/>
      <c r="NL13" s="38"/>
      <c r="NM13" s="38"/>
      <c r="NN13" s="38"/>
      <c r="NO13" s="38"/>
      <c r="NP13" s="38"/>
      <c r="NQ13" s="38"/>
      <c r="NR13" s="71"/>
      <c r="NS13" s="71"/>
      <c r="NT13" s="38"/>
      <c r="NU13" s="38"/>
      <c r="NV13" s="38"/>
      <c r="NW13" s="38"/>
      <c r="NX13" s="38"/>
      <c r="NY13" s="38"/>
      <c r="NZ13" s="38"/>
      <c r="OA13" s="38"/>
      <c r="OB13" s="38"/>
      <c r="OC13" s="38"/>
      <c r="OD13" s="38"/>
      <c r="OE13" s="38"/>
      <c r="OF13" s="38"/>
      <c r="OG13" s="71"/>
      <c r="OH13" s="71"/>
      <c r="OI13" s="38"/>
      <c r="OJ13" s="38"/>
      <c r="OK13" s="38"/>
      <c r="OL13" s="38"/>
      <c r="OM13" s="38"/>
      <c r="ON13" s="38"/>
      <c r="OO13" s="38"/>
      <c r="OP13" s="38"/>
      <c r="OQ13" s="38"/>
      <c r="OR13" s="38"/>
      <c r="OS13" s="38"/>
      <c r="OT13" s="38"/>
      <c r="OU13" s="38"/>
      <c r="OV13" s="71"/>
      <c r="OW13" s="71"/>
      <c r="OX13" s="38"/>
      <c r="OY13" s="38"/>
      <c r="OZ13" s="38"/>
      <c r="PA13" s="38"/>
      <c r="PB13" s="38"/>
      <c r="PC13" s="38"/>
      <c r="PD13" s="38"/>
      <c r="PE13" s="38"/>
      <c r="PF13" s="38"/>
      <c r="PG13" s="38"/>
      <c r="PH13" s="38"/>
      <c r="PI13" s="38"/>
      <c r="PJ13" s="38"/>
    </row>
    <row r="14" spans="1:426" x14ac:dyDescent="0.25">
      <c r="A14" s="66">
        <v>60</v>
      </c>
      <c r="B14" s="68">
        <v>0.44528301886792399</v>
      </c>
      <c r="C14" s="68"/>
      <c r="D14" s="68"/>
      <c r="E14" s="65"/>
      <c r="F14" s="65">
        <v>4</v>
      </c>
      <c r="G14" s="65">
        <v>23</v>
      </c>
      <c r="H14" s="65">
        <v>32</v>
      </c>
      <c r="I14" s="65"/>
      <c r="J14" s="65">
        <v>20</v>
      </c>
      <c r="K14" s="65">
        <v>29</v>
      </c>
      <c r="L14" s="65"/>
      <c r="M14" s="65">
        <v>29</v>
      </c>
      <c r="N14" s="65"/>
      <c r="O14" s="65"/>
      <c r="P14" s="65">
        <v>3</v>
      </c>
      <c r="Q14" s="65">
        <v>39</v>
      </c>
      <c r="R14" s="65">
        <v>27</v>
      </c>
      <c r="S14" s="65">
        <v>15</v>
      </c>
      <c r="T14" s="65">
        <v>23</v>
      </c>
      <c r="U14" s="65">
        <v>19</v>
      </c>
      <c r="V14" s="65">
        <v>39</v>
      </c>
      <c r="W14" s="65">
        <v>28</v>
      </c>
      <c r="X14" s="65">
        <v>24</v>
      </c>
      <c r="Y14" s="65">
        <v>27</v>
      </c>
      <c r="Z14" s="65">
        <v>33</v>
      </c>
      <c r="AA14" s="65"/>
      <c r="AB14" s="65"/>
      <c r="AC14" s="65"/>
      <c r="AD14" s="65">
        <v>36</v>
      </c>
      <c r="AE14" s="65">
        <v>37</v>
      </c>
      <c r="AF14" s="65">
        <v>17</v>
      </c>
      <c r="AG14" s="65">
        <v>23</v>
      </c>
      <c r="AH14" s="65">
        <v>20</v>
      </c>
      <c r="AI14" s="65">
        <v>35</v>
      </c>
      <c r="AJ14" s="65">
        <v>28</v>
      </c>
      <c r="AK14" s="65">
        <v>26</v>
      </c>
      <c r="AL14" s="65">
        <v>30</v>
      </c>
      <c r="AM14" s="65">
        <v>30</v>
      </c>
      <c r="AN14" s="65"/>
      <c r="AO14" s="65"/>
      <c r="AP14" s="65"/>
      <c r="AQ14" s="65">
        <v>32</v>
      </c>
      <c r="AR14" s="65">
        <v>25</v>
      </c>
      <c r="AS14" s="65">
        <v>16</v>
      </c>
      <c r="AT14" s="65">
        <v>21</v>
      </c>
      <c r="AU14" s="65">
        <v>23</v>
      </c>
      <c r="AV14" s="65">
        <v>36</v>
      </c>
      <c r="AW14" s="65">
        <v>29</v>
      </c>
      <c r="AX14" s="65">
        <v>21</v>
      </c>
      <c r="AY14" s="65">
        <v>25</v>
      </c>
      <c r="AZ14" s="65">
        <v>37</v>
      </c>
      <c r="BA14" s="65"/>
      <c r="BB14" s="65"/>
      <c r="BC14" s="65"/>
      <c r="BD14" s="65">
        <v>30</v>
      </c>
      <c r="BE14" s="65">
        <v>29</v>
      </c>
      <c r="BF14" s="65">
        <v>19</v>
      </c>
      <c r="BG14" s="65">
        <v>30</v>
      </c>
      <c r="BH14" s="65">
        <v>26</v>
      </c>
      <c r="BI14" s="65">
        <v>34</v>
      </c>
      <c r="BJ14" s="65">
        <v>34</v>
      </c>
      <c r="BK14" s="65">
        <v>24</v>
      </c>
      <c r="BL14" s="65">
        <v>22</v>
      </c>
      <c r="BM14" s="65">
        <v>32</v>
      </c>
      <c r="BN14" s="65"/>
      <c r="BO14" s="65"/>
      <c r="BP14" s="65"/>
      <c r="BQ14" s="65">
        <v>44</v>
      </c>
      <c r="BR14" s="65">
        <v>22</v>
      </c>
      <c r="BS14" s="65">
        <v>14</v>
      </c>
      <c r="BT14" s="65">
        <v>17</v>
      </c>
      <c r="BU14" s="65">
        <v>14</v>
      </c>
      <c r="BV14" s="65">
        <v>26</v>
      </c>
      <c r="BW14" s="65">
        <v>36</v>
      </c>
      <c r="BX14" s="65">
        <v>22</v>
      </c>
      <c r="BY14" s="65">
        <v>29</v>
      </c>
      <c r="BZ14" s="65">
        <v>26</v>
      </c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N14" s="71"/>
      <c r="MO14" s="71"/>
      <c r="MP14" s="38"/>
      <c r="MQ14" s="38"/>
      <c r="MR14" s="38"/>
      <c r="MS14" s="38"/>
      <c r="MT14" s="38"/>
      <c r="MU14" s="38"/>
      <c r="MV14" s="38"/>
      <c r="MW14" s="38"/>
      <c r="MX14" s="38"/>
      <c r="MY14" s="38"/>
      <c r="MZ14" s="38"/>
      <c r="NA14" s="38"/>
      <c r="NB14" s="38"/>
      <c r="NC14" s="71"/>
      <c r="ND14" s="71"/>
      <c r="NE14" s="38"/>
      <c r="NF14" s="38"/>
      <c r="NG14" s="38"/>
      <c r="NH14" s="38"/>
      <c r="NI14" s="38"/>
      <c r="NJ14" s="38"/>
      <c r="NK14" s="38"/>
      <c r="NL14" s="38"/>
      <c r="NM14" s="38"/>
      <c r="NN14" s="38"/>
      <c r="NO14" s="38"/>
      <c r="NP14" s="38"/>
      <c r="NQ14" s="38"/>
      <c r="NR14" s="71"/>
      <c r="NS14" s="71"/>
      <c r="NT14" s="38"/>
      <c r="NU14" s="38"/>
      <c r="NV14" s="38"/>
      <c r="NW14" s="38"/>
      <c r="NX14" s="38"/>
      <c r="NY14" s="38"/>
      <c r="NZ14" s="38"/>
      <c r="OA14" s="38"/>
      <c r="OB14" s="38"/>
      <c r="OC14" s="38"/>
      <c r="OD14" s="38"/>
      <c r="OE14" s="38"/>
      <c r="OF14" s="38"/>
      <c r="OG14" s="71"/>
      <c r="OH14" s="71"/>
      <c r="OI14" s="38"/>
      <c r="OJ14" s="38"/>
      <c r="OK14" s="38"/>
      <c r="OL14" s="38"/>
      <c r="OM14" s="38"/>
      <c r="ON14" s="38"/>
      <c r="OO14" s="38"/>
      <c r="OP14" s="38"/>
      <c r="OQ14" s="38"/>
      <c r="OR14" s="38"/>
      <c r="OS14" s="38"/>
      <c r="OT14" s="38"/>
      <c r="OU14" s="38"/>
      <c r="OV14" s="71"/>
      <c r="OW14" s="71"/>
      <c r="OX14" s="38"/>
      <c r="OY14" s="38"/>
      <c r="OZ14" s="38"/>
      <c r="PA14" s="38"/>
      <c r="PB14" s="38"/>
      <c r="PC14" s="38"/>
      <c r="PD14" s="38"/>
      <c r="PE14" s="38"/>
      <c r="PF14" s="38"/>
      <c r="PG14" s="38"/>
      <c r="PH14" s="38"/>
      <c r="PI14" s="38"/>
      <c r="PJ14" s="38"/>
    </row>
    <row r="15" spans="1:426" x14ac:dyDescent="0.25">
      <c r="A15" s="66">
        <v>40</v>
      </c>
      <c r="B15" s="68">
        <v>0.42164179099999999</v>
      </c>
      <c r="C15" s="68"/>
      <c r="D15" s="68"/>
      <c r="E15" s="65"/>
      <c r="F15" s="65">
        <v>3</v>
      </c>
      <c r="G15" s="65">
        <v>20</v>
      </c>
      <c r="H15" s="65">
        <v>27</v>
      </c>
      <c r="I15" s="65">
        <v>38</v>
      </c>
      <c r="J15" s="65">
        <v>18</v>
      </c>
      <c r="K15" s="65">
        <v>26</v>
      </c>
      <c r="L15" s="65">
        <v>26</v>
      </c>
      <c r="M15" s="65">
        <v>22</v>
      </c>
      <c r="N15" s="65">
        <v>33</v>
      </c>
      <c r="O15" s="65"/>
      <c r="P15" s="65">
        <v>2</v>
      </c>
      <c r="Q15" s="65">
        <v>0</v>
      </c>
      <c r="R15" s="65">
        <v>41</v>
      </c>
      <c r="S15" s="65">
        <v>23</v>
      </c>
      <c r="T15" s="65">
        <v>23</v>
      </c>
      <c r="U15" s="65">
        <v>12</v>
      </c>
      <c r="V15" s="65">
        <v>29</v>
      </c>
      <c r="W15" s="65">
        <v>0</v>
      </c>
      <c r="X15" s="65">
        <v>28</v>
      </c>
      <c r="Y15" s="65">
        <v>17</v>
      </c>
      <c r="Z15" s="65">
        <v>31</v>
      </c>
      <c r="AA15" s="65"/>
      <c r="AB15" s="65"/>
      <c r="AC15" s="65"/>
      <c r="AD15" s="65">
        <v>0</v>
      </c>
      <c r="AE15" s="65">
        <v>24</v>
      </c>
      <c r="AF15" s="65">
        <v>17</v>
      </c>
      <c r="AG15" s="65">
        <v>15</v>
      </c>
      <c r="AH15" s="65">
        <v>14</v>
      </c>
      <c r="AI15" s="65">
        <v>30</v>
      </c>
      <c r="AJ15" s="65">
        <v>0</v>
      </c>
      <c r="AK15" s="65">
        <v>24</v>
      </c>
      <c r="AL15" s="65">
        <v>22</v>
      </c>
      <c r="AM15" s="65">
        <v>38</v>
      </c>
      <c r="AN15" s="65"/>
      <c r="AO15" s="65"/>
      <c r="AP15" s="65"/>
      <c r="AQ15" s="65">
        <v>0</v>
      </c>
      <c r="AR15" s="65">
        <v>42</v>
      </c>
      <c r="AS15" s="65">
        <v>21</v>
      </c>
      <c r="AT15" s="65">
        <v>27</v>
      </c>
      <c r="AU15" s="65">
        <v>22</v>
      </c>
      <c r="AV15" s="65">
        <v>33</v>
      </c>
      <c r="AW15" s="65">
        <v>0</v>
      </c>
      <c r="AX15" s="65">
        <v>24</v>
      </c>
      <c r="AY15" s="65">
        <v>21</v>
      </c>
      <c r="AZ15" s="65">
        <v>29</v>
      </c>
      <c r="BA15" s="65"/>
      <c r="BB15" s="65"/>
      <c r="BC15" s="65"/>
      <c r="BD15" s="65">
        <v>0</v>
      </c>
      <c r="BE15" s="65">
        <v>32</v>
      </c>
      <c r="BF15" s="65">
        <v>15</v>
      </c>
      <c r="BG15" s="65">
        <v>15</v>
      </c>
      <c r="BH15" s="65">
        <v>20</v>
      </c>
      <c r="BI15" s="65">
        <v>31</v>
      </c>
      <c r="BJ15" s="65">
        <v>0</v>
      </c>
      <c r="BK15" s="65">
        <v>27</v>
      </c>
      <c r="BL15" s="65">
        <v>18</v>
      </c>
      <c r="BM15" s="65">
        <v>29</v>
      </c>
      <c r="BN15" s="65"/>
      <c r="BO15" s="65"/>
      <c r="BP15" s="65"/>
      <c r="BQ15" s="65">
        <v>0</v>
      </c>
      <c r="BR15" s="65">
        <v>33</v>
      </c>
      <c r="BS15" s="65">
        <v>18</v>
      </c>
      <c r="BT15" s="65">
        <v>21</v>
      </c>
      <c r="BU15" s="65">
        <v>16</v>
      </c>
      <c r="BV15" s="65">
        <v>36</v>
      </c>
      <c r="BW15" s="65">
        <v>0</v>
      </c>
      <c r="BX15" s="65">
        <v>25</v>
      </c>
      <c r="BY15" s="65">
        <v>19</v>
      </c>
      <c r="BZ15" s="65">
        <v>36</v>
      </c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N15" s="71"/>
      <c r="MO15" s="71"/>
      <c r="MP15" s="38"/>
      <c r="MQ15" s="38"/>
      <c r="MR15" s="38"/>
      <c r="MS15" s="38"/>
      <c r="MT15" s="38"/>
      <c r="MU15" s="38"/>
      <c r="MV15" s="38"/>
      <c r="MW15" s="38"/>
      <c r="MX15" s="38"/>
      <c r="MY15" s="38"/>
      <c r="MZ15" s="38"/>
      <c r="NA15" s="38"/>
      <c r="NB15" s="38"/>
      <c r="NC15" s="71"/>
      <c r="ND15" s="71"/>
      <c r="NE15" s="38"/>
      <c r="NF15" s="38"/>
      <c r="NG15" s="38"/>
      <c r="NH15" s="38"/>
      <c r="NI15" s="38"/>
      <c r="NJ15" s="38"/>
      <c r="NK15" s="38"/>
      <c r="NL15" s="38"/>
      <c r="NM15" s="38"/>
      <c r="NN15" s="38"/>
      <c r="NO15" s="38"/>
      <c r="NP15" s="38"/>
      <c r="NQ15" s="38"/>
      <c r="NR15" s="71"/>
      <c r="NS15" s="71"/>
      <c r="NT15" s="38"/>
      <c r="NU15" s="38"/>
      <c r="NV15" s="38"/>
      <c r="NW15" s="38"/>
      <c r="NX15" s="38"/>
      <c r="NY15" s="38"/>
      <c r="NZ15" s="38"/>
      <c r="OA15" s="38"/>
      <c r="OB15" s="38"/>
      <c r="OC15" s="38"/>
      <c r="OD15" s="38"/>
      <c r="OE15" s="38"/>
      <c r="OF15" s="38"/>
      <c r="OG15" s="71"/>
      <c r="OH15" s="71"/>
      <c r="OI15" s="38"/>
      <c r="OJ15" s="38"/>
      <c r="OK15" s="38"/>
      <c r="OL15" s="38"/>
      <c r="OM15" s="38"/>
      <c r="ON15" s="38"/>
      <c r="OO15" s="38"/>
      <c r="OP15" s="38"/>
      <c r="OQ15" s="38"/>
      <c r="OR15" s="38"/>
      <c r="OS15" s="38"/>
      <c r="OT15" s="38"/>
      <c r="OU15" s="38"/>
      <c r="OV15" s="71"/>
      <c r="OW15" s="71"/>
      <c r="OX15" s="38"/>
      <c r="OY15" s="38"/>
      <c r="OZ15" s="38"/>
      <c r="PA15" s="38"/>
      <c r="PB15" s="38"/>
      <c r="PC15" s="38"/>
      <c r="PD15" s="38"/>
      <c r="PE15" s="38"/>
      <c r="PF15" s="38"/>
      <c r="PG15" s="38"/>
      <c r="PH15" s="38"/>
      <c r="PI15" s="38"/>
      <c r="PJ15" s="38"/>
    </row>
    <row r="16" spans="1:426" x14ac:dyDescent="0.25">
      <c r="A16" s="66">
        <v>20</v>
      </c>
      <c r="B16" s="68">
        <v>0.38487972508591001</v>
      </c>
      <c r="C16" s="68"/>
      <c r="D16" s="68"/>
      <c r="E16" s="65"/>
      <c r="F16" s="65">
        <v>2</v>
      </c>
      <c r="G16" s="65">
        <v>13</v>
      </c>
      <c r="H16" s="65">
        <v>14</v>
      </c>
      <c r="I16" s="65">
        <v>36</v>
      </c>
      <c r="J16" s="65">
        <v>17</v>
      </c>
      <c r="K16" s="65">
        <v>24</v>
      </c>
      <c r="L16" s="65">
        <v>43</v>
      </c>
      <c r="M16" s="65">
        <v>18</v>
      </c>
      <c r="N16" s="65">
        <v>33</v>
      </c>
      <c r="O16" s="65"/>
      <c r="P16" s="65">
        <v>1</v>
      </c>
      <c r="Q16" s="65">
        <v>0</v>
      </c>
      <c r="R16" s="65">
        <v>32</v>
      </c>
      <c r="S16" s="65">
        <v>25</v>
      </c>
      <c r="T16" s="65">
        <v>17</v>
      </c>
      <c r="U16" s="65">
        <v>26</v>
      </c>
      <c r="V16" s="65">
        <v>32</v>
      </c>
      <c r="W16" s="65">
        <v>0</v>
      </c>
      <c r="X16" s="65">
        <v>0</v>
      </c>
      <c r="Y16" s="65">
        <v>0</v>
      </c>
      <c r="Z16" s="65">
        <v>36</v>
      </c>
      <c r="AA16" s="65">
        <v>51</v>
      </c>
      <c r="AB16" s="65">
        <v>49</v>
      </c>
      <c r="AC16" s="65">
        <v>52</v>
      </c>
      <c r="AD16" s="65">
        <v>0</v>
      </c>
      <c r="AE16" s="65">
        <v>39</v>
      </c>
      <c r="AF16" s="65">
        <v>19</v>
      </c>
      <c r="AG16" s="65">
        <v>22</v>
      </c>
      <c r="AH16" s="65">
        <v>23</v>
      </c>
      <c r="AI16" s="65">
        <v>35</v>
      </c>
      <c r="AJ16" s="65">
        <v>0</v>
      </c>
      <c r="AK16" s="65">
        <v>0</v>
      </c>
      <c r="AL16" s="65">
        <v>0</v>
      </c>
      <c r="AM16" s="65">
        <v>32</v>
      </c>
      <c r="AN16" s="65">
        <v>53</v>
      </c>
      <c r="AO16" s="65">
        <v>55</v>
      </c>
      <c r="AP16" s="65">
        <v>50</v>
      </c>
      <c r="AQ16" s="65">
        <v>0</v>
      </c>
      <c r="AR16" s="65">
        <v>33</v>
      </c>
      <c r="AS16" s="65">
        <v>25</v>
      </c>
      <c r="AT16" s="65">
        <v>17</v>
      </c>
      <c r="AU16" s="65">
        <v>17</v>
      </c>
      <c r="AV16" s="65">
        <v>31</v>
      </c>
      <c r="AW16" s="65">
        <v>0</v>
      </c>
      <c r="AX16" s="65">
        <v>0</v>
      </c>
      <c r="AY16" s="65">
        <v>0</v>
      </c>
      <c r="AZ16" s="65">
        <v>34</v>
      </c>
      <c r="BA16" s="65">
        <v>59</v>
      </c>
      <c r="BB16" s="65">
        <v>38</v>
      </c>
      <c r="BC16" s="65">
        <v>49</v>
      </c>
      <c r="BD16" s="65">
        <v>0</v>
      </c>
      <c r="BE16" s="65">
        <v>39</v>
      </c>
      <c r="BF16" s="65">
        <v>22</v>
      </c>
      <c r="BG16" s="65">
        <v>17</v>
      </c>
      <c r="BH16" s="65">
        <v>16</v>
      </c>
      <c r="BI16" s="65">
        <v>35</v>
      </c>
      <c r="BJ16" s="65">
        <v>0</v>
      </c>
      <c r="BK16" s="65">
        <v>0</v>
      </c>
      <c r="BL16" s="65">
        <v>0</v>
      </c>
      <c r="BM16" s="65">
        <v>39</v>
      </c>
      <c r="BN16" s="65">
        <v>49</v>
      </c>
      <c r="BO16" s="65">
        <v>50</v>
      </c>
      <c r="BP16" s="65">
        <v>49</v>
      </c>
      <c r="BQ16" s="65">
        <v>0</v>
      </c>
      <c r="BR16" s="65">
        <v>45</v>
      </c>
      <c r="BS16" s="65">
        <v>20</v>
      </c>
      <c r="BT16" s="65">
        <v>22</v>
      </c>
      <c r="BU16" s="65">
        <v>22</v>
      </c>
      <c r="BV16" s="65">
        <v>38</v>
      </c>
      <c r="BW16" s="65">
        <v>0</v>
      </c>
      <c r="BX16" s="65">
        <v>0</v>
      </c>
      <c r="BY16" s="65">
        <v>0</v>
      </c>
      <c r="BZ16" s="65">
        <v>38</v>
      </c>
      <c r="CA16" s="65">
        <v>43</v>
      </c>
      <c r="CB16" s="65">
        <v>51</v>
      </c>
      <c r="CC16" s="65">
        <v>53</v>
      </c>
      <c r="CD16" s="65"/>
      <c r="CE16" s="65"/>
      <c r="CF16" s="65"/>
      <c r="CG16" s="65"/>
      <c r="CH16" s="65"/>
      <c r="CI16" s="65"/>
      <c r="CJ16" s="65"/>
      <c r="CK16" s="65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N16" s="71"/>
      <c r="MO16" s="71"/>
      <c r="MP16" s="38"/>
      <c r="MQ16" s="38"/>
      <c r="MR16" s="38"/>
      <c r="MS16" s="38"/>
      <c r="MT16" s="38"/>
      <c r="MU16" s="38"/>
      <c r="MV16" s="38"/>
      <c r="MW16" s="38"/>
      <c r="MX16" s="38"/>
      <c r="MY16" s="38"/>
      <c r="MZ16" s="38"/>
      <c r="NA16" s="38"/>
      <c r="NB16" s="38"/>
      <c r="NC16" s="71"/>
      <c r="ND16" s="71"/>
      <c r="NE16" s="38"/>
      <c r="NF16" s="38"/>
      <c r="NG16" s="38"/>
      <c r="NH16" s="38"/>
      <c r="NI16" s="38"/>
      <c r="NJ16" s="38"/>
      <c r="NK16" s="38"/>
      <c r="NL16" s="38"/>
      <c r="NM16" s="38"/>
      <c r="NN16" s="38"/>
      <c r="NO16" s="38"/>
      <c r="NP16" s="38"/>
      <c r="NQ16" s="38"/>
      <c r="NR16" s="71"/>
      <c r="NS16" s="71"/>
      <c r="NT16" s="38"/>
      <c r="NU16" s="38"/>
      <c r="NV16" s="38"/>
      <c r="NW16" s="38"/>
      <c r="NX16" s="38"/>
      <c r="NY16" s="38"/>
      <c r="NZ16" s="38"/>
      <c r="OA16" s="38"/>
      <c r="OB16" s="38"/>
      <c r="OC16" s="38"/>
      <c r="OD16" s="38"/>
      <c r="OE16" s="38"/>
      <c r="OF16" s="38"/>
      <c r="OG16" s="71"/>
      <c r="OH16" s="71"/>
      <c r="OI16" s="38"/>
      <c r="OJ16" s="38"/>
      <c r="OK16" s="38"/>
      <c r="OL16" s="38"/>
      <c r="OM16" s="38"/>
      <c r="ON16" s="38"/>
      <c r="OO16" s="38"/>
      <c r="OP16" s="38"/>
      <c r="OQ16" s="38"/>
      <c r="OR16" s="38"/>
      <c r="OS16" s="38"/>
      <c r="OT16" s="38"/>
      <c r="OU16" s="38"/>
      <c r="OV16" s="71"/>
      <c r="OW16" s="71"/>
      <c r="OX16" s="38"/>
      <c r="OY16" s="38"/>
      <c r="OZ16" s="38"/>
      <c r="PA16" s="38"/>
      <c r="PB16" s="38"/>
      <c r="PC16" s="38"/>
      <c r="PD16" s="38"/>
      <c r="PE16" s="38"/>
      <c r="PF16" s="38"/>
      <c r="PG16" s="38"/>
      <c r="PH16" s="38"/>
      <c r="PI16" s="38"/>
      <c r="PJ16" s="38"/>
    </row>
    <row r="17" spans="1:426" x14ac:dyDescent="0.25">
      <c r="A17" s="66" t="s">
        <v>54</v>
      </c>
      <c r="B17" s="68">
        <v>0.28685258964143401</v>
      </c>
      <c r="C17" s="68"/>
      <c r="D17" s="68"/>
      <c r="E17" s="65"/>
      <c r="F17">
        <v>1</v>
      </c>
      <c r="G17">
        <v>22</v>
      </c>
      <c r="H17">
        <v>27</v>
      </c>
      <c r="I17">
        <v>26</v>
      </c>
      <c r="J17">
        <v>14</v>
      </c>
      <c r="K17">
        <v>21</v>
      </c>
      <c r="L17">
        <v>31</v>
      </c>
      <c r="M17">
        <v>31</v>
      </c>
      <c r="N17">
        <v>34</v>
      </c>
      <c r="P17" s="17">
        <v>0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49</v>
      </c>
      <c r="AB17" s="17">
        <v>51</v>
      </c>
      <c r="AC17" s="17">
        <v>48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>
        <v>47</v>
      </c>
      <c r="AO17" s="17">
        <v>45</v>
      </c>
      <c r="AP17" s="17">
        <v>50</v>
      </c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>
        <v>41</v>
      </c>
      <c r="BB17" s="17">
        <v>62</v>
      </c>
      <c r="BC17" s="17">
        <v>51</v>
      </c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>
        <v>51</v>
      </c>
      <c r="BO17" s="17">
        <v>50</v>
      </c>
      <c r="BP17" s="17">
        <v>51</v>
      </c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>
        <v>57</v>
      </c>
      <c r="CB17" s="17">
        <v>49</v>
      </c>
      <c r="CC17" s="17">
        <v>47</v>
      </c>
      <c r="CD17" s="65"/>
      <c r="CE17" s="65"/>
      <c r="CF17" s="65"/>
      <c r="CG17" s="65"/>
      <c r="CH17" s="65"/>
      <c r="CI17" s="65"/>
      <c r="CJ17" s="65"/>
      <c r="CK17" s="65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N17" s="71"/>
      <c r="MO17" s="71"/>
      <c r="MP17" s="38"/>
      <c r="MQ17" s="38"/>
      <c r="MR17" s="38"/>
      <c r="MS17" s="38"/>
      <c r="MT17" s="38"/>
      <c r="MU17" s="38"/>
      <c r="MV17" s="38"/>
      <c r="MW17" s="38"/>
      <c r="MX17" s="38"/>
      <c r="MY17" s="38"/>
      <c r="MZ17" s="38"/>
      <c r="NA17" s="38"/>
      <c r="NB17" s="38"/>
      <c r="NC17" s="71"/>
      <c r="ND17" s="71"/>
      <c r="NE17" s="38"/>
      <c r="NF17" s="38"/>
      <c r="NG17" s="38"/>
      <c r="NH17" s="38"/>
      <c r="NI17" s="38"/>
      <c r="NJ17" s="38"/>
      <c r="NK17" s="38"/>
      <c r="NL17" s="38"/>
      <c r="NM17" s="38"/>
      <c r="NN17" s="38"/>
      <c r="NO17" s="38"/>
      <c r="NP17" s="38"/>
      <c r="NQ17" s="38"/>
      <c r="NR17" s="71"/>
      <c r="NS17" s="71"/>
      <c r="NT17" s="38"/>
      <c r="NU17" s="38"/>
      <c r="NV17" s="38"/>
      <c r="NW17" s="38"/>
      <c r="NX17" s="38"/>
      <c r="NY17" s="38"/>
      <c r="NZ17" s="38"/>
      <c r="OA17" s="38"/>
      <c r="OB17" s="38"/>
      <c r="OC17" s="38"/>
      <c r="OD17" s="38"/>
      <c r="OE17" s="38"/>
      <c r="OF17" s="38"/>
      <c r="OG17" s="71"/>
      <c r="OH17" s="71"/>
      <c r="OI17" s="38"/>
      <c r="OJ17" s="38"/>
      <c r="OK17" s="38"/>
      <c r="OL17" s="38"/>
      <c r="OM17" s="38"/>
      <c r="ON17" s="38"/>
      <c r="OO17" s="38"/>
      <c r="OP17" s="38"/>
      <c r="OQ17" s="38"/>
      <c r="OR17" s="38"/>
      <c r="OS17" s="38"/>
      <c r="OT17" s="38"/>
      <c r="OU17" s="38"/>
      <c r="OV17" s="71"/>
      <c r="OW17" s="71"/>
      <c r="OX17" s="38"/>
      <c r="OY17" s="38"/>
      <c r="OZ17" s="38"/>
      <c r="PA17" s="38"/>
      <c r="PB17" s="38"/>
      <c r="PC17" s="38"/>
      <c r="PD17" s="38"/>
      <c r="PE17" s="38"/>
      <c r="PF17" s="38"/>
      <c r="PG17" s="38"/>
      <c r="PH17" s="38"/>
      <c r="PI17" s="38"/>
      <c r="PJ17" s="38"/>
    </row>
    <row r="18" spans="1:426" x14ac:dyDescent="0.25">
      <c r="CD18" s="65"/>
      <c r="CE18" s="65"/>
      <c r="CF18" s="65"/>
      <c r="CG18" s="65"/>
      <c r="CH18" s="65"/>
      <c r="CI18" s="65"/>
      <c r="CJ18" s="65"/>
      <c r="CK18" s="65"/>
    </row>
    <row r="19" spans="1:426" x14ac:dyDescent="0.25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spans="1:426" x14ac:dyDescent="0.25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  <c r="GI20" s="68"/>
      <c r="GJ20" s="68"/>
      <c r="GK20" s="68"/>
      <c r="GL20" s="68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8"/>
      <c r="GX20" s="68"/>
      <c r="GY20" s="68"/>
      <c r="GZ20" s="68"/>
      <c r="HA20" s="68"/>
      <c r="HB20" s="68"/>
      <c r="HC20" s="68"/>
      <c r="HD20" s="68"/>
      <c r="HE20" s="68"/>
      <c r="HF20" s="68"/>
      <c r="HG20" s="68"/>
      <c r="HH20" s="68"/>
      <c r="HI20" s="68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</row>
    <row r="22" spans="1:426" x14ac:dyDescent="0.25">
      <c r="A22" s="1"/>
    </row>
    <row r="23" spans="1:426" x14ac:dyDescent="0.25">
      <c r="A23" s="1"/>
    </row>
    <row r="24" spans="1:426" x14ac:dyDescent="0.25">
      <c r="A24" s="1"/>
    </row>
    <row r="25" spans="1:426" x14ac:dyDescent="0.25">
      <c r="A25" s="1"/>
    </row>
    <row r="26" spans="1:426" x14ac:dyDescent="0.25">
      <c r="A26" s="1"/>
    </row>
    <row r="28" spans="1:426" x14ac:dyDescent="0.25">
      <c r="DC28" s="68"/>
      <c r="DD28" s="68"/>
      <c r="DE28" s="68"/>
      <c r="DF28" s="68"/>
      <c r="DG28" s="68"/>
      <c r="DH28" s="68"/>
      <c r="DI28" s="68"/>
      <c r="DJ28" s="68"/>
      <c r="DL28" s="17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N28" s="38"/>
      <c r="MO28" s="38"/>
      <c r="MP28" s="72"/>
      <c r="MQ28" s="72"/>
      <c r="MR28" s="72"/>
      <c r="MS28" s="72"/>
      <c r="MT28" s="72"/>
      <c r="MU28" s="72"/>
      <c r="MV28" s="72"/>
      <c r="MW28" s="72"/>
      <c r="MX28" s="72"/>
      <c r="MY28" s="72"/>
      <c r="MZ28" s="72"/>
      <c r="NA28" s="72"/>
      <c r="NB28" s="72"/>
      <c r="NC28" s="6"/>
      <c r="ND28" s="1"/>
      <c r="NE28" s="72"/>
      <c r="NF28" s="72"/>
      <c r="NG28" s="72"/>
      <c r="NH28" s="72"/>
      <c r="NI28" s="72"/>
      <c r="NJ28" s="72"/>
      <c r="NK28" s="72"/>
      <c r="NL28" s="72"/>
      <c r="NM28" s="72"/>
      <c r="NN28" s="72"/>
      <c r="NO28" s="72"/>
      <c r="NP28" s="72"/>
      <c r="NQ28" s="72"/>
      <c r="NR28" s="1"/>
      <c r="NS28" s="1"/>
      <c r="NT28" s="72"/>
      <c r="NU28" s="72"/>
      <c r="NV28" s="72"/>
      <c r="NW28" s="72"/>
      <c r="NX28" s="72"/>
      <c r="NY28" s="72"/>
      <c r="NZ28" s="72"/>
      <c r="OA28" s="72"/>
      <c r="OB28" s="72"/>
      <c r="OC28" s="72"/>
      <c r="OD28" s="72"/>
      <c r="OE28" s="72"/>
      <c r="OF28" s="72"/>
      <c r="OG28" s="1"/>
      <c r="OH28" s="1"/>
      <c r="OI28" s="72"/>
      <c r="OJ28" s="72"/>
      <c r="OK28" s="72"/>
      <c r="OL28" s="72"/>
      <c r="OM28" s="72"/>
      <c r="ON28" s="72"/>
      <c r="OO28" s="72"/>
      <c r="OP28" s="72"/>
      <c r="OQ28" s="72"/>
      <c r="OR28" s="72"/>
      <c r="OS28" s="72"/>
      <c r="OT28" s="72"/>
      <c r="OU28" s="72"/>
      <c r="OV28" s="6"/>
      <c r="OW28" s="38"/>
      <c r="OX28" s="72"/>
      <c r="OY28" s="72"/>
      <c r="OZ28" s="72"/>
      <c r="PA28" s="72"/>
      <c r="PB28" s="72"/>
      <c r="PC28" s="72"/>
      <c r="PD28" s="72"/>
      <c r="PE28" s="72"/>
      <c r="PF28" s="72"/>
      <c r="PG28" s="72"/>
      <c r="PH28" s="72"/>
      <c r="PI28" s="72"/>
      <c r="PJ28" s="72"/>
    </row>
    <row r="29" spans="1:426" x14ac:dyDescent="0.25"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X29" s="72"/>
      <c r="Y29" s="72"/>
      <c r="Z29" s="72"/>
      <c r="AA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6"/>
      <c r="AT29" s="1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1"/>
      <c r="BI29" s="1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1"/>
      <c r="BX29" s="1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6"/>
      <c r="CM29" s="7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N29" s="71"/>
      <c r="MO29" s="71"/>
      <c r="MP29" s="38"/>
      <c r="MQ29" s="38"/>
      <c r="MR29" s="38"/>
      <c r="MS29" s="38"/>
      <c r="MT29" s="38"/>
      <c r="MU29" s="38"/>
      <c r="MV29" s="38"/>
      <c r="MW29" s="38"/>
      <c r="MX29" s="38"/>
      <c r="MY29" s="38"/>
      <c r="MZ29" s="38"/>
      <c r="NA29" s="38"/>
      <c r="NB29" s="38"/>
      <c r="NC29" s="71"/>
      <c r="ND29" s="71"/>
      <c r="NE29" s="38"/>
      <c r="NF29" s="38"/>
      <c r="NG29" s="38"/>
      <c r="NH29" s="38"/>
      <c r="NI29" s="38"/>
      <c r="NJ29" s="38"/>
      <c r="NK29" s="38"/>
      <c r="NL29" s="38"/>
      <c r="NM29" s="38"/>
      <c r="NN29" s="38"/>
      <c r="NO29" s="38"/>
      <c r="NP29" s="38"/>
      <c r="NQ29" s="38"/>
      <c r="NR29" s="71"/>
      <c r="NS29" s="71"/>
      <c r="NT29" s="38"/>
      <c r="NU29" s="38"/>
      <c r="NV29" s="38"/>
      <c r="NW29" s="38"/>
      <c r="NX29" s="38"/>
      <c r="NY29" s="38"/>
      <c r="NZ29" s="38"/>
      <c r="OA29" s="38"/>
      <c r="OB29" s="38"/>
      <c r="OC29" s="38"/>
      <c r="OD29" s="38"/>
      <c r="OE29" s="38"/>
      <c r="OF29" s="38"/>
      <c r="OG29" s="71"/>
      <c r="OH29" s="71"/>
      <c r="OI29" s="38"/>
      <c r="OJ29" s="38"/>
      <c r="OK29" s="38"/>
      <c r="OL29" s="38"/>
      <c r="OM29" s="38"/>
      <c r="ON29" s="38"/>
      <c r="OO29" s="38"/>
      <c r="OP29" s="38"/>
      <c r="OQ29" s="38"/>
      <c r="OR29" s="38"/>
      <c r="OS29" s="38"/>
      <c r="OT29" s="38"/>
      <c r="OU29" s="38"/>
      <c r="OV29" s="71"/>
      <c r="OW29" s="71"/>
      <c r="OX29" s="38"/>
      <c r="OY29" s="38"/>
      <c r="OZ29" s="38"/>
      <c r="PA29" s="38"/>
      <c r="PB29" s="38"/>
      <c r="PC29" s="38"/>
      <c r="PD29" s="38"/>
      <c r="PE29" s="38"/>
      <c r="PF29" s="38"/>
      <c r="PG29" s="38"/>
      <c r="PH29" s="38"/>
      <c r="PI29" s="38"/>
      <c r="PJ29" s="38"/>
    </row>
    <row r="30" spans="1:426" x14ac:dyDescent="0.25">
      <c r="X30" s="1"/>
      <c r="Y30" s="69"/>
      <c r="Z30" s="69"/>
      <c r="AA30" s="69"/>
      <c r="AB30" s="70"/>
      <c r="AC30" s="70"/>
      <c r="AD30" s="70"/>
      <c r="AE30" s="70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70"/>
      <c r="AT30" s="7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0"/>
      <c r="BI30" s="70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70"/>
      <c r="BX30" s="70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N30" s="71"/>
      <c r="MO30" s="71"/>
      <c r="MP30" s="38"/>
      <c r="MQ30" s="38"/>
      <c r="MR30" s="38"/>
      <c r="MS30" s="38"/>
      <c r="MT30" s="38"/>
      <c r="MU30" s="38"/>
      <c r="MV30" s="38"/>
      <c r="MW30" s="38"/>
      <c r="MX30" s="38"/>
      <c r="MY30" s="38"/>
      <c r="MZ30" s="38"/>
      <c r="NA30" s="38"/>
      <c r="NB30" s="38"/>
      <c r="NC30" s="71"/>
      <c r="ND30" s="71"/>
      <c r="NE30" s="38"/>
      <c r="NF30" s="38"/>
      <c r="NG30" s="38"/>
      <c r="NH30" s="38"/>
      <c r="NI30" s="38"/>
      <c r="NJ30" s="38"/>
      <c r="NK30" s="38"/>
      <c r="NL30" s="38"/>
      <c r="NM30" s="38"/>
      <c r="NN30" s="38"/>
      <c r="NO30" s="38"/>
      <c r="NP30" s="38"/>
      <c r="NQ30" s="38"/>
      <c r="NR30" s="71"/>
      <c r="NS30" s="71"/>
      <c r="NT30" s="38"/>
      <c r="NU30" s="38"/>
      <c r="NV30" s="38"/>
      <c r="NW30" s="38"/>
      <c r="NX30" s="38"/>
      <c r="NY30" s="38"/>
      <c r="NZ30" s="38"/>
      <c r="OA30" s="38"/>
      <c r="OB30" s="38"/>
      <c r="OC30" s="38"/>
      <c r="OD30" s="38"/>
      <c r="OE30" s="38"/>
      <c r="OF30" s="38"/>
      <c r="OG30" s="71"/>
      <c r="OH30" s="71"/>
      <c r="OI30" s="38"/>
      <c r="OJ30" s="38"/>
      <c r="OK30" s="38"/>
      <c r="OL30" s="38"/>
      <c r="OM30" s="38"/>
      <c r="ON30" s="38"/>
      <c r="OO30" s="38"/>
      <c r="OP30" s="38"/>
      <c r="OQ30" s="38"/>
      <c r="OR30" s="38"/>
      <c r="OS30" s="38"/>
      <c r="OT30" s="38"/>
      <c r="OU30" s="38"/>
      <c r="OV30" s="71"/>
      <c r="OW30" s="71"/>
      <c r="OX30" s="38"/>
      <c r="OY30" s="38"/>
      <c r="OZ30" s="38"/>
      <c r="PA30" s="38"/>
      <c r="PB30" s="38"/>
      <c r="PC30" s="38"/>
      <c r="PD30" s="38"/>
      <c r="PE30" s="38"/>
      <c r="PF30" s="38"/>
      <c r="PG30" s="38"/>
      <c r="PH30" s="38"/>
      <c r="PI30" s="38"/>
      <c r="PJ30" s="38"/>
    </row>
    <row r="31" spans="1:426" x14ac:dyDescent="0.25">
      <c r="A31" s="1"/>
      <c r="X31" s="1"/>
      <c r="Y31" s="69"/>
      <c r="Z31" s="69"/>
      <c r="AA31" s="69"/>
      <c r="AB31" s="70"/>
      <c r="AC31" s="70"/>
      <c r="AD31" s="70"/>
      <c r="AE31" s="70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70"/>
      <c r="AT31" s="7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70"/>
      <c r="BI31" s="70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70"/>
      <c r="BX31" s="70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N31" s="71"/>
      <c r="MO31" s="71"/>
      <c r="MP31" s="38"/>
      <c r="MQ31" s="38"/>
      <c r="MR31" s="38"/>
      <c r="MS31" s="38"/>
      <c r="MT31" s="38"/>
      <c r="MU31" s="38"/>
      <c r="MV31" s="38"/>
      <c r="MW31" s="38"/>
      <c r="MX31" s="38"/>
      <c r="MY31" s="38"/>
      <c r="MZ31" s="38"/>
      <c r="NA31" s="38"/>
      <c r="NB31" s="38"/>
      <c r="NC31" s="71"/>
      <c r="ND31" s="71"/>
      <c r="NE31" s="38"/>
      <c r="NF31" s="38"/>
      <c r="NG31" s="38"/>
      <c r="NH31" s="38"/>
      <c r="NI31" s="38"/>
      <c r="NJ31" s="38"/>
      <c r="NK31" s="38"/>
      <c r="NL31" s="38"/>
      <c r="NM31" s="38"/>
      <c r="NN31" s="38"/>
      <c r="NO31" s="38"/>
      <c r="NP31" s="38"/>
      <c r="NQ31" s="38"/>
      <c r="NR31" s="71"/>
      <c r="NS31" s="71"/>
      <c r="NT31" s="38"/>
      <c r="NU31" s="38"/>
      <c r="NV31" s="38"/>
      <c r="NW31" s="38"/>
      <c r="NX31" s="38"/>
      <c r="NY31" s="38"/>
      <c r="NZ31" s="38"/>
      <c r="OA31" s="38"/>
      <c r="OB31" s="38"/>
      <c r="OC31" s="38"/>
      <c r="OD31" s="38"/>
      <c r="OE31" s="38"/>
      <c r="OF31" s="38"/>
      <c r="OG31" s="71"/>
      <c r="OH31" s="71"/>
      <c r="OI31" s="38"/>
      <c r="OJ31" s="38"/>
      <c r="OK31" s="38"/>
      <c r="OL31" s="38"/>
      <c r="OM31" s="38"/>
      <c r="ON31" s="38"/>
      <c r="OO31" s="38"/>
      <c r="OP31" s="38"/>
      <c r="OQ31" s="38"/>
      <c r="OR31" s="38"/>
      <c r="OS31" s="38"/>
      <c r="OT31" s="38"/>
      <c r="OU31" s="38"/>
      <c r="OV31" s="71"/>
      <c r="OW31" s="71"/>
      <c r="OX31" s="38"/>
      <c r="OY31" s="38"/>
      <c r="OZ31" s="38"/>
      <c r="PA31" s="38"/>
      <c r="PB31" s="38"/>
      <c r="PC31" s="38"/>
      <c r="PD31" s="38"/>
      <c r="PE31" s="38"/>
      <c r="PF31" s="38"/>
      <c r="PG31" s="38"/>
      <c r="PH31" s="38"/>
      <c r="PI31" s="38"/>
      <c r="PJ31" s="38"/>
    </row>
    <row r="32" spans="1:426" x14ac:dyDescent="0.25">
      <c r="A32" s="1"/>
      <c r="X32" s="1"/>
      <c r="Y32" s="69"/>
      <c r="Z32" s="69"/>
      <c r="AA32" s="69"/>
      <c r="AB32" s="70"/>
      <c r="AC32" s="70"/>
      <c r="AD32" s="70"/>
      <c r="AE32" s="70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70"/>
      <c r="AT32" s="7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70"/>
      <c r="BI32" s="70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70"/>
      <c r="BX32" s="70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N32" s="71"/>
      <c r="MO32" s="71"/>
      <c r="MP32" s="38"/>
      <c r="MQ32" s="38"/>
      <c r="MR32" s="38"/>
      <c r="MS32" s="38"/>
      <c r="MT32" s="38"/>
      <c r="MU32" s="38"/>
      <c r="MV32" s="38"/>
      <c r="MW32" s="38"/>
      <c r="MX32" s="38"/>
      <c r="MY32" s="38"/>
      <c r="MZ32" s="38"/>
      <c r="NA32" s="38"/>
      <c r="NB32" s="38"/>
      <c r="NC32" s="71"/>
      <c r="ND32" s="71"/>
      <c r="NE32" s="38"/>
      <c r="NF32" s="38"/>
      <c r="NG32" s="38"/>
      <c r="NH32" s="38"/>
      <c r="NI32" s="38"/>
      <c r="NJ32" s="38"/>
      <c r="NK32" s="38"/>
      <c r="NL32" s="38"/>
      <c r="NM32" s="38"/>
      <c r="NN32" s="38"/>
      <c r="NO32" s="38"/>
      <c r="NP32" s="38"/>
      <c r="NQ32" s="38"/>
      <c r="NR32" s="71"/>
      <c r="NS32" s="71"/>
      <c r="NT32" s="38"/>
      <c r="NU32" s="38"/>
      <c r="NV32" s="38"/>
      <c r="NW32" s="38"/>
      <c r="NX32" s="38"/>
      <c r="NY32" s="38"/>
      <c r="NZ32" s="38"/>
      <c r="OA32" s="38"/>
      <c r="OB32" s="38"/>
      <c r="OC32" s="38"/>
      <c r="OD32" s="38"/>
      <c r="OE32" s="38"/>
      <c r="OF32" s="38"/>
      <c r="OG32" s="71"/>
      <c r="OH32" s="71"/>
      <c r="OI32" s="38"/>
      <c r="OJ32" s="38"/>
      <c r="OK32" s="38"/>
      <c r="OL32" s="38"/>
      <c r="OM32" s="38"/>
      <c r="ON32" s="38"/>
      <c r="OO32" s="38"/>
      <c r="OP32" s="38"/>
      <c r="OQ32" s="38"/>
      <c r="OR32" s="38"/>
      <c r="OS32" s="38"/>
      <c r="OT32" s="38"/>
      <c r="OU32" s="38"/>
      <c r="OV32" s="71"/>
      <c r="OW32" s="71"/>
      <c r="OX32" s="38"/>
      <c r="OY32" s="38"/>
      <c r="OZ32" s="38"/>
      <c r="PA32" s="38"/>
      <c r="PB32" s="38"/>
      <c r="PC32" s="38"/>
      <c r="PD32" s="38"/>
      <c r="PE32" s="38"/>
      <c r="PF32" s="38"/>
      <c r="PG32" s="38"/>
      <c r="PH32" s="38"/>
      <c r="PI32" s="38"/>
      <c r="PJ32" s="38"/>
    </row>
    <row r="33" spans="1:426" x14ac:dyDescent="0.25">
      <c r="A33" s="1"/>
      <c r="X33" s="1"/>
      <c r="Y33" s="69"/>
      <c r="Z33" s="69"/>
      <c r="AA33" s="69"/>
      <c r="AB33" s="70"/>
      <c r="AC33" s="70"/>
      <c r="AD33" s="70"/>
      <c r="AE33" s="7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70"/>
      <c r="AT33" s="70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70"/>
      <c r="BI33" s="70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70"/>
      <c r="BX33" s="70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N33" s="71"/>
      <c r="MO33" s="71"/>
      <c r="MP33" s="38"/>
      <c r="MQ33" s="38"/>
      <c r="MR33" s="38"/>
      <c r="MS33" s="38"/>
      <c r="MT33" s="38"/>
      <c r="MU33" s="38"/>
      <c r="MV33" s="38"/>
      <c r="MW33" s="38"/>
      <c r="MX33" s="38"/>
      <c r="MY33" s="38"/>
      <c r="MZ33" s="38"/>
      <c r="NA33" s="38"/>
      <c r="NB33" s="38"/>
      <c r="NC33" s="71"/>
      <c r="ND33" s="71"/>
      <c r="NE33" s="38"/>
      <c r="NF33" s="38"/>
      <c r="NG33" s="38"/>
      <c r="NH33" s="38"/>
      <c r="NI33" s="38"/>
      <c r="NJ33" s="38"/>
      <c r="NK33" s="38"/>
      <c r="NL33" s="38"/>
      <c r="NM33" s="38"/>
      <c r="NN33" s="38"/>
      <c r="NO33" s="38"/>
      <c r="NP33" s="38"/>
      <c r="NQ33" s="38"/>
      <c r="NR33" s="71"/>
      <c r="NS33" s="71"/>
      <c r="NT33" s="38"/>
      <c r="NU33" s="38"/>
      <c r="NV33" s="38"/>
      <c r="NW33" s="38"/>
      <c r="NX33" s="38"/>
      <c r="NY33" s="38"/>
      <c r="NZ33" s="38"/>
      <c r="OA33" s="38"/>
      <c r="OB33" s="38"/>
      <c r="OC33" s="38"/>
      <c r="OD33" s="38"/>
      <c r="OE33" s="38"/>
      <c r="OF33" s="38"/>
      <c r="OG33" s="71"/>
      <c r="OH33" s="71"/>
      <c r="OI33" s="38"/>
      <c r="OJ33" s="38"/>
      <c r="OK33" s="38"/>
      <c r="OL33" s="38"/>
      <c r="OM33" s="38"/>
      <c r="ON33" s="38"/>
      <c r="OO33" s="38"/>
      <c r="OP33" s="38"/>
      <c r="OQ33" s="38"/>
      <c r="OR33" s="38"/>
      <c r="OS33" s="38"/>
      <c r="OT33" s="38"/>
      <c r="OU33" s="38"/>
      <c r="OV33" s="71"/>
      <c r="OW33" s="71"/>
      <c r="OX33" s="38"/>
      <c r="OY33" s="38"/>
      <c r="OZ33" s="38"/>
      <c r="PA33" s="38"/>
      <c r="PB33" s="38"/>
      <c r="PC33" s="38"/>
      <c r="PD33" s="38"/>
      <c r="PE33" s="38"/>
      <c r="PF33" s="38"/>
      <c r="PG33" s="38"/>
      <c r="PH33" s="38"/>
      <c r="PI33" s="38"/>
      <c r="PJ33" s="38"/>
    </row>
    <row r="34" spans="1:426" x14ac:dyDescent="0.25">
      <c r="A34" s="1"/>
      <c r="X34" s="1"/>
      <c r="Y34" s="69"/>
      <c r="Z34" s="69"/>
      <c r="AA34" s="69"/>
      <c r="AB34" s="70"/>
      <c r="AC34" s="70"/>
      <c r="AD34" s="70"/>
      <c r="AE34" s="70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70"/>
      <c r="AT34" s="70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70"/>
      <c r="BI34" s="70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70"/>
      <c r="BX34" s="70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N34" s="71"/>
      <c r="MO34" s="71"/>
      <c r="MP34" s="38"/>
      <c r="MQ34" s="38"/>
      <c r="MR34" s="38"/>
      <c r="MS34" s="38"/>
      <c r="MT34" s="38"/>
      <c r="MU34" s="38"/>
      <c r="MV34" s="38"/>
      <c r="MW34" s="38"/>
      <c r="MX34" s="38"/>
      <c r="MY34" s="38"/>
      <c r="MZ34" s="38"/>
      <c r="NA34" s="38"/>
      <c r="NB34" s="38"/>
      <c r="NC34" s="71"/>
      <c r="ND34" s="71"/>
      <c r="NE34" s="38"/>
      <c r="NF34" s="38"/>
      <c r="NG34" s="38"/>
      <c r="NH34" s="38"/>
      <c r="NI34" s="38"/>
      <c r="NJ34" s="38"/>
      <c r="NK34" s="38"/>
      <c r="NL34" s="38"/>
      <c r="NM34" s="38"/>
      <c r="NN34" s="38"/>
      <c r="NO34" s="38"/>
      <c r="NP34" s="38"/>
      <c r="NQ34" s="38"/>
      <c r="NR34" s="71"/>
      <c r="NS34" s="71"/>
      <c r="NT34" s="38"/>
      <c r="NU34" s="38"/>
      <c r="NV34" s="38"/>
      <c r="NW34" s="38"/>
      <c r="NX34" s="38"/>
      <c r="NY34" s="38"/>
      <c r="NZ34" s="38"/>
      <c r="OA34" s="38"/>
      <c r="OB34" s="38"/>
      <c r="OC34" s="38"/>
      <c r="OD34" s="38"/>
      <c r="OE34" s="38"/>
      <c r="OF34" s="38"/>
      <c r="OG34" s="71"/>
      <c r="OH34" s="71"/>
      <c r="OI34" s="38"/>
      <c r="OJ34" s="38"/>
      <c r="OK34" s="38"/>
      <c r="OL34" s="38"/>
      <c r="OM34" s="38"/>
      <c r="ON34" s="38"/>
      <c r="OO34" s="38"/>
      <c r="OP34" s="38"/>
      <c r="OQ34" s="38"/>
      <c r="OR34" s="38"/>
      <c r="OS34" s="38"/>
      <c r="OT34" s="38"/>
      <c r="OU34" s="38"/>
      <c r="OV34" s="71"/>
      <c r="OW34" s="71"/>
      <c r="OX34" s="38"/>
      <c r="OY34" s="38"/>
      <c r="OZ34" s="38"/>
      <c r="PA34" s="38"/>
      <c r="PB34" s="38"/>
      <c r="PC34" s="38"/>
      <c r="PD34" s="38"/>
      <c r="PE34" s="38"/>
      <c r="PF34" s="38"/>
      <c r="PG34" s="38"/>
      <c r="PH34" s="38"/>
      <c r="PI34" s="38"/>
      <c r="PJ34" s="38"/>
    </row>
    <row r="35" spans="1:426" x14ac:dyDescent="0.25">
      <c r="A35" s="1"/>
      <c r="X35" s="1"/>
      <c r="Y35" s="69"/>
      <c r="Z35" s="69"/>
      <c r="AA35" s="69"/>
      <c r="AB35" s="70"/>
      <c r="AC35" s="70"/>
      <c r="AD35" s="70"/>
      <c r="AE35" s="7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70"/>
      <c r="AT35" s="70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70"/>
      <c r="BI35" s="70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70"/>
      <c r="BX35" s="70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N35" s="71"/>
      <c r="MO35" s="71"/>
      <c r="MP35" s="38"/>
      <c r="MQ35" s="38"/>
      <c r="MR35" s="38"/>
      <c r="MS35" s="38"/>
      <c r="MT35" s="38"/>
      <c r="MU35" s="38"/>
      <c r="MV35" s="38"/>
      <c r="MW35" s="38"/>
      <c r="MX35" s="38"/>
      <c r="MY35" s="38"/>
      <c r="MZ35" s="38"/>
      <c r="NA35" s="38"/>
      <c r="NB35" s="38"/>
      <c r="NC35" s="71"/>
      <c r="ND35" s="71"/>
      <c r="NE35" s="38"/>
      <c r="NF35" s="38"/>
      <c r="NG35" s="38"/>
      <c r="NH35" s="38"/>
      <c r="NI35" s="38"/>
      <c r="NJ35" s="38"/>
      <c r="NK35" s="38"/>
      <c r="NL35" s="38"/>
      <c r="NM35" s="38"/>
      <c r="NN35" s="38"/>
      <c r="NO35" s="38"/>
      <c r="NP35" s="38"/>
      <c r="NQ35" s="38"/>
      <c r="NR35" s="71"/>
      <c r="NS35" s="71"/>
      <c r="NT35" s="38"/>
      <c r="NU35" s="38"/>
      <c r="NV35" s="38"/>
      <c r="NW35" s="38"/>
      <c r="NX35" s="38"/>
      <c r="NY35" s="38"/>
      <c r="NZ35" s="38"/>
      <c r="OA35" s="38"/>
      <c r="OB35" s="38"/>
      <c r="OC35" s="38"/>
      <c r="OD35" s="38"/>
      <c r="OE35" s="38"/>
      <c r="OF35" s="38"/>
      <c r="OG35" s="71"/>
      <c r="OH35" s="71"/>
      <c r="OI35" s="38"/>
      <c r="OJ35" s="38"/>
      <c r="OK35" s="38"/>
      <c r="OL35" s="38"/>
      <c r="OM35" s="38"/>
      <c r="ON35" s="38"/>
      <c r="OO35" s="38"/>
      <c r="OP35" s="38"/>
      <c r="OQ35" s="38"/>
      <c r="OR35" s="38"/>
      <c r="OS35" s="38"/>
      <c r="OT35" s="38"/>
      <c r="OU35" s="38"/>
      <c r="OV35" s="71"/>
      <c r="OW35" s="71"/>
      <c r="OX35" s="38"/>
      <c r="OY35" s="38"/>
      <c r="OZ35" s="38"/>
      <c r="PA35" s="38"/>
      <c r="PB35" s="38"/>
      <c r="PC35" s="38"/>
      <c r="PD35" s="38"/>
      <c r="PE35" s="38"/>
      <c r="PF35" s="38"/>
      <c r="PG35" s="38"/>
      <c r="PH35" s="38"/>
      <c r="PI35" s="38"/>
      <c r="PJ35" s="38"/>
    </row>
    <row r="37" spans="1:426" s="2" customFormat="1" x14ac:dyDescent="0.25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 spans="1:426" s="2" customFormat="1" x14ac:dyDescent="0.25"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8"/>
      <c r="GG38" s="68"/>
      <c r="GH38" s="68"/>
      <c r="GI38" s="68"/>
      <c r="GJ38" s="68"/>
      <c r="GK38" s="68"/>
      <c r="GL38" s="68"/>
      <c r="GM38" s="68"/>
      <c r="GN38" s="68"/>
      <c r="GO38" s="68"/>
      <c r="GP38" s="68"/>
      <c r="GQ38" s="68"/>
      <c r="GR38" s="68"/>
      <c r="GS38" s="68"/>
      <c r="GT38" s="68"/>
      <c r="GU38" s="68"/>
      <c r="GV38" s="68"/>
      <c r="GW38" s="68"/>
      <c r="GX38" s="68"/>
      <c r="GY38" s="68"/>
      <c r="GZ38" s="68"/>
      <c r="HA38" s="68"/>
      <c r="HB38" s="68"/>
      <c r="HC38" s="68"/>
      <c r="HD38" s="68"/>
      <c r="HE38" s="68"/>
      <c r="HF38" s="68"/>
      <c r="HG38" s="68"/>
      <c r="HH38" s="68"/>
      <c r="HI38" s="68"/>
      <c r="HJ38" s="68"/>
      <c r="HK38" s="68"/>
      <c r="HL38" s="68"/>
      <c r="HM38" s="68"/>
      <c r="HN38" s="68"/>
      <c r="HO38" s="68"/>
      <c r="HP38" s="68"/>
      <c r="HQ38" s="68"/>
      <c r="HR38" s="68"/>
      <c r="HS38" s="68"/>
      <c r="HT38" s="68"/>
      <c r="HU38" s="68"/>
      <c r="HV38" s="68"/>
      <c r="HW38" s="68"/>
      <c r="HX38" s="68"/>
      <c r="HY38" s="68"/>
      <c r="HZ38" s="68"/>
      <c r="IA38" s="68"/>
    </row>
    <row r="39" spans="1:426" s="2" customFormat="1" x14ac:dyDescent="0.25"/>
    <row r="40" spans="1:426" s="2" customFormat="1" x14ac:dyDescent="0.25">
      <c r="A40" s="1"/>
    </row>
    <row r="41" spans="1:426" s="2" customFormat="1" x14ac:dyDescent="0.25">
      <c r="A41" s="1"/>
    </row>
    <row r="42" spans="1:426" s="2" customFormat="1" x14ac:dyDescent="0.25">
      <c r="A42" s="1"/>
    </row>
    <row r="43" spans="1:426" s="2" customFormat="1" x14ac:dyDescent="0.25">
      <c r="A43" s="1"/>
    </row>
    <row r="44" spans="1:426" s="2" customFormat="1" x14ac:dyDescent="0.25">
      <c r="A44" s="1"/>
    </row>
    <row r="45" spans="1:426" s="2" customFormat="1" x14ac:dyDescent="0.25"/>
    <row r="46" spans="1:426" s="2" customFormat="1" x14ac:dyDescent="0.25">
      <c r="DC46" s="68"/>
      <c r="DD46" s="68"/>
      <c r="DE46" s="68"/>
      <c r="DF46" s="68"/>
      <c r="DG46" s="68"/>
      <c r="DH46" s="68"/>
      <c r="DI46" s="68"/>
      <c r="DJ46" s="68"/>
      <c r="DL46" s="17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8"/>
      <c r="FV46" s="68"/>
      <c r="FW46" s="68"/>
      <c r="FX46" s="68"/>
      <c r="FY46" s="68"/>
      <c r="FZ46" s="68"/>
      <c r="GA46" s="68"/>
      <c r="GB46" s="68"/>
      <c r="GC46" s="68"/>
      <c r="GD46" s="68"/>
      <c r="GE46" s="68"/>
      <c r="GF46" s="68"/>
      <c r="GG46" s="68"/>
      <c r="GH46" s="68"/>
      <c r="GI46" s="68"/>
      <c r="GJ46" s="68"/>
      <c r="GK46" s="68"/>
      <c r="GL46" s="68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8"/>
      <c r="GX46" s="68"/>
      <c r="GY46" s="68"/>
      <c r="GZ46" s="68"/>
      <c r="HA46" s="68"/>
      <c r="HB46" s="68"/>
      <c r="HC46" s="68"/>
      <c r="HD46" s="68"/>
      <c r="HE46" s="68"/>
      <c r="HF46" s="68"/>
      <c r="HG46" s="68"/>
      <c r="HH46" s="68"/>
      <c r="HI46" s="68"/>
      <c r="HJ46" s="68"/>
      <c r="HK46" s="68"/>
      <c r="HL46" s="68"/>
      <c r="HM46" s="68"/>
      <c r="HN46" s="68"/>
      <c r="HO46" s="68"/>
      <c r="HP46" s="68"/>
      <c r="HQ46" s="68"/>
      <c r="HR46" s="68"/>
      <c r="HS46" s="68"/>
      <c r="HT46" s="68"/>
      <c r="HU46" s="68"/>
      <c r="HV46" s="68"/>
      <c r="HW46" s="68"/>
      <c r="HX46" s="68"/>
      <c r="HY46" s="68"/>
      <c r="HZ46" s="68"/>
      <c r="IA46" s="68"/>
      <c r="IB46" s="68"/>
      <c r="IC46" s="68"/>
      <c r="ID46" s="68"/>
      <c r="IE46" s="68"/>
      <c r="IF46" s="68"/>
      <c r="IG46" s="68"/>
      <c r="IH46" s="68"/>
      <c r="II46" s="68"/>
      <c r="IJ46" s="68"/>
      <c r="IK46" s="68"/>
      <c r="IL46" s="68"/>
      <c r="IM46" s="68"/>
      <c r="IN46" s="68"/>
      <c r="IO46" s="68"/>
      <c r="IP46" s="68"/>
      <c r="IQ46" s="68"/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8"/>
      <c r="JD46" s="68"/>
      <c r="JE46" s="68"/>
      <c r="JF46" s="68"/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8"/>
      <c r="JU46" s="68"/>
      <c r="JV46" s="68"/>
      <c r="JW46" s="68"/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8"/>
      <c r="KN46" s="68"/>
      <c r="KO46" s="68"/>
      <c r="KP46" s="68"/>
      <c r="KQ46" s="68"/>
      <c r="KR46" s="68"/>
      <c r="KS46" s="68"/>
      <c r="KT46" s="68"/>
      <c r="KU46" s="68"/>
      <c r="KV46" s="68"/>
      <c r="KW46" s="68"/>
      <c r="KX46" s="68"/>
      <c r="KY46" s="68"/>
      <c r="KZ46" s="68"/>
      <c r="LA46" s="68"/>
      <c r="LB46" s="68"/>
      <c r="LC46" s="68"/>
      <c r="LD46" s="68"/>
      <c r="LE46" s="68"/>
      <c r="LF46" s="68"/>
      <c r="LG46" s="68"/>
      <c r="LH46" s="68"/>
      <c r="LI46" s="68"/>
      <c r="LJ46" s="68"/>
      <c r="LK46" s="68"/>
      <c r="LL46" s="68"/>
      <c r="LM46" s="68"/>
      <c r="LN46" s="68"/>
      <c r="LO46" s="68"/>
      <c r="LP46" s="68"/>
      <c r="LQ46" s="68"/>
      <c r="LR46" s="68"/>
      <c r="LS46" s="68"/>
      <c r="LT46" s="68"/>
      <c r="LU46" s="68"/>
      <c r="LV46" s="68"/>
      <c r="LW46" s="68"/>
      <c r="LX46" s="68"/>
      <c r="LY46" s="68"/>
      <c r="LZ46" s="68"/>
      <c r="MA46" s="68"/>
      <c r="MB46" s="68"/>
      <c r="MC46" s="68"/>
      <c r="MD46" s="68"/>
      <c r="ME46" s="68"/>
      <c r="MF46" s="68"/>
      <c r="MG46" s="68"/>
      <c r="MH46" s="68"/>
      <c r="MI46" s="68"/>
      <c r="MJ46" s="68"/>
      <c r="MK46" s="68"/>
      <c r="ML46" s="68"/>
      <c r="MN46" s="38"/>
      <c r="MO46" s="38"/>
      <c r="MP46" s="72"/>
      <c r="MQ46" s="72"/>
      <c r="MR46" s="72"/>
      <c r="MS46" s="72"/>
      <c r="MT46" s="72"/>
      <c r="MU46" s="72"/>
      <c r="MV46" s="72"/>
      <c r="MW46" s="72"/>
      <c r="MX46" s="72"/>
      <c r="MY46" s="72"/>
      <c r="MZ46" s="72"/>
      <c r="NA46" s="72"/>
      <c r="NB46" s="72"/>
      <c r="NC46" s="6"/>
      <c r="ND46" s="1"/>
      <c r="NE46" s="72"/>
      <c r="NF46" s="72"/>
      <c r="NG46" s="72"/>
      <c r="NH46" s="72"/>
      <c r="NI46" s="72"/>
      <c r="NJ46" s="72"/>
      <c r="NK46" s="72"/>
      <c r="NL46" s="72"/>
      <c r="NM46" s="72"/>
      <c r="NN46" s="72"/>
      <c r="NO46" s="72"/>
      <c r="NP46" s="72"/>
      <c r="NQ46" s="72"/>
      <c r="NR46" s="1"/>
      <c r="NS46" s="1"/>
      <c r="NT46" s="72"/>
      <c r="NU46" s="72"/>
      <c r="NV46" s="72"/>
      <c r="NW46" s="72"/>
      <c r="NX46" s="72"/>
      <c r="NY46" s="72"/>
      <c r="NZ46" s="72"/>
      <c r="OA46" s="72"/>
      <c r="OB46" s="72"/>
      <c r="OC46" s="72"/>
      <c r="OD46" s="72"/>
      <c r="OE46" s="72"/>
      <c r="OF46" s="72"/>
      <c r="OG46" s="1"/>
      <c r="OH46" s="1"/>
      <c r="OI46" s="72"/>
      <c r="OJ46" s="72"/>
      <c r="OK46" s="72"/>
      <c r="OL46" s="72"/>
      <c r="OM46" s="72"/>
      <c r="ON46" s="72"/>
      <c r="OO46" s="72"/>
      <c r="OP46" s="72"/>
      <c r="OQ46" s="72"/>
      <c r="OR46" s="72"/>
      <c r="OS46" s="72"/>
      <c r="OT46" s="72"/>
      <c r="OU46" s="72"/>
      <c r="OV46" s="6"/>
      <c r="OW46" s="38"/>
      <c r="OX46" s="72"/>
      <c r="OY46" s="72"/>
      <c r="OZ46" s="72"/>
      <c r="PA46" s="72"/>
      <c r="PB46" s="72"/>
      <c r="PC46" s="72"/>
      <c r="PD46" s="72"/>
      <c r="PE46" s="72"/>
      <c r="PF46" s="72"/>
      <c r="PG46" s="72"/>
      <c r="PH46" s="72"/>
      <c r="PI46" s="72"/>
      <c r="PJ46" s="72"/>
    </row>
    <row r="47" spans="1:426" s="2" customFormat="1" x14ac:dyDescent="0.25"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X47" s="72"/>
      <c r="Y47" s="72"/>
      <c r="Z47" s="72"/>
      <c r="AA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6"/>
      <c r="AT47" s="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1"/>
      <c r="BI47" s="1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1"/>
      <c r="BX47" s="1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6"/>
      <c r="CM47" s="7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N47" s="71"/>
      <c r="MO47" s="71"/>
      <c r="MP47" s="38"/>
      <c r="MQ47" s="38"/>
      <c r="MR47" s="38"/>
      <c r="MS47" s="38"/>
      <c r="MT47" s="38"/>
      <c r="MU47" s="38"/>
      <c r="MV47" s="38"/>
      <c r="MW47" s="38"/>
      <c r="MX47" s="38"/>
      <c r="MY47" s="38"/>
      <c r="MZ47" s="38"/>
      <c r="NA47" s="38"/>
      <c r="NB47" s="38"/>
      <c r="NC47" s="71"/>
      <c r="ND47" s="71"/>
      <c r="NE47" s="38"/>
      <c r="NF47" s="38"/>
      <c r="NG47" s="38"/>
      <c r="NH47" s="38"/>
      <c r="NI47" s="38"/>
      <c r="NJ47" s="38"/>
      <c r="NK47" s="38"/>
      <c r="NL47" s="38"/>
      <c r="NM47" s="38"/>
      <c r="NN47" s="38"/>
      <c r="NO47" s="38"/>
      <c r="NP47" s="38"/>
      <c r="NQ47" s="38"/>
      <c r="NR47" s="71"/>
      <c r="NS47" s="71"/>
      <c r="NT47" s="38"/>
      <c r="NU47" s="38"/>
      <c r="NV47" s="38"/>
      <c r="NW47" s="38"/>
      <c r="NX47" s="38"/>
      <c r="NY47" s="38"/>
      <c r="NZ47" s="38"/>
      <c r="OA47" s="38"/>
      <c r="OB47" s="38"/>
      <c r="OC47" s="38"/>
      <c r="OD47" s="38"/>
      <c r="OE47" s="38"/>
      <c r="OF47" s="38"/>
      <c r="OG47" s="71"/>
      <c r="OH47" s="71"/>
      <c r="OI47" s="38"/>
      <c r="OJ47" s="38"/>
      <c r="OK47" s="38"/>
      <c r="OL47" s="38"/>
      <c r="OM47" s="38"/>
      <c r="ON47" s="38"/>
      <c r="OO47" s="38"/>
      <c r="OP47" s="38"/>
      <c r="OQ47" s="38"/>
      <c r="OR47" s="38"/>
      <c r="OS47" s="38"/>
      <c r="OT47" s="38"/>
      <c r="OU47" s="38"/>
      <c r="OV47" s="71"/>
      <c r="OW47" s="71"/>
      <c r="OX47" s="38"/>
      <c r="OY47" s="38"/>
      <c r="OZ47" s="38"/>
      <c r="PA47" s="38"/>
      <c r="PB47" s="38"/>
      <c r="PC47" s="38"/>
      <c r="PD47" s="38"/>
      <c r="PE47" s="38"/>
      <c r="PF47" s="38"/>
      <c r="PG47" s="38"/>
      <c r="PH47" s="38"/>
      <c r="PI47" s="38"/>
      <c r="PJ47" s="38"/>
    </row>
    <row r="48" spans="1:426" s="2" customFormat="1" x14ac:dyDescent="0.25">
      <c r="X48" s="1"/>
      <c r="Y48" s="69"/>
      <c r="Z48" s="69"/>
      <c r="AA48" s="69"/>
      <c r="AB48" s="70"/>
      <c r="AC48" s="70"/>
      <c r="AD48" s="70"/>
      <c r="AE48" s="70"/>
      <c r="AS48" s="70"/>
      <c r="AT48" s="70"/>
      <c r="BH48" s="70"/>
      <c r="BI48" s="70"/>
      <c r="BW48" s="70"/>
      <c r="BX48" s="70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N48" s="71"/>
      <c r="MO48" s="71"/>
      <c r="MP48" s="38"/>
      <c r="MQ48" s="38"/>
      <c r="MR48" s="38"/>
      <c r="MS48" s="38"/>
      <c r="MT48" s="38"/>
      <c r="MU48" s="38"/>
      <c r="MV48" s="38"/>
      <c r="MW48" s="38"/>
      <c r="MX48" s="38"/>
      <c r="MY48" s="38"/>
      <c r="MZ48" s="38"/>
      <c r="NA48" s="38"/>
      <c r="NB48" s="38"/>
      <c r="NC48" s="71"/>
      <c r="ND48" s="71"/>
      <c r="NE48" s="38"/>
      <c r="NF48" s="38"/>
      <c r="NG48" s="38"/>
      <c r="NH48" s="38"/>
      <c r="NI48" s="38"/>
      <c r="NJ48" s="38"/>
      <c r="NK48" s="38"/>
      <c r="NL48" s="38"/>
      <c r="NM48" s="38"/>
      <c r="NN48" s="38"/>
      <c r="NO48" s="38"/>
      <c r="NP48" s="38"/>
      <c r="NQ48" s="38"/>
      <c r="NR48" s="71"/>
      <c r="NS48" s="71"/>
      <c r="NT48" s="38"/>
      <c r="NU48" s="38"/>
      <c r="NV48" s="38"/>
      <c r="NW48" s="38"/>
      <c r="NX48" s="38"/>
      <c r="NY48" s="38"/>
      <c r="NZ48" s="38"/>
      <c r="OA48" s="38"/>
      <c r="OB48" s="38"/>
      <c r="OC48" s="38"/>
      <c r="OD48" s="38"/>
      <c r="OE48" s="38"/>
      <c r="OF48" s="38"/>
      <c r="OG48" s="71"/>
      <c r="OH48" s="71"/>
      <c r="OI48" s="38"/>
      <c r="OJ48" s="38"/>
      <c r="OK48" s="38"/>
      <c r="OL48" s="38"/>
      <c r="OM48" s="38"/>
      <c r="ON48" s="38"/>
      <c r="OO48" s="38"/>
      <c r="OP48" s="38"/>
      <c r="OQ48" s="38"/>
      <c r="OR48" s="38"/>
      <c r="OS48" s="38"/>
      <c r="OT48" s="38"/>
      <c r="OU48" s="38"/>
      <c r="OV48" s="71"/>
      <c r="OW48" s="71"/>
      <c r="OX48" s="38"/>
      <c r="OY48" s="38"/>
      <c r="OZ48" s="38"/>
      <c r="PA48" s="38"/>
      <c r="PB48" s="38"/>
      <c r="PC48" s="38"/>
      <c r="PD48" s="38"/>
      <c r="PE48" s="38"/>
      <c r="PF48" s="38"/>
      <c r="PG48" s="38"/>
      <c r="PH48" s="38"/>
      <c r="PI48" s="38"/>
      <c r="PJ48" s="38"/>
    </row>
    <row r="49" spans="1:426" s="2" customFormat="1" x14ac:dyDescent="0.25">
      <c r="A49" s="1"/>
      <c r="X49" s="1"/>
      <c r="Y49" s="69"/>
      <c r="Z49" s="69"/>
      <c r="AA49" s="69"/>
      <c r="AB49" s="70"/>
      <c r="AC49" s="70"/>
      <c r="AD49" s="70"/>
      <c r="AE49" s="70"/>
      <c r="AS49" s="70"/>
      <c r="AT49" s="70"/>
      <c r="BH49" s="70"/>
      <c r="BI49" s="70"/>
      <c r="BW49" s="70"/>
      <c r="BX49" s="70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N49" s="71"/>
      <c r="MO49" s="71"/>
      <c r="MP49" s="38"/>
      <c r="MQ49" s="38"/>
      <c r="MR49" s="38"/>
      <c r="MS49" s="38"/>
      <c r="MT49" s="38"/>
      <c r="MU49" s="38"/>
      <c r="MV49" s="38"/>
      <c r="MW49" s="38"/>
      <c r="MX49" s="38"/>
      <c r="MY49" s="38"/>
      <c r="MZ49" s="38"/>
      <c r="NA49" s="38"/>
      <c r="NB49" s="38"/>
      <c r="NC49" s="71"/>
      <c r="ND49" s="71"/>
      <c r="NE49" s="38"/>
      <c r="NF49" s="38"/>
      <c r="NG49" s="38"/>
      <c r="NH49" s="38"/>
      <c r="NI49" s="38"/>
      <c r="NJ49" s="38"/>
      <c r="NK49" s="38"/>
      <c r="NL49" s="38"/>
      <c r="NM49" s="38"/>
      <c r="NN49" s="38"/>
      <c r="NO49" s="38"/>
      <c r="NP49" s="38"/>
      <c r="NQ49" s="38"/>
      <c r="NR49" s="71"/>
      <c r="NS49" s="71"/>
      <c r="NT49" s="38"/>
      <c r="NU49" s="38"/>
      <c r="NV49" s="38"/>
      <c r="NW49" s="38"/>
      <c r="NX49" s="38"/>
      <c r="NY49" s="38"/>
      <c r="NZ49" s="38"/>
      <c r="OA49" s="38"/>
      <c r="OB49" s="38"/>
      <c r="OC49" s="38"/>
      <c r="OD49" s="38"/>
      <c r="OE49" s="38"/>
      <c r="OF49" s="38"/>
      <c r="OG49" s="71"/>
      <c r="OH49" s="71"/>
      <c r="OI49" s="38"/>
      <c r="OJ49" s="38"/>
      <c r="OK49" s="38"/>
      <c r="OL49" s="38"/>
      <c r="OM49" s="38"/>
      <c r="ON49" s="38"/>
      <c r="OO49" s="38"/>
      <c r="OP49" s="38"/>
      <c r="OQ49" s="38"/>
      <c r="OR49" s="38"/>
      <c r="OS49" s="38"/>
      <c r="OT49" s="38"/>
      <c r="OU49" s="38"/>
      <c r="OV49" s="71"/>
      <c r="OW49" s="71"/>
      <c r="OX49" s="38"/>
      <c r="OY49" s="38"/>
      <c r="OZ49" s="38"/>
      <c r="PA49" s="38"/>
      <c r="PB49" s="38"/>
      <c r="PC49" s="38"/>
      <c r="PD49" s="38"/>
      <c r="PE49" s="38"/>
      <c r="PF49" s="38"/>
      <c r="PG49" s="38"/>
      <c r="PH49" s="38"/>
      <c r="PI49" s="38"/>
      <c r="PJ49" s="38"/>
    </row>
    <row r="50" spans="1:426" s="2" customFormat="1" x14ac:dyDescent="0.25">
      <c r="A50" s="1"/>
      <c r="X50" s="1"/>
      <c r="Y50" s="69"/>
      <c r="Z50" s="69"/>
      <c r="AA50" s="69"/>
      <c r="AB50" s="70"/>
      <c r="AC50" s="70"/>
      <c r="AD50" s="70"/>
      <c r="AE50" s="70"/>
      <c r="AS50" s="70"/>
      <c r="AT50" s="70"/>
      <c r="BH50" s="70"/>
      <c r="BI50" s="70"/>
      <c r="BW50" s="70"/>
      <c r="BX50" s="70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N50" s="71"/>
      <c r="MO50" s="71"/>
      <c r="MP50" s="38"/>
      <c r="MQ50" s="38"/>
      <c r="MR50" s="38"/>
      <c r="MS50" s="38"/>
      <c r="MT50" s="38"/>
      <c r="MU50" s="38"/>
      <c r="MV50" s="38"/>
      <c r="MW50" s="38"/>
      <c r="MX50" s="38"/>
      <c r="MY50" s="38"/>
      <c r="MZ50" s="38"/>
      <c r="NA50" s="38"/>
      <c r="NB50" s="38"/>
      <c r="NC50" s="71"/>
      <c r="ND50" s="71"/>
      <c r="NE50" s="38"/>
      <c r="NF50" s="38"/>
      <c r="NG50" s="38"/>
      <c r="NH50" s="38"/>
      <c r="NI50" s="38"/>
      <c r="NJ50" s="38"/>
      <c r="NK50" s="38"/>
      <c r="NL50" s="38"/>
      <c r="NM50" s="38"/>
      <c r="NN50" s="38"/>
      <c r="NO50" s="38"/>
      <c r="NP50" s="38"/>
      <c r="NQ50" s="38"/>
      <c r="NR50" s="71"/>
      <c r="NS50" s="71"/>
      <c r="NT50" s="38"/>
      <c r="NU50" s="38"/>
      <c r="NV50" s="38"/>
      <c r="NW50" s="38"/>
      <c r="NX50" s="38"/>
      <c r="NY50" s="38"/>
      <c r="NZ50" s="38"/>
      <c r="OA50" s="38"/>
      <c r="OB50" s="38"/>
      <c r="OC50" s="38"/>
      <c r="OD50" s="38"/>
      <c r="OE50" s="38"/>
      <c r="OF50" s="38"/>
      <c r="OG50" s="71"/>
      <c r="OH50" s="71"/>
      <c r="OI50" s="38"/>
      <c r="OJ50" s="38"/>
      <c r="OK50" s="38"/>
      <c r="OL50" s="38"/>
      <c r="OM50" s="38"/>
      <c r="ON50" s="38"/>
      <c r="OO50" s="38"/>
      <c r="OP50" s="38"/>
      <c r="OQ50" s="38"/>
      <c r="OR50" s="38"/>
      <c r="OS50" s="38"/>
      <c r="OT50" s="38"/>
      <c r="OU50" s="38"/>
      <c r="OV50" s="71"/>
      <c r="OW50" s="71"/>
      <c r="OX50" s="38"/>
      <c r="OY50" s="38"/>
      <c r="OZ50" s="38"/>
      <c r="PA50" s="38"/>
      <c r="PB50" s="38"/>
      <c r="PC50" s="38"/>
      <c r="PD50" s="38"/>
      <c r="PE50" s="38"/>
      <c r="PF50" s="38"/>
      <c r="PG50" s="38"/>
      <c r="PH50" s="38"/>
      <c r="PI50" s="38"/>
      <c r="PJ50" s="38"/>
    </row>
    <row r="51" spans="1:426" s="2" customFormat="1" x14ac:dyDescent="0.25">
      <c r="A51" s="1"/>
      <c r="X51" s="1"/>
      <c r="Y51" s="69"/>
      <c r="Z51" s="69"/>
      <c r="AA51" s="69"/>
      <c r="AB51" s="70"/>
      <c r="AC51" s="70"/>
      <c r="AD51" s="70"/>
      <c r="AE51" s="70"/>
      <c r="AS51" s="70"/>
      <c r="AT51" s="70"/>
      <c r="BH51" s="70"/>
      <c r="BI51" s="70"/>
      <c r="BW51" s="70"/>
      <c r="BX51" s="70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N51" s="71"/>
      <c r="MO51" s="71"/>
      <c r="MP51" s="38"/>
      <c r="MQ51" s="38"/>
      <c r="MR51" s="38"/>
      <c r="MS51" s="38"/>
      <c r="MT51" s="38"/>
      <c r="MU51" s="38"/>
      <c r="MV51" s="38"/>
      <c r="MW51" s="38"/>
      <c r="MX51" s="38"/>
      <c r="MY51" s="38"/>
      <c r="MZ51" s="38"/>
      <c r="NA51" s="38"/>
      <c r="NB51" s="38"/>
      <c r="NC51" s="71"/>
      <c r="ND51" s="71"/>
      <c r="NE51" s="38"/>
      <c r="NF51" s="38"/>
      <c r="NG51" s="38"/>
      <c r="NH51" s="38"/>
      <c r="NI51" s="38"/>
      <c r="NJ51" s="38"/>
      <c r="NK51" s="38"/>
      <c r="NL51" s="38"/>
      <c r="NM51" s="38"/>
      <c r="NN51" s="38"/>
      <c r="NO51" s="38"/>
      <c r="NP51" s="38"/>
      <c r="NQ51" s="38"/>
      <c r="NR51" s="71"/>
      <c r="NS51" s="71"/>
      <c r="NT51" s="38"/>
      <c r="NU51" s="38"/>
      <c r="NV51" s="38"/>
      <c r="NW51" s="38"/>
      <c r="NX51" s="38"/>
      <c r="NY51" s="38"/>
      <c r="NZ51" s="38"/>
      <c r="OA51" s="38"/>
      <c r="OB51" s="38"/>
      <c r="OC51" s="38"/>
      <c r="OD51" s="38"/>
      <c r="OE51" s="38"/>
      <c r="OF51" s="38"/>
      <c r="OG51" s="71"/>
      <c r="OH51" s="71"/>
      <c r="OI51" s="38"/>
      <c r="OJ51" s="38"/>
      <c r="OK51" s="38"/>
      <c r="OL51" s="38"/>
      <c r="OM51" s="38"/>
      <c r="ON51" s="38"/>
      <c r="OO51" s="38"/>
      <c r="OP51" s="38"/>
      <c r="OQ51" s="38"/>
      <c r="OR51" s="38"/>
      <c r="OS51" s="38"/>
      <c r="OT51" s="38"/>
      <c r="OU51" s="38"/>
      <c r="OV51" s="71"/>
      <c r="OW51" s="71"/>
      <c r="OX51" s="38"/>
      <c r="OY51" s="38"/>
      <c r="OZ51" s="38"/>
      <c r="PA51" s="38"/>
      <c r="PB51" s="38"/>
      <c r="PC51" s="38"/>
      <c r="PD51" s="38"/>
      <c r="PE51" s="38"/>
      <c r="PF51" s="38"/>
      <c r="PG51" s="38"/>
      <c r="PH51" s="38"/>
      <c r="PI51" s="38"/>
      <c r="PJ51" s="38"/>
    </row>
    <row r="52" spans="1:426" s="2" customFormat="1" x14ac:dyDescent="0.25">
      <c r="A52" s="1"/>
      <c r="X52" s="1"/>
      <c r="Y52" s="69"/>
      <c r="Z52" s="69"/>
      <c r="AA52" s="69"/>
      <c r="AB52" s="70"/>
      <c r="AC52" s="70"/>
      <c r="AD52" s="70"/>
      <c r="AE52" s="70"/>
      <c r="AS52" s="70"/>
      <c r="AT52" s="70"/>
      <c r="BH52" s="70"/>
      <c r="BI52" s="70"/>
      <c r="BW52" s="70"/>
      <c r="BX52" s="70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N52" s="71"/>
      <c r="MO52" s="71"/>
      <c r="MP52" s="38"/>
      <c r="MQ52" s="38"/>
      <c r="MR52" s="38"/>
      <c r="MS52" s="38"/>
      <c r="MT52" s="38"/>
      <c r="MU52" s="38"/>
      <c r="MV52" s="38"/>
      <c r="MW52" s="38"/>
      <c r="MX52" s="38"/>
      <c r="MY52" s="38"/>
      <c r="MZ52" s="38"/>
      <c r="NA52" s="38"/>
      <c r="NB52" s="38"/>
      <c r="NC52" s="71"/>
      <c r="ND52" s="71"/>
      <c r="NE52" s="38"/>
      <c r="NF52" s="38"/>
      <c r="NG52" s="38"/>
      <c r="NH52" s="38"/>
      <c r="NI52" s="38"/>
      <c r="NJ52" s="38"/>
      <c r="NK52" s="38"/>
      <c r="NL52" s="38"/>
      <c r="NM52" s="38"/>
      <c r="NN52" s="38"/>
      <c r="NO52" s="38"/>
      <c r="NP52" s="38"/>
      <c r="NQ52" s="38"/>
      <c r="NR52" s="71"/>
      <c r="NS52" s="71"/>
      <c r="NT52" s="38"/>
      <c r="NU52" s="38"/>
      <c r="NV52" s="38"/>
      <c r="NW52" s="38"/>
      <c r="NX52" s="38"/>
      <c r="NY52" s="38"/>
      <c r="NZ52" s="38"/>
      <c r="OA52" s="38"/>
      <c r="OB52" s="38"/>
      <c r="OC52" s="38"/>
      <c r="OD52" s="38"/>
      <c r="OE52" s="38"/>
      <c r="OF52" s="38"/>
      <c r="OG52" s="71"/>
      <c r="OH52" s="71"/>
      <c r="OI52" s="38"/>
      <c r="OJ52" s="38"/>
      <c r="OK52" s="38"/>
      <c r="OL52" s="38"/>
      <c r="OM52" s="38"/>
      <c r="ON52" s="38"/>
      <c r="OO52" s="38"/>
      <c r="OP52" s="38"/>
      <c r="OQ52" s="38"/>
      <c r="OR52" s="38"/>
      <c r="OS52" s="38"/>
      <c r="OT52" s="38"/>
      <c r="OU52" s="38"/>
      <c r="OV52" s="71"/>
      <c r="OW52" s="71"/>
      <c r="OX52" s="38"/>
      <c r="OY52" s="38"/>
      <c r="OZ52" s="38"/>
      <c r="PA52" s="38"/>
      <c r="PB52" s="38"/>
      <c r="PC52" s="38"/>
      <c r="PD52" s="38"/>
      <c r="PE52" s="38"/>
      <c r="PF52" s="38"/>
      <c r="PG52" s="38"/>
      <c r="PH52" s="38"/>
      <c r="PI52" s="38"/>
      <c r="PJ52" s="38"/>
    </row>
    <row r="53" spans="1:426" s="2" customFormat="1" x14ac:dyDescent="0.25">
      <c r="A53" s="1"/>
      <c r="X53" s="1"/>
      <c r="Y53" s="69"/>
      <c r="Z53" s="69"/>
      <c r="AA53" s="69"/>
      <c r="AB53" s="70"/>
      <c r="AC53" s="70"/>
      <c r="AD53" s="70"/>
      <c r="AE53" s="70"/>
      <c r="AS53" s="70"/>
      <c r="AT53" s="70"/>
      <c r="BH53" s="70"/>
      <c r="BI53" s="70"/>
      <c r="BW53" s="70"/>
      <c r="BX53" s="70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N53" s="71"/>
      <c r="MO53" s="71"/>
      <c r="MP53" s="38"/>
      <c r="MQ53" s="38"/>
      <c r="MR53" s="38"/>
      <c r="MS53" s="38"/>
      <c r="MT53" s="38"/>
      <c r="MU53" s="38"/>
      <c r="MV53" s="38"/>
      <c r="MW53" s="38"/>
      <c r="MX53" s="38"/>
      <c r="MY53" s="38"/>
      <c r="MZ53" s="38"/>
      <c r="NA53" s="38"/>
      <c r="NB53" s="38"/>
      <c r="NC53" s="71"/>
      <c r="ND53" s="71"/>
      <c r="NE53" s="38"/>
      <c r="NF53" s="38"/>
      <c r="NG53" s="38"/>
      <c r="NH53" s="38"/>
      <c r="NI53" s="38"/>
      <c r="NJ53" s="38"/>
      <c r="NK53" s="38"/>
      <c r="NL53" s="38"/>
      <c r="NM53" s="38"/>
      <c r="NN53" s="38"/>
      <c r="NO53" s="38"/>
      <c r="NP53" s="38"/>
      <c r="NQ53" s="38"/>
      <c r="NR53" s="71"/>
      <c r="NS53" s="71"/>
      <c r="NT53" s="38"/>
      <c r="NU53" s="38"/>
      <c r="NV53" s="38"/>
      <c r="NW53" s="38"/>
      <c r="NX53" s="38"/>
      <c r="NY53" s="38"/>
      <c r="NZ53" s="38"/>
      <c r="OA53" s="38"/>
      <c r="OB53" s="38"/>
      <c r="OC53" s="38"/>
      <c r="OD53" s="38"/>
      <c r="OE53" s="38"/>
      <c r="OF53" s="38"/>
      <c r="OG53" s="71"/>
      <c r="OH53" s="71"/>
      <c r="OI53" s="38"/>
      <c r="OJ53" s="38"/>
      <c r="OK53" s="38"/>
      <c r="OL53" s="38"/>
      <c r="OM53" s="38"/>
      <c r="ON53" s="38"/>
      <c r="OO53" s="38"/>
      <c r="OP53" s="38"/>
      <c r="OQ53" s="38"/>
      <c r="OR53" s="38"/>
      <c r="OS53" s="38"/>
      <c r="OT53" s="38"/>
      <c r="OU53" s="38"/>
      <c r="OV53" s="71"/>
      <c r="OW53" s="71"/>
      <c r="OX53" s="38"/>
      <c r="OY53" s="38"/>
      <c r="OZ53" s="38"/>
      <c r="PA53" s="38"/>
      <c r="PB53" s="38"/>
      <c r="PC53" s="38"/>
      <c r="PD53" s="38"/>
      <c r="PE53" s="38"/>
      <c r="PF53" s="38"/>
      <c r="PG53" s="38"/>
      <c r="PH53" s="38"/>
      <c r="PI53" s="38"/>
      <c r="PJ53" s="38"/>
    </row>
    <row r="55" spans="1:426" s="2" customFormat="1" x14ac:dyDescent="0.2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426" s="2" customFormat="1" x14ac:dyDescent="0.25"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  <c r="FT56" s="68"/>
      <c r="FU56" s="68"/>
      <c r="FV56" s="68"/>
      <c r="FW56" s="68"/>
      <c r="FX56" s="68"/>
      <c r="FY56" s="68"/>
      <c r="FZ56" s="68"/>
      <c r="GA56" s="68"/>
      <c r="GB56" s="68"/>
      <c r="GC56" s="68"/>
      <c r="GD56" s="68"/>
      <c r="GE56" s="68"/>
      <c r="GF56" s="68"/>
      <c r="GG56" s="68"/>
      <c r="GH56" s="68"/>
      <c r="GI56" s="68"/>
      <c r="GJ56" s="68"/>
      <c r="GK56" s="68"/>
      <c r="GL56" s="68"/>
      <c r="GM56" s="68"/>
      <c r="GN56" s="68"/>
      <c r="GO56" s="68"/>
      <c r="GP56" s="68"/>
      <c r="GQ56" s="68"/>
      <c r="GR56" s="68"/>
      <c r="GS56" s="68"/>
      <c r="GT56" s="68"/>
      <c r="GU56" s="68"/>
      <c r="GV56" s="68"/>
      <c r="GW56" s="68"/>
      <c r="GX56" s="68"/>
      <c r="GY56" s="68"/>
      <c r="GZ56" s="68"/>
      <c r="HA56" s="68"/>
      <c r="HB56" s="68"/>
      <c r="HC56" s="68"/>
      <c r="HD56" s="68"/>
      <c r="HE56" s="68"/>
      <c r="HF56" s="68"/>
      <c r="HG56" s="68"/>
      <c r="HH56" s="68"/>
      <c r="HI56" s="68"/>
      <c r="HJ56" s="68"/>
      <c r="HK56" s="68"/>
      <c r="HL56" s="68"/>
      <c r="HM56" s="68"/>
      <c r="HN56" s="68"/>
      <c r="HO56" s="68"/>
      <c r="HP56" s="68"/>
      <c r="HQ56" s="68"/>
      <c r="HR56" s="68"/>
      <c r="HS56" s="68"/>
      <c r="HT56" s="68"/>
      <c r="HU56" s="68"/>
      <c r="HV56" s="68"/>
      <c r="HW56" s="68"/>
      <c r="HX56" s="68"/>
      <c r="HY56" s="68"/>
      <c r="HZ56" s="68"/>
      <c r="IA56" s="68"/>
    </row>
    <row r="57" spans="1:426" s="2" customFormat="1" x14ac:dyDescent="0.25"/>
    <row r="58" spans="1:426" s="2" customFormat="1" x14ac:dyDescent="0.25">
      <c r="A58" s="1"/>
    </row>
    <row r="59" spans="1:426" s="2" customFormat="1" x14ac:dyDescent="0.25">
      <c r="A59" s="1"/>
    </row>
    <row r="60" spans="1:426" s="2" customFormat="1" x14ac:dyDescent="0.25">
      <c r="A60" s="1"/>
    </row>
    <row r="61" spans="1:426" s="2" customFormat="1" x14ac:dyDescent="0.25">
      <c r="A61" s="1"/>
    </row>
    <row r="62" spans="1:426" s="2" customFormat="1" x14ac:dyDescent="0.25">
      <c r="A62" s="1"/>
    </row>
    <row r="63" spans="1:426" s="2" customFormat="1" x14ac:dyDescent="0.25"/>
    <row r="64" spans="1:426" s="2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DC64" s="68"/>
      <c r="DD64" s="68"/>
      <c r="DE64" s="68"/>
      <c r="DF64" s="68"/>
      <c r="DG64" s="68"/>
      <c r="DH64" s="68"/>
      <c r="DI64" s="68"/>
      <c r="DJ64" s="68"/>
      <c r="DL64" s="17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  <c r="FT64" s="68"/>
      <c r="FU64" s="68"/>
      <c r="FV64" s="68"/>
      <c r="FW64" s="68"/>
      <c r="FX64" s="68"/>
      <c r="FY64" s="68"/>
      <c r="FZ64" s="68"/>
      <c r="GA64" s="68"/>
      <c r="GB64" s="68"/>
      <c r="GC64" s="68"/>
      <c r="GD64" s="68"/>
      <c r="GE64" s="68"/>
      <c r="GF64" s="68"/>
      <c r="GG64" s="68"/>
      <c r="GH64" s="68"/>
      <c r="GI64" s="68"/>
      <c r="GJ64" s="68"/>
      <c r="GK64" s="68"/>
      <c r="GL64" s="68"/>
      <c r="GM64" s="68"/>
      <c r="GN64" s="68"/>
      <c r="GO64" s="68"/>
      <c r="GP64" s="68"/>
      <c r="GQ64" s="68"/>
      <c r="GR64" s="68"/>
      <c r="GS64" s="68"/>
      <c r="GT64" s="68"/>
      <c r="GU64" s="68"/>
      <c r="GV64" s="68"/>
      <c r="GW64" s="68"/>
      <c r="GX64" s="68"/>
      <c r="GY64" s="68"/>
      <c r="GZ64" s="68"/>
      <c r="HA64" s="68"/>
      <c r="HB64" s="68"/>
      <c r="HC64" s="68"/>
      <c r="HD64" s="68"/>
      <c r="HE64" s="68"/>
      <c r="HF64" s="68"/>
      <c r="HG64" s="68"/>
      <c r="HH64" s="68"/>
      <c r="HI64" s="68"/>
      <c r="HJ64" s="68"/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8"/>
      <c r="IR64" s="68"/>
      <c r="IS64" s="68"/>
      <c r="IT64" s="68"/>
      <c r="IU64" s="68"/>
      <c r="IV64" s="68"/>
      <c r="IW64" s="68"/>
      <c r="IX64" s="68"/>
      <c r="IY64" s="68"/>
      <c r="IZ64" s="68"/>
      <c r="JA64" s="68"/>
      <c r="JB64" s="68"/>
      <c r="JC64" s="68"/>
      <c r="JD64" s="68"/>
      <c r="JE64" s="68"/>
      <c r="JF64" s="68"/>
      <c r="JG64" s="68"/>
      <c r="JH64" s="68"/>
      <c r="JI64" s="68"/>
      <c r="JJ64" s="68"/>
      <c r="JK64" s="68"/>
      <c r="JL64" s="68"/>
      <c r="JM64" s="68"/>
      <c r="JN64" s="68"/>
      <c r="JO64" s="68"/>
      <c r="JP64" s="68"/>
      <c r="JQ64" s="68"/>
      <c r="JR64" s="68"/>
      <c r="JS64" s="68"/>
      <c r="JT64" s="68"/>
      <c r="JU64" s="68"/>
      <c r="JV64" s="68"/>
      <c r="JW64" s="68"/>
      <c r="JX64" s="68"/>
      <c r="JY64" s="68"/>
      <c r="JZ64" s="68"/>
      <c r="KA64" s="68"/>
      <c r="KB64" s="68"/>
      <c r="KC64" s="68"/>
      <c r="KD64" s="68"/>
      <c r="KE64" s="68"/>
      <c r="KF64" s="68"/>
      <c r="KG64" s="68"/>
      <c r="KH64" s="68"/>
      <c r="KI64" s="68"/>
      <c r="KJ64" s="68"/>
      <c r="KK64" s="68"/>
      <c r="KL64" s="68"/>
      <c r="KM64" s="68"/>
      <c r="KN64" s="68"/>
      <c r="KO64" s="68"/>
      <c r="KP64" s="68"/>
      <c r="KQ64" s="68"/>
      <c r="KR64" s="68"/>
      <c r="KS64" s="68"/>
      <c r="KT64" s="68"/>
      <c r="KU64" s="68"/>
      <c r="KV64" s="68"/>
      <c r="KW64" s="68"/>
      <c r="KX64" s="68"/>
      <c r="KY64" s="68"/>
      <c r="KZ64" s="68"/>
      <c r="LA64" s="68"/>
      <c r="LB64" s="68"/>
      <c r="LC64" s="68"/>
      <c r="LD64" s="68"/>
      <c r="LE64" s="68"/>
      <c r="LF64" s="68"/>
      <c r="LG64" s="68"/>
      <c r="LH64" s="68"/>
      <c r="LI64" s="68"/>
      <c r="LJ64" s="68"/>
      <c r="LK64" s="68"/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N64" s="38"/>
      <c r="MO64" s="38"/>
      <c r="MP64" s="72"/>
      <c r="MQ64" s="72"/>
      <c r="MR64" s="72"/>
      <c r="MS64" s="72"/>
      <c r="MT64" s="72"/>
      <c r="MU64" s="72"/>
      <c r="MV64" s="72"/>
      <c r="MW64" s="72"/>
      <c r="MX64" s="72"/>
      <c r="MY64" s="72"/>
      <c r="MZ64" s="72"/>
      <c r="NA64" s="72"/>
      <c r="NB64" s="72"/>
      <c r="NC64" s="6"/>
      <c r="ND64" s="1"/>
      <c r="NE64" s="72"/>
      <c r="NF64" s="72"/>
      <c r="NG64" s="72"/>
      <c r="NH64" s="72"/>
      <c r="NI64" s="72"/>
      <c r="NJ64" s="72"/>
      <c r="NK64" s="72"/>
      <c r="NL64" s="72"/>
      <c r="NM64" s="72"/>
      <c r="NN64" s="72"/>
      <c r="NO64" s="72"/>
      <c r="NP64" s="72"/>
      <c r="NQ64" s="72"/>
      <c r="NR64" s="1"/>
      <c r="NS64" s="1"/>
      <c r="NT64" s="72"/>
      <c r="NU64" s="72"/>
      <c r="NV64" s="72"/>
      <c r="NW64" s="72"/>
      <c r="NX64" s="72"/>
      <c r="NY64" s="72"/>
      <c r="NZ64" s="72"/>
      <c r="OA64" s="72"/>
      <c r="OB64" s="72"/>
      <c r="OC64" s="72"/>
      <c r="OD64" s="72"/>
      <c r="OE64" s="72"/>
      <c r="OF64" s="72"/>
      <c r="OG64" s="1"/>
      <c r="OH64" s="1"/>
      <c r="OI64" s="72"/>
      <c r="OJ64" s="72"/>
      <c r="OK64" s="72"/>
      <c r="OL64" s="72"/>
      <c r="OM64" s="72"/>
      <c r="ON64" s="72"/>
      <c r="OO64" s="72"/>
      <c r="OP64" s="72"/>
      <c r="OQ64" s="72"/>
      <c r="OR64" s="72"/>
      <c r="OS64" s="72"/>
      <c r="OT64" s="72"/>
      <c r="OU64" s="72"/>
      <c r="OV64" s="6"/>
      <c r="OW64" s="38"/>
      <c r="OX64" s="72"/>
      <c r="OY64" s="72"/>
      <c r="OZ64" s="72"/>
      <c r="PA64" s="72"/>
      <c r="PB64" s="72"/>
      <c r="PC64" s="72"/>
      <c r="PD64" s="72"/>
      <c r="PE64" s="72"/>
      <c r="PF64" s="72"/>
      <c r="PG64" s="72"/>
      <c r="PH64" s="72"/>
      <c r="PI64" s="72"/>
      <c r="PJ64" s="72"/>
    </row>
    <row r="65" spans="1:426" s="2" customFormat="1" x14ac:dyDescent="0.25"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X65" s="72"/>
      <c r="Y65" s="72"/>
      <c r="Z65" s="72"/>
      <c r="AA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6"/>
      <c r="AT65" s="1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1"/>
      <c r="BI65" s="1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1"/>
      <c r="BX65" s="1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6"/>
      <c r="CM65" s="7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/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N65" s="71"/>
      <c r="MO65" s="71"/>
      <c r="MP65" s="38"/>
      <c r="MQ65" s="38"/>
      <c r="MR65" s="38"/>
      <c r="MS65" s="38"/>
      <c r="MT65" s="38"/>
      <c r="MU65" s="38"/>
      <c r="MV65" s="38"/>
      <c r="MW65" s="38"/>
      <c r="MX65" s="38"/>
      <c r="MY65" s="38"/>
      <c r="MZ65" s="38"/>
      <c r="NA65" s="38"/>
      <c r="NB65" s="38"/>
      <c r="NC65" s="71"/>
      <c r="ND65" s="71"/>
      <c r="NE65" s="38"/>
      <c r="NF65" s="38"/>
      <c r="NG65" s="38"/>
      <c r="NH65" s="38"/>
      <c r="NI65" s="38"/>
      <c r="NJ65" s="38"/>
      <c r="NK65" s="38"/>
      <c r="NL65" s="38"/>
      <c r="NM65" s="38"/>
      <c r="NN65" s="38"/>
      <c r="NO65" s="38"/>
      <c r="NP65" s="38"/>
      <c r="NQ65" s="38"/>
      <c r="NR65" s="71"/>
      <c r="NS65" s="71"/>
      <c r="NT65" s="38"/>
      <c r="NU65" s="38"/>
      <c r="NV65" s="38"/>
      <c r="NW65" s="38"/>
      <c r="NX65" s="38"/>
      <c r="NY65" s="38"/>
      <c r="NZ65" s="38"/>
      <c r="OA65" s="38"/>
      <c r="OB65" s="38"/>
      <c r="OC65" s="38"/>
      <c r="OD65" s="38"/>
      <c r="OE65" s="38"/>
      <c r="OF65" s="38"/>
      <c r="OG65" s="71"/>
      <c r="OH65" s="71"/>
      <c r="OI65" s="38"/>
      <c r="OJ65" s="38"/>
      <c r="OK65" s="38"/>
      <c r="OL65" s="38"/>
      <c r="OM65" s="38"/>
      <c r="ON65" s="38"/>
      <c r="OO65" s="38"/>
      <c r="OP65" s="38"/>
      <c r="OQ65" s="38"/>
      <c r="OR65" s="38"/>
      <c r="OS65" s="38"/>
      <c r="OT65" s="38"/>
      <c r="OU65" s="38"/>
      <c r="OV65" s="71"/>
      <c r="OW65" s="71"/>
      <c r="OX65" s="38"/>
      <c r="OY65" s="38"/>
      <c r="OZ65" s="38"/>
      <c r="PA65" s="38"/>
      <c r="PB65" s="38"/>
      <c r="PC65" s="38"/>
      <c r="PD65" s="38"/>
      <c r="PE65" s="38"/>
      <c r="PF65" s="38"/>
      <c r="PG65" s="38"/>
      <c r="PH65" s="38"/>
      <c r="PI65" s="38"/>
      <c r="PJ65" s="38"/>
    </row>
    <row r="66" spans="1:426" s="2" customFormat="1" x14ac:dyDescent="0.25">
      <c r="X66" s="1"/>
      <c r="Y66" s="69"/>
      <c r="Z66" s="69"/>
      <c r="AA66" s="69"/>
      <c r="AB66" s="70"/>
      <c r="AC66" s="70"/>
      <c r="AD66" s="70"/>
      <c r="AE66" s="70"/>
      <c r="AS66" s="70"/>
      <c r="AT66" s="70"/>
      <c r="BH66" s="70"/>
      <c r="BI66" s="70"/>
      <c r="BW66" s="70"/>
      <c r="BX66" s="70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/>
      <c r="JG66" s="17"/>
      <c r="JH66" s="17"/>
      <c r="JI66" s="17"/>
      <c r="JJ66" s="17"/>
      <c r="JK66" s="17"/>
      <c r="JL66" s="17"/>
      <c r="JM66" s="17"/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/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/>
      <c r="KT66" s="17"/>
      <c r="KU66" s="17"/>
      <c r="KV66" s="17"/>
      <c r="KW66" s="17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17"/>
      <c r="MA66" s="17"/>
      <c r="MB66" s="17"/>
      <c r="MC66" s="17"/>
      <c r="MD66" s="17"/>
      <c r="ME66" s="17"/>
      <c r="MF66" s="17"/>
      <c r="MG66" s="17"/>
      <c r="MH66" s="17"/>
      <c r="MI66" s="17"/>
      <c r="MJ66" s="17"/>
      <c r="MK66" s="17"/>
      <c r="ML66" s="17"/>
      <c r="MN66" s="71"/>
      <c r="MO66" s="71"/>
      <c r="MP66" s="38"/>
      <c r="MQ66" s="38"/>
      <c r="MR66" s="38"/>
      <c r="MS66" s="38"/>
      <c r="MT66" s="38"/>
      <c r="MU66" s="38"/>
      <c r="MV66" s="38"/>
      <c r="MW66" s="38"/>
      <c r="MX66" s="38"/>
      <c r="MY66" s="38"/>
      <c r="MZ66" s="38"/>
      <c r="NA66" s="38"/>
      <c r="NB66" s="38"/>
      <c r="NC66" s="71"/>
      <c r="ND66" s="71"/>
      <c r="NE66" s="38"/>
      <c r="NF66" s="38"/>
      <c r="NG66" s="38"/>
      <c r="NH66" s="38"/>
      <c r="NI66" s="38"/>
      <c r="NJ66" s="38"/>
      <c r="NK66" s="38"/>
      <c r="NL66" s="38"/>
      <c r="NM66" s="38"/>
      <c r="NN66" s="38"/>
      <c r="NO66" s="38"/>
      <c r="NP66" s="38"/>
      <c r="NQ66" s="38"/>
      <c r="NR66" s="71"/>
      <c r="NS66" s="71"/>
      <c r="NT66" s="38"/>
      <c r="NU66" s="38"/>
      <c r="NV66" s="38"/>
      <c r="NW66" s="38"/>
      <c r="NX66" s="38"/>
      <c r="NY66" s="38"/>
      <c r="NZ66" s="38"/>
      <c r="OA66" s="38"/>
      <c r="OB66" s="38"/>
      <c r="OC66" s="38"/>
      <c r="OD66" s="38"/>
      <c r="OE66" s="38"/>
      <c r="OF66" s="38"/>
      <c r="OG66" s="71"/>
      <c r="OH66" s="71"/>
      <c r="OI66" s="38"/>
      <c r="OJ66" s="38"/>
      <c r="OK66" s="38"/>
      <c r="OL66" s="38"/>
      <c r="OM66" s="38"/>
      <c r="ON66" s="38"/>
      <c r="OO66" s="38"/>
      <c r="OP66" s="38"/>
      <c r="OQ66" s="38"/>
      <c r="OR66" s="38"/>
      <c r="OS66" s="38"/>
      <c r="OT66" s="38"/>
      <c r="OU66" s="38"/>
      <c r="OV66" s="71"/>
      <c r="OW66" s="71"/>
      <c r="OX66" s="38"/>
      <c r="OY66" s="38"/>
      <c r="OZ66" s="38"/>
      <c r="PA66" s="38"/>
      <c r="PB66" s="38"/>
      <c r="PC66" s="38"/>
      <c r="PD66" s="38"/>
      <c r="PE66" s="38"/>
      <c r="PF66" s="38"/>
      <c r="PG66" s="38"/>
      <c r="PH66" s="38"/>
      <c r="PI66" s="38"/>
      <c r="PJ66" s="38"/>
    </row>
    <row r="67" spans="1:426" s="2" customFormat="1" x14ac:dyDescent="0.25">
      <c r="A67" s="1"/>
      <c r="X67" s="1"/>
      <c r="Y67" s="69"/>
      <c r="Z67" s="69"/>
      <c r="AA67" s="69"/>
      <c r="AB67" s="70"/>
      <c r="AC67" s="70"/>
      <c r="AD67" s="70"/>
      <c r="AE67" s="70"/>
      <c r="AS67" s="70"/>
      <c r="AT67" s="70"/>
      <c r="BH67" s="70"/>
      <c r="BI67" s="70"/>
      <c r="BW67" s="70"/>
      <c r="BX67" s="70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7"/>
      <c r="JB67" s="17"/>
      <c r="JC67" s="17"/>
      <c r="JD67" s="17"/>
      <c r="JE67" s="17"/>
      <c r="JF67" s="17"/>
      <c r="JG67" s="17"/>
      <c r="JH67" s="17"/>
      <c r="JI67" s="17"/>
      <c r="JJ67" s="17"/>
      <c r="JK67" s="17"/>
      <c r="JL67" s="17"/>
      <c r="JM67" s="17"/>
      <c r="JN67" s="17"/>
      <c r="JO67" s="17"/>
      <c r="JP67" s="17"/>
      <c r="JQ67" s="17"/>
      <c r="JR67" s="17"/>
      <c r="JS67" s="17"/>
      <c r="JT67" s="17"/>
      <c r="JU67" s="17"/>
      <c r="JV67" s="17"/>
      <c r="JW67" s="17"/>
      <c r="JX67" s="17"/>
      <c r="JY67" s="17"/>
      <c r="JZ67" s="17"/>
      <c r="KA67" s="17"/>
      <c r="KB67" s="17"/>
      <c r="KC67" s="17"/>
      <c r="KD67" s="17"/>
      <c r="KE67" s="17"/>
      <c r="KF67" s="17"/>
      <c r="KG67" s="17"/>
      <c r="KH67" s="17"/>
      <c r="KI67" s="17"/>
      <c r="KJ67" s="17"/>
      <c r="KK67" s="17"/>
      <c r="KL67" s="17"/>
      <c r="KM67" s="17"/>
      <c r="KN67" s="17"/>
      <c r="KO67" s="17"/>
      <c r="KP67" s="17"/>
      <c r="KQ67" s="17"/>
      <c r="KR67" s="17"/>
      <c r="KS67" s="17"/>
      <c r="KT67" s="17"/>
      <c r="KU67" s="17"/>
      <c r="KV67" s="17"/>
      <c r="KW67" s="17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17"/>
      <c r="MA67" s="17"/>
      <c r="MB67" s="17"/>
      <c r="MC67" s="17"/>
      <c r="MD67" s="17"/>
      <c r="ME67" s="17"/>
      <c r="MF67" s="17"/>
      <c r="MG67" s="17"/>
      <c r="MH67" s="17"/>
      <c r="MI67" s="17"/>
      <c r="MJ67" s="17"/>
      <c r="MK67" s="17"/>
      <c r="ML67" s="17"/>
      <c r="MN67" s="71"/>
      <c r="MO67" s="71"/>
      <c r="MP67" s="38"/>
      <c r="MQ67" s="38"/>
      <c r="MR67" s="38"/>
      <c r="MS67" s="38"/>
      <c r="MT67" s="38"/>
      <c r="MU67" s="38"/>
      <c r="MV67" s="38"/>
      <c r="MW67" s="38"/>
      <c r="MX67" s="38"/>
      <c r="MY67" s="38"/>
      <c r="MZ67" s="38"/>
      <c r="NA67" s="38"/>
      <c r="NB67" s="38"/>
      <c r="NC67" s="71"/>
      <c r="ND67" s="71"/>
      <c r="NE67" s="38"/>
      <c r="NF67" s="38"/>
      <c r="NG67" s="38"/>
      <c r="NH67" s="38"/>
      <c r="NI67" s="38"/>
      <c r="NJ67" s="38"/>
      <c r="NK67" s="38"/>
      <c r="NL67" s="38"/>
      <c r="NM67" s="38"/>
      <c r="NN67" s="38"/>
      <c r="NO67" s="38"/>
      <c r="NP67" s="38"/>
      <c r="NQ67" s="38"/>
      <c r="NR67" s="71"/>
      <c r="NS67" s="71"/>
      <c r="NT67" s="38"/>
      <c r="NU67" s="38"/>
      <c r="NV67" s="38"/>
      <c r="NW67" s="38"/>
      <c r="NX67" s="38"/>
      <c r="NY67" s="38"/>
      <c r="NZ67" s="38"/>
      <c r="OA67" s="38"/>
      <c r="OB67" s="38"/>
      <c r="OC67" s="38"/>
      <c r="OD67" s="38"/>
      <c r="OE67" s="38"/>
      <c r="OF67" s="38"/>
      <c r="OG67" s="71"/>
      <c r="OH67" s="71"/>
      <c r="OI67" s="38"/>
      <c r="OJ67" s="38"/>
      <c r="OK67" s="38"/>
      <c r="OL67" s="38"/>
      <c r="OM67" s="38"/>
      <c r="ON67" s="38"/>
      <c r="OO67" s="38"/>
      <c r="OP67" s="38"/>
      <c r="OQ67" s="38"/>
      <c r="OR67" s="38"/>
      <c r="OS67" s="38"/>
      <c r="OT67" s="38"/>
      <c r="OU67" s="38"/>
      <c r="OV67" s="71"/>
      <c r="OW67" s="71"/>
      <c r="OX67" s="38"/>
      <c r="OY67" s="38"/>
      <c r="OZ67" s="38"/>
      <c r="PA67" s="38"/>
      <c r="PB67" s="38"/>
      <c r="PC67" s="38"/>
      <c r="PD67" s="38"/>
      <c r="PE67" s="38"/>
      <c r="PF67" s="38"/>
      <c r="PG67" s="38"/>
      <c r="PH67" s="38"/>
      <c r="PI67" s="38"/>
      <c r="PJ67" s="38"/>
    </row>
    <row r="68" spans="1:426" s="2" customFormat="1" x14ac:dyDescent="0.25">
      <c r="A68" s="1"/>
      <c r="X68" s="1"/>
      <c r="Y68" s="69"/>
      <c r="Z68" s="69"/>
      <c r="AA68" s="69"/>
      <c r="AB68" s="70"/>
      <c r="AC68" s="70"/>
      <c r="AD68" s="70"/>
      <c r="AE68" s="70"/>
      <c r="AS68" s="70"/>
      <c r="AT68" s="70"/>
      <c r="BH68" s="70"/>
      <c r="BI68" s="70"/>
      <c r="BW68" s="70"/>
      <c r="BX68" s="70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N68" s="71"/>
      <c r="MO68" s="71"/>
      <c r="MP68" s="38"/>
      <c r="MQ68" s="38"/>
      <c r="MR68" s="38"/>
      <c r="MS68" s="38"/>
      <c r="MT68" s="38"/>
      <c r="MU68" s="38"/>
      <c r="MV68" s="38"/>
      <c r="MW68" s="38"/>
      <c r="MX68" s="38"/>
      <c r="MY68" s="38"/>
      <c r="MZ68" s="38"/>
      <c r="NA68" s="38"/>
      <c r="NB68" s="38"/>
      <c r="NC68" s="71"/>
      <c r="ND68" s="71"/>
      <c r="NE68" s="38"/>
      <c r="NF68" s="38"/>
      <c r="NG68" s="38"/>
      <c r="NH68" s="38"/>
      <c r="NI68" s="38"/>
      <c r="NJ68" s="38"/>
      <c r="NK68" s="38"/>
      <c r="NL68" s="38"/>
      <c r="NM68" s="38"/>
      <c r="NN68" s="38"/>
      <c r="NO68" s="38"/>
      <c r="NP68" s="38"/>
      <c r="NQ68" s="38"/>
      <c r="NR68" s="71"/>
      <c r="NS68" s="71"/>
      <c r="NT68" s="38"/>
      <c r="NU68" s="38"/>
      <c r="NV68" s="38"/>
      <c r="NW68" s="38"/>
      <c r="NX68" s="38"/>
      <c r="NY68" s="38"/>
      <c r="NZ68" s="38"/>
      <c r="OA68" s="38"/>
      <c r="OB68" s="38"/>
      <c r="OC68" s="38"/>
      <c r="OD68" s="38"/>
      <c r="OE68" s="38"/>
      <c r="OF68" s="38"/>
      <c r="OG68" s="71"/>
      <c r="OH68" s="71"/>
      <c r="OI68" s="38"/>
      <c r="OJ68" s="38"/>
      <c r="OK68" s="38"/>
      <c r="OL68" s="38"/>
      <c r="OM68" s="38"/>
      <c r="ON68" s="38"/>
      <c r="OO68" s="38"/>
      <c r="OP68" s="38"/>
      <c r="OQ68" s="38"/>
      <c r="OR68" s="38"/>
      <c r="OS68" s="38"/>
      <c r="OT68" s="38"/>
      <c r="OU68" s="38"/>
      <c r="OV68" s="71"/>
      <c r="OW68" s="71"/>
      <c r="OX68" s="38"/>
      <c r="OY68" s="38"/>
      <c r="OZ68" s="38"/>
      <c r="PA68" s="38"/>
      <c r="PB68" s="38"/>
      <c r="PC68" s="38"/>
      <c r="PD68" s="38"/>
      <c r="PE68" s="38"/>
      <c r="PF68" s="38"/>
      <c r="PG68" s="38"/>
      <c r="PH68" s="38"/>
      <c r="PI68" s="38"/>
      <c r="PJ68" s="38"/>
    </row>
    <row r="69" spans="1:426" s="2" customFormat="1" x14ac:dyDescent="0.25">
      <c r="A69" s="1"/>
      <c r="X69" s="1"/>
      <c r="Y69" s="69"/>
      <c r="Z69" s="69"/>
      <c r="AA69" s="69"/>
      <c r="AB69" s="70"/>
      <c r="AC69" s="70"/>
      <c r="AD69" s="70"/>
      <c r="AE69" s="70"/>
      <c r="AS69" s="70"/>
      <c r="AT69" s="70"/>
      <c r="BH69" s="70"/>
      <c r="BI69" s="70"/>
      <c r="BW69" s="70"/>
      <c r="BX69" s="70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7"/>
      <c r="JB69" s="17"/>
      <c r="JC69" s="17"/>
      <c r="JD69" s="17"/>
      <c r="JE69" s="17"/>
      <c r="JF69" s="17"/>
      <c r="JG69" s="17"/>
      <c r="JH69" s="17"/>
      <c r="JI69" s="17"/>
      <c r="JJ69" s="17"/>
      <c r="JK69" s="17"/>
      <c r="JL69" s="17"/>
      <c r="JM69" s="17"/>
      <c r="JN69" s="17"/>
      <c r="JO69" s="17"/>
      <c r="JP69" s="17"/>
      <c r="JQ69" s="17"/>
      <c r="JR69" s="17"/>
      <c r="JS69" s="17"/>
      <c r="JT69" s="17"/>
      <c r="JU69" s="17"/>
      <c r="JV69" s="17"/>
      <c r="JW69" s="17"/>
      <c r="JX69" s="17"/>
      <c r="JY69" s="17"/>
      <c r="JZ69" s="17"/>
      <c r="KA69" s="17"/>
      <c r="KB69" s="17"/>
      <c r="KC69" s="17"/>
      <c r="KD69" s="17"/>
      <c r="KE69" s="17"/>
      <c r="KF69" s="17"/>
      <c r="KG69" s="17"/>
      <c r="KH69" s="17"/>
      <c r="KI69" s="17"/>
      <c r="KJ69" s="17"/>
      <c r="KK69" s="17"/>
      <c r="KL69" s="17"/>
      <c r="KM69" s="17"/>
      <c r="KN69" s="17"/>
      <c r="KO69" s="17"/>
      <c r="KP69" s="17"/>
      <c r="KQ69" s="17"/>
      <c r="KR69" s="17"/>
      <c r="KS69" s="17"/>
      <c r="KT69" s="17"/>
      <c r="KU69" s="17"/>
      <c r="KV69" s="17"/>
      <c r="KW69" s="17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17"/>
      <c r="MA69" s="17"/>
      <c r="MB69" s="17"/>
      <c r="MC69" s="17"/>
      <c r="MD69" s="17"/>
      <c r="ME69" s="17"/>
      <c r="MF69" s="17"/>
      <c r="MG69" s="17"/>
      <c r="MH69" s="17"/>
      <c r="MI69" s="17"/>
      <c r="MJ69" s="17"/>
      <c r="MK69" s="17"/>
      <c r="ML69" s="17"/>
      <c r="MN69" s="71"/>
      <c r="MO69" s="71"/>
      <c r="MP69" s="38"/>
      <c r="MQ69" s="38"/>
      <c r="MR69" s="38"/>
      <c r="MS69" s="38"/>
      <c r="MT69" s="38"/>
      <c r="MU69" s="38"/>
      <c r="MV69" s="38"/>
      <c r="MW69" s="38"/>
      <c r="MX69" s="38"/>
      <c r="MY69" s="38"/>
      <c r="MZ69" s="38"/>
      <c r="NA69" s="38"/>
      <c r="NB69" s="38"/>
      <c r="NC69" s="71"/>
      <c r="ND69" s="71"/>
      <c r="NE69" s="38"/>
      <c r="NF69" s="38"/>
      <c r="NG69" s="38"/>
      <c r="NH69" s="38"/>
      <c r="NI69" s="38"/>
      <c r="NJ69" s="38"/>
      <c r="NK69" s="38"/>
      <c r="NL69" s="38"/>
      <c r="NM69" s="38"/>
      <c r="NN69" s="38"/>
      <c r="NO69" s="38"/>
      <c r="NP69" s="38"/>
      <c r="NQ69" s="38"/>
      <c r="NR69" s="71"/>
      <c r="NS69" s="71"/>
      <c r="NT69" s="38"/>
      <c r="NU69" s="38"/>
      <c r="NV69" s="38"/>
      <c r="NW69" s="38"/>
      <c r="NX69" s="38"/>
      <c r="NY69" s="38"/>
      <c r="NZ69" s="38"/>
      <c r="OA69" s="38"/>
      <c r="OB69" s="38"/>
      <c r="OC69" s="38"/>
      <c r="OD69" s="38"/>
      <c r="OE69" s="38"/>
      <c r="OF69" s="38"/>
      <c r="OG69" s="71"/>
      <c r="OH69" s="71"/>
      <c r="OI69" s="38"/>
      <c r="OJ69" s="38"/>
      <c r="OK69" s="38"/>
      <c r="OL69" s="38"/>
      <c r="OM69" s="38"/>
      <c r="ON69" s="38"/>
      <c r="OO69" s="38"/>
      <c r="OP69" s="38"/>
      <c r="OQ69" s="38"/>
      <c r="OR69" s="38"/>
      <c r="OS69" s="38"/>
      <c r="OT69" s="38"/>
      <c r="OU69" s="38"/>
      <c r="OV69" s="71"/>
      <c r="OW69" s="71"/>
      <c r="OX69" s="38"/>
      <c r="OY69" s="38"/>
      <c r="OZ69" s="38"/>
      <c r="PA69" s="38"/>
      <c r="PB69" s="38"/>
      <c r="PC69" s="38"/>
      <c r="PD69" s="38"/>
      <c r="PE69" s="38"/>
      <c r="PF69" s="38"/>
      <c r="PG69" s="38"/>
      <c r="PH69" s="38"/>
      <c r="PI69" s="38"/>
      <c r="PJ69" s="38"/>
    </row>
    <row r="70" spans="1:426" s="2" customFormat="1" x14ac:dyDescent="0.25">
      <c r="A70" s="1"/>
      <c r="X70" s="1"/>
      <c r="Y70" s="69"/>
      <c r="Z70" s="69"/>
      <c r="AA70" s="69"/>
      <c r="AB70" s="70"/>
      <c r="AC70" s="70"/>
      <c r="AD70" s="70"/>
      <c r="AE70" s="70"/>
      <c r="AS70" s="70"/>
      <c r="AT70" s="70"/>
      <c r="BH70" s="70"/>
      <c r="BI70" s="70"/>
      <c r="BW70" s="70"/>
      <c r="BX70" s="70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N70" s="71"/>
      <c r="MO70" s="71"/>
      <c r="MP70" s="38"/>
      <c r="MQ70" s="38"/>
      <c r="MR70" s="38"/>
      <c r="MS70" s="38"/>
      <c r="MT70" s="38"/>
      <c r="MU70" s="38"/>
      <c r="MV70" s="38"/>
      <c r="MW70" s="38"/>
      <c r="MX70" s="38"/>
      <c r="MY70" s="38"/>
      <c r="MZ70" s="38"/>
      <c r="NA70" s="38"/>
      <c r="NB70" s="38"/>
      <c r="NC70" s="71"/>
      <c r="ND70" s="71"/>
      <c r="NE70" s="38"/>
      <c r="NF70" s="38"/>
      <c r="NG70" s="38"/>
      <c r="NH70" s="38"/>
      <c r="NI70" s="38"/>
      <c r="NJ70" s="38"/>
      <c r="NK70" s="38"/>
      <c r="NL70" s="38"/>
      <c r="NM70" s="38"/>
      <c r="NN70" s="38"/>
      <c r="NO70" s="38"/>
      <c r="NP70" s="38"/>
      <c r="NQ70" s="38"/>
      <c r="NR70" s="71"/>
      <c r="NS70" s="71"/>
      <c r="NT70" s="38"/>
      <c r="NU70" s="38"/>
      <c r="NV70" s="38"/>
      <c r="NW70" s="38"/>
      <c r="NX70" s="38"/>
      <c r="NY70" s="38"/>
      <c r="NZ70" s="38"/>
      <c r="OA70" s="38"/>
      <c r="OB70" s="38"/>
      <c r="OC70" s="38"/>
      <c r="OD70" s="38"/>
      <c r="OE70" s="38"/>
      <c r="OF70" s="38"/>
      <c r="OG70" s="71"/>
      <c r="OH70" s="71"/>
      <c r="OI70" s="38"/>
      <c r="OJ70" s="38"/>
      <c r="OK70" s="38"/>
      <c r="OL70" s="38"/>
      <c r="OM70" s="38"/>
      <c r="ON70" s="38"/>
      <c r="OO70" s="38"/>
      <c r="OP70" s="38"/>
      <c r="OQ70" s="38"/>
      <c r="OR70" s="38"/>
      <c r="OS70" s="38"/>
      <c r="OT70" s="38"/>
      <c r="OU70" s="38"/>
      <c r="OV70" s="71"/>
      <c r="OW70" s="71"/>
      <c r="OX70" s="38"/>
      <c r="OY70" s="38"/>
      <c r="OZ70" s="38"/>
      <c r="PA70" s="38"/>
      <c r="PB70" s="38"/>
      <c r="PC70" s="38"/>
      <c r="PD70" s="38"/>
      <c r="PE70" s="38"/>
      <c r="PF70" s="38"/>
      <c r="PG70" s="38"/>
      <c r="PH70" s="38"/>
      <c r="PI70" s="38"/>
      <c r="PJ70" s="38"/>
    </row>
    <row r="71" spans="1:426" s="2" customFormat="1" x14ac:dyDescent="0.25">
      <c r="A71" s="1"/>
      <c r="X71" s="1"/>
      <c r="Y71" s="69"/>
      <c r="Z71" s="69"/>
      <c r="AA71" s="69"/>
      <c r="AB71" s="70"/>
      <c r="AC71" s="70"/>
      <c r="AD71" s="70"/>
      <c r="AE71" s="70"/>
      <c r="AS71" s="70"/>
      <c r="AT71" s="70"/>
      <c r="BH71" s="70"/>
      <c r="BI71" s="70"/>
      <c r="BW71" s="70"/>
      <c r="BX71" s="70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7"/>
      <c r="JB71" s="17"/>
      <c r="JC71" s="17"/>
      <c r="JD71" s="17"/>
      <c r="JE71" s="17"/>
      <c r="JF71" s="17"/>
      <c r="JG71" s="17"/>
      <c r="JH71" s="17"/>
      <c r="JI71" s="17"/>
      <c r="JJ71" s="17"/>
      <c r="JK71" s="17"/>
      <c r="JL71" s="17"/>
      <c r="JM71" s="17"/>
      <c r="JN71" s="17"/>
      <c r="JO71" s="17"/>
      <c r="JP71" s="17"/>
      <c r="JQ71" s="17"/>
      <c r="JR71" s="17"/>
      <c r="JS71" s="17"/>
      <c r="JT71" s="17"/>
      <c r="JU71" s="17"/>
      <c r="JV71" s="17"/>
      <c r="JW71" s="17"/>
      <c r="JX71" s="17"/>
      <c r="JY71" s="17"/>
      <c r="JZ71" s="17"/>
      <c r="KA71" s="17"/>
      <c r="KB71" s="17"/>
      <c r="KC71" s="17"/>
      <c r="KD71" s="17"/>
      <c r="KE71" s="17"/>
      <c r="KF71" s="17"/>
      <c r="KG71" s="17"/>
      <c r="KH71" s="17"/>
      <c r="KI71" s="17"/>
      <c r="KJ71" s="17"/>
      <c r="KK71" s="17"/>
      <c r="KL71" s="17"/>
      <c r="KM71" s="17"/>
      <c r="KN71" s="17"/>
      <c r="KO71" s="17"/>
      <c r="KP71" s="17"/>
      <c r="KQ71" s="17"/>
      <c r="KR71" s="17"/>
      <c r="KS71" s="17"/>
      <c r="KT71" s="17"/>
      <c r="KU71" s="17"/>
      <c r="KV71" s="17"/>
      <c r="KW71" s="17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17"/>
      <c r="MA71" s="17"/>
      <c r="MB71" s="17"/>
      <c r="MC71" s="17"/>
      <c r="MD71" s="17"/>
      <c r="ME71" s="17"/>
      <c r="MF71" s="17"/>
      <c r="MG71" s="17"/>
      <c r="MH71" s="17"/>
      <c r="MI71" s="17"/>
      <c r="MJ71" s="17"/>
      <c r="MK71" s="17"/>
      <c r="ML71" s="17"/>
      <c r="MN71" s="71"/>
      <c r="MO71" s="71"/>
      <c r="MP71" s="38"/>
      <c r="MQ71" s="38"/>
      <c r="MR71" s="38"/>
      <c r="MS71" s="38"/>
      <c r="MT71" s="38"/>
      <c r="MU71" s="38"/>
      <c r="MV71" s="38"/>
      <c r="MW71" s="38"/>
      <c r="MX71" s="38"/>
      <c r="MY71" s="38"/>
      <c r="MZ71" s="38"/>
      <c r="NA71" s="38"/>
      <c r="NB71" s="38"/>
      <c r="NC71" s="71"/>
      <c r="ND71" s="71"/>
      <c r="NE71" s="38"/>
      <c r="NF71" s="38"/>
      <c r="NG71" s="38"/>
      <c r="NH71" s="38"/>
      <c r="NI71" s="38"/>
      <c r="NJ71" s="38"/>
      <c r="NK71" s="38"/>
      <c r="NL71" s="38"/>
      <c r="NM71" s="38"/>
      <c r="NN71" s="38"/>
      <c r="NO71" s="38"/>
      <c r="NP71" s="38"/>
      <c r="NQ71" s="38"/>
      <c r="NR71" s="71"/>
      <c r="NS71" s="71"/>
      <c r="NT71" s="38"/>
      <c r="NU71" s="38"/>
      <c r="NV71" s="38"/>
      <c r="NW71" s="38"/>
      <c r="NX71" s="38"/>
      <c r="NY71" s="38"/>
      <c r="NZ71" s="38"/>
      <c r="OA71" s="38"/>
      <c r="OB71" s="38"/>
      <c r="OC71" s="38"/>
      <c r="OD71" s="38"/>
      <c r="OE71" s="38"/>
      <c r="OF71" s="38"/>
      <c r="OG71" s="71"/>
      <c r="OH71" s="71"/>
      <c r="OI71" s="38"/>
      <c r="OJ71" s="38"/>
      <c r="OK71" s="38"/>
      <c r="OL71" s="38"/>
      <c r="OM71" s="38"/>
      <c r="ON71" s="38"/>
      <c r="OO71" s="38"/>
      <c r="OP71" s="38"/>
      <c r="OQ71" s="38"/>
      <c r="OR71" s="38"/>
      <c r="OS71" s="38"/>
      <c r="OT71" s="38"/>
      <c r="OU71" s="38"/>
      <c r="OV71" s="71"/>
      <c r="OW71" s="71"/>
      <c r="OX71" s="38"/>
      <c r="OY71" s="38"/>
      <c r="OZ71" s="38"/>
      <c r="PA71" s="38"/>
      <c r="PB71" s="38"/>
      <c r="PC71" s="38"/>
      <c r="PD71" s="38"/>
      <c r="PE71" s="38"/>
      <c r="PF71" s="38"/>
      <c r="PG71" s="38"/>
      <c r="PH71" s="38"/>
      <c r="PI71" s="38"/>
      <c r="PJ71" s="38"/>
    </row>
    <row r="73" spans="1:426" s="5" customFormat="1" x14ac:dyDescent="0.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spans="1:426" s="5" customFormat="1" x14ac:dyDescent="0.25"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  <c r="FT74" s="68"/>
      <c r="FU74" s="68"/>
      <c r="FV74" s="68"/>
      <c r="FW74" s="68"/>
      <c r="FX74" s="68"/>
      <c r="FY74" s="68"/>
      <c r="FZ74" s="68"/>
      <c r="GA74" s="68"/>
      <c r="GB74" s="68"/>
      <c r="GC74" s="68"/>
      <c r="GD74" s="68"/>
      <c r="GE74" s="68"/>
      <c r="GF74" s="68"/>
      <c r="GG74" s="68"/>
      <c r="GH74" s="68"/>
      <c r="GI74" s="68"/>
      <c r="GJ74" s="68"/>
      <c r="GK74" s="68"/>
      <c r="GL74" s="68"/>
      <c r="GM74" s="68"/>
      <c r="GN74" s="68"/>
      <c r="GO74" s="68"/>
      <c r="GP74" s="68"/>
      <c r="GQ74" s="68"/>
      <c r="GR74" s="68"/>
      <c r="GS74" s="68"/>
      <c r="GT74" s="68"/>
      <c r="GU74" s="68"/>
      <c r="GV74" s="68"/>
      <c r="GW74" s="68"/>
      <c r="GX74" s="68"/>
      <c r="GY74" s="68"/>
      <c r="GZ74" s="68"/>
      <c r="HA74" s="68"/>
      <c r="HB74" s="68"/>
      <c r="HC74" s="68"/>
      <c r="HD74" s="68"/>
      <c r="HE74" s="68"/>
      <c r="HF74" s="68"/>
      <c r="HG74" s="68"/>
      <c r="HH74" s="68"/>
      <c r="HI74" s="68"/>
      <c r="HJ74" s="68"/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</row>
    <row r="75" spans="1:426" s="5" customFormat="1" x14ac:dyDescent="0.25"/>
    <row r="76" spans="1:426" s="5" customFormat="1" x14ac:dyDescent="0.25">
      <c r="A76" s="1"/>
    </row>
    <row r="77" spans="1:426" s="5" customFormat="1" x14ac:dyDescent="0.25">
      <c r="A77" s="1"/>
    </row>
    <row r="78" spans="1:426" s="5" customFormat="1" x14ac:dyDescent="0.25">
      <c r="A78" s="1"/>
    </row>
    <row r="79" spans="1:426" s="5" customFormat="1" x14ac:dyDescent="0.25">
      <c r="A79" s="1"/>
    </row>
    <row r="80" spans="1:426" s="5" customFormat="1" x14ac:dyDescent="0.25">
      <c r="A80" s="1"/>
    </row>
    <row r="81" spans="1:426" s="5" customFormat="1" x14ac:dyDescent="0.25"/>
    <row r="82" spans="1:426" s="5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DC82" s="68"/>
      <c r="DD82" s="68"/>
      <c r="DE82" s="68"/>
      <c r="DF82" s="68"/>
      <c r="DG82" s="68"/>
      <c r="DH82" s="68"/>
      <c r="DI82" s="68"/>
      <c r="DJ82" s="68"/>
      <c r="DL82" s="17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  <c r="FT82" s="68"/>
      <c r="FU82" s="68"/>
      <c r="FV82" s="68"/>
      <c r="FW82" s="68"/>
      <c r="FX82" s="68"/>
      <c r="FY82" s="68"/>
      <c r="FZ82" s="68"/>
      <c r="GA82" s="68"/>
      <c r="GB82" s="68"/>
      <c r="GC82" s="68"/>
      <c r="GD82" s="68"/>
      <c r="GE82" s="68"/>
      <c r="GF82" s="68"/>
      <c r="GG82" s="68"/>
      <c r="GH82" s="68"/>
      <c r="GI82" s="68"/>
      <c r="GJ82" s="68"/>
      <c r="GK82" s="68"/>
      <c r="GL82" s="68"/>
      <c r="GM82" s="68"/>
      <c r="GN82" s="68"/>
      <c r="GO82" s="68"/>
      <c r="GP82" s="68"/>
      <c r="GQ82" s="68"/>
      <c r="GR82" s="68"/>
      <c r="GS82" s="68"/>
      <c r="GT82" s="68"/>
      <c r="GU82" s="68"/>
      <c r="GV82" s="68"/>
      <c r="GW82" s="68"/>
      <c r="GX82" s="68"/>
      <c r="GY82" s="68"/>
      <c r="GZ82" s="68"/>
      <c r="HA82" s="68"/>
      <c r="HB82" s="68"/>
      <c r="HC82" s="68"/>
      <c r="HD82" s="68"/>
      <c r="HE82" s="68"/>
      <c r="HF82" s="68"/>
      <c r="HG82" s="68"/>
      <c r="HH82" s="68"/>
      <c r="HI82" s="68"/>
      <c r="HJ82" s="68"/>
      <c r="HK82" s="68"/>
      <c r="HL82" s="68"/>
      <c r="HM82" s="68"/>
      <c r="HN82" s="68"/>
      <c r="HO82" s="68"/>
      <c r="HP82" s="68"/>
      <c r="HQ82" s="68"/>
      <c r="HR82" s="68"/>
      <c r="HS82" s="68"/>
      <c r="HT82" s="68"/>
      <c r="HU82" s="68"/>
      <c r="HV82" s="68"/>
      <c r="HW82" s="68"/>
      <c r="HX82" s="68"/>
      <c r="HY82" s="68"/>
      <c r="HZ82" s="68"/>
      <c r="IA82" s="68"/>
      <c r="IB82" s="68"/>
      <c r="IC82" s="68"/>
      <c r="ID82" s="68"/>
      <c r="IE82" s="68"/>
      <c r="IF82" s="68"/>
      <c r="IG82" s="68"/>
      <c r="IH82" s="68"/>
      <c r="II82" s="68"/>
      <c r="IJ82" s="68"/>
      <c r="IK82" s="68"/>
      <c r="IL82" s="68"/>
      <c r="IM82" s="68"/>
      <c r="IN82" s="68"/>
      <c r="IO82" s="68"/>
      <c r="IP82" s="68"/>
      <c r="IQ82" s="68"/>
      <c r="IR82" s="68"/>
      <c r="IS82" s="68"/>
      <c r="IT82" s="68"/>
      <c r="IU82" s="68"/>
      <c r="IV82" s="68"/>
      <c r="IW82" s="68"/>
      <c r="IX82" s="68"/>
      <c r="IY82" s="68"/>
      <c r="IZ82" s="68"/>
      <c r="JA82" s="68"/>
      <c r="JB82" s="68"/>
      <c r="JC82" s="68"/>
      <c r="JD82" s="68"/>
      <c r="JE82" s="68"/>
      <c r="JF82" s="68"/>
      <c r="JG82" s="68"/>
      <c r="JH82" s="68"/>
      <c r="JI82" s="68"/>
      <c r="JJ82" s="68"/>
      <c r="JK82" s="68"/>
      <c r="JL82" s="68"/>
      <c r="JM82" s="68"/>
      <c r="JN82" s="68"/>
      <c r="JO82" s="68"/>
      <c r="JP82" s="68"/>
      <c r="JQ82" s="68"/>
      <c r="JR82" s="68"/>
      <c r="JS82" s="68"/>
      <c r="JT82" s="68"/>
      <c r="JU82" s="68"/>
      <c r="JV82" s="68"/>
      <c r="JW82" s="68"/>
      <c r="JX82" s="68"/>
      <c r="JY82" s="68"/>
      <c r="JZ82" s="68"/>
      <c r="KA82" s="68"/>
      <c r="KB82" s="68"/>
      <c r="KC82" s="68"/>
      <c r="KD82" s="68"/>
      <c r="KE82" s="68"/>
      <c r="KF82" s="68"/>
      <c r="KG82" s="68"/>
      <c r="KH82" s="68"/>
      <c r="KI82" s="68"/>
      <c r="KJ82" s="68"/>
      <c r="KK82" s="68"/>
      <c r="KL82" s="68"/>
      <c r="KM82" s="68"/>
      <c r="KN82" s="68"/>
      <c r="KO82" s="68"/>
      <c r="KP82" s="68"/>
      <c r="KQ82" s="68"/>
      <c r="KR82" s="68"/>
      <c r="KS82" s="68"/>
      <c r="KT82" s="68"/>
      <c r="KU82" s="68"/>
      <c r="KV82" s="68"/>
      <c r="KW82" s="68"/>
      <c r="KX82" s="68"/>
      <c r="KY82" s="68"/>
      <c r="KZ82" s="68"/>
      <c r="LA82" s="68"/>
      <c r="LB82" s="68"/>
      <c r="LC82" s="68"/>
      <c r="LD82" s="68"/>
      <c r="LE82" s="68"/>
      <c r="LF82" s="68"/>
      <c r="LG82" s="68"/>
      <c r="LH82" s="68"/>
      <c r="LI82" s="68"/>
      <c r="LJ82" s="68"/>
      <c r="LK82" s="68"/>
      <c r="LL82" s="68"/>
      <c r="LM82" s="68"/>
      <c r="LN82" s="68"/>
      <c r="LO82" s="68"/>
      <c r="LP82" s="68"/>
      <c r="LQ82" s="68"/>
      <c r="LR82" s="68"/>
      <c r="LS82" s="68"/>
      <c r="LT82" s="68"/>
      <c r="LU82" s="68"/>
      <c r="LV82" s="68"/>
      <c r="LW82" s="68"/>
      <c r="LX82" s="68"/>
      <c r="LY82" s="68"/>
      <c r="LZ82" s="68"/>
      <c r="MA82" s="68"/>
      <c r="MB82" s="68"/>
      <c r="MC82" s="68"/>
      <c r="MD82" s="68"/>
      <c r="ME82" s="68"/>
      <c r="MF82" s="68"/>
      <c r="MG82" s="68"/>
      <c r="MH82" s="68"/>
      <c r="MI82" s="68"/>
      <c r="MJ82" s="68"/>
      <c r="MK82" s="68"/>
      <c r="ML82" s="68"/>
      <c r="MN82" s="38"/>
      <c r="MO82" s="38"/>
      <c r="MP82" s="72"/>
      <c r="MQ82" s="72"/>
      <c r="MR82" s="72"/>
      <c r="MS82" s="72"/>
      <c r="MT82" s="72"/>
      <c r="MU82" s="72"/>
      <c r="MV82" s="72"/>
      <c r="MW82" s="72"/>
      <c r="MX82" s="72"/>
      <c r="MY82" s="72"/>
      <c r="MZ82" s="72"/>
      <c r="NA82" s="72"/>
      <c r="NB82" s="72"/>
      <c r="NC82" s="6"/>
      <c r="ND82" s="1"/>
      <c r="NE82" s="72"/>
      <c r="NF82" s="72"/>
      <c r="NG82" s="72"/>
      <c r="NH82" s="72"/>
      <c r="NI82" s="72"/>
      <c r="NJ82" s="72"/>
      <c r="NK82" s="72"/>
      <c r="NL82" s="72"/>
      <c r="NM82" s="72"/>
      <c r="NN82" s="72"/>
      <c r="NO82" s="72"/>
      <c r="NP82" s="72"/>
      <c r="NQ82" s="72"/>
      <c r="NR82" s="1"/>
      <c r="NS82" s="1"/>
      <c r="NT82" s="72"/>
      <c r="NU82" s="72"/>
      <c r="NV82" s="72"/>
      <c r="NW82" s="72"/>
      <c r="NX82" s="72"/>
      <c r="NY82" s="72"/>
      <c r="NZ82" s="72"/>
      <c r="OA82" s="72"/>
      <c r="OB82" s="72"/>
      <c r="OC82" s="72"/>
      <c r="OD82" s="72"/>
      <c r="OE82" s="72"/>
      <c r="OF82" s="72"/>
      <c r="OG82" s="1"/>
      <c r="OH82" s="1"/>
      <c r="OI82" s="72"/>
      <c r="OJ82" s="72"/>
      <c r="OK82" s="72"/>
      <c r="OL82" s="72"/>
      <c r="OM82" s="72"/>
      <c r="ON82" s="72"/>
      <c r="OO82" s="72"/>
      <c r="OP82" s="72"/>
      <c r="OQ82" s="72"/>
      <c r="OR82" s="72"/>
      <c r="OS82" s="72"/>
      <c r="OT82" s="72"/>
      <c r="OU82" s="72"/>
      <c r="OV82" s="6"/>
      <c r="OW82" s="38"/>
      <c r="OX82" s="72"/>
      <c r="OY82" s="72"/>
      <c r="OZ82" s="72"/>
      <c r="PA82" s="72"/>
      <c r="PB82" s="72"/>
      <c r="PC82" s="72"/>
      <c r="PD82" s="72"/>
      <c r="PE82" s="72"/>
      <c r="PF82" s="72"/>
      <c r="PG82" s="72"/>
      <c r="PH82" s="72"/>
      <c r="PI82" s="72"/>
      <c r="PJ82" s="72"/>
    </row>
    <row r="83" spans="1:426" s="5" customFormat="1" x14ac:dyDescent="0.25"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X83" s="72"/>
      <c r="Y83" s="72"/>
      <c r="Z83" s="72"/>
      <c r="AA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6"/>
      <c r="AT83" s="1"/>
      <c r="AU83" s="72"/>
      <c r="AV83" s="72"/>
      <c r="AW83" s="72"/>
      <c r="AX83" s="72"/>
      <c r="AY83" s="72"/>
      <c r="AZ83" s="72"/>
      <c r="BA83" s="72"/>
      <c r="BB83" s="72"/>
      <c r="BC83" s="72"/>
      <c r="BD83" s="72"/>
      <c r="BE83" s="72"/>
      <c r="BF83" s="72"/>
      <c r="BG83" s="72"/>
      <c r="BH83" s="1"/>
      <c r="BI83" s="1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1"/>
      <c r="BX83" s="1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6"/>
      <c r="CM83" s="7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7"/>
      <c r="JB83" s="17"/>
      <c r="JC83" s="17"/>
      <c r="JD83" s="17"/>
      <c r="JE83" s="17"/>
      <c r="JF83" s="17"/>
      <c r="JG83" s="17"/>
      <c r="JH83" s="17"/>
      <c r="JI83" s="17"/>
      <c r="JJ83" s="17"/>
      <c r="JK83" s="17"/>
      <c r="JL83" s="17"/>
      <c r="JM83" s="17"/>
      <c r="JN83" s="17"/>
      <c r="JO83" s="17"/>
      <c r="JP83" s="17"/>
      <c r="JQ83" s="17"/>
      <c r="JR83" s="17"/>
      <c r="JS83" s="17"/>
      <c r="JT83" s="17"/>
      <c r="JU83" s="17"/>
      <c r="JV83" s="17"/>
      <c r="JW83" s="17"/>
      <c r="JX83" s="17"/>
      <c r="JY83" s="17"/>
      <c r="JZ83" s="17"/>
      <c r="KA83" s="17"/>
      <c r="KB83" s="17"/>
      <c r="KC83" s="17"/>
      <c r="KD83" s="17"/>
      <c r="KE83" s="17"/>
      <c r="KF83" s="17"/>
      <c r="KG83" s="17"/>
      <c r="KH83" s="17"/>
      <c r="KI83" s="17"/>
      <c r="KJ83" s="17"/>
      <c r="KK83" s="17"/>
      <c r="KL83" s="17"/>
      <c r="KM83" s="17"/>
      <c r="KN83" s="17"/>
      <c r="KO83" s="17"/>
      <c r="KP83" s="17"/>
      <c r="KQ83" s="17"/>
      <c r="KR83" s="17"/>
      <c r="KS83" s="17"/>
      <c r="KT83" s="17"/>
      <c r="KU83" s="17"/>
      <c r="KV83" s="17"/>
      <c r="KW83" s="17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17"/>
      <c r="MA83" s="17"/>
      <c r="MB83" s="17"/>
      <c r="MC83" s="17"/>
      <c r="MD83" s="17"/>
      <c r="ME83" s="17"/>
      <c r="MF83" s="17"/>
      <c r="MG83" s="17"/>
      <c r="MH83" s="17"/>
      <c r="MI83" s="17"/>
      <c r="MJ83" s="17"/>
      <c r="MK83" s="17"/>
      <c r="ML83" s="17"/>
      <c r="MN83" s="71"/>
      <c r="MO83" s="71"/>
      <c r="MP83" s="38"/>
      <c r="MQ83" s="38"/>
      <c r="MR83" s="38"/>
      <c r="MS83" s="38"/>
      <c r="MT83" s="38"/>
      <c r="MU83" s="38"/>
      <c r="MV83" s="38"/>
      <c r="MW83" s="38"/>
      <c r="MX83" s="38"/>
      <c r="MY83" s="38"/>
      <c r="MZ83" s="38"/>
      <c r="NA83" s="38"/>
      <c r="NB83" s="38"/>
      <c r="NC83" s="71"/>
      <c r="ND83" s="71"/>
      <c r="NE83" s="38"/>
      <c r="NF83" s="38"/>
      <c r="NG83" s="38"/>
      <c r="NH83" s="38"/>
      <c r="NI83" s="38"/>
      <c r="NJ83" s="38"/>
      <c r="NK83" s="38"/>
      <c r="NL83" s="38"/>
      <c r="NM83" s="38"/>
      <c r="NN83" s="38"/>
      <c r="NO83" s="38"/>
      <c r="NP83" s="38"/>
      <c r="NQ83" s="38"/>
      <c r="NR83" s="71"/>
      <c r="NS83" s="71"/>
      <c r="NT83" s="38"/>
      <c r="NU83" s="38"/>
      <c r="NV83" s="38"/>
      <c r="NW83" s="38"/>
      <c r="NX83" s="38"/>
      <c r="NY83" s="38"/>
      <c r="NZ83" s="38"/>
      <c r="OA83" s="38"/>
      <c r="OB83" s="38"/>
      <c r="OC83" s="38"/>
      <c r="OD83" s="38"/>
      <c r="OE83" s="38"/>
      <c r="OF83" s="38"/>
      <c r="OG83" s="71"/>
      <c r="OH83" s="71"/>
      <c r="OI83" s="38"/>
      <c r="OJ83" s="38"/>
      <c r="OK83" s="38"/>
      <c r="OL83" s="38"/>
      <c r="OM83" s="38"/>
      <c r="ON83" s="38"/>
      <c r="OO83" s="38"/>
      <c r="OP83" s="38"/>
      <c r="OQ83" s="38"/>
      <c r="OR83" s="38"/>
      <c r="OS83" s="38"/>
      <c r="OT83" s="38"/>
      <c r="OU83" s="38"/>
      <c r="OV83" s="71"/>
      <c r="OW83" s="71"/>
      <c r="OX83" s="38"/>
      <c r="OY83" s="38"/>
      <c r="OZ83" s="38"/>
      <c r="PA83" s="38"/>
      <c r="PB83" s="38"/>
      <c r="PC83" s="38"/>
      <c r="PD83" s="38"/>
      <c r="PE83" s="38"/>
      <c r="PF83" s="38"/>
      <c r="PG83" s="38"/>
      <c r="PH83" s="38"/>
      <c r="PI83" s="38"/>
      <c r="PJ83" s="38"/>
    </row>
    <row r="84" spans="1:426" s="5" customFormat="1" x14ac:dyDescent="0.25">
      <c r="X84" s="1"/>
      <c r="Y84" s="69"/>
      <c r="Z84" s="69"/>
      <c r="AA84" s="69"/>
      <c r="AB84" s="70"/>
      <c r="AC84" s="70"/>
      <c r="AD84" s="70"/>
      <c r="AE84" s="70"/>
      <c r="AS84" s="70"/>
      <c r="AT84" s="70"/>
      <c r="BH84" s="70"/>
      <c r="BI84" s="70"/>
      <c r="BW84" s="70"/>
      <c r="BX84" s="70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N84" s="71"/>
      <c r="MO84" s="71"/>
      <c r="MP84" s="38"/>
      <c r="MQ84" s="38"/>
      <c r="MR84" s="38"/>
      <c r="MS84" s="38"/>
      <c r="MT84" s="38"/>
      <c r="MU84" s="38"/>
      <c r="MV84" s="38"/>
      <c r="MW84" s="38"/>
      <c r="MX84" s="38"/>
      <c r="MY84" s="38"/>
      <c r="MZ84" s="38"/>
      <c r="NA84" s="38"/>
      <c r="NB84" s="38"/>
      <c r="NC84" s="71"/>
      <c r="ND84" s="71"/>
      <c r="NE84" s="38"/>
      <c r="NF84" s="38"/>
      <c r="NG84" s="38"/>
      <c r="NH84" s="38"/>
      <c r="NI84" s="38"/>
      <c r="NJ84" s="38"/>
      <c r="NK84" s="38"/>
      <c r="NL84" s="38"/>
      <c r="NM84" s="38"/>
      <c r="NN84" s="38"/>
      <c r="NO84" s="38"/>
      <c r="NP84" s="38"/>
      <c r="NQ84" s="38"/>
      <c r="NR84" s="71"/>
      <c r="NS84" s="71"/>
      <c r="NT84" s="38"/>
      <c r="NU84" s="38"/>
      <c r="NV84" s="38"/>
      <c r="NW84" s="38"/>
      <c r="NX84" s="38"/>
      <c r="NY84" s="38"/>
      <c r="NZ84" s="38"/>
      <c r="OA84" s="38"/>
      <c r="OB84" s="38"/>
      <c r="OC84" s="38"/>
      <c r="OD84" s="38"/>
      <c r="OE84" s="38"/>
      <c r="OF84" s="38"/>
      <c r="OG84" s="71"/>
      <c r="OH84" s="71"/>
      <c r="OI84" s="38"/>
      <c r="OJ84" s="38"/>
      <c r="OK84" s="38"/>
      <c r="OL84" s="38"/>
      <c r="OM84" s="38"/>
      <c r="ON84" s="38"/>
      <c r="OO84" s="38"/>
      <c r="OP84" s="38"/>
      <c r="OQ84" s="38"/>
      <c r="OR84" s="38"/>
      <c r="OS84" s="38"/>
      <c r="OT84" s="38"/>
      <c r="OU84" s="38"/>
      <c r="OV84" s="71"/>
      <c r="OW84" s="71"/>
      <c r="OX84" s="38"/>
      <c r="OY84" s="38"/>
      <c r="OZ84" s="38"/>
      <c r="PA84" s="38"/>
      <c r="PB84" s="38"/>
      <c r="PC84" s="38"/>
      <c r="PD84" s="38"/>
      <c r="PE84" s="38"/>
      <c r="PF84" s="38"/>
      <c r="PG84" s="38"/>
      <c r="PH84" s="38"/>
      <c r="PI84" s="38"/>
      <c r="PJ84" s="38"/>
    </row>
    <row r="85" spans="1:426" s="5" customFormat="1" x14ac:dyDescent="0.25">
      <c r="A85" s="1"/>
      <c r="X85" s="1"/>
      <c r="Y85" s="69"/>
      <c r="Z85" s="69"/>
      <c r="AA85" s="69"/>
      <c r="AB85" s="70"/>
      <c r="AC85" s="70"/>
      <c r="AD85" s="70"/>
      <c r="AE85" s="70"/>
      <c r="AS85" s="70"/>
      <c r="AT85" s="70"/>
      <c r="BH85" s="70"/>
      <c r="BI85" s="70"/>
      <c r="BW85" s="70"/>
      <c r="BX85" s="70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7"/>
      <c r="JB85" s="17"/>
      <c r="JC85" s="17"/>
      <c r="JD85" s="17"/>
      <c r="JE85" s="17"/>
      <c r="JF85" s="17"/>
      <c r="JG85" s="17"/>
      <c r="JH85" s="17"/>
      <c r="JI85" s="17"/>
      <c r="JJ85" s="17"/>
      <c r="JK85" s="17"/>
      <c r="JL85" s="17"/>
      <c r="JM85" s="17"/>
      <c r="JN85" s="17"/>
      <c r="JO85" s="17"/>
      <c r="JP85" s="17"/>
      <c r="JQ85" s="17"/>
      <c r="JR85" s="17"/>
      <c r="JS85" s="17"/>
      <c r="JT85" s="17"/>
      <c r="JU85" s="17"/>
      <c r="JV85" s="17"/>
      <c r="JW85" s="17"/>
      <c r="JX85" s="17"/>
      <c r="JY85" s="17"/>
      <c r="JZ85" s="17"/>
      <c r="KA85" s="17"/>
      <c r="KB85" s="17"/>
      <c r="KC85" s="17"/>
      <c r="KD85" s="17"/>
      <c r="KE85" s="17"/>
      <c r="KF85" s="17"/>
      <c r="KG85" s="17"/>
      <c r="KH85" s="17"/>
      <c r="KI85" s="17"/>
      <c r="KJ85" s="17"/>
      <c r="KK85" s="17"/>
      <c r="KL85" s="17"/>
      <c r="KM85" s="17"/>
      <c r="KN85" s="17"/>
      <c r="KO85" s="17"/>
      <c r="KP85" s="17"/>
      <c r="KQ85" s="17"/>
      <c r="KR85" s="17"/>
      <c r="KS85" s="17"/>
      <c r="KT85" s="17"/>
      <c r="KU85" s="17"/>
      <c r="KV85" s="17"/>
      <c r="KW85" s="17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17"/>
      <c r="MA85" s="17"/>
      <c r="MB85" s="17"/>
      <c r="MC85" s="17"/>
      <c r="MD85" s="17"/>
      <c r="ME85" s="17"/>
      <c r="MF85" s="17"/>
      <c r="MG85" s="17"/>
      <c r="MH85" s="17"/>
      <c r="MI85" s="17"/>
      <c r="MJ85" s="17"/>
      <c r="MK85" s="17"/>
      <c r="ML85" s="17"/>
      <c r="MN85" s="71"/>
      <c r="MO85" s="71"/>
      <c r="MP85" s="38"/>
      <c r="MQ85" s="38"/>
      <c r="MR85" s="38"/>
      <c r="MS85" s="38"/>
      <c r="MT85" s="38"/>
      <c r="MU85" s="38"/>
      <c r="MV85" s="38"/>
      <c r="MW85" s="38"/>
      <c r="MX85" s="38"/>
      <c r="MY85" s="38"/>
      <c r="MZ85" s="38"/>
      <c r="NA85" s="38"/>
      <c r="NB85" s="38"/>
      <c r="NC85" s="71"/>
      <c r="ND85" s="71"/>
      <c r="NE85" s="38"/>
      <c r="NF85" s="38"/>
      <c r="NG85" s="38"/>
      <c r="NH85" s="38"/>
      <c r="NI85" s="38"/>
      <c r="NJ85" s="38"/>
      <c r="NK85" s="38"/>
      <c r="NL85" s="38"/>
      <c r="NM85" s="38"/>
      <c r="NN85" s="38"/>
      <c r="NO85" s="38"/>
      <c r="NP85" s="38"/>
      <c r="NQ85" s="38"/>
      <c r="NR85" s="71"/>
      <c r="NS85" s="71"/>
      <c r="NT85" s="38"/>
      <c r="NU85" s="38"/>
      <c r="NV85" s="38"/>
      <c r="NW85" s="38"/>
      <c r="NX85" s="38"/>
      <c r="NY85" s="38"/>
      <c r="NZ85" s="38"/>
      <c r="OA85" s="38"/>
      <c r="OB85" s="38"/>
      <c r="OC85" s="38"/>
      <c r="OD85" s="38"/>
      <c r="OE85" s="38"/>
      <c r="OF85" s="38"/>
      <c r="OG85" s="71"/>
      <c r="OH85" s="71"/>
      <c r="OI85" s="38"/>
      <c r="OJ85" s="38"/>
      <c r="OK85" s="38"/>
      <c r="OL85" s="38"/>
      <c r="OM85" s="38"/>
      <c r="ON85" s="38"/>
      <c r="OO85" s="38"/>
      <c r="OP85" s="38"/>
      <c r="OQ85" s="38"/>
      <c r="OR85" s="38"/>
      <c r="OS85" s="38"/>
      <c r="OT85" s="38"/>
      <c r="OU85" s="38"/>
      <c r="OV85" s="71"/>
      <c r="OW85" s="71"/>
      <c r="OX85" s="38"/>
      <c r="OY85" s="38"/>
      <c r="OZ85" s="38"/>
      <c r="PA85" s="38"/>
      <c r="PB85" s="38"/>
      <c r="PC85" s="38"/>
      <c r="PD85" s="38"/>
      <c r="PE85" s="38"/>
      <c r="PF85" s="38"/>
      <c r="PG85" s="38"/>
      <c r="PH85" s="38"/>
      <c r="PI85" s="38"/>
      <c r="PJ85" s="38"/>
    </row>
    <row r="86" spans="1:426" s="5" customFormat="1" x14ac:dyDescent="0.25">
      <c r="A86" s="1"/>
      <c r="X86" s="1"/>
      <c r="Y86" s="69"/>
      <c r="Z86" s="69"/>
      <c r="AA86" s="69"/>
      <c r="AB86" s="70"/>
      <c r="AC86" s="70"/>
      <c r="AD86" s="70"/>
      <c r="AE86" s="70"/>
      <c r="AS86" s="70"/>
      <c r="AT86" s="70"/>
      <c r="BH86" s="70"/>
      <c r="BI86" s="70"/>
      <c r="BW86" s="70"/>
      <c r="BX86" s="70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7"/>
      <c r="JB86" s="17"/>
      <c r="JC86" s="17"/>
      <c r="JD86" s="17"/>
      <c r="JE86" s="17"/>
      <c r="JF86" s="17"/>
      <c r="JG86" s="17"/>
      <c r="JH86" s="17"/>
      <c r="JI86" s="17"/>
      <c r="JJ86" s="17"/>
      <c r="JK86" s="17"/>
      <c r="JL86" s="17"/>
      <c r="JM86" s="17"/>
      <c r="JN86" s="17"/>
      <c r="JO86" s="17"/>
      <c r="JP86" s="17"/>
      <c r="JQ86" s="17"/>
      <c r="JR86" s="17"/>
      <c r="JS86" s="17"/>
      <c r="JT86" s="17"/>
      <c r="JU86" s="17"/>
      <c r="JV86" s="17"/>
      <c r="JW86" s="17"/>
      <c r="JX86" s="17"/>
      <c r="JY86" s="17"/>
      <c r="JZ86" s="17"/>
      <c r="KA86" s="17"/>
      <c r="KB86" s="17"/>
      <c r="KC86" s="17"/>
      <c r="KD86" s="17"/>
      <c r="KE86" s="17"/>
      <c r="KF86" s="17"/>
      <c r="KG86" s="17"/>
      <c r="KH86" s="17"/>
      <c r="KI86" s="17"/>
      <c r="KJ86" s="17"/>
      <c r="KK86" s="17"/>
      <c r="KL86" s="17"/>
      <c r="KM86" s="17"/>
      <c r="KN86" s="17"/>
      <c r="KO86" s="17"/>
      <c r="KP86" s="17"/>
      <c r="KQ86" s="17"/>
      <c r="KR86" s="17"/>
      <c r="KS86" s="17"/>
      <c r="KT86" s="17"/>
      <c r="KU86" s="17"/>
      <c r="KV86" s="17"/>
      <c r="KW86" s="17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17"/>
      <c r="MA86" s="17"/>
      <c r="MB86" s="17"/>
      <c r="MC86" s="17"/>
      <c r="MD86" s="17"/>
      <c r="ME86" s="17"/>
      <c r="MF86" s="17"/>
      <c r="MG86" s="17"/>
      <c r="MH86" s="17"/>
      <c r="MI86" s="17"/>
      <c r="MJ86" s="17"/>
      <c r="MK86" s="17"/>
      <c r="ML86" s="17"/>
      <c r="MN86" s="71"/>
      <c r="MO86" s="71"/>
      <c r="MP86" s="38"/>
      <c r="MQ86" s="38"/>
      <c r="MR86" s="38"/>
      <c r="MS86" s="38"/>
      <c r="MT86" s="38"/>
      <c r="MU86" s="38"/>
      <c r="MV86" s="38"/>
      <c r="MW86" s="38"/>
      <c r="MX86" s="38"/>
      <c r="MY86" s="38"/>
      <c r="MZ86" s="38"/>
      <c r="NA86" s="38"/>
      <c r="NB86" s="38"/>
      <c r="NC86" s="71"/>
      <c r="ND86" s="71"/>
      <c r="NE86" s="38"/>
      <c r="NF86" s="38"/>
      <c r="NG86" s="38"/>
      <c r="NH86" s="38"/>
      <c r="NI86" s="38"/>
      <c r="NJ86" s="38"/>
      <c r="NK86" s="38"/>
      <c r="NL86" s="38"/>
      <c r="NM86" s="38"/>
      <c r="NN86" s="38"/>
      <c r="NO86" s="38"/>
      <c r="NP86" s="38"/>
      <c r="NQ86" s="38"/>
      <c r="NR86" s="71"/>
      <c r="NS86" s="71"/>
      <c r="NT86" s="38"/>
      <c r="NU86" s="38"/>
      <c r="NV86" s="38"/>
      <c r="NW86" s="38"/>
      <c r="NX86" s="38"/>
      <c r="NY86" s="38"/>
      <c r="NZ86" s="38"/>
      <c r="OA86" s="38"/>
      <c r="OB86" s="38"/>
      <c r="OC86" s="38"/>
      <c r="OD86" s="38"/>
      <c r="OE86" s="38"/>
      <c r="OF86" s="38"/>
      <c r="OG86" s="71"/>
      <c r="OH86" s="71"/>
      <c r="OI86" s="38"/>
      <c r="OJ86" s="38"/>
      <c r="OK86" s="38"/>
      <c r="OL86" s="38"/>
      <c r="OM86" s="38"/>
      <c r="ON86" s="38"/>
      <c r="OO86" s="38"/>
      <c r="OP86" s="38"/>
      <c r="OQ86" s="38"/>
      <c r="OR86" s="38"/>
      <c r="OS86" s="38"/>
      <c r="OT86" s="38"/>
      <c r="OU86" s="38"/>
      <c r="OV86" s="71"/>
      <c r="OW86" s="71"/>
      <c r="OX86" s="38"/>
      <c r="OY86" s="38"/>
      <c r="OZ86" s="38"/>
      <c r="PA86" s="38"/>
      <c r="PB86" s="38"/>
      <c r="PC86" s="38"/>
      <c r="PD86" s="38"/>
      <c r="PE86" s="38"/>
      <c r="PF86" s="38"/>
      <c r="PG86" s="38"/>
      <c r="PH86" s="38"/>
      <c r="PI86" s="38"/>
      <c r="PJ86" s="38"/>
    </row>
    <row r="87" spans="1:426" s="5" customFormat="1" x14ac:dyDescent="0.25">
      <c r="A87" s="1"/>
      <c r="X87" s="1"/>
      <c r="Y87" s="69"/>
      <c r="Z87" s="69"/>
      <c r="AA87" s="69"/>
      <c r="AB87" s="70"/>
      <c r="AC87" s="70"/>
      <c r="AD87" s="70"/>
      <c r="AE87" s="70"/>
      <c r="AS87" s="70"/>
      <c r="AT87" s="70"/>
      <c r="BH87" s="70"/>
      <c r="BI87" s="70"/>
      <c r="BW87" s="70"/>
      <c r="BX87" s="70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7"/>
      <c r="JB87" s="17"/>
      <c r="JC87" s="17"/>
      <c r="JD87" s="17"/>
      <c r="JE87" s="17"/>
      <c r="JF87" s="17"/>
      <c r="JG87" s="17"/>
      <c r="JH87" s="17"/>
      <c r="JI87" s="17"/>
      <c r="JJ87" s="17"/>
      <c r="JK87" s="17"/>
      <c r="JL87" s="17"/>
      <c r="JM87" s="17"/>
      <c r="JN87" s="17"/>
      <c r="JO87" s="17"/>
      <c r="JP87" s="17"/>
      <c r="JQ87" s="17"/>
      <c r="JR87" s="17"/>
      <c r="JS87" s="17"/>
      <c r="JT87" s="17"/>
      <c r="JU87" s="17"/>
      <c r="JV87" s="17"/>
      <c r="JW87" s="17"/>
      <c r="JX87" s="17"/>
      <c r="JY87" s="17"/>
      <c r="JZ87" s="17"/>
      <c r="KA87" s="17"/>
      <c r="KB87" s="17"/>
      <c r="KC87" s="17"/>
      <c r="KD87" s="17"/>
      <c r="KE87" s="17"/>
      <c r="KF87" s="17"/>
      <c r="KG87" s="17"/>
      <c r="KH87" s="17"/>
      <c r="KI87" s="17"/>
      <c r="KJ87" s="17"/>
      <c r="KK87" s="17"/>
      <c r="KL87" s="17"/>
      <c r="KM87" s="17"/>
      <c r="KN87" s="17"/>
      <c r="KO87" s="17"/>
      <c r="KP87" s="17"/>
      <c r="KQ87" s="17"/>
      <c r="KR87" s="17"/>
      <c r="KS87" s="17"/>
      <c r="KT87" s="17"/>
      <c r="KU87" s="17"/>
      <c r="KV87" s="17"/>
      <c r="KW87" s="17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17"/>
      <c r="MA87" s="17"/>
      <c r="MB87" s="17"/>
      <c r="MC87" s="17"/>
      <c r="MD87" s="17"/>
      <c r="ME87" s="17"/>
      <c r="MF87" s="17"/>
      <c r="MG87" s="17"/>
      <c r="MH87" s="17"/>
      <c r="MI87" s="17"/>
      <c r="MJ87" s="17"/>
      <c r="MK87" s="17"/>
      <c r="ML87" s="17"/>
      <c r="MN87" s="71"/>
      <c r="MO87" s="71"/>
      <c r="MP87" s="38"/>
      <c r="MQ87" s="38"/>
      <c r="MR87" s="38"/>
      <c r="MS87" s="38"/>
      <c r="MT87" s="38"/>
      <c r="MU87" s="38"/>
      <c r="MV87" s="38"/>
      <c r="MW87" s="38"/>
      <c r="MX87" s="38"/>
      <c r="MY87" s="38"/>
      <c r="MZ87" s="38"/>
      <c r="NA87" s="38"/>
      <c r="NB87" s="38"/>
      <c r="NC87" s="71"/>
      <c r="ND87" s="71"/>
      <c r="NE87" s="38"/>
      <c r="NF87" s="38"/>
      <c r="NG87" s="38"/>
      <c r="NH87" s="38"/>
      <c r="NI87" s="38"/>
      <c r="NJ87" s="38"/>
      <c r="NK87" s="38"/>
      <c r="NL87" s="38"/>
      <c r="NM87" s="38"/>
      <c r="NN87" s="38"/>
      <c r="NO87" s="38"/>
      <c r="NP87" s="38"/>
      <c r="NQ87" s="38"/>
      <c r="NR87" s="71"/>
      <c r="NS87" s="71"/>
      <c r="NT87" s="38"/>
      <c r="NU87" s="38"/>
      <c r="NV87" s="38"/>
      <c r="NW87" s="38"/>
      <c r="NX87" s="38"/>
      <c r="NY87" s="38"/>
      <c r="NZ87" s="38"/>
      <c r="OA87" s="38"/>
      <c r="OB87" s="38"/>
      <c r="OC87" s="38"/>
      <c r="OD87" s="38"/>
      <c r="OE87" s="38"/>
      <c r="OF87" s="38"/>
      <c r="OG87" s="71"/>
      <c r="OH87" s="71"/>
      <c r="OI87" s="38"/>
      <c r="OJ87" s="38"/>
      <c r="OK87" s="38"/>
      <c r="OL87" s="38"/>
      <c r="OM87" s="38"/>
      <c r="ON87" s="38"/>
      <c r="OO87" s="38"/>
      <c r="OP87" s="38"/>
      <c r="OQ87" s="38"/>
      <c r="OR87" s="38"/>
      <c r="OS87" s="38"/>
      <c r="OT87" s="38"/>
      <c r="OU87" s="38"/>
      <c r="OV87" s="71"/>
      <c r="OW87" s="71"/>
      <c r="OX87" s="38"/>
      <c r="OY87" s="38"/>
      <c r="OZ87" s="38"/>
      <c r="PA87" s="38"/>
      <c r="PB87" s="38"/>
      <c r="PC87" s="38"/>
      <c r="PD87" s="38"/>
      <c r="PE87" s="38"/>
      <c r="PF87" s="38"/>
      <c r="PG87" s="38"/>
      <c r="PH87" s="38"/>
      <c r="PI87" s="38"/>
      <c r="PJ87" s="38"/>
    </row>
    <row r="88" spans="1:426" s="5" customFormat="1" x14ac:dyDescent="0.25">
      <c r="A88" s="1"/>
      <c r="X88" s="1"/>
      <c r="Y88" s="69"/>
      <c r="Z88" s="69"/>
      <c r="AA88" s="69"/>
      <c r="AB88" s="70"/>
      <c r="AC88" s="70"/>
      <c r="AD88" s="70"/>
      <c r="AE88" s="70"/>
      <c r="AS88" s="70"/>
      <c r="AT88" s="70"/>
      <c r="BH88" s="70"/>
      <c r="BI88" s="70"/>
      <c r="BW88" s="70"/>
      <c r="BX88" s="70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7"/>
      <c r="JB88" s="17"/>
      <c r="JC88" s="17"/>
      <c r="JD88" s="17"/>
      <c r="JE88" s="17"/>
      <c r="JF88" s="17"/>
      <c r="JG88" s="17"/>
      <c r="JH88" s="17"/>
      <c r="JI88" s="17"/>
      <c r="JJ88" s="17"/>
      <c r="JK88" s="17"/>
      <c r="JL88" s="17"/>
      <c r="JM88" s="17"/>
      <c r="JN88" s="17"/>
      <c r="JO88" s="17"/>
      <c r="JP88" s="17"/>
      <c r="JQ88" s="17"/>
      <c r="JR88" s="17"/>
      <c r="JS88" s="17"/>
      <c r="JT88" s="17"/>
      <c r="JU88" s="17"/>
      <c r="JV88" s="17"/>
      <c r="JW88" s="17"/>
      <c r="JX88" s="17"/>
      <c r="JY88" s="17"/>
      <c r="JZ88" s="17"/>
      <c r="KA88" s="17"/>
      <c r="KB88" s="17"/>
      <c r="KC88" s="17"/>
      <c r="KD88" s="17"/>
      <c r="KE88" s="17"/>
      <c r="KF88" s="17"/>
      <c r="KG88" s="17"/>
      <c r="KH88" s="17"/>
      <c r="KI88" s="17"/>
      <c r="KJ88" s="17"/>
      <c r="KK88" s="17"/>
      <c r="KL88" s="17"/>
      <c r="KM88" s="17"/>
      <c r="KN88" s="17"/>
      <c r="KO88" s="17"/>
      <c r="KP88" s="17"/>
      <c r="KQ88" s="17"/>
      <c r="KR88" s="17"/>
      <c r="KS88" s="17"/>
      <c r="KT88" s="17"/>
      <c r="KU88" s="17"/>
      <c r="KV88" s="17"/>
      <c r="KW88" s="17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17"/>
      <c r="MA88" s="17"/>
      <c r="MB88" s="17"/>
      <c r="MC88" s="17"/>
      <c r="MD88" s="17"/>
      <c r="ME88" s="17"/>
      <c r="MF88" s="17"/>
      <c r="MG88" s="17"/>
      <c r="MH88" s="17"/>
      <c r="MI88" s="17"/>
      <c r="MJ88" s="17"/>
      <c r="MK88" s="17"/>
      <c r="ML88" s="17"/>
      <c r="MN88" s="71"/>
      <c r="MO88" s="71"/>
      <c r="MP88" s="38"/>
      <c r="MQ88" s="38"/>
      <c r="MR88" s="38"/>
      <c r="MS88" s="38"/>
      <c r="MT88" s="38"/>
      <c r="MU88" s="38"/>
      <c r="MV88" s="38"/>
      <c r="MW88" s="38"/>
      <c r="MX88" s="38"/>
      <c r="MY88" s="38"/>
      <c r="MZ88" s="38"/>
      <c r="NA88" s="38"/>
      <c r="NB88" s="38"/>
      <c r="NC88" s="71"/>
      <c r="ND88" s="71"/>
      <c r="NE88" s="38"/>
      <c r="NF88" s="38"/>
      <c r="NG88" s="38"/>
      <c r="NH88" s="38"/>
      <c r="NI88" s="38"/>
      <c r="NJ88" s="38"/>
      <c r="NK88" s="38"/>
      <c r="NL88" s="38"/>
      <c r="NM88" s="38"/>
      <c r="NN88" s="38"/>
      <c r="NO88" s="38"/>
      <c r="NP88" s="38"/>
      <c r="NQ88" s="38"/>
      <c r="NR88" s="71"/>
      <c r="NS88" s="71"/>
      <c r="NT88" s="38"/>
      <c r="NU88" s="38"/>
      <c r="NV88" s="38"/>
      <c r="NW88" s="38"/>
      <c r="NX88" s="38"/>
      <c r="NY88" s="38"/>
      <c r="NZ88" s="38"/>
      <c r="OA88" s="38"/>
      <c r="OB88" s="38"/>
      <c r="OC88" s="38"/>
      <c r="OD88" s="38"/>
      <c r="OE88" s="38"/>
      <c r="OF88" s="38"/>
      <c r="OG88" s="71"/>
      <c r="OH88" s="71"/>
      <c r="OI88" s="38"/>
      <c r="OJ88" s="38"/>
      <c r="OK88" s="38"/>
      <c r="OL88" s="38"/>
      <c r="OM88" s="38"/>
      <c r="ON88" s="38"/>
      <c r="OO88" s="38"/>
      <c r="OP88" s="38"/>
      <c r="OQ88" s="38"/>
      <c r="OR88" s="38"/>
      <c r="OS88" s="38"/>
      <c r="OT88" s="38"/>
      <c r="OU88" s="38"/>
      <c r="OV88" s="71"/>
      <c r="OW88" s="71"/>
      <c r="OX88" s="38"/>
      <c r="OY88" s="38"/>
      <c r="OZ88" s="38"/>
      <c r="PA88" s="38"/>
      <c r="PB88" s="38"/>
      <c r="PC88" s="38"/>
      <c r="PD88" s="38"/>
      <c r="PE88" s="38"/>
      <c r="PF88" s="38"/>
      <c r="PG88" s="38"/>
      <c r="PH88" s="38"/>
      <c r="PI88" s="38"/>
      <c r="PJ88" s="38"/>
    </row>
    <row r="89" spans="1:426" s="5" customFormat="1" x14ac:dyDescent="0.25">
      <c r="A89" s="1"/>
      <c r="X89" s="1"/>
      <c r="Y89" s="69"/>
      <c r="Z89" s="69"/>
      <c r="AA89" s="69"/>
      <c r="AB89" s="70"/>
      <c r="AC89" s="70"/>
      <c r="AD89" s="70"/>
      <c r="AE89" s="70"/>
      <c r="AS89" s="70"/>
      <c r="AT89" s="70"/>
      <c r="BH89" s="70"/>
      <c r="BI89" s="70"/>
      <c r="BW89" s="70"/>
      <c r="BX89" s="70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7"/>
      <c r="JB89" s="17"/>
      <c r="JC89" s="17"/>
      <c r="JD89" s="17"/>
      <c r="JE89" s="17"/>
      <c r="JF89" s="17"/>
      <c r="JG89" s="17"/>
      <c r="JH89" s="17"/>
      <c r="JI89" s="17"/>
      <c r="JJ89" s="17"/>
      <c r="JK89" s="17"/>
      <c r="JL89" s="17"/>
      <c r="JM89" s="17"/>
      <c r="JN89" s="17"/>
      <c r="JO89" s="17"/>
      <c r="JP89" s="17"/>
      <c r="JQ89" s="17"/>
      <c r="JR89" s="17"/>
      <c r="JS89" s="17"/>
      <c r="JT89" s="17"/>
      <c r="JU89" s="17"/>
      <c r="JV89" s="17"/>
      <c r="JW89" s="17"/>
      <c r="JX89" s="17"/>
      <c r="JY89" s="17"/>
      <c r="JZ89" s="17"/>
      <c r="KA89" s="17"/>
      <c r="KB89" s="17"/>
      <c r="KC89" s="17"/>
      <c r="KD89" s="17"/>
      <c r="KE89" s="17"/>
      <c r="KF89" s="17"/>
      <c r="KG89" s="17"/>
      <c r="KH89" s="17"/>
      <c r="KI89" s="17"/>
      <c r="KJ89" s="17"/>
      <c r="KK89" s="17"/>
      <c r="KL89" s="17"/>
      <c r="KM89" s="17"/>
      <c r="KN89" s="17"/>
      <c r="KO89" s="17"/>
      <c r="KP89" s="17"/>
      <c r="KQ89" s="17"/>
      <c r="KR89" s="17"/>
      <c r="KS89" s="17"/>
      <c r="KT89" s="17"/>
      <c r="KU89" s="17"/>
      <c r="KV89" s="17"/>
      <c r="KW89" s="17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17"/>
      <c r="MA89" s="17"/>
      <c r="MB89" s="17"/>
      <c r="MC89" s="17"/>
      <c r="MD89" s="17"/>
      <c r="ME89" s="17"/>
      <c r="MF89" s="17"/>
      <c r="MG89" s="17"/>
      <c r="MH89" s="17"/>
      <c r="MI89" s="17"/>
      <c r="MJ89" s="17"/>
      <c r="MK89" s="17"/>
      <c r="ML89" s="17"/>
      <c r="MN89" s="71"/>
      <c r="MO89" s="71"/>
      <c r="MP89" s="38"/>
      <c r="MQ89" s="38"/>
      <c r="MR89" s="38"/>
      <c r="MS89" s="38"/>
      <c r="MT89" s="38"/>
      <c r="MU89" s="38"/>
      <c r="MV89" s="38"/>
      <c r="MW89" s="38"/>
      <c r="MX89" s="38"/>
      <c r="MY89" s="38"/>
      <c r="MZ89" s="38"/>
      <c r="NA89" s="38"/>
      <c r="NB89" s="38"/>
      <c r="NC89" s="71"/>
      <c r="ND89" s="71"/>
      <c r="NE89" s="38"/>
      <c r="NF89" s="38"/>
      <c r="NG89" s="38"/>
      <c r="NH89" s="38"/>
      <c r="NI89" s="38"/>
      <c r="NJ89" s="38"/>
      <c r="NK89" s="38"/>
      <c r="NL89" s="38"/>
      <c r="NM89" s="38"/>
      <c r="NN89" s="38"/>
      <c r="NO89" s="38"/>
      <c r="NP89" s="38"/>
      <c r="NQ89" s="38"/>
      <c r="NR89" s="71"/>
      <c r="NS89" s="71"/>
      <c r="NT89" s="38"/>
      <c r="NU89" s="38"/>
      <c r="NV89" s="38"/>
      <c r="NW89" s="38"/>
      <c r="NX89" s="38"/>
      <c r="NY89" s="38"/>
      <c r="NZ89" s="38"/>
      <c r="OA89" s="38"/>
      <c r="OB89" s="38"/>
      <c r="OC89" s="38"/>
      <c r="OD89" s="38"/>
      <c r="OE89" s="38"/>
      <c r="OF89" s="38"/>
      <c r="OG89" s="71"/>
      <c r="OH89" s="71"/>
      <c r="OI89" s="38"/>
      <c r="OJ89" s="38"/>
      <c r="OK89" s="38"/>
      <c r="OL89" s="38"/>
      <c r="OM89" s="38"/>
      <c r="ON89" s="38"/>
      <c r="OO89" s="38"/>
      <c r="OP89" s="38"/>
      <c r="OQ89" s="38"/>
      <c r="OR89" s="38"/>
      <c r="OS89" s="38"/>
      <c r="OT89" s="38"/>
      <c r="OU89" s="38"/>
      <c r="OV89" s="71"/>
      <c r="OW89" s="71"/>
      <c r="OX89" s="38"/>
      <c r="OY89" s="38"/>
      <c r="OZ89" s="38"/>
      <c r="PA89" s="38"/>
      <c r="PB89" s="38"/>
      <c r="PC89" s="38"/>
      <c r="PD89" s="38"/>
      <c r="PE89" s="38"/>
      <c r="PF89" s="38"/>
      <c r="PG89" s="38"/>
      <c r="PH89" s="38"/>
      <c r="PI89" s="38"/>
      <c r="PJ89" s="38"/>
    </row>
    <row r="91" spans="1:426" s="9" customFormat="1" x14ac:dyDescent="0.25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426" s="9" customFormat="1" x14ac:dyDescent="0.25"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  <c r="FT92" s="68"/>
      <c r="FU92" s="68"/>
      <c r="FV92" s="68"/>
      <c r="FW92" s="68"/>
      <c r="FX92" s="68"/>
      <c r="FY92" s="68"/>
      <c r="FZ92" s="68"/>
      <c r="GA92" s="68"/>
      <c r="GB92" s="68"/>
      <c r="GC92" s="68"/>
      <c r="GD92" s="68"/>
      <c r="GE92" s="68"/>
      <c r="GF92" s="68"/>
      <c r="GG92" s="68"/>
      <c r="GH92" s="68"/>
      <c r="GI92" s="68"/>
      <c r="GJ92" s="68"/>
      <c r="GK92" s="68"/>
      <c r="GL92" s="68"/>
      <c r="GM92" s="68"/>
      <c r="GN92" s="68"/>
      <c r="GO92" s="68"/>
      <c r="GP92" s="68"/>
      <c r="GQ92" s="68"/>
      <c r="GR92" s="68"/>
      <c r="GS92" s="68"/>
      <c r="GT92" s="68"/>
      <c r="GU92" s="68"/>
      <c r="GV92" s="68"/>
      <c r="GW92" s="68"/>
      <c r="GX92" s="68"/>
      <c r="GY92" s="68"/>
      <c r="GZ92" s="68"/>
      <c r="HA92" s="68"/>
      <c r="HB92" s="68"/>
      <c r="HC92" s="68"/>
      <c r="HD92" s="68"/>
      <c r="HE92" s="68"/>
      <c r="HF92" s="68"/>
      <c r="HG92" s="68"/>
      <c r="HH92" s="68"/>
      <c r="HI92" s="68"/>
      <c r="HJ92" s="68"/>
      <c r="HK92" s="68"/>
      <c r="HL92" s="68"/>
      <c r="HM92" s="68"/>
      <c r="HN92" s="68"/>
      <c r="HO92" s="68"/>
      <c r="HP92" s="68"/>
      <c r="HQ92" s="68"/>
      <c r="HR92" s="68"/>
      <c r="HS92" s="68"/>
      <c r="HT92" s="68"/>
      <c r="HU92" s="68"/>
      <c r="HV92" s="68"/>
      <c r="HW92" s="68"/>
      <c r="HX92" s="68"/>
      <c r="HY92" s="68"/>
      <c r="HZ92" s="68"/>
      <c r="IA92" s="68"/>
    </row>
    <row r="93" spans="1:426" s="9" customFormat="1" x14ac:dyDescent="0.25"/>
    <row r="94" spans="1:426" s="9" customFormat="1" x14ac:dyDescent="0.25">
      <c r="A94" s="1"/>
    </row>
    <row r="95" spans="1:426" s="9" customFormat="1" x14ac:dyDescent="0.25">
      <c r="A95" s="1"/>
    </row>
    <row r="96" spans="1:426" s="9" customFormat="1" x14ac:dyDescent="0.25">
      <c r="A96" s="1"/>
    </row>
    <row r="97" spans="1:426" s="9" customFormat="1" x14ac:dyDescent="0.25">
      <c r="A97" s="1"/>
    </row>
    <row r="98" spans="1:426" s="9" customFormat="1" x14ac:dyDescent="0.25">
      <c r="A98" s="1"/>
    </row>
    <row r="99" spans="1:426" s="9" customFormat="1" x14ac:dyDescent="0.25"/>
    <row r="100" spans="1:426" s="9" customForma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DC100" s="68"/>
      <c r="DD100" s="68"/>
      <c r="DE100" s="68"/>
      <c r="DF100" s="68"/>
      <c r="DG100" s="68"/>
      <c r="DH100" s="68"/>
      <c r="DI100" s="68"/>
      <c r="DJ100" s="68"/>
      <c r="DL100" s="17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  <c r="FT100" s="68"/>
      <c r="FU100" s="68"/>
      <c r="FV100" s="68"/>
      <c r="FW100" s="68"/>
      <c r="FX100" s="68"/>
      <c r="FY100" s="68"/>
      <c r="FZ100" s="68"/>
      <c r="GA100" s="68"/>
      <c r="GB100" s="68"/>
      <c r="GC100" s="68"/>
      <c r="GD100" s="68"/>
      <c r="GE100" s="68"/>
      <c r="GF100" s="68"/>
      <c r="GG100" s="68"/>
      <c r="GH100" s="68"/>
      <c r="GI100" s="68"/>
      <c r="GJ100" s="68"/>
      <c r="GK100" s="68"/>
      <c r="GL100" s="68"/>
      <c r="GM100" s="68"/>
      <c r="GN100" s="68"/>
      <c r="GO100" s="68"/>
      <c r="GP100" s="68"/>
      <c r="GQ100" s="68"/>
      <c r="GR100" s="68"/>
      <c r="GS100" s="68"/>
      <c r="GT100" s="68"/>
      <c r="GU100" s="68"/>
      <c r="GV100" s="68"/>
      <c r="GW100" s="68"/>
      <c r="GX100" s="68"/>
      <c r="GY100" s="68"/>
      <c r="GZ100" s="68"/>
      <c r="HA100" s="68"/>
      <c r="HB100" s="68"/>
      <c r="HC100" s="68"/>
      <c r="HD100" s="68"/>
      <c r="HE100" s="68"/>
      <c r="HF100" s="68"/>
      <c r="HG100" s="68"/>
      <c r="HH100" s="68"/>
      <c r="HI100" s="68"/>
      <c r="HJ100" s="68"/>
      <c r="HK100" s="68"/>
      <c r="HL100" s="68"/>
      <c r="HM100" s="68"/>
      <c r="HN100" s="68"/>
      <c r="HO100" s="68"/>
      <c r="HP100" s="68"/>
      <c r="HQ100" s="68"/>
      <c r="HR100" s="68"/>
      <c r="HS100" s="68"/>
      <c r="HT100" s="68"/>
      <c r="HU100" s="68"/>
      <c r="HV100" s="68"/>
      <c r="HW100" s="68"/>
      <c r="HX100" s="68"/>
      <c r="HY100" s="68"/>
      <c r="HZ100" s="68"/>
      <c r="IA100" s="68"/>
      <c r="IB100" s="68"/>
      <c r="IC100" s="68"/>
      <c r="ID100" s="68"/>
      <c r="IE100" s="68"/>
      <c r="IF100" s="68"/>
      <c r="IG100" s="68"/>
      <c r="IH100" s="68"/>
      <c r="II100" s="68"/>
      <c r="IJ100" s="68"/>
      <c r="IK100" s="68"/>
      <c r="IL100" s="68"/>
      <c r="IM100" s="68"/>
      <c r="IN100" s="68"/>
      <c r="IO100" s="68"/>
      <c r="IP100" s="68"/>
      <c r="IQ100" s="68"/>
      <c r="IR100" s="68"/>
      <c r="IS100" s="68"/>
      <c r="IT100" s="68"/>
      <c r="IU100" s="68"/>
      <c r="IV100" s="68"/>
      <c r="IW100" s="68"/>
      <c r="IX100" s="68"/>
      <c r="IY100" s="68"/>
      <c r="IZ100" s="68"/>
      <c r="JA100" s="68"/>
      <c r="JB100" s="68"/>
      <c r="JC100" s="68"/>
      <c r="JD100" s="68"/>
      <c r="JE100" s="68"/>
      <c r="JF100" s="68"/>
      <c r="JG100" s="68"/>
      <c r="JH100" s="68"/>
      <c r="JI100" s="68"/>
      <c r="JJ100" s="68"/>
      <c r="JK100" s="68"/>
      <c r="JL100" s="68"/>
      <c r="JM100" s="68"/>
      <c r="JN100" s="68"/>
      <c r="JO100" s="68"/>
      <c r="JP100" s="68"/>
      <c r="JQ100" s="68"/>
      <c r="JR100" s="68"/>
      <c r="JS100" s="68"/>
      <c r="JT100" s="68"/>
      <c r="JU100" s="68"/>
      <c r="JV100" s="68"/>
      <c r="JW100" s="68"/>
      <c r="JX100" s="68"/>
      <c r="JY100" s="68"/>
      <c r="JZ100" s="68"/>
      <c r="KA100" s="68"/>
      <c r="KB100" s="68"/>
      <c r="KC100" s="68"/>
      <c r="KD100" s="68"/>
      <c r="KE100" s="68"/>
      <c r="KF100" s="68"/>
      <c r="KG100" s="68"/>
      <c r="KH100" s="68"/>
      <c r="KI100" s="68"/>
      <c r="KJ100" s="68"/>
      <c r="KK100" s="68"/>
      <c r="KL100" s="68"/>
      <c r="KM100" s="68"/>
      <c r="KN100" s="68"/>
      <c r="KO100" s="68"/>
      <c r="KP100" s="68"/>
      <c r="KQ100" s="68"/>
      <c r="KR100" s="68"/>
      <c r="KS100" s="68"/>
      <c r="KT100" s="68"/>
      <c r="KU100" s="68"/>
      <c r="KV100" s="68"/>
      <c r="KW100" s="68"/>
      <c r="KX100" s="68"/>
      <c r="KY100" s="68"/>
      <c r="KZ100" s="68"/>
      <c r="LA100" s="68"/>
      <c r="LB100" s="68"/>
      <c r="LC100" s="68"/>
      <c r="LD100" s="68"/>
      <c r="LE100" s="68"/>
      <c r="LF100" s="68"/>
      <c r="LG100" s="68"/>
      <c r="LH100" s="68"/>
      <c r="LI100" s="68"/>
      <c r="LJ100" s="68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N100" s="38"/>
      <c r="MO100" s="38"/>
      <c r="MP100" s="72"/>
      <c r="MQ100" s="72"/>
      <c r="MR100" s="72"/>
      <c r="MS100" s="72"/>
      <c r="MT100" s="72"/>
      <c r="MU100" s="72"/>
      <c r="MV100" s="72"/>
      <c r="MW100" s="72"/>
      <c r="MX100" s="72"/>
      <c r="MY100" s="72"/>
      <c r="MZ100" s="72"/>
      <c r="NA100" s="72"/>
      <c r="NB100" s="72"/>
      <c r="NC100" s="6"/>
      <c r="ND100" s="1"/>
      <c r="NE100" s="72"/>
      <c r="NF100" s="72"/>
      <c r="NG100" s="72"/>
      <c r="NH100" s="72"/>
      <c r="NI100" s="72"/>
      <c r="NJ100" s="72"/>
      <c r="NK100" s="72"/>
      <c r="NL100" s="72"/>
      <c r="NM100" s="72"/>
      <c r="NN100" s="72"/>
      <c r="NO100" s="72"/>
      <c r="NP100" s="72"/>
      <c r="NQ100" s="72"/>
      <c r="NR100" s="1"/>
      <c r="NS100" s="1"/>
      <c r="NT100" s="72"/>
      <c r="NU100" s="72"/>
      <c r="NV100" s="72"/>
      <c r="NW100" s="72"/>
      <c r="NX100" s="72"/>
      <c r="NY100" s="72"/>
      <c r="NZ100" s="72"/>
      <c r="OA100" s="72"/>
      <c r="OB100" s="72"/>
      <c r="OC100" s="72"/>
      <c r="OD100" s="72"/>
      <c r="OE100" s="72"/>
      <c r="OF100" s="72"/>
      <c r="OG100" s="1"/>
      <c r="OH100" s="1"/>
      <c r="OI100" s="72"/>
      <c r="OJ100" s="72"/>
      <c r="OK100" s="72"/>
      <c r="OL100" s="72"/>
      <c r="OM100" s="72"/>
      <c r="ON100" s="72"/>
      <c r="OO100" s="72"/>
      <c r="OP100" s="72"/>
      <c r="OQ100" s="72"/>
      <c r="OR100" s="72"/>
      <c r="OS100" s="72"/>
      <c r="OT100" s="72"/>
      <c r="OU100" s="72"/>
      <c r="OV100" s="6"/>
      <c r="OW100" s="38"/>
      <c r="OX100" s="72"/>
      <c r="OY100" s="72"/>
      <c r="OZ100" s="72"/>
      <c r="PA100" s="72"/>
      <c r="PB100" s="72"/>
      <c r="PC100" s="72"/>
      <c r="PD100" s="72"/>
      <c r="PE100" s="72"/>
      <c r="PF100" s="72"/>
      <c r="PG100" s="72"/>
      <c r="PH100" s="72"/>
      <c r="PI100" s="72"/>
      <c r="PJ100" s="72"/>
    </row>
    <row r="101" spans="1:426" s="9" customFormat="1" x14ac:dyDescent="0.25"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X101" s="72"/>
      <c r="Y101" s="72"/>
      <c r="Z101" s="72"/>
      <c r="AA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2"/>
      <c r="AQ101" s="72"/>
      <c r="AR101" s="72"/>
      <c r="AS101" s="6"/>
      <c r="AT101" s="1"/>
      <c r="AU101" s="72"/>
      <c r="AV101" s="72"/>
      <c r="AW101" s="72"/>
      <c r="AX101" s="72"/>
      <c r="AY101" s="72"/>
      <c r="AZ101" s="72"/>
      <c r="BA101" s="72"/>
      <c r="BB101" s="72"/>
      <c r="BC101" s="72"/>
      <c r="BD101" s="72"/>
      <c r="BE101" s="72"/>
      <c r="BF101" s="72"/>
      <c r="BG101" s="72"/>
      <c r="BH101" s="1"/>
      <c r="BI101" s="1"/>
      <c r="BJ101" s="72"/>
      <c r="BK101" s="72"/>
      <c r="BL101" s="72"/>
      <c r="BM101" s="72"/>
      <c r="BN101" s="72"/>
      <c r="BO101" s="72"/>
      <c r="BP101" s="72"/>
      <c r="BQ101" s="72"/>
      <c r="BR101" s="72"/>
      <c r="BS101" s="72"/>
      <c r="BT101" s="72"/>
      <c r="BU101" s="72"/>
      <c r="BV101" s="72"/>
      <c r="BW101" s="1"/>
      <c r="BX101" s="1"/>
      <c r="BY101" s="72"/>
      <c r="BZ101" s="72"/>
      <c r="CA101" s="72"/>
      <c r="CB101" s="72"/>
      <c r="CC101" s="72"/>
      <c r="CD101" s="72"/>
      <c r="CE101" s="72"/>
      <c r="CF101" s="72"/>
      <c r="CG101" s="72"/>
      <c r="CH101" s="72"/>
      <c r="CI101" s="72"/>
      <c r="CJ101" s="72"/>
      <c r="CK101" s="72"/>
      <c r="CL101" s="6"/>
      <c r="CN101" s="72"/>
      <c r="CO101" s="72"/>
      <c r="CP101" s="72"/>
      <c r="CQ101" s="72"/>
      <c r="CR101" s="72"/>
      <c r="CS101" s="72"/>
      <c r="CT101" s="72"/>
      <c r="CU101" s="72"/>
      <c r="CV101" s="72"/>
      <c r="CW101" s="72"/>
      <c r="CX101" s="72"/>
      <c r="CY101" s="72"/>
      <c r="CZ101" s="72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7"/>
      <c r="JB101" s="17"/>
      <c r="JC101" s="17"/>
      <c r="JD101" s="17"/>
      <c r="JE101" s="17"/>
      <c r="JF101" s="17"/>
      <c r="JG101" s="17"/>
      <c r="JH101" s="17"/>
      <c r="JI101" s="17"/>
      <c r="JJ101" s="17"/>
      <c r="JK101" s="17"/>
      <c r="JL101" s="17"/>
      <c r="JM101" s="17"/>
      <c r="JN101" s="17"/>
      <c r="JO101" s="17"/>
      <c r="JP101" s="17"/>
      <c r="JQ101" s="17"/>
      <c r="JR101" s="17"/>
      <c r="JS101" s="17"/>
      <c r="JT101" s="17"/>
      <c r="JU101" s="17"/>
      <c r="JV101" s="17"/>
      <c r="JW101" s="17"/>
      <c r="JX101" s="17"/>
      <c r="JY101" s="17"/>
      <c r="JZ101" s="17"/>
      <c r="KA101" s="17"/>
      <c r="KB101" s="17"/>
      <c r="KC101" s="17"/>
      <c r="KD101" s="17"/>
      <c r="KE101" s="17"/>
      <c r="KF101" s="17"/>
      <c r="KG101" s="17"/>
      <c r="KH101" s="17"/>
      <c r="KI101" s="17"/>
      <c r="KJ101" s="17"/>
      <c r="KK101" s="17"/>
      <c r="KL101" s="17"/>
      <c r="KM101" s="17"/>
      <c r="KN101" s="17"/>
      <c r="KO101" s="17"/>
      <c r="KP101" s="17"/>
      <c r="KQ101" s="17"/>
      <c r="KR101" s="17"/>
      <c r="KS101" s="17"/>
      <c r="KT101" s="17"/>
      <c r="KU101" s="17"/>
      <c r="KV101" s="17"/>
      <c r="KW101" s="17"/>
      <c r="KX101" s="17"/>
      <c r="KY101" s="17"/>
      <c r="KZ101" s="17"/>
      <c r="LA101" s="17"/>
      <c r="LB101" s="17"/>
      <c r="LC101" s="17"/>
      <c r="LD101" s="17"/>
      <c r="LE101" s="17"/>
      <c r="LF101" s="17"/>
      <c r="LG101" s="17"/>
      <c r="LH101" s="17"/>
      <c r="LI101" s="17"/>
      <c r="LJ101" s="17"/>
      <c r="LK101" s="17"/>
      <c r="LL101" s="17"/>
      <c r="LM101" s="17"/>
      <c r="LN101" s="17"/>
      <c r="LO101" s="17"/>
      <c r="LP101" s="17"/>
      <c r="LQ101" s="17"/>
      <c r="LR101" s="17"/>
      <c r="LS101" s="17"/>
      <c r="LT101" s="17"/>
      <c r="LU101" s="17"/>
      <c r="LV101" s="17"/>
      <c r="LW101" s="17"/>
      <c r="LX101" s="17"/>
      <c r="LY101" s="17"/>
      <c r="LZ101" s="17"/>
      <c r="MA101" s="17"/>
      <c r="MB101" s="17"/>
      <c r="MC101" s="17"/>
      <c r="MD101" s="17"/>
      <c r="ME101" s="17"/>
      <c r="MF101" s="17"/>
      <c r="MG101" s="17"/>
      <c r="MH101" s="17"/>
      <c r="MI101" s="17"/>
      <c r="MJ101" s="17"/>
      <c r="MK101" s="17"/>
      <c r="ML101" s="17"/>
      <c r="MN101" s="71"/>
      <c r="MO101" s="71"/>
      <c r="MP101" s="38"/>
      <c r="MQ101" s="38"/>
      <c r="MR101" s="38"/>
      <c r="MS101" s="38"/>
      <c r="MT101" s="38"/>
      <c r="MU101" s="38"/>
      <c r="MV101" s="38"/>
      <c r="MW101" s="38"/>
      <c r="MX101" s="38"/>
      <c r="MY101" s="38"/>
      <c r="MZ101" s="38"/>
      <c r="NA101" s="38"/>
      <c r="NB101" s="38"/>
      <c r="NC101" s="71"/>
      <c r="ND101" s="71"/>
      <c r="NE101" s="38"/>
      <c r="NF101" s="38"/>
      <c r="NG101" s="38"/>
      <c r="NH101" s="38"/>
      <c r="NI101" s="38"/>
      <c r="NJ101" s="38"/>
      <c r="NK101" s="38"/>
      <c r="NL101" s="38"/>
      <c r="NM101" s="38"/>
      <c r="NN101" s="38"/>
      <c r="NO101" s="38"/>
      <c r="NP101" s="38"/>
      <c r="NQ101" s="38"/>
      <c r="NR101" s="71"/>
      <c r="NS101" s="71"/>
      <c r="NT101" s="38"/>
      <c r="NU101" s="38"/>
      <c r="NV101" s="38"/>
      <c r="NW101" s="38"/>
      <c r="NX101" s="38"/>
      <c r="NY101" s="38"/>
      <c r="NZ101" s="38"/>
      <c r="OA101" s="38"/>
      <c r="OB101" s="38"/>
      <c r="OC101" s="38"/>
      <c r="OD101" s="38"/>
      <c r="OE101" s="38"/>
      <c r="OF101" s="38"/>
      <c r="OG101" s="71"/>
      <c r="OH101" s="71"/>
      <c r="OI101" s="38"/>
      <c r="OJ101" s="38"/>
      <c r="OK101" s="38"/>
      <c r="OL101" s="38"/>
      <c r="OM101" s="38"/>
      <c r="ON101" s="38"/>
      <c r="OO101" s="38"/>
      <c r="OP101" s="38"/>
      <c r="OQ101" s="38"/>
      <c r="OR101" s="38"/>
      <c r="OS101" s="38"/>
      <c r="OT101" s="38"/>
      <c r="OU101" s="38"/>
      <c r="OV101" s="71"/>
      <c r="OW101" s="71"/>
      <c r="OX101" s="38"/>
      <c r="OY101" s="38"/>
      <c r="OZ101" s="38"/>
      <c r="PA101" s="38"/>
      <c r="PB101" s="38"/>
      <c r="PC101" s="38"/>
      <c r="PD101" s="38"/>
      <c r="PE101" s="38"/>
      <c r="PF101" s="38"/>
      <c r="PG101" s="38"/>
      <c r="PH101" s="38"/>
      <c r="PI101" s="38"/>
      <c r="PJ101" s="38"/>
    </row>
    <row r="102" spans="1:426" s="9" customFormat="1" x14ac:dyDescent="0.25">
      <c r="X102" s="1"/>
      <c r="Y102" s="69"/>
      <c r="Z102" s="69"/>
      <c r="AA102" s="69"/>
      <c r="AB102" s="70"/>
      <c r="AC102" s="70"/>
      <c r="AD102" s="70"/>
      <c r="AE102" s="70"/>
      <c r="AS102" s="70"/>
      <c r="AT102" s="70"/>
      <c r="BH102" s="70"/>
      <c r="BI102" s="70"/>
      <c r="BW102" s="70"/>
      <c r="BX102" s="70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7"/>
      <c r="JB102" s="17"/>
      <c r="JC102" s="17"/>
      <c r="JD102" s="17"/>
      <c r="JE102" s="17"/>
      <c r="JF102" s="17"/>
      <c r="JG102" s="17"/>
      <c r="JH102" s="17"/>
      <c r="JI102" s="17"/>
      <c r="JJ102" s="17"/>
      <c r="JK102" s="17"/>
      <c r="JL102" s="17"/>
      <c r="JM102" s="17"/>
      <c r="JN102" s="17"/>
      <c r="JO102" s="17"/>
      <c r="JP102" s="17"/>
      <c r="JQ102" s="17"/>
      <c r="JR102" s="17"/>
      <c r="JS102" s="17"/>
      <c r="JT102" s="17"/>
      <c r="JU102" s="17"/>
      <c r="JV102" s="17"/>
      <c r="JW102" s="17"/>
      <c r="JX102" s="17"/>
      <c r="JY102" s="17"/>
      <c r="JZ102" s="17"/>
      <c r="KA102" s="17"/>
      <c r="KB102" s="17"/>
      <c r="KC102" s="17"/>
      <c r="KD102" s="17"/>
      <c r="KE102" s="17"/>
      <c r="KF102" s="17"/>
      <c r="KG102" s="17"/>
      <c r="KH102" s="17"/>
      <c r="KI102" s="17"/>
      <c r="KJ102" s="17"/>
      <c r="KK102" s="17"/>
      <c r="KL102" s="17"/>
      <c r="KM102" s="17"/>
      <c r="KN102" s="17"/>
      <c r="KO102" s="17"/>
      <c r="KP102" s="17"/>
      <c r="KQ102" s="17"/>
      <c r="KR102" s="17"/>
      <c r="KS102" s="17"/>
      <c r="KT102" s="17"/>
      <c r="KU102" s="17"/>
      <c r="KV102" s="17"/>
      <c r="KW102" s="17"/>
      <c r="KX102" s="17"/>
      <c r="KY102" s="17"/>
      <c r="KZ102" s="17"/>
      <c r="LA102" s="17"/>
      <c r="LB102" s="17"/>
      <c r="LC102" s="17"/>
      <c r="LD102" s="17"/>
      <c r="LE102" s="17"/>
      <c r="LF102" s="17"/>
      <c r="LG102" s="17"/>
      <c r="LH102" s="17"/>
      <c r="LI102" s="17"/>
      <c r="LJ102" s="17"/>
      <c r="LK102" s="17"/>
      <c r="LL102" s="17"/>
      <c r="LM102" s="17"/>
      <c r="LN102" s="17"/>
      <c r="LO102" s="17"/>
      <c r="LP102" s="17"/>
      <c r="LQ102" s="17"/>
      <c r="LR102" s="17"/>
      <c r="LS102" s="17"/>
      <c r="LT102" s="17"/>
      <c r="LU102" s="17"/>
      <c r="LV102" s="17"/>
      <c r="LW102" s="17"/>
      <c r="LX102" s="17"/>
      <c r="LY102" s="17"/>
      <c r="LZ102" s="17"/>
      <c r="MA102" s="17"/>
      <c r="MB102" s="17"/>
      <c r="MC102" s="17"/>
      <c r="MD102" s="17"/>
      <c r="ME102" s="17"/>
      <c r="MF102" s="17"/>
      <c r="MG102" s="17"/>
      <c r="MH102" s="17"/>
      <c r="MI102" s="17"/>
      <c r="MJ102" s="17"/>
      <c r="MK102" s="17"/>
      <c r="ML102" s="17"/>
      <c r="MN102" s="71"/>
      <c r="MO102" s="71"/>
      <c r="MP102" s="38"/>
      <c r="MQ102" s="38"/>
      <c r="MR102" s="38"/>
      <c r="MS102" s="38"/>
      <c r="MT102" s="38"/>
      <c r="MU102" s="38"/>
      <c r="MV102" s="38"/>
      <c r="MW102" s="38"/>
      <c r="MX102" s="38"/>
      <c r="MY102" s="38"/>
      <c r="MZ102" s="38"/>
      <c r="NA102" s="38"/>
      <c r="NB102" s="38"/>
      <c r="NC102" s="71"/>
      <c r="ND102" s="71"/>
      <c r="NE102" s="38"/>
      <c r="NF102" s="38"/>
      <c r="NG102" s="38"/>
      <c r="NH102" s="38"/>
      <c r="NI102" s="38"/>
      <c r="NJ102" s="38"/>
      <c r="NK102" s="38"/>
      <c r="NL102" s="38"/>
      <c r="NM102" s="38"/>
      <c r="NN102" s="38"/>
      <c r="NO102" s="38"/>
      <c r="NP102" s="38"/>
      <c r="NQ102" s="38"/>
      <c r="NR102" s="71"/>
      <c r="NS102" s="71"/>
      <c r="NT102" s="38"/>
      <c r="NU102" s="38"/>
      <c r="NV102" s="38"/>
      <c r="NW102" s="38"/>
      <c r="NX102" s="38"/>
      <c r="NY102" s="38"/>
      <c r="NZ102" s="38"/>
      <c r="OA102" s="38"/>
      <c r="OB102" s="38"/>
      <c r="OC102" s="38"/>
      <c r="OD102" s="38"/>
      <c r="OE102" s="38"/>
      <c r="OF102" s="38"/>
      <c r="OG102" s="71"/>
      <c r="OH102" s="71"/>
      <c r="OI102" s="38"/>
      <c r="OJ102" s="38"/>
      <c r="OK102" s="38"/>
      <c r="OL102" s="38"/>
      <c r="OM102" s="38"/>
      <c r="ON102" s="38"/>
      <c r="OO102" s="38"/>
      <c r="OP102" s="38"/>
      <c r="OQ102" s="38"/>
      <c r="OR102" s="38"/>
      <c r="OS102" s="38"/>
      <c r="OT102" s="38"/>
      <c r="OU102" s="38"/>
      <c r="OV102" s="71"/>
      <c r="OW102" s="71"/>
      <c r="OX102" s="38"/>
      <c r="OY102" s="38"/>
      <c r="OZ102" s="38"/>
      <c r="PA102" s="38"/>
      <c r="PB102" s="38"/>
      <c r="PC102" s="38"/>
      <c r="PD102" s="38"/>
      <c r="PE102" s="38"/>
      <c r="PF102" s="38"/>
      <c r="PG102" s="38"/>
      <c r="PH102" s="38"/>
      <c r="PI102" s="38"/>
      <c r="PJ102" s="38"/>
    </row>
    <row r="103" spans="1:426" s="9" customFormat="1" x14ac:dyDescent="0.25">
      <c r="A103" s="1"/>
      <c r="X103" s="1"/>
      <c r="Y103" s="69"/>
      <c r="Z103" s="69"/>
      <c r="AA103" s="69"/>
      <c r="AB103" s="70"/>
      <c r="AC103" s="70"/>
      <c r="AD103" s="70"/>
      <c r="AE103" s="70"/>
      <c r="AS103" s="70"/>
      <c r="AT103" s="70"/>
      <c r="BH103" s="70"/>
      <c r="BI103" s="70"/>
      <c r="BW103" s="70"/>
      <c r="BX103" s="70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7"/>
      <c r="JB103" s="17"/>
      <c r="JC103" s="17"/>
      <c r="JD103" s="17"/>
      <c r="JE103" s="17"/>
      <c r="JF103" s="17"/>
      <c r="JG103" s="17"/>
      <c r="JH103" s="17"/>
      <c r="JI103" s="17"/>
      <c r="JJ103" s="17"/>
      <c r="JK103" s="17"/>
      <c r="JL103" s="17"/>
      <c r="JM103" s="17"/>
      <c r="JN103" s="17"/>
      <c r="JO103" s="17"/>
      <c r="JP103" s="17"/>
      <c r="JQ103" s="17"/>
      <c r="JR103" s="17"/>
      <c r="JS103" s="17"/>
      <c r="JT103" s="17"/>
      <c r="JU103" s="17"/>
      <c r="JV103" s="17"/>
      <c r="JW103" s="17"/>
      <c r="JX103" s="17"/>
      <c r="JY103" s="17"/>
      <c r="JZ103" s="17"/>
      <c r="KA103" s="17"/>
      <c r="KB103" s="17"/>
      <c r="KC103" s="17"/>
      <c r="KD103" s="17"/>
      <c r="KE103" s="17"/>
      <c r="KF103" s="17"/>
      <c r="KG103" s="17"/>
      <c r="KH103" s="17"/>
      <c r="KI103" s="17"/>
      <c r="KJ103" s="17"/>
      <c r="KK103" s="17"/>
      <c r="KL103" s="17"/>
      <c r="KM103" s="17"/>
      <c r="KN103" s="17"/>
      <c r="KO103" s="17"/>
      <c r="KP103" s="17"/>
      <c r="KQ103" s="17"/>
      <c r="KR103" s="17"/>
      <c r="KS103" s="17"/>
      <c r="KT103" s="17"/>
      <c r="KU103" s="17"/>
      <c r="KV103" s="17"/>
      <c r="KW103" s="17"/>
      <c r="KX103" s="17"/>
      <c r="KY103" s="17"/>
      <c r="KZ103" s="17"/>
      <c r="LA103" s="17"/>
      <c r="LB103" s="17"/>
      <c r="LC103" s="17"/>
      <c r="LD103" s="17"/>
      <c r="LE103" s="17"/>
      <c r="LF103" s="17"/>
      <c r="LG103" s="17"/>
      <c r="LH103" s="17"/>
      <c r="LI103" s="17"/>
      <c r="LJ103" s="17"/>
      <c r="LK103" s="17"/>
      <c r="LL103" s="17"/>
      <c r="LM103" s="17"/>
      <c r="LN103" s="17"/>
      <c r="LO103" s="17"/>
      <c r="LP103" s="17"/>
      <c r="LQ103" s="17"/>
      <c r="LR103" s="17"/>
      <c r="LS103" s="17"/>
      <c r="LT103" s="17"/>
      <c r="LU103" s="17"/>
      <c r="LV103" s="17"/>
      <c r="LW103" s="17"/>
      <c r="LX103" s="17"/>
      <c r="LY103" s="17"/>
      <c r="LZ103" s="17"/>
      <c r="MA103" s="17"/>
      <c r="MB103" s="17"/>
      <c r="MC103" s="17"/>
      <c r="MD103" s="17"/>
      <c r="ME103" s="17"/>
      <c r="MF103" s="17"/>
      <c r="MG103" s="17"/>
      <c r="MH103" s="17"/>
      <c r="MI103" s="17"/>
      <c r="MJ103" s="17"/>
      <c r="MK103" s="17"/>
      <c r="ML103" s="17"/>
      <c r="MN103" s="71"/>
      <c r="MO103" s="71"/>
      <c r="MP103" s="38"/>
      <c r="MQ103" s="38"/>
      <c r="MR103" s="38"/>
      <c r="MS103" s="38"/>
      <c r="MT103" s="38"/>
      <c r="MU103" s="38"/>
      <c r="MV103" s="38"/>
      <c r="MW103" s="38"/>
      <c r="MX103" s="38"/>
      <c r="MY103" s="38"/>
      <c r="MZ103" s="38"/>
      <c r="NA103" s="38"/>
      <c r="NB103" s="38"/>
      <c r="NC103" s="71"/>
      <c r="ND103" s="71"/>
      <c r="NE103" s="38"/>
      <c r="NF103" s="38"/>
      <c r="NG103" s="38"/>
      <c r="NH103" s="38"/>
      <c r="NI103" s="38"/>
      <c r="NJ103" s="38"/>
      <c r="NK103" s="38"/>
      <c r="NL103" s="38"/>
      <c r="NM103" s="38"/>
      <c r="NN103" s="38"/>
      <c r="NO103" s="38"/>
      <c r="NP103" s="38"/>
      <c r="NQ103" s="38"/>
      <c r="NR103" s="71"/>
      <c r="NS103" s="71"/>
      <c r="NT103" s="38"/>
      <c r="NU103" s="38"/>
      <c r="NV103" s="38"/>
      <c r="NW103" s="38"/>
      <c r="NX103" s="38"/>
      <c r="NY103" s="38"/>
      <c r="NZ103" s="38"/>
      <c r="OA103" s="38"/>
      <c r="OB103" s="38"/>
      <c r="OC103" s="38"/>
      <c r="OD103" s="38"/>
      <c r="OE103" s="38"/>
      <c r="OF103" s="38"/>
      <c r="OG103" s="71"/>
      <c r="OH103" s="71"/>
      <c r="OI103" s="38"/>
      <c r="OJ103" s="38"/>
      <c r="OK103" s="38"/>
      <c r="OL103" s="38"/>
      <c r="OM103" s="38"/>
      <c r="ON103" s="38"/>
      <c r="OO103" s="38"/>
      <c r="OP103" s="38"/>
      <c r="OQ103" s="38"/>
      <c r="OR103" s="38"/>
      <c r="OS103" s="38"/>
      <c r="OT103" s="38"/>
      <c r="OU103" s="38"/>
      <c r="OV103" s="71"/>
      <c r="OW103" s="71"/>
      <c r="OX103" s="38"/>
      <c r="OY103" s="38"/>
      <c r="OZ103" s="38"/>
      <c r="PA103" s="38"/>
      <c r="PB103" s="38"/>
      <c r="PC103" s="38"/>
      <c r="PD103" s="38"/>
      <c r="PE103" s="38"/>
      <c r="PF103" s="38"/>
      <c r="PG103" s="38"/>
      <c r="PH103" s="38"/>
      <c r="PI103" s="38"/>
      <c r="PJ103" s="38"/>
    </row>
    <row r="104" spans="1:426" s="9" customFormat="1" x14ac:dyDescent="0.25">
      <c r="A104" s="1"/>
      <c r="X104" s="1"/>
      <c r="Y104" s="69"/>
      <c r="Z104" s="69"/>
      <c r="AA104" s="69"/>
      <c r="AB104" s="70"/>
      <c r="AC104" s="70"/>
      <c r="AD104" s="70"/>
      <c r="AE104" s="70"/>
      <c r="AS104" s="70"/>
      <c r="AT104" s="70"/>
      <c r="BH104" s="70"/>
      <c r="BI104" s="70"/>
      <c r="BW104" s="70"/>
      <c r="BX104" s="70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7"/>
      <c r="JB104" s="17"/>
      <c r="JC104" s="17"/>
      <c r="JD104" s="17"/>
      <c r="JE104" s="17"/>
      <c r="JF104" s="17"/>
      <c r="JG104" s="17"/>
      <c r="JH104" s="17"/>
      <c r="JI104" s="17"/>
      <c r="JJ104" s="17"/>
      <c r="JK104" s="17"/>
      <c r="JL104" s="17"/>
      <c r="JM104" s="17"/>
      <c r="JN104" s="17"/>
      <c r="JO104" s="17"/>
      <c r="JP104" s="17"/>
      <c r="JQ104" s="17"/>
      <c r="JR104" s="17"/>
      <c r="JS104" s="17"/>
      <c r="JT104" s="17"/>
      <c r="JU104" s="17"/>
      <c r="JV104" s="17"/>
      <c r="JW104" s="17"/>
      <c r="JX104" s="17"/>
      <c r="JY104" s="17"/>
      <c r="JZ104" s="17"/>
      <c r="KA104" s="17"/>
      <c r="KB104" s="17"/>
      <c r="KC104" s="17"/>
      <c r="KD104" s="17"/>
      <c r="KE104" s="17"/>
      <c r="KF104" s="17"/>
      <c r="KG104" s="17"/>
      <c r="KH104" s="17"/>
      <c r="KI104" s="17"/>
      <c r="KJ104" s="17"/>
      <c r="KK104" s="17"/>
      <c r="KL104" s="17"/>
      <c r="KM104" s="17"/>
      <c r="KN104" s="17"/>
      <c r="KO104" s="17"/>
      <c r="KP104" s="17"/>
      <c r="KQ104" s="17"/>
      <c r="KR104" s="17"/>
      <c r="KS104" s="17"/>
      <c r="KT104" s="17"/>
      <c r="KU104" s="17"/>
      <c r="KV104" s="17"/>
      <c r="KW104" s="17"/>
      <c r="KX104" s="17"/>
      <c r="KY104" s="17"/>
      <c r="KZ104" s="17"/>
      <c r="LA104" s="17"/>
      <c r="LB104" s="17"/>
      <c r="LC104" s="17"/>
      <c r="LD104" s="17"/>
      <c r="LE104" s="17"/>
      <c r="LF104" s="17"/>
      <c r="LG104" s="17"/>
      <c r="LH104" s="17"/>
      <c r="LI104" s="17"/>
      <c r="LJ104" s="17"/>
      <c r="LK104" s="17"/>
      <c r="LL104" s="17"/>
      <c r="LM104" s="17"/>
      <c r="LN104" s="17"/>
      <c r="LO104" s="17"/>
      <c r="LP104" s="17"/>
      <c r="LQ104" s="17"/>
      <c r="LR104" s="17"/>
      <c r="LS104" s="17"/>
      <c r="LT104" s="17"/>
      <c r="LU104" s="17"/>
      <c r="LV104" s="17"/>
      <c r="LW104" s="17"/>
      <c r="LX104" s="17"/>
      <c r="LY104" s="17"/>
      <c r="LZ104" s="17"/>
      <c r="MA104" s="17"/>
      <c r="MB104" s="17"/>
      <c r="MC104" s="17"/>
      <c r="MD104" s="17"/>
      <c r="ME104" s="17"/>
      <c r="MF104" s="17"/>
      <c r="MG104" s="17"/>
      <c r="MH104" s="17"/>
      <c r="MI104" s="17"/>
      <c r="MJ104" s="17"/>
      <c r="MK104" s="17"/>
      <c r="ML104" s="17"/>
      <c r="MN104" s="71"/>
      <c r="MO104" s="71"/>
      <c r="MP104" s="38"/>
      <c r="MQ104" s="38"/>
      <c r="MR104" s="38"/>
      <c r="MS104" s="38"/>
      <c r="MT104" s="38"/>
      <c r="MU104" s="38"/>
      <c r="MV104" s="38"/>
      <c r="MW104" s="38"/>
      <c r="MX104" s="38"/>
      <c r="MY104" s="38"/>
      <c r="MZ104" s="38"/>
      <c r="NA104" s="38"/>
      <c r="NB104" s="38"/>
      <c r="NC104" s="71"/>
      <c r="ND104" s="71"/>
      <c r="NE104" s="38"/>
      <c r="NF104" s="38"/>
      <c r="NG104" s="38"/>
      <c r="NH104" s="38"/>
      <c r="NI104" s="38"/>
      <c r="NJ104" s="38"/>
      <c r="NK104" s="38"/>
      <c r="NL104" s="38"/>
      <c r="NM104" s="38"/>
      <c r="NN104" s="38"/>
      <c r="NO104" s="38"/>
      <c r="NP104" s="38"/>
      <c r="NQ104" s="38"/>
      <c r="NR104" s="71"/>
      <c r="NS104" s="71"/>
      <c r="NT104" s="38"/>
      <c r="NU104" s="38"/>
      <c r="NV104" s="38"/>
      <c r="NW104" s="38"/>
      <c r="NX104" s="38"/>
      <c r="NY104" s="38"/>
      <c r="NZ104" s="38"/>
      <c r="OA104" s="38"/>
      <c r="OB104" s="38"/>
      <c r="OC104" s="38"/>
      <c r="OD104" s="38"/>
      <c r="OE104" s="38"/>
      <c r="OF104" s="38"/>
      <c r="OG104" s="71"/>
      <c r="OH104" s="71"/>
      <c r="OI104" s="38"/>
      <c r="OJ104" s="38"/>
      <c r="OK104" s="38"/>
      <c r="OL104" s="38"/>
      <c r="OM104" s="38"/>
      <c r="ON104" s="38"/>
      <c r="OO104" s="38"/>
      <c r="OP104" s="38"/>
      <c r="OQ104" s="38"/>
      <c r="OR104" s="38"/>
      <c r="OS104" s="38"/>
      <c r="OT104" s="38"/>
      <c r="OU104" s="38"/>
      <c r="OV104" s="71"/>
      <c r="OW104" s="71"/>
      <c r="OX104" s="38"/>
      <c r="OY104" s="38"/>
      <c r="OZ104" s="38"/>
      <c r="PA104" s="38"/>
      <c r="PB104" s="38"/>
      <c r="PC104" s="38"/>
      <c r="PD104" s="38"/>
      <c r="PE104" s="38"/>
      <c r="PF104" s="38"/>
      <c r="PG104" s="38"/>
      <c r="PH104" s="38"/>
      <c r="PI104" s="38"/>
      <c r="PJ104" s="38"/>
    </row>
    <row r="105" spans="1:426" s="9" customFormat="1" x14ac:dyDescent="0.25">
      <c r="A105" s="1"/>
      <c r="X105" s="1"/>
      <c r="Y105" s="69"/>
      <c r="Z105" s="69"/>
      <c r="AA105" s="69"/>
      <c r="AB105" s="70"/>
      <c r="AC105" s="70"/>
      <c r="AD105" s="70"/>
      <c r="AE105" s="70"/>
      <c r="AS105" s="70"/>
      <c r="AT105" s="70"/>
      <c r="BH105" s="70"/>
      <c r="BI105" s="70"/>
      <c r="BW105" s="70"/>
      <c r="BX105" s="70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N105" s="71"/>
      <c r="MO105" s="71"/>
      <c r="MP105" s="38"/>
      <c r="MQ105" s="38"/>
      <c r="MR105" s="38"/>
      <c r="MS105" s="38"/>
      <c r="MT105" s="38"/>
      <c r="MU105" s="38"/>
      <c r="MV105" s="38"/>
      <c r="MW105" s="38"/>
      <c r="MX105" s="38"/>
      <c r="MY105" s="38"/>
      <c r="MZ105" s="38"/>
      <c r="NA105" s="38"/>
      <c r="NB105" s="38"/>
      <c r="NC105" s="71"/>
      <c r="ND105" s="71"/>
      <c r="NE105" s="38"/>
      <c r="NF105" s="38"/>
      <c r="NG105" s="38"/>
      <c r="NH105" s="38"/>
      <c r="NI105" s="38"/>
      <c r="NJ105" s="38"/>
      <c r="NK105" s="38"/>
      <c r="NL105" s="38"/>
      <c r="NM105" s="38"/>
      <c r="NN105" s="38"/>
      <c r="NO105" s="38"/>
      <c r="NP105" s="38"/>
      <c r="NQ105" s="38"/>
      <c r="NR105" s="71"/>
      <c r="NS105" s="71"/>
      <c r="NT105" s="38"/>
      <c r="NU105" s="38"/>
      <c r="NV105" s="38"/>
      <c r="NW105" s="38"/>
      <c r="NX105" s="38"/>
      <c r="NY105" s="38"/>
      <c r="NZ105" s="38"/>
      <c r="OA105" s="38"/>
      <c r="OB105" s="38"/>
      <c r="OC105" s="38"/>
      <c r="OD105" s="38"/>
      <c r="OE105" s="38"/>
      <c r="OF105" s="38"/>
      <c r="OG105" s="71"/>
      <c r="OH105" s="71"/>
      <c r="OI105" s="38"/>
      <c r="OJ105" s="38"/>
      <c r="OK105" s="38"/>
      <c r="OL105" s="38"/>
      <c r="OM105" s="38"/>
      <c r="ON105" s="38"/>
      <c r="OO105" s="38"/>
      <c r="OP105" s="38"/>
      <c r="OQ105" s="38"/>
      <c r="OR105" s="38"/>
      <c r="OS105" s="38"/>
      <c r="OT105" s="38"/>
      <c r="OU105" s="38"/>
      <c r="OV105" s="71"/>
      <c r="OW105" s="71"/>
      <c r="OX105" s="38"/>
      <c r="OY105" s="38"/>
      <c r="OZ105" s="38"/>
      <c r="PA105" s="38"/>
      <c r="PB105" s="38"/>
      <c r="PC105" s="38"/>
      <c r="PD105" s="38"/>
      <c r="PE105" s="38"/>
      <c r="PF105" s="38"/>
      <c r="PG105" s="38"/>
      <c r="PH105" s="38"/>
      <c r="PI105" s="38"/>
      <c r="PJ105" s="38"/>
    </row>
    <row r="106" spans="1:426" s="9" customFormat="1" x14ac:dyDescent="0.25">
      <c r="A106" s="1"/>
      <c r="X106" s="1"/>
      <c r="Y106" s="69"/>
      <c r="Z106" s="69"/>
      <c r="AA106" s="69"/>
      <c r="AB106" s="70"/>
      <c r="AC106" s="70"/>
      <c r="AD106" s="70"/>
      <c r="AE106" s="70"/>
      <c r="AS106" s="70"/>
      <c r="AT106" s="70"/>
      <c r="BH106" s="70"/>
      <c r="BI106" s="70"/>
      <c r="BW106" s="70"/>
      <c r="BX106" s="70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17"/>
      <c r="MF106" s="17"/>
      <c r="MG106" s="17"/>
      <c r="MH106" s="17"/>
      <c r="MI106" s="17"/>
      <c r="MJ106" s="17"/>
      <c r="MK106" s="17"/>
      <c r="ML106" s="17"/>
      <c r="MN106" s="71"/>
      <c r="MO106" s="71"/>
      <c r="MP106" s="38"/>
      <c r="MQ106" s="38"/>
      <c r="MR106" s="38"/>
      <c r="MS106" s="38"/>
      <c r="MT106" s="38"/>
      <c r="MU106" s="38"/>
      <c r="MV106" s="38"/>
      <c r="MW106" s="38"/>
      <c r="MX106" s="38"/>
      <c r="MY106" s="38"/>
      <c r="MZ106" s="38"/>
      <c r="NA106" s="38"/>
      <c r="NB106" s="38"/>
      <c r="NC106" s="71"/>
      <c r="ND106" s="71"/>
      <c r="NE106" s="38"/>
      <c r="NF106" s="38"/>
      <c r="NG106" s="38"/>
      <c r="NH106" s="38"/>
      <c r="NI106" s="38"/>
      <c r="NJ106" s="38"/>
      <c r="NK106" s="38"/>
      <c r="NL106" s="38"/>
      <c r="NM106" s="38"/>
      <c r="NN106" s="38"/>
      <c r="NO106" s="38"/>
      <c r="NP106" s="38"/>
      <c r="NQ106" s="38"/>
      <c r="NR106" s="71"/>
      <c r="NS106" s="71"/>
      <c r="NT106" s="38"/>
      <c r="NU106" s="38"/>
      <c r="NV106" s="38"/>
      <c r="NW106" s="38"/>
      <c r="NX106" s="38"/>
      <c r="NY106" s="38"/>
      <c r="NZ106" s="38"/>
      <c r="OA106" s="38"/>
      <c r="OB106" s="38"/>
      <c r="OC106" s="38"/>
      <c r="OD106" s="38"/>
      <c r="OE106" s="38"/>
      <c r="OF106" s="38"/>
      <c r="OG106" s="71"/>
      <c r="OH106" s="71"/>
      <c r="OI106" s="38"/>
      <c r="OJ106" s="38"/>
      <c r="OK106" s="38"/>
      <c r="OL106" s="38"/>
      <c r="OM106" s="38"/>
      <c r="ON106" s="38"/>
      <c r="OO106" s="38"/>
      <c r="OP106" s="38"/>
      <c r="OQ106" s="38"/>
      <c r="OR106" s="38"/>
      <c r="OS106" s="38"/>
      <c r="OT106" s="38"/>
      <c r="OU106" s="38"/>
      <c r="OV106" s="71"/>
      <c r="OW106" s="71"/>
      <c r="OX106" s="38"/>
      <c r="OY106" s="38"/>
      <c r="OZ106" s="38"/>
      <c r="PA106" s="38"/>
      <c r="PB106" s="38"/>
      <c r="PC106" s="38"/>
      <c r="PD106" s="38"/>
      <c r="PE106" s="38"/>
      <c r="PF106" s="38"/>
      <c r="PG106" s="38"/>
      <c r="PH106" s="38"/>
      <c r="PI106" s="38"/>
      <c r="PJ106" s="38"/>
    </row>
    <row r="107" spans="1:426" s="9" customFormat="1" x14ac:dyDescent="0.25">
      <c r="A107" s="1"/>
      <c r="X107" s="1"/>
      <c r="Y107" s="69"/>
      <c r="Z107" s="69"/>
      <c r="AA107" s="69"/>
      <c r="AB107" s="70"/>
      <c r="AC107" s="70"/>
      <c r="AD107" s="70"/>
      <c r="AE107" s="70"/>
      <c r="AS107" s="70"/>
      <c r="AT107" s="70"/>
      <c r="BH107" s="70"/>
      <c r="BI107" s="70"/>
      <c r="BW107" s="70"/>
      <c r="BX107" s="70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17"/>
      <c r="MF107" s="17"/>
      <c r="MG107" s="17"/>
      <c r="MH107" s="17"/>
      <c r="MI107" s="17"/>
      <c r="MJ107" s="17"/>
      <c r="MK107" s="17"/>
      <c r="ML107" s="17"/>
      <c r="MN107" s="71"/>
      <c r="MO107" s="71"/>
      <c r="MP107" s="38"/>
      <c r="MQ107" s="38"/>
      <c r="MR107" s="38"/>
      <c r="MS107" s="38"/>
      <c r="MT107" s="38"/>
      <c r="MU107" s="38"/>
      <c r="MV107" s="38"/>
      <c r="MW107" s="38"/>
      <c r="MX107" s="38"/>
      <c r="MY107" s="38"/>
      <c r="MZ107" s="38"/>
      <c r="NA107" s="38"/>
      <c r="NB107" s="38"/>
      <c r="NC107" s="71"/>
      <c r="ND107" s="71"/>
      <c r="NE107" s="38"/>
      <c r="NF107" s="38"/>
      <c r="NG107" s="38"/>
      <c r="NH107" s="38"/>
      <c r="NI107" s="38"/>
      <c r="NJ107" s="38"/>
      <c r="NK107" s="38"/>
      <c r="NL107" s="38"/>
      <c r="NM107" s="38"/>
      <c r="NN107" s="38"/>
      <c r="NO107" s="38"/>
      <c r="NP107" s="38"/>
      <c r="NQ107" s="38"/>
      <c r="NR107" s="71"/>
      <c r="NS107" s="71"/>
      <c r="NT107" s="38"/>
      <c r="NU107" s="38"/>
      <c r="NV107" s="38"/>
      <c r="NW107" s="38"/>
      <c r="NX107" s="38"/>
      <c r="NY107" s="38"/>
      <c r="NZ107" s="38"/>
      <c r="OA107" s="38"/>
      <c r="OB107" s="38"/>
      <c r="OC107" s="38"/>
      <c r="OD107" s="38"/>
      <c r="OE107" s="38"/>
      <c r="OF107" s="38"/>
      <c r="OG107" s="71"/>
      <c r="OH107" s="71"/>
      <c r="OI107" s="38"/>
      <c r="OJ107" s="38"/>
      <c r="OK107" s="38"/>
      <c r="OL107" s="38"/>
      <c r="OM107" s="38"/>
      <c r="ON107" s="38"/>
      <c r="OO107" s="38"/>
      <c r="OP107" s="38"/>
      <c r="OQ107" s="38"/>
      <c r="OR107" s="38"/>
      <c r="OS107" s="38"/>
      <c r="OT107" s="38"/>
      <c r="OU107" s="38"/>
      <c r="OV107" s="71"/>
      <c r="OW107" s="71"/>
      <c r="OX107" s="38"/>
      <c r="OY107" s="38"/>
      <c r="OZ107" s="38"/>
      <c r="PA107" s="38"/>
      <c r="PB107" s="38"/>
      <c r="PC107" s="38"/>
      <c r="PD107" s="38"/>
      <c r="PE107" s="38"/>
      <c r="PF107" s="38"/>
      <c r="PG107" s="38"/>
      <c r="PH107" s="38"/>
      <c r="PI107" s="38"/>
      <c r="PJ107" s="38"/>
    </row>
    <row r="109" spans="1:426" s="11" customFormat="1" x14ac:dyDescent="0.25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426" s="11" customFormat="1" x14ac:dyDescent="0.25"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  <c r="FT110" s="68"/>
      <c r="FU110" s="68"/>
      <c r="FV110" s="68"/>
      <c r="FW110" s="68"/>
      <c r="FX110" s="68"/>
      <c r="FY110" s="68"/>
      <c r="FZ110" s="68"/>
      <c r="GA110" s="68"/>
      <c r="GB110" s="68"/>
      <c r="GC110" s="68"/>
      <c r="GD110" s="68"/>
      <c r="GE110" s="68"/>
      <c r="GF110" s="68"/>
      <c r="GG110" s="68"/>
      <c r="GH110" s="68"/>
      <c r="GI110" s="68"/>
      <c r="GJ110" s="68"/>
      <c r="GK110" s="68"/>
      <c r="GL110" s="68"/>
      <c r="GM110" s="68"/>
      <c r="GN110" s="68"/>
      <c r="GO110" s="68"/>
      <c r="GP110" s="68"/>
      <c r="GQ110" s="68"/>
      <c r="GR110" s="68"/>
      <c r="GS110" s="68"/>
      <c r="GT110" s="68"/>
      <c r="GU110" s="68"/>
      <c r="GV110" s="68"/>
      <c r="GW110" s="68"/>
      <c r="GX110" s="68"/>
      <c r="GY110" s="68"/>
      <c r="GZ110" s="68"/>
      <c r="HA110" s="68"/>
      <c r="HB110" s="68"/>
      <c r="HC110" s="68"/>
      <c r="HD110" s="68"/>
      <c r="HE110" s="68"/>
      <c r="HF110" s="68"/>
      <c r="HG110" s="68"/>
      <c r="HH110" s="68"/>
      <c r="HI110" s="68"/>
      <c r="HJ110" s="68"/>
      <c r="HK110" s="68"/>
      <c r="HL110" s="68"/>
      <c r="HM110" s="68"/>
      <c r="HN110" s="68"/>
      <c r="HO110" s="68"/>
      <c r="HP110" s="68"/>
      <c r="HQ110" s="68"/>
      <c r="HR110" s="68"/>
      <c r="HS110" s="68"/>
      <c r="HT110" s="68"/>
      <c r="HU110" s="68"/>
      <c r="HV110" s="68"/>
      <c r="HW110" s="68"/>
      <c r="HX110" s="68"/>
      <c r="HY110" s="68"/>
      <c r="HZ110" s="68"/>
      <c r="IA110" s="68"/>
    </row>
    <row r="111" spans="1:426" s="11" customFormat="1" x14ac:dyDescent="0.25"/>
    <row r="112" spans="1:426" s="11" customFormat="1" x14ac:dyDescent="0.25">
      <c r="A112" s="1"/>
    </row>
    <row r="113" spans="1:426" s="11" customFormat="1" x14ac:dyDescent="0.25">
      <c r="A113" s="1"/>
    </row>
    <row r="114" spans="1:426" s="11" customFormat="1" x14ac:dyDescent="0.25">
      <c r="A114" s="1"/>
    </row>
    <row r="115" spans="1:426" s="11" customFormat="1" x14ac:dyDescent="0.25">
      <c r="A115" s="1"/>
    </row>
    <row r="116" spans="1:426" s="11" customFormat="1" x14ac:dyDescent="0.25">
      <c r="A116" s="1"/>
    </row>
    <row r="117" spans="1:426" s="11" customFormat="1" x14ac:dyDescent="0.25"/>
    <row r="118" spans="1:426" s="11" customForma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DC118" s="68"/>
      <c r="DD118" s="68"/>
      <c r="DE118" s="68"/>
      <c r="DF118" s="68"/>
      <c r="DG118" s="68"/>
      <c r="DH118" s="68"/>
      <c r="DI118" s="68"/>
      <c r="DJ118" s="68"/>
      <c r="DL118" s="17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  <c r="ET118" s="68"/>
      <c r="EU118" s="68"/>
      <c r="EV118" s="68"/>
      <c r="EW118" s="68"/>
      <c r="EX118" s="68"/>
      <c r="EY118" s="68"/>
      <c r="EZ118" s="68"/>
      <c r="FA118" s="68"/>
      <c r="FB118" s="68"/>
      <c r="FC118" s="68"/>
      <c r="FD118" s="68"/>
      <c r="FE118" s="68"/>
      <c r="FF118" s="68"/>
      <c r="FG118" s="68"/>
      <c r="FH118" s="68"/>
      <c r="FI118" s="68"/>
      <c r="FJ118" s="68"/>
      <c r="FK118" s="68"/>
      <c r="FL118" s="68"/>
      <c r="FM118" s="68"/>
      <c r="FN118" s="68"/>
      <c r="FO118" s="68"/>
      <c r="FP118" s="68"/>
      <c r="FQ118" s="68"/>
      <c r="FR118" s="68"/>
      <c r="FS118" s="68"/>
      <c r="FT118" s="68"/>
      <c r="FU118" s="68"/>
      <c r="FV118" s="68"/>
      <c r="FW118" s="68"/>
      <c r="FX118" s="68"/>
      <c r="FY118" s="68"/>
      <c r="FZ118" s="68"/>
      <c r="GA118" s="68"/>
      <c r="GB118" s="68"/>
      <c r="GC118" s="68"/>
      <c r="GD118" s="68"/>
      <c r="GE118" s="68"/>
      <c r="GF118" s="68"/>
      <c r="GG118" s="68"/>
      <c r="GH118" s="68"/>
      <c r="GI118" s="68"/>
      <c r="GJ118" s="68"/>
      <c r="GK118" s="68"/>
      <c r="GL118" s="68"/>
      <c r="GM118" s="68"/>
      <c r="GN118" s="68"/>
      <c r="GO118" s="68"/>
      <c r="GP118" s="68"/>
      <c r="GQ118" s="68"/>
      <c r="GR118" s="68"/>
      <c r="GS118" s="68"/>
      <c r="GT118" s="68"/>
      <c r="GU118" s="68"/>
      <c r="GV118" s="68"/>
      <c r="GW118" s="68"/>
      <c r="GX118" s="68"/>
      <c r="GY118" s="68"/>
      <c r="GZ118" s="68"/>
      <c r="HA118" s="68"/>
      <c r="HB118" s="68"/>
      <c r="HC118" s="68"/>
      <c r="HD118" s="68"/>
      <c r="HE118" s="68"/>
      <c r="HF118" s="68"/>
      <c r="HG118" s="68"/>
      <c r="HH118" s="68"/>
      <c r="HI118" s="68"/>
      <c r="HJ118" s="68"/>
      <c r="HK118" s="68"/>
      <c r="HL118" s="68"/>
      <c r="HM118" s="68"/>
      <c r="HN118" s="68"/>
      <c r="HO118" s="68"/>
      <c r="HP118" s="68"/>
      <c r="HQ118" s="68"/>
      <c r="HR118" s="68"/>
      <c r="HS118" s="68"/>
      <c r="HT118" s="68"/>
      <c r="HU118" s="68"/>
      <c r="HV118" s="68"/>
      <c r="HW118" s="68"/>
      <c r="HX118" s="68"/>
      <c r="HY118" s="68"/>
      <c r="HZ118" s="68"/>
      <c r="IA118" s="68"/>
      <c r="IB118" s="68"/>
      <c r="IC118" s="68"/>
      <c r="ID118" s="68"/>
      <c r="IE118" s="68"/>
      <c r="IF118" s="68"/>
      <c r="IG118" s="68"/>
      <c r="IH118" s="68"/>
      <c r="II118" s="68"/>
      <c r="IJ118" s="68"/>
      <c r="IK118" s="68"/>
      <c r="IL118" s="68"/>
      <c r="IM118" s="68"/>
      <c r="IN118" s="68"/>
      <c r="IO118" s="68"/>
      <c r="IP118" s="68"/>
      <c r="IQ118" s="68"/>
      <c r="IR118" s="68"/>
      <c r="IS118" s="68"/>
      <c r="IT118" s="68"/>
      <c r="IU118" s="68"/>
      <c r="IV118" s="68"/>
      <c r="IW118" s="68"/>
      <c r="IX118" s="68"/>
      <c r="IY118" s="68"/>
      <c r="IZ118" s="68"/>
      <c r="JA118" s="68"/>
      <c r="JB118" s="68"/>
      <c r="JC118" s="68"/>
      <c r="JD118" s="68"/>
      <c r="JE118" s="68"/>
      <c r="JF118" s="68"/>
      <c r="JG118" s="68"/>
      <c r="JH118" s="68"/>
      <c r="JI118" s="68"/>
      <c r="JJ118" s="68"/>
      <c r="JK118" s="68"/>
      <c r="JL118" s="68"/>
      <c r="JM118" s="68"/>
      <c r="JN118" s="68"/>
      <c r="JO118" s="68"/>
      <c r="JP118" s="68"/>
      <c r="JQ118" s="68"/>
      <c r="JR118" s="68"/>
      <c r="JS118" s="68"/>
      <c r="JT118" s="68"/>
      <c r="JU118" s="68"/>
      <c r="JV118" s="68"/>
      <c r="JW118" s="68"/>
      <c r="JX118" s="68"/>
      <c r="JY118" s="68"/>
      <c r="JZ118" s="68"/>
      <c r="KA118" s="68"/>
      <c r="KB118" s="68"/>
      <c r="KC118" s="68"/>
      <c r="KD118" s="68"/>
      <c r="KE118" s="68"/>
      <c r="KF118" s="68"/>
      <c r="KG118" s="68"/>
      <c r="KH118" s="68"/>
      <c r="KI118" s="68"/>
      <c r="KJ118" s="68"/>
      <c r="KK118" s="68"/>
      <c r="KL118" s="68"/>
      <c r="KM118" s="68"/>
      <c r="KN118" s="68"/>
      <c r="KO118" s="68"/>
      <c r="KP118" s="68"/>
      <c r="KQ118" s="68"/>
      <c r="KR118" s="68"/>
      <c r="KS118" s="68"/>
      <c r="KT118" s="68"/>
      <c r="KU118" s="68"/>
      <c r="KV118" s="68"/>
      <c r="KW118" s="68"/>
      <c r="KX118" s="68"/>
      <c r="KY118" s="68"/>
      <c r="KZ118" s="68"/>
      <c r="LA118" s="68"/>
      <c r="LB118" s="68"/>
      <c r="LC118" s="68"/>
      <c r="LD118" s="68"/>
      <c r="LE118" s="68"/>
      <c r="LF118" s="68"/>
      <c r="LG118" s="68"/>
      <c r="LH118" s="68"/>
      <c r="LI118" s="68"/>
      <c r="LJ118" s="68"/>
      <c r="LK118" s="68"/>
      <c r="LL118" s="68"/>
      <c r="LM118" s="68"/>
      <c r="LN118" s="68"/>
      <c r="LO118" s="68"/>
      <c r="LP118" s="68"/>
      <c r="LQ118" s="68"/>
      <c r="LR118" s="68"/>
      <c r="LS118" s="68"/>
      <c r="LT118" s="68"/>
      <c r="LU118" s="68"/>
      <c r="LV118" s="68"/>
      <c r="LW118" s="68"/>
      <c r="LX118" s="68"/>
      <c r="LY118" s="68"/>
      <c r="LZ118" s="68"/>
      <c r="MA118" s="68"/>
      <c r="MB118" s="68"/>
      <c r="MC118" s="68"/>
      <c r="MD118" s="68"/>
      <c r="ME118" s="68"/>
      <c r="MF118" s="68"/>
      <c r="MG118" s="68"/>
      <c r="MH118" s="68"/>
      <c r="MI118" s="68"/>
      <c r="MJ118" s="68"/>
      <c r="MK118" s="68"/>
      <c r="ML118" s="68"/>
      <c r="MN118" s="38"/>
      <c r="MO118" s="38"/>
      <c r="MP118" s="72"/>
      <c r="MQ118" s="72"/>
      <c r="MR118" s="72"/>
      <c r="MS118" s="72"/>
      <c r="MT118" s="72"/>
      <c r="MU118" s="72"/>
      <c r="MV118" s="72"/>
      <c r="MW118" s="72"/>
      <c r="MX118" s="72"/>
      <c r="MY118" s="72"/>
      <c r="MZ118" s="72"/>
      <c r="NA118" s="72"/>
      <c r="NB118" s="72"/>
      <c r="NC118" s="6"/>
      <c r="ND118" s="1"/>
      <c r="NE118" s="72"/>
      <c r="NF118" s="72"/>
      <c r="NG118" s="72"/>
      <c r="NH118" s="72"/>
      <c r="NI118" s="72"/>
      <c r="NJ118" s="72"/>
      <c r="NK118" s="72"/>
      <c r="NL118" s="72"/>
      <c r="NM118" s="72"/>
      <c r="NN118" s="72"/>
      <c r="NO118" s="72"/>
      <c r="NP118" s="72"/>
      <c r="NQ118" s="72"/>
      <c r="NR118" s="1"/>
      <c r="NS118" s="1"/>
      <c r="NT118" s="72"/>
      <c r="NU118" s="72"/>
      <c r="NV118" s="72"/>
      <c r="NW118" s="72"/>
      <c r="NX118" s="72"/>
      <c r="NY118" s="72"/>
      <c r="NZ118" s="72"/>
      <c r="OA118" s="72"/>
      <c r="OB118" s="72"/>
      <c r="OC118" s="72"/>
      <c r="OD118" s="72"/>
      <c r="OE118" s="72"/>
      <c r="OF118" s="72"/>
      <c r="OG118" s="1"/>
      <c r="OH118" s="1"/>
      <c r="OI118" s="72"/>
      <c r="OJ118" s="72"/>
      <c r="OK118" s="72"/>
      <c r="OL118" s="72"/>
      <c r="OM118" s="72"/>
      <c r="ON118" s="72"/>
      <c r="OO118" s="72"/>
      <c r="OP118" s="72"/>
      <c r="OQ118" s="72"/>
      <c r="OR118" s="72"/>
      <c r="OS118" s="72"/>
      <c r="OT118" s="72"/>
      <c r="OU118" s="72"/>
      <c r="OV118" s="6"/>
      <c r="OW118" s="38"/>
      <c r="OX118" s="72"/>
      <c r="OY118" s="72"/>
      <c r="OZ118" s="72"/>
      <c r="PA118" s="72"/>
      <c r="PB118" s="72"/>
      <c r="PC118" s="72"/>
      <c r="PD118" s="72"/>
      <c r="PE118" s="72"/>
      <c r="PF118" s="72"/>
      <c r="PG118" s="72"/>
      <c r="PH118" s="72"/>
      <c r="PI118" s="72"/>
      <c r="PJ118" s="72"/>
    </row>
    <row r="119" spans="1:426" s="11" customFormat="1" x14ac:dyDescent="0.25"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X119" s="72"/>
      <c r="Y119" s="72"/>
      <c r="Z119" s="72"/>
      <c r="AA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6"/>
      <c r="AT119" s="1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1"/>
      <c r="BI119" s="1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1"/>
      <c r="BX119" s="1"/>
      <c r="BY119" s="72"/>
      <c r="BZ119" s="72"/>
      <c r="CA119" s="72"/>
      <c r="CB119" s="72"/>
      <c r="CC119" s="72"/>
      <c r="CD119" s="72"/>
      <c r="CE119" s="72"/>
      <c r="CF119" s="72"/>
      <c r="CG119" s="72"/>
      <c r="CH119" s="72"/>
      <c r="CI119" s="72"/>
      <c r="CJ119" s="72"/>
      <c r="CK119" s="72"/>
      <c r="CL119" s="6"/>
      <c r="CN119" s="72"/>
      <c r="CO119" s="72"/>
      <c r="CP119" s="72"/>
      <c r="CQ119" s="72"/>
      <c r="CR119" s="72"/>
      <c r="CS119" s="72"/>
      <c r="CT119" s="72"/>
      <c r="CU119" s="72"/>
      <c r="CV119" s="72"/>
      <c r="CW119" s="72"/>
      <c r="CX119" s="72"/>
      <c r="CY119" s="72"/>
      <c r="CZ119" s="72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N119" s="71"/>
      <c r="MO119" s="71"/>
      <c r="MP119" s="38"/>
      <c r="MQ119" s="38"/>
      <c r="MR119" s="38"/>
      <c r="MS119" s="38"/>
      <c r="MT119" s="38"/>
      <c r="MU119" s="38"/>
      <c r="MV119" s="38"/>
      <c r="MW119" s="38"/>
      <c r="MX119" s="38"/>
      <c r="MY119" s="38"/>
      <c r="MZ119" s="38"/>
      <c r="NA119" s="38"/>
      <c r="NB119" s="38"/>
      <c r="NC119" s="71"/>
      <c r="ND119" s="71"/>
      <c r="NE119" s="38"/>
      <c r="NF119" s="38"/>
      <c r="NG119" s="38"/>
      <c r="NH119" s="38"/>
      <c r="NI119" s="38"/>
      <c r="NJ119" s="38"/>
      <c r="NK119" s="38"/>
      <c r="NL119" s="38"/>
      <c r="NM119" s="38"/>
      <c r="NN119" s="38"/>
      <c r="NO119" s="38"/>
      <c r="NP119" s="38"/>
      <c r="NQ119" s="38"/>
      <c r="NR119" s="71"/>
      <c r="NS119" s="71"/>
      <c r="NT119" s="38"/>
      <c r="NU119" s="38"/>
      <c r="NV119" s="38"/>
      <c r="NW119" s="38"/>
      <c r="NX119" s="38"/>
      <c r="NY119" s="38"/>
      <c r="NZ119" s="38"/>
      <c r="OA119" s="38"/>
      <c r="OB119" s="38"/>
      <c r="OC119" s="38"/>
      <c r="OD119" s="38"/>
      <c r="OE119" s="38"/>
      <c r="OF119" s="38"/>
      <c r="OG119" s="71"/>
      <c r="OH119" s="71"/>
      <c r="OI119" s="38"/>
      <c r="OJ119" s="38"/>
      <c r="OK119" s="38"/>
      <c r="OL119" s="38"/>
      <c r="OM119" s="38"/>
      <c r="ON119" s="38"/>
      <c r="OO119" s="38"/>
      <c r="OP119" s="38"/>
      <c r="OQ119" s="38"/>
      <c r="OR119" s="38"/>
      <c r="OS119" s="38"/>
      <c r="OT119" s="38"/>
      <c r="OU119" s="38"/>
      <c r="OV119" s="71"/>
      <c r="OW119" s="71"/>
      <c r="OX119" s="38"/>
      <c r="OY119" s="38"/>
      <c r="OZ119" s="38"/>
      <c r="PA119" s="38"/>
      <c r="PB119" s="38"/>
      <c r="PC119" s="38"/>
      <c r="PD119" s="38"/>
      <c r="PE119" s="38"/>
      <c r="PF119" s="38"/>
      <c r="PG119" s="38"/>
      <c r="PH119" s="38"/>
      <c r="PI119" s="38"/>
      <c r="PJ119" s="38"/>
    </row>
    <row r="120" spans="1:426" s="11" customFormat="1" x14ac:dyDescent="0.25">
      <c r="X120" s="1"/>
      <c r="Y120" s="69"/>
      <c r="Z120" s="69"/>
      <c r="AA120" s="69"/>
      <c r="AB120" s="70"/>
      <c r="AC120" s="70"/>
      <c r="AD120" s="70"/>
      <c r="AE120" s="70"/>
      <c r="AS120" s="70"/>
      <c r="AT120" s="70"/>
      <c r="BH120" s="70"/>
      <c r="BI120" s="70"/>
      <c r="BW120" s="70"/>
      <c r="BX120" s="70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N120" s="71"/>
      <c r="MO120" s="71"/>
      <c r="MP120" s="38"/>
      <c r="MQ120" s="38"/>
      <c r="MR120" s="38"/>
      <c r="MS120" s="38"/>
      <c r="MT120" s="38"/>
      <c r="MU120" s="38"/>
      <c r="MV120" s="38"/>
      <c r="MW120" s="38"/>
      <c r="MX120" s="38"/>
      <c r="MY120" s="38"/>
      <c r="MZ120" s="38"/>
      <c r="NA120" s="38"/>
      <c r="NB120" s="38"/>
      <c r="NC120" s="71"/>
      <c r="ND120" s="71"/>
      <c r="NE120" s="38"/>
      <c r="NF120" s="38"/>
      <c r="NG120" s="38"/>
      <c r="NH120" s="38"/>
      <c r="NI120" s="38"/>
      <c r="NJ120" s="38"/>
      <c r="NK120" s="38"/>
      <c r="NL120" s="38"/>
      <c r="NM120" s="38"/>
      <c r="NN120" s="38"/>
      <c r="NO120" s="38"/>
      <c r="NP120" s="38"/>
      <c r="NQ120" s="38"/>
      <c r="NR120" s="71"/>
      <c r="NS120" s="71"/>
      <c r="NT120" s="38"/>
      <c r="NU120" s="38"/>
      <c r="NV120" s="38"/>
      <c r="NW120" s="38"/>
      <c r="NX120" s="38"/>
      <c r="NY120" s="38"/>
      <c r="NZ120" s="38"/>
      <c r="OA120" s="38"/>
      <c r="OB120" s="38"/>
      <c r="OC120" s="38"/>
      <c r="OD120" s="38"/>
      <c r="OE120" s="38"/>
      <c r="OF120" s="38"/>
      <c r="OG120" s="71"/>
      <c r="OH120" s="71"/>
      <c r="OI120" s="38"/>
      <c r="OJ120" s="38"/>
      <c r="OK120" s="38"/>
      <c r="OL120" s="38"/>
      <c r="OM120" s="38"/>
      <c r="ON120" s="38"/>
      <c r="OO120" s="38"/>
      <c r="OP120" s="38"/>
      <c r="OQ120" s="38"/>
      <c r="OR120" s="38"/>
      <c r="OS120" s="38"/>
      <c r="OT120" s="38"/>
      <c r="OU120" s="38"/>
      <c r="OV120" s="71"/>
      <c r="OW120" s="71"/>
      <c r="OX120" s="38"/>
      <c r="OY120" s="38"/>
      <c r="OZ120" s="38"/>
      <c r="PA120" s="38"/>
      <c r="PB120" s="38"/>
      <c r="PC120" s="38"/>
      <c r="PD120" s="38"/>
      <c r="PE120" s="38"/>
      <c r="PF120" s="38"/>
      <c r="PG120" s="38"/>
      <c r="PH120" s="38"/>
      <c r="PI120" s="38"/>
      <c r="PJ120" s="38"/>
    </row>
    <row r="121" spans="1:426" s="11" customFormat="1" x14ac:dyDescent="0.25">
      <c r="A121" s="1"/>
      <c r="X121" s="1"/>
      <c r="Y121" s="69"/>
      <c r="Z121" s="69"/>
      <c r="AA121" s="69"/>
      <c r="AB121" s="70"/>
      <c r="AC121" s="70"/>
      <c r="AD121" s="70"/>
      <c r="AE121" s="70"/>
      <c r="AS121" s="70"/>
      <c r="AT121" s="70"/>
      <c r="BH121" s="70"/>
      <c r="BI121" s="70"/>
      <c r="BW121" s="70"/>
      <c r="BX121" s="70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N121" s="71"/>
      <c r="MO121" s="71"/>
      <c r="MP121" s="38"/>
      <c r="MQ121" s="38"/>
      <c r="MR121" s="38"/>
      <c r="MS121" s="38"/>
      <c r="MT121" s="38"/>
      <c r="MU121" s="38"/>
      <c r="MV121" s="38"/>
      <c r="MW121" s="38"/>
      <c r="MX121" s="38"/>
      <c r="MY121" s="38"/>
      <c r="MZ121" s="38"/>
      <c r="NA121" s="38"/>
      <c r="NB121" s="38"/>
      <c r="NC121" s="71"/>
      <c r="ND121" s="71"/>
      <c r="NE121" s="38"/>
      <c r="NF121" s="38"/>
      <c r="NG121" s="38"/>
      <c r="NH121" s="38"/>
      <c r="NI121" s="38"/>
      <c r="NJ121" s="38"/>
      <c r="NK121" s="38"/>
      <c r="NL121" s="38"/>
      <c r="NM121" s="38"/>
      <c r="NN121" s="38"/>
      <c r="NO121" s="38"/>
      <c r="NP121" s="38"/>
      <c r="NQ121" s="38"/>
      <c r="NR121" s="71"/>
      <c r="NS121" s="71"/>
      <c r="NT121" s="38"/>
      <c r="NU121" s="38"/>
      <c r="NV121" s="38"/>
      <c r="NW121" s="38"/>
      <c r="NX121" s="38"/>
      <c r="NY121" s="38"/>
      <c r="NZ121" s="38"/>
      <c r="OA121" s="38"/>
      <c r="OB121" s="38"/>
      <c r="OC121" s="38"/>
      <c r="OD121" s="38"/>
      <c r="OE121" s="38"/>
      <c r="OF121" s="38"/>
      <c r="OG121" s="71"/>
      <c r="OH121" s="71"/>
      <c r="OI121" s="38"/>
      <c r="OJ121" s="38"/>
      <c r="OK121" s="38"/>
      <c r="OL121" s="38"/>
      <c r="OM121" s="38"/>
      <c r="ON121" s="38"/>
      <c r="OO121" s="38"/>
      <c r="OP121" s="38"/>
      <c r="OQ121" s="38"/>
      <c r="OR121" s="38"/>
      <c r="OS121" s="38"/>
      <c r="OT121" s="38"/>
      <c r="OU121" s="38"/>
      <c r="OV121" s="71"/>
      <c r="OW121" s="71"/>
      <c r="OX121" s="38"/>
      <c r="OY121" s="38"/>
      <c r="OZ121" s="38"/>
      <c r="PA121" s="38"/>
      <c r="PB121" s="38"/>
      <c r="PC121" s="38"/>
      <c r="PD121" s="38"/>
      <c r="PE121" s="38"/>
      <c r="PF121" s="38"/>
      <c r="PG121" s="38"/>
      <c r="PH121" s="38"/>
      <c r="PI121" s="38"/>
      <c r="PJ121" s="38"/>
    </row>
    <row r="122" spans="1:426" s="11" customFormat="1" x14ac:dyDescent="0.25">
      <c r="A122" s="1"/>
      <c r="X122" s="1"/>
      <c r="Y122" s="69"/>
      <c r="Z122" s="69"/>
      <c r="AA122" s="69"/>
      <c r="AB122" s="70"/>
      <c r="AC122" s="70"/>
      <c r="AD122" s="70"/>
      <c r="AE122" s="70"/>
      <c r="AS122" s="70"/>
      <c r="AT122" s="70"/>
      <c r="BH122" s="70"/>
      <c r="BI122" s="70"/>
      <c r="BW122" s="70"/>
      <c r="BX122" s="70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N122" s="71"/>
      <c r="MO122" s="71"/>
      <c r="MP122" s="38"/>
      <c r="MQ122" s="38"/>
      <c r="MR122" s="38"/>
      <c r="MS122" s="38"/>
      <c r="MT122" s="38"/>
      <c r="MU122" s="38"/>
      <c r="MV122" s="38"/>
      <c r="MW122" s="38"/>
      <c r="MX122" s="38"/>
      <c r="MY122" s="38"/>
      <c r="MZ122" s="38"/>
      <c r="NA122" s="38"/>
      <c r="NB122" s="38"/>
      <c r="NC122" s="71"/>
      <c r="ND122" s="71"/>
      <c r="NE122" s="38"/>
      <c r="NF122" s="38"/>
      <c r="NG122" s="38"/>
      <c r="NH122" s="38"/>
      <c r="NI122" s="38"/>
      <c r="NJ122" s="38"/>
      <c r="NK122" s="38"/>
      <c r="NL122" s="38"/>
      <c r="NM122" s="38"/>
      <c r="NN122" s="38"/>
      <c r="NO122" s="38"/>
      <c r="NP122" s="38"/>
      <c r="NQ122" s="38"/>
      <c r="NR122" s="71"/>
      <c r="NS122" s="71"/>
      <c r="NT122" s="38"/>
      <c r="NU122" s="38"/>
      <c r="NV122" s="38"/>
      <c r="NW122" s="38"/>
      <c r="NX122" s="38"/>
      <c r="NY122" s="38"/>
      <c r="NZ122" s="38"/>
      <c r="OA122" s="38"/>
      <c r="OB122" s="38"/>
      <c r="OC122" s="38"/>
      <c r="OD122" s="38"/>
      <c r="OE122" s="38"/>
      <c r="OF122" s="38"/>
      <c r="OG122" s="71"/>
      <c r="OH122" s="71"/>
      <c r="OI122" s="38"/>
      <c r="OJ122" s="38"/>
      <c r="OK122" s="38"/>
      <c r="OL122" s="38"/>
      <c r="OM122" s="38"/>
      <c r="ON122" s="38"/>
      <c r="OO122" s="38"/>
      <c r="OP122" s="38"/>
      <c r="OQ122" s="38"/>
      <c r="OR122" s="38"/>
      <c r="OS122" s="38"/>
      <c r="OT122" s="38"/>
      <c r="OU122" s="38"/>
      <c r="OV122" s="71"/>
      <c r="OW122" s="71"/>
      <c r="OX122" s="38"/>
      <c r="OY122" s="38"/>
      <c r="OZ122" s="38"/>
      <c r="PA122" s="38"/>
      <c r="PB122" s="38"/>
      <c r="PC122" s="38"/>
      <c r="PD122" s="38"/>
      <c r="PE122" s="38"/>
      <c r="PF122" s="38"/>
      <c r="PG122" s="38"/>
      <c r="PH122" s="38"/>
      <c r="PI122" s="38"/>
      <c r="PJ122" s="38"/>
    </row>
    <row r="123" spans="1:426" s="11" customFormat="1" x14ac:dyDescent="0.25">
      <c r="A123" s="1"/>
      <c r="X123" s="1"/>
      <c r="Y123" s="69"/>
      <c r="Z123" s="69"/>
      <c r="AA123" s="69"/>
      <c r="AB123" s="70"/>
      <c r="AC123" s="70"/>
      <c r="AD123" s="70"/>
      <c r="AE123" s="70"/>
      <c r="AS123" s="70"/>
      <c r="AT123" s="70"/>
      <c r="BH123" s="70"/>
      <c r="BI123" s="70"/>
      <c r="BW123" s="70"/>
      <c r="BX123" s="70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N123" s="71"/>
      <c r="MO123" s="71"/>
      <c r="MP123" s="38"/>
      <c r="MQ123" s="38"/>
      <c r="MR123" s="38"/>
      <c r="MS123" s="38"/>
      <c r="MT123" s="38"/>
      <c r="MU123" s="38"/>
      <c r="MV123" s="38"/>
      <c r="MW123" s="38"/>
      <c r="MX123" s="38"/>
      <c r="MY123" s="38"/>
      <c r="MZ123" s="38"/>
      <c r="NA123" s="38"/>
      <c r="NB123" s="38"/>
      <c r="NC123" s="71"/>
      <c r="ND123" s="71"/>
      <c r="NE123" s="38"/>
      <c r="NF123" s="38"/>
      <c r="NG123" s="38"/>
      <c r="NH123" s="38"/>
      <c r="NI123" s="38"/>
      <c r="NJ123" s="38"/>
      <c r="NK123" s="38"/>
      <c r="NL123" s="38"/>
      <c r="NM123" s="38"/>
      <c r="NN123" s="38"/>
      <c r="NO123" s="38"/>
      <c r="NP123" s="38"/>
      <c r="NQ123" s="38"/>
      <c r="NR123" s="71"/>
      <c r="NS123" s="71"/>
      <c r="NT123" s="38"/>
      <c r="NU123" s="38"/>
      <c r="NV123" s="38"/>
      <c r="NW123" s="38"/>
      <c r="NX123" s="38"/>
      <c r="NY123" s="38"/>
      <c r="NZ123" s="38"/>
      <c r="OA123" s="38"/>
      <c r="OB123" s="38"/>
      <c r="OC123" s="38"/>
      <c r="OD123" s="38"/>
      <c r="OE123" s="38"/>
      <c r="OF123" s="38"/>
      <c r="OG123" s="71"/>
      <c r="OH123" s="71"/>
      <c r="OI123" s="38"/>
      <c r="OJ123" s="38"/>
      <c r="OK123" s="38"/>
      <c r="OL123" s="38"/>
      <c r="OM123" s="38"/>
      <c r="ON123" s="38"/>
      <c r="OO123" s="38"/>
      <c r="OP123" s="38"/>
      <c r="OQ123" s="38"/>
      <c r="OR123" s="38"/>
      <c r="OS123" s="38"/>
      <c r="OT123" s="38"/>
      <c r="OU123" s="38"/>
      <c r="OV123" s="71"/>
      <c r="OW123" s="71"/>
      <c r="OX123" s="38"/>
      <c r="OY123" s="38"/>
      <c r="OZ123" s="38"/>
      <c r="PA123" s="38"/>
      <c r="PB123" s="38"/>
      <c r="PC123" s="38"/>
      <c r="PD123" s="38"/>
      <c r="PE123" s="38"/>
      <c r="PF123" s="38"/>
      <c r="PG123" s="38"/>
      <c r="PH123" s="38"/>
      <c r="PI123" s="38"/>
      <c r="PJ123" s="38"/>
    </row>
    <row r="124" spans="1:426" s="11" customFormat="1" x14ac:dyDescent="0.25">
      <c r="A124" s="1"/>
      <c r="X124" s="1"/>
      <c r="Y124" s="69"/>
      <c r="Z124" s="69"/>
      <c r="AA124" s="69"/>
      <c r="AB124" s="70"/>
      <c r="AC124" s="70"/>
      <c r="AD124" s="70"/>
      <c r="AE124" s="70"/>
      <c r="AS124" s="70"/>
      <c r="AT124" s="70"/>
      <c r="BH124" s="70"/>
      <c r="BI124" s="70"/>
      <c r="BW124" s="70"/>
      <c r="BX124" s="70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N124" s="71"/>
      <c r="MO124" s="71"/>
      <c r="MP124" s="38"/>
      <c r="MQ124" s="38"/>
      <c r="MR124" s="38"/>
      <c r="MS124" s="38"/>
      <c r="MT124" s="38"/>
      <c r="MU124" s="38"/>
      <c r="MV124" s="38"/>
      <c r="MW124" s="38"/>
      <c r="MX124" s="38"/>
      <c r="MY124" s="38"/>
      <c r="MZ124" s="38"/>
      <c r="NA124" s="38"/>
      <c r="NB124" s="38"/>
      <c r="NC124" s="71"/>
      <c r="ND124" s="71"/>
      <c r="NE124" s="38"/>
      <c r="NF124" s="38"/>
      <c r="NG124" s="38"/>
      <c r="NH124" s="38"/>
      <c r="NI124" s="38"/>
      <c r="NJ124" s="38"/>
      <c r="NK124" s="38"/>
      <c r="NL124" s="38"/>
      <c r="NM124" s="38"/>
      <c r="NN124" s="38"/>
      <c r="NO124" s="38"/>
      <c r="NP124" s="38"/>
      <c r="NQ124" s="38"/>
      <c r="NR124" s="71"/>
      <c r="NS124" s="71"/>
      <c r="NT124" s="38"/>
      <c r="NU124" s="38"/>
      <c r="NV124" s="38"/>
      <c r="NW124" s="38"/>
      <c r="NX124" s="38"/>
      <c r="NY124" s="38"/>
      <c r="NZ124" s="38"/>
      <c r="OA124" s="38"/>
      <c r="OB124" s="38"/>
      <c r="OC124" s="38"/>
      <c r="OD124" s="38"/>
      <c r="OE124" s="38"/>
      <c r="OF124" s="38"/>
      <c r="OG124" s="71"/>
      <c r="OH124" s="71"/>
      <c r="OI124" s="38"/>
      <c r="OJ124" s="38"/>
      <c r="OK124" s="38"/>
      <c r="OL124" s="38"/>
      <c r="OM124" s="38"/>
      <c r="ON124" s="38"/>
      <c r="OO124" s="38"/>
      <c r="OP124" s="38"/>
      <c r="OQ124" s="38"/>
      <c r="OR124" s="38"/>
      <c r="OS124" s="38"/>
      <c r="OT124" s="38"/>
      <c r="OU124" s="38"/>
      <c r="OV124" s="71"/>
      <c r="OW124" s="71"/>
      <c r="OX124" s="38"/>
      <c r="OY124" s="38"/>
      <c r="OZ124" s="38"/>
      <c r="PA124" s="38"/>
      <c r="PB124" s="38"/>
      <c r="PC124" s="38"/>
      <c r="PD124" s="38"/>
      <c r="PE124" s="38"/>
      <c r="PF124" s="38"/>
      <c r="PG124" s="38"/>
      <c r="PH124" s="38"/>
      <c r="PI124" s="38"/>
      <c r="PJ124" s="38"/>
    </row>
    <row r="125" spans="1:426" s="11" customFormat="1" x14ac:dyDescent="0.25">
      <c r="A125" s="1"/>
      <c r="X125" s="1"/>
      <c r="Y125" s="69"/>
      <c r="Z125" s="69"/>
      <c r="AA125" s="69"/>
      <c r="AB125" s="70"/>
      <c r="AC125" s="70"/>
      <c r="AD125" s="70"/>
      <c r="AE125" s="70"/>
      <c r="AS125" s="70"/>
      <c r="AT125" s="70"/>
      <c r="BH125" s="70"/>
      <c r="BI125" s="70"/>
      <c r="BW125" s="70"/>
      <c r="BX125" s="70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7"/>
      <c r="JB125" s="17"/>
      <c r="JC125" s="17"/>
      <c r="JD125" s="17"/>
      <c r="JE125" s="17"/>
      <c r="JF125" s="17"/>
      <c r="JG125" s="17"/>
      <c r="JH125" s="17"/>
      <c r="JI125" s="17"/>
      <c r="JJ125" s="17"/>
      <c r="JK125" s="17"/>
      <c r="JL125" s="17"/>
      <c r="JM125" s="17"/>
      <c r="JN125" s="17"/>
      <c r="JO125" s="17"/>
      <c r="JP125" s="17"/>
      <c r="JQ125" s="17"/>
      <c r="JR125" s="17"/>
      <c r="JS125" s="17"/>
      <c r="JT125" s="17"/>
      <c r="JU125" s="17"/>
      <c r="JV125" s="17"/>
      <c r="JW125" s="17"/>
      <c r="JX125" s="17"/>
      <c r="JY125" s="17"/>
      <c r="JZ125" s="17"/>
      <c r="KA125" s="17"/>
      <c r="KB125" s="17"/>
      <c r="KC125" s="17"/>
      <c r="KD125" s="17"/>
      <c r="KE125" s="17"/>
      <c r="KF125" s="17"/>
      <c r="KG125" s="17"/>
      <c r="KH125" s="17"/>
      <c r="KI125" s="17"/>
      <c r="KJ125" s="17"/>
      <c r="KK125" s="17"/>
      <c r="KL125" s="17"/>
      <c r="KM125" s="17"/>
      <c r="KN125" s="17"/>
      <c r="KO125" s="17"/>
      <c r="KP125" s="17"/>
      <c r="KQ125" s="17"/>
      <c r="KR125" s="17"/>
      <c r="KS125" s="17"/>
      <c r="KT125" s="17"/>
      <c r="KU125" s="17"/>
      <c r="KV125" s="17"/>
      <c r="KW125" s="17"/>
      <c r="KX125" s="17"/>
      <c r="KY125" s="17"/>
      <c r="KZ125" s="17"/>
      <c r="LA125" s="17"/>
      <c r="LB125" s="17"/>
      <c r="LC125" s="17"/>
      <c r="LD125" s="17"/>
      <c r="LE125" s="17"/>
      <c r="LF125" s="17"/>
      <c r="LG125" s="17"/>
      <c r="LH125" s="17"/>
      <c r="LI125" s="17"/>
      <c r="LJ125" s="17"/>
      <c r="LK125" s="17"/>
      <c r="LL125" s="17"/>
      <c r="LM125" s="17"/>
      <c r="LN125" s="17"/>
      <c r="LO125" s="17"/>
      <c r="LP125" s="17"/>
      <c r="LQ125" s="17"/>
      <c r="LR125" s="17"/>
      <c r="LS125" s="17"/>
      <c r="LT125" s="17"/>
      <c r="LU125" s="17"/>
      <c r="LV125" s="17"/>
      <c r="LW125" s="17"/>
      <c r="LX125" s="17"/>
      <c r="LY125" s="17"/>
      <c r="LZ125" s="17"/>
      <c r="MA125" s="17"/>
      <c r="MB125" s="17"/>
      <c r="MC125" s="17"/>
      <c r="MD125" s="17"/>
      <c r="ME125" s="17"/>
      <c r="MF125" s="17"/>
      <c r="MG125" s="17"/>
      <c r="MH125" s="17"/>
      <c r="MI125" s="17"/>
      <c r="MJ125" s="17"/>
      <c r="MK125" s="17"/>
      <c r="ML125" s="17"/>
      <c r="MN125" s="71"/>
      <c r="MO125" s="71"/>
      <c r="MP125" s="38"/>
      <c r="MQ125" s="38"/>
      <c r="MR125" s="38"/>
      <c r="MS125" s="38"/>
      <c r="MT125" s="38"/>
      <c r="MU125" s="38"/>
      <c r="MV125" s="38"/>
      <c r="MW125" s="38"/>
      <c r="MX125" s="38"/>
      <c r="MY125" s="38"/>
      <c r="MZ125" s="38"/>
      <c r="NA125" s="38"/>
      <c r="NB125" s="38"/>
      <c r="NC125" s="71"/>
      <c r="ND125" s="71"/>
      <c r="NE125" s="38"/>
      <c r="NF125" s="38"/>
      <c r="NG125" s="38"/>
      <c r="NH125" s="38"/>
      <c r="NI125" s="38"/>
      <c r="NJ125" s="38"/>
      <c r="NK125" s="38"/>
      <c r="NL125" s="38"/>
      <c r="NM125" s="38"/>
      <c r="NN125" s="38"/>
      <c r="NO125" s="38"/>
      <c r="NP125" s="38"/>
      <c r="NQ125" s="38"/>
      <c r="NR125" s="71"/>
      <c r="NS125" s="71"/>
      <c r="NT125" s="38"/>
      <c r="NU125" s="38"/>
      <c r="NV125" s="38"/>
      <c r="NW125" s="38"/>
      <c r="NX125" s="38"/>
      <c r="NY125" s="38"/>
      <c r="NZ125" s="38"/>
      <c r="OA125" s="38"/>
      <c r="OB125" s="38"/>
      <c r="OC125" s="38"/>
      <c r="OD125" s="38"/>
      <c r="OE125" s="38"/>
      <c r="OF125" s="38"/>
      <c r="OG125" s="71"/>
      <c r="OH125" s="71"/>
      <c r="OI125" s="38"/>
      <c r="OJ125" s="38"/>
      <c r="OK125" s="38"/>
      <c r="OL125" s="38"/>
      <c r="OM125" s="38"/>
      <c r="ON125" s="38"/>
      <c r="OO125" s="38"/>
      <c r="OP125" s="38"/>
      <c r="OQ125" s="38"/>
      <c r="OR125" s="38"/>
      <c r="OS125" s="38"/>
      <c r="OT125" s="38"/>
      <c r="OU125" s="38"/>
      <c r="OV125" s="71"/>
      <c r="OW125" s="71"/>
      <c r="OX125" s="38"/>
      <c r="OY125" s="38"/>
      <c r="OZ125" s="38"/>
      <c r="PA125" s="38"/>
      <c r="PB125" s="38"/>
      <c r="PC125" s="38"/>
      <c r="PD125" s="38"/>
      <c r="PE125" s="38"/>
      <c r="PF125" s="38"/>
      <c r="PG125" s="38"/>
      <c r="PH125" s="38"/>
      <c r="PI125" s="38"/>
      <c r="PJ125" s="38"/>
    </row>
    <row r="127" spans="1:426" s="13" customFormat="1" x14ac:dyDescent="0.25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426" s="13" customFormat="1" x14ac:dyDescent="0.25"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</row>
    <row r="129" spans="1:426" s="13" customFormat="1" x14ac:dyDescent="0.25"/>
    <row r="130" spans="1:426" s="13" customFormat="1" x14ac:dyDescent="0.25">
      <c r="A130" s="1"/>
    </row>
    <row r="131" spans="1:426" s="13" customFormat="1" x14ac:dyDescent="0.25">
      <c r="A131" s="1"/>
    </row>
    <row r="132" spans="1:426" s="13" customFormat="1" x14ac:dyDescent="0.25">
      <c r="A132" s="1"/>
    </row>
    <row r="133" spans="1:426" s="13" customFormat="1" x14ac:dyDescent="0.25">
      <c r="A133" s="1"/>
    </row>
    <row r="134" spans="1:426" s="13" customFormat="1" x14ac:dyDescent="0.25">
      <c r="A134" s="1"/>
    </row>
    <row r="135" spans="1:426" s="13" customFormat="1" x14ac:dyDescent="0.25"/>
    <row r="136" spans="1:426" s="13" customFormat="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DC136" s="68"/>
      <c r="DD136" s="68"/>
      <c r="DE136" s="68"/>
      <c r="DF136" s="68"/>
      <c r="DG136" s="68"/>
      <c r="DH136" s="68"/>
      <c r="DI136" s="68"/>
      <c r="DJ136" s="68"/>
      <c r="DL136" s="17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  <c r="ET136" s="68"/>
      <c r="EU136" s="68"/>
      <c r="EV136" s="68"/>
      <c r="EW136" s="68"/>
      <c r="EX136" s="68"/>
      <c r="EY136" s="68"/>
      <c r="EZ136" s="68"/>
      <c r="FA136" s="68"/>
      <c r="FB136" s="68"/>
      <c r="FC136" s="68"/>
      <c r="FD136" s="68"/>
      <c r="FE136" s="68"/>
      <c r="FF136" s="68"/>
      <c r="FG136" s="68"/>
      <c r="FH136" s="68"/>
      <c r="FI136" s="68"/>
      <c r="FJ136" s="68"/>
      <c r="FK136" s="68"/>
      <c r="FL136" s="68"/>
      <c r="FM136" s="68"/>
      <c r="FN136" s="68"/>
      <c r="FO136" s="68"/>
      <c r="FP136" s="68"/>
      <c r="FQ136" s="68"/>
      <c r="FR136" s="68"/>
      <c r="FS136" s="68"/>
      <c r="FT136" s="68"/>
      <c r="FU136" s="68"/>
      <c r="FV136" s="68"/>
      <c r="FW136" s="68"/>
      <c r="FX136" s="68"/>
      <c r="FY136" s="68"/>
      <c r="FZ136" s="68"/>
      <c r="GA136" s="68"/>
      <c r="GB136" s="68"/>
      <c r="GC136" s="68"/>
      <c r="GD136" s="68"/>
      <c r="GE136" s="68"/>
      <c r="GF136" s="68"/>
      <c r="GG136" s="68"/>
      <c r="GH136" s="68"/>
      <c r="GI136" s="68"/>
      <c r="GJ136" s="68"/>
      <c r="GK136" s="68"/>
      <c r="GL136" s="68"/>
      <c r="GM136" s="68"/>
      <c r="GN136" s="68"/>
      <c r="GO136" s="68"/>
      <c r="GP136" s="68"/>
      <c r="GQ136" s="68"/>
      <c r="GR136" s="68"/>
      <c r="GS136" s="68"/>
      <c r="GT136" s="68"/>
      <c r="GU136" s="68"/>
      <c r="GV136" s="68"/>
      <c r="GW136" s="68"/>
      <c r="GX136" s="68"/>
      <c r="GY136" s="68"/>
      <c r="GZ136" s="68"/>
      <c r="HA136" s="68"/>
      <c r="HB136" s="68"/>
      <c r="HC136" s="68"/>
      <c r="HD136" s="68"/>
      <c r="HE136" s="68"/>
      <c r="HF136" s="68"/>
      <c r="HG136" s="68"/>
      <c r="HH136" s="68"/>
      <c r="HI136" s="68"/>
      <c r="HJ136" s="68"/>
      <c r="HK136" s="68"/>
      <c r="HL136" s="68"/>
      <c r="HM136" s="68"/>
      <c r="HN136" s="68"/>
      <c r="HO136" s="68"/>
      <c r="HP136" s="68"/>
      <c r="HQ136" s="68"/>
      <c r="HR136" s="68"/>
      <c r="HS136" s="68"/>
      <c r="HT136" s="68"/>
      <c r="HU136" s="68"/>
      <c r="HV136" s="68"/>
      <c r="HW136" s="68"/>
      <c r="HX136" s="68"/>
      <c r="HY136" s="68"/>
      <c r="HZ136" s="68"/>
      <c r="IA136" s="68"/>
      <c r="IB136" s="68"/>
      <c r="IC136" s="68"/>
      <c r="ID136" s="68"/>
      <c r="IE136" s="68"/>
      <c r="IF136" s="68"/>
      <c r="IG136" s="68"/>
      <c r="IH136" s="68"/>
      <c r="II136" s="68"/>
      <c r="IJ136" s="68"/>
      <c r="IK136" s="68"/>
      <c r="IL136" s="68"/>
      <c r="IM136" s="68"/>
      <c r="IN136" s="68"/>
      <c r="IO136" s="68"/>
      <c r="IP136" s="68"/>
      <c r="IQ136" s="68"/>
      <c r="IR136" s="68"/>
      <c r="IS136" s="68"/>
      <c r="IT136" s="68"/>
      <c r="IU136" s="68"/>
      <c r="IV136" s="68"/>
      <c r="IW136" s="68"/>
      <c r="IX136" s="68"/>
      <c r="IY136" s="68"/>
      <c r="IZ136" s="68"/>
      <c r="JA136" s="68"/>
      <c r="JB136" s="68"/>
      <c r="JC136" s="68"/>
      <c r="JD136" s="68"/>
      <c r="JE136" s="68"/>
      <c r="JF136" s="68"/>
      <c r="JG136" s="68"/>
      <c r="JH136" s="68"/>
      <c r="JI136" s="68"/>
      <c r="JJ136" s="68"/>
      <c r="JK136" s="68"/>
      <c r="JL136" s="68"/>
      <c r="JM136" s="68"/>
      <c r="JN136" s="68"/>
      <c r="JO136" s="68"/>
      <c r="JP136" s="68"/>
      <c r="JQ136" s="68"/>
      <c r="JR136" s="68"/>
      <c r="JS136" s="68"/>
      <c r="JT136" s="68"/>
      <c r="JU136" s="68"/>
      <c r="JV136" s="68"/>
      <c r="JW136" s="68"/>
      <c r="JX136" s="68"/>
      <c r="JY136" s="68"/>
      <c r="JZ136" s="68"/>
      <c r="KA136" s="68"/>
      <c r="KB136" s="68"/>
      <c r="KC136" s="68"/>
      <c r="KD136" s="68"/>
      <c r="KE136" s="68"/>
      <c r="KF136" s="68"/>
      <c r="KG136" s="68"/>
      <c r="KH136" s="68"/>
      <c r="KI136" s="68"/>
      <c r="KJ136" s="68"/>
      <c r="KK136" s="68"/>
      <c r="KL136" s="68"/>
      <c r="KM136" s="68"/>
      <c r="KN136" s="68"/>
      <c r="KO136" s="68"/>
      <c r="KP136" s="68"/>
      <c r="KQ136" s="68"/>
      <c r="KR136" s="68"/>
      <c r="KS136" s="68"/>
      <c r="KT136" s="68"/>
      <c r="KU136" s="68"/>
      <c r="KV136" s="68"/>
      <c r="KW136" s="68"/>
      <c r="KX136" s="68"/>
      <c r="KY136" s="68"/>
      <c r="KZ136" s="68"/>
      <c r="LA136" s="68"/>
      <c r="LB136" s="68"/>
      <c r="LC136" s="68"/>
      <c r="LD136" s="68"/>
      <c r="LE136" s="68"/>
      <c r="LF136" s="68"/>
      <c r="LG136" s="68"/>
      <c r="LH136" s="68"/>
      <c r="LI136" s="68"/>
      <c r="LJ136" s="68"/>
      <c r="LK136" s="68"/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N136" s="38"/>
      <c r="MO136" s="38"/>
      <c r="MP136" s="72"/>
      <c r="MQ136" s="72"/>
      <c r="MR136" s="72"/>
      <c r="MS136" s="72"/>
      <c r="MT136" s="72"/>
      <c r="MU136" s="72"/>
      <c r="MV136" s="72"/>
      <c r="MW136" s="72"/>
      <c r="MX136" s="72"/>
      <c r="MY136" s="72"/>
      <c r="MZ136" s="72"/>
      <c r="NA136" s="72"/>
      <c r="NB136" s="72"/>
      <c r="NC136" s="6"/>
      <c r="ND136" s="1"/>
      <c r="NE136" s="72"/>
      <c r="NF136" s="72"/>
      <c r="NG136" s="72"/>
      <c r="NH136" s="72"/>
      <c r="NI136" s="72"/>
      <c r="NJ136" s="72"/>
      <c r="NK136" s="72"/>
      <c r="NL136" s="72"/>
      <c r="NM136" s="72"/>
      <c r="NN136" s="72"/>
      <c r="NO136" s="72"/>
      <c r="NP136" s="72"/>
      <c r="NQ136" s="72"/>
      <c r="NR136" s="1"/>
      <c r="NS136" s="1"/>
      <c r="NT136" s="72"/>
      <c r="NU136" s="72"/>
      <c r="NV136" s="72"/>
      <c r="NW136" s="72"/>
      <c r="NX136" s="72"/>
      <c r="NY136" s="72"/>
      <c r="NZ136" s="72"/>
      <c r="OA136" s="72"/>
      <c r="OB136" s="72"/>
      <c r="OC136" s="72"/>
      <c r="OD136" s="72"/>
      <c r="OE136" s="72"/>
      <c r="OF136" s="72"/>
      <c r="OG136" s="1"/>
      <c r="OH136" s="1"/>
      <c r="OI136" s="72"/>
      <c r="OJ136" s="72"/>
      <c r="OK136" s="72"/>
      <c r="OL136" s="72"/>
      <c r="OM136" s="72"/>
      <c r="ON136" s="72"/>
      <c r="OO136" s="72"/>
      <c r="OP136" s="72"/>
      <c r="OQ136" s="72"/>
      <c r="OR136" s="72"/>
      <c r="OS136" s="72"/>
      <c r="OT136" s="72"/>
      <c r="OU136" s="72"/>
      <c r="OV136" s="6"/>
      <c r="OW136" s="38"/>
      <c r="OX136" s="72"/>
      <c r="OY136" s="72"/>
      <c r="OZ136" s="72"/>
      <c r="PA136" s="72"/>
      <c r="PB136" s="72"/>
      <c r="PC136" s="72"/>
      <c r="PD136" s="72"/>
      <c r="PE136" s="72"/>
      <c r="PF136" s="72"/>
      <c r="PG136" s="72"/>
      <c r="PH136" s="72"/>
      <c r="PI136" s="72"/>
      <c r="PJ136" s="72"/>
    </row>
    <row r="137" spans="1:426" s="13" customFormat="1" x14ac:dyDescent="0.25"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X137" s="72"/>
      <c r="Y137" s="72"/>
      <c r="Z137" s="72"/>
      <c r="AA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6"/>
      <c r="AT137" s="1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/>
      <c r="BG137" s="72"/>
      <c r="BH137" s="1"/>
      <c r="BI137" s="1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1"/>
      <c r="BX137" s="1"/>
      <c r="BY137" s="72"/>
      <c r="BZ137" s="72"/>
      <c r="CA137" s="72"/>
      <c r="CB137" s="72"/>
      <c r="CC137" s="72"/>
      <c r="CD137" s="72"/>
      <c r="CE137" s="72"/>
      <c r="CF137" s="72"/>
      <c r="CG137" s="72"/>
      <c r="CH137" s="72"/>
      <c r="CI137" s="72"/>
      <c r="CJ137" s="72"/>
      <c r="CK137" s="72"/>
      <c r="CL137" s="6"/>
      <c r="CN137" s="72"/>
      <c r="CO137" s="72"/>
      <c r="CP137" s="72"/>
      <c r="CQ137" s="72"/>
      <c r="CR137" s="72"/>
      <c r="CS137" s="72"/>
      <c r="CT137" s="72"/>
      <c r="CU137" s="72"/>
      <c r="CV137" s="72"/>
      <c r="CW137" s="72"/>
      <c r="CX137" s="72"/>
      <c r="CY137" s="72"/>
      <c r="CZ137" s="72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7"/>
      <c r="JB137" s="17"/>
      <c r="JC137" s="17"/>
      <c r="JD137" s="17"/>
      <c r="JE137" s="17"/>
      <c r="JF137" s="17"/>
      <c r="JG137" s="17"/>
      <c r="JH137" s="17"/>
      <c r="JI137" s="17"/>
      <c r="JJ137" s="17"/>
      <c r="JK137" s="17"/>
      <c r="JL137" s="17"/>
      <c r="JM137" s="17"/>
      <c r="JN137" s="17"/>
      <c r="JO137" s="17"/>
      <c r="JP137" s="17"/>
      <c r="JQ137" s="17"/>
      <c r="JR137" s="17"/>
      <c r="JS137" s="17"/>
      <c r="JT137" s="17"/>
      <c r="JU137" s="17"/>
      <c r="JV137" s="17"/>
      <c r="JW137" s="17"/>
      <c r="JX137" s="17"/>
      <c r="JY137" s="17"/>
      <c r="JZ137" s="17"/>
      <c r="KA137" s="17"/>
      <c r="KB137" s="17"/>
      <c r="KC137" s="17"/>
      <c r="KD137" s="17"/>
      <c r="KE137" s="17"/>
      <c r="KF137" s="17"/>
      <c r="KG137" s="17"/>
      <c r="KH137" s="17"/>
      <c r="KI137" s="17"/>
      <c r="KJ137" s="17"/>
      <c r="KK137" s="17"/>
      <c r="KL137" s="17"/>
      <c r="KM137" s="17"/>
      <c r="KN137" s="17"/>
      <c r="KO137" s="17"/>
      <c r="KP137" s="17"/>
      <c r="KQ137" s="17"/>
      <c r="KR137" s="17"/>
      <c r="KS137" s="17"/>
      <c r="KT137" s="17"/>
      <c r="KU137" s="17"/>
      <c r="KV137" s="17"/>
      <c r="KW137" s="17"/>
      <c r="KX137" s="17"/>
      <c r="KY137" s="17"/>
      <c r="KZ137" s="17"/>
      <c r="LA137" s="17"/>
      <c r="LB137" s="17"/>
      <c r="LC137" s="17"/>
      <c r="LD137" s="17"/>
      <c r="LE137" s="17"/>
      <c r="LF137" s="17"/>
      <c r="LG137" s="17"/>
      <c r="LH137" s="17"/>
      <c r="LI137" s="17"/>
      <c r="LJ137" s="17"/>
      <c r="LK137" s="17"/>
      <c r="LL137" s="17"/>
      <c r="LM137" s="17"/>
      <c r="LN137" s="17"/>
      <c r="LO137" s="17"/>
      <c r="LP137" s="17"/>
      <c r="LQ137" s="17"/>
      <c r="LR137" s="17"/>
      <c r="LS137" s="17"/>
      <c r="LT137" s="17"/>
      <c r="LU137" s="17"/>
      <c r="LV137" s="17"/>
      <c r="LW137" s="17"/>
      <c r="LX137" s="17"/>
      <c r="LY137" s="17"/>
      <c r="LZ137" s="17"/>
      <c r="MA137" s="17"/>
      <c r="MB137" s="17"/>
      <c r="MC137" s="17"/>
      <c r="MD137" s="17"/>
      <c r="ME137" s="17"/>
      <c r="MF137" s="17"/>
      <c r="MG137" s="17"/>
      <c r="MH137" s="17"/>
      <c r="MI137" s="17"/>
      <c r="MJ137" s="17"/>
      <c r="MK137" s="17"/>
      <c r="ML137" s="17"/>
      <c r="MN137" s="71"/>
      <c r="MO137" s="71"/>
      <c r="MP137" s="38"/>
      <c r="MQ137" s="38"/>
      <c r="MR137" s="38"/>
      <c r="MS137" s="38"/>
      <c r="MT137" s="38"/>
      <c r="MU137" s="38"/>
      <c r="MV137" s="38"/>
      <c r="MW137" s="38"/>
      <c r="MX137" s="38"/>
      <c r="MY137" s="38"/>
      <c r="MZ137" s="38"/>
      <c r="NA137" s="38"/>
      <c r="NB137" s="38"/>
      <c r="NC137" s="71"/>
      <c r="ND137" s="71"/>
      <c r="NE137" s="38"/>
      <c r="NF137" s="38"/>
      <c r="NG137" s="38"/>
      <c r="NH137" s="38"/>
      <c r="NI137" s="38"/>
      <c r="NJ137" s="38"/>
      <c r="NK137" s="38"/>
      <c r="NL137" s="38"/>
      <c r="NM137" s="38"/>
      <c r="NN137" s="38"/>
      <c r="NO137" s="38"/>
      <c r="NP137" s="38"/>
      <c r="NQ137" s="38"/>
      <c r="NR137" s="71"/>
      <c r="NS137" s="71"/>
      <c r="NT137" s="38"/>
      <c r="NU137" s="38"/>
      <c r="NV137" s="38"/>
      <c r="NW137" s="38"/>
      <c r="NX137" s="38"/>
      <c r="NY137" s="38"/>
      <c r="NZ137" s="38"/>
      <c r="OA137" s="38"/>
      <c r="OB137" s="38"/>
      <c r="OC137" s="38"/>
      <c r="OD137" s="38"/>
      <c r="OE137" s="38"/>
      <c r="OF137" s="38"/>
      <c r="OG137" s="71"/>
      <c r="OH137" s="71"/>
      <c r="OI137" s="38"/>
      <c r="OJ137" s="38"/>
      <c r="OK137" s="38"/>
      <c r="OL137" s="38"/>
      <c r="OM137" s="38"/>
      <c r="ON137" s="38"/>
      <c r="OO137" s="38"/>
      <c r="OP137" s="38"/>
      <c r="OQ137" s="38"/>
      <c r="OR137" s="38"/>
      <c r="OS137" s="38"/>
      <c r="OT137" s="38"/>
      <c r="OU137" s="38"/>
      <c r="OV137" s="71"/>
      <c r="OW137" s="71"/>
      <c r="OX137" s="38"/>
      <c r="OY137" s="38"/>
      <c r="OZ137" s="38"/>
      <c r="PA137" s="38"/>
      <c r="PB137" s="38"/>
      <c r="PC137" s="38"/>
      <c r="PD137" s="38"/>
      <c r="PE137" s="38"/>
      <c r="PF137" s="38"/>
      <c r="PG137" s="38"/>
      <c r="PH137" s="38"/>
      <c r="PI137" s="38"/>
      <c r="PJ137" s="38"/>
    </row>
    <row r="138" spans="1:426" s="13" customFormat="1" x14ac:dyDescent="0.25">
      <c r="X138" s="1"/>
      <c r="Y138" s="69"/>
      <c r="Z138" s="69"/>
      <c r="AA138" s="69"/>
      <c r="AB138" s="70"/>
      <c r="AC138" s="70"/>
      <c r="AD138" s="70"/>
      <c r="AE138" s="70"/>
      <c r="AS138" s="70"/>
      <c r="AT138" s="70"/>
      <c r="BH138" s="70"/>
      <c r="BI138" s="70"/>
      <c r="BW138" s="70"/>
      <c r="BX138" s="70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7"/>
      <c r="KA138" s="17"/>
      <c r="KB138" s="17"/>
      <c r="KC138" s="17"/>
      <c r="KD138" s="17"/>
      <c r="KE138" s="17"/>
      <c r="KF138" s="17"/>
      <c r="KG138" s="17"/>
      <c r="KH138" s="17"/>
      <c r="KI138" s="17"/>
      <c r="KJ138" s="17"/>
      <c r="KK138" s="17"/>
      <c r="KL138" s="17"/>
      <c r="KM138" s="17"/>
      <c r="KN138" s="17"/>
      <c r="KO138" s="17"/>
      <c r="KP138" s="17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/>
      <c r="LE138" s="17"/>
      <c r="LF138" s="17"/>
      <c r="LG138" s="17"/>
      <c r="LH138" s="17"/>
      <c r="LI138" s="17"/>
      <c r="LJ138" s="17"/>
      <c r="LK138" s="17"/>
      <c r="LL138" s="17"/>
      <c r="LM138" s="17"/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17"/>
      <c r="MC138" s="17"/>
      <c r="MD138" s="17"/>
      <c r="ME138" s="17"/>
      <c r="MF138" s="17"/>
      <c r="MG138" s="17"/>
      <c r="MH138" s="17"/>
      <c r="MI138" s="17"/>
      <c r="MJ138" s="17"/>
      <c r="MK138" s="17"/>
      <c r="ML138" s="17"/>
      <c r="MN138" s="71"/>
      <c r="MO138" s="71"/>
      <c r="MP138" s="38"/>
      <c r="MQ138" s="38"/>
      <c r="MR138" s="38"/>
      <c r="MS138" s="38"/>
      <c r="MT138" s="38"/>
      <c r="MU138" s="38"/>
      <c r="MV138" s="38"/>
      <c r="MW138" s="38"/>
      <c r="MX138" s="38"/>
      <c r="MY138" s="38"/>
      <c r="MZ138" s="38"/>
      <c r="NA138" s="38"/>
      <c r="NB138" s="38"/>
      <c r="NC138" s="71"/>
      <c r="ND138" s="71"/>
      <c r="NE138" s="38"/>
      <c r="NF138" s="38"/>
      <c r="NG138" s="38"/>
      <c r="NH138" s="38"/>
      <c r="NI138" s="38"/>
      <c r="NJ138" s="38"/>
      <c r="NK138" s="38"/>
      <c r="NL138" s="38"/>
      <c r="NM138" s="38"/>
      <c r="NN138" s="38"/>
      <c r="NO138" s="38"/>
      <c r="NP138" s="38"/>
      <c r="NQ138" s="38"/>
      <c r="NR138" s="71"/>
      <c r="NS138" s="71"/>
      <c r="NT138" s="38"/>
      <c r="NU138" s="38"/>
      <c r="NV138" s="38"/>
      <c r="NW138" s="38"/>
      <c r="NX138" s="38"/>
      <c r="NY138" s="38"/>
      <c r="NZ138" s="38"/>
      <c r="OA138" s="38"/>
      <c r="OB138" s="38"/>
      <c r="OC138" s="38"/>
      <c r="OD138" s="38"/>
      <c r="OE138" s="38"/>
      <c r="OF138" s="38"/>
      <c r="OG138" s="71"/>
      <c r="OH138" s="71"/>
      <c r="OI138" s="38"/>
      <c r="OJ138" s="38"/>
      <c r="OK138" s="38"/>
      <c r="OL138" s="38"/>
      <c r="OM138" s="38"/>
      <c r="ON138" s="38"/>
      <c r="OO138" s="38"/>
      <c r="OP138" s="38"/>
      <c r="OQ138" s="38"/>
      <c r="OR138" s="38"/>
      <c r="OS138" s="38"/>
      <c r="OT138" s="38"/>
      <c r="OU138" s="38"/>
      <c r="OV138" s="71"/>
      <c r="OW138" s="71"/>
      <c r="OX138" s="38"/>
      <c r="OY138" s="38"/>
      <c r="OZ138" s="38"/>
      <c r="PA138" s="38"/>
      <c r="PB138" s="38"/>
      <c r="PC138" s="38"/>
      <c r="PD138" s="38"/>
      <c r="PE138" s="38"/>
      <c r="PF138" s="38"/>
      <c r="PG138" s="38"/>
      <c r="PH138" s="38"/>
      <c r="PI138" s="38"/>
      <c r="PJ138" s="38"/>
    </row>
    <row r="139" spans="1:426" s="13" customFormat="1" x14ac:dyDescent="0.25">
      <c r="A139" s="1"/>
      <c r="X139" s="1"/>
      <c r="Y139" s="69"/>
      <c r="Z139" s="69"/>
      <c r="AA139" s="69"/>
      <c r="AB139" s="70"/>
      <c r="AC139" s="70"/>
      <c r="AD139" s="70"/>
      <c r="AE139" s="70"/>
      <c r="AS139" s="70"/>
      <c r="AT139" s="70"/>
      <c r="BH139" s="70"/>
      <c r="BI139" s="70"/>
      <c r="BW139" s="70"/>
      <c r="BX139" s="70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  <c r="MI139" s="17"/>
      <c r="MJ139" s="17"/>
      <c r="MK139" s="17"/>
      <c r="ML139" s="17"/>
      <c r="MN139" s="71"/>
      <c r="MO139" s="71"/>
      <c r="MP139" s="38"/>
      <c r="MQ139" s="38"/>
      <c r="MR139" s="38"/>
      <c r="MS139" s="38"/>
      <c r="MT139" s="38"/>
      <c r="MU139" s="38"/>
      <c r="MV139" s="38"/>
      <c r="MW139" s="38"/>
      <c r="MX139" s="38"/>
      <c r="MY139" s="38"/>
      <c r="MZ139" s="38"/>
      <c r="NA139" s="38"/>
      <c r="NB139" s="38"/>
      <c r="NC139" s="71"/>
      <c r="ND139" s="71"/>
      <c r="NE139" s="38"/>
      <c r="NF139" s="38"/>
      <c r="NG139" s="38"/>
      <c r="NH139" s="38"/>
      <c r="NI139" s="38"/>
      <c r="NJ139" s="38"/>
      <c r="NK139" s="38"/>
      <c r="NL139" s="38"/>
      <c r="NM139" s="38"/>
      <c r="NN139" s="38"/>
      <c r="NO139" s="38"/>
      <c r="NP139" s="38"/>
      <c r="NQ139" s="38"/>
      <c r="NR139" s="71"/>
      <c r="NS139" s="71"/>
      <c r="NT139" s="38"/>
      <c r="NU139" s="38"/>
      <c r="NV139" s="38"/>
      <c r="NW139" s="38"/>
      <c r="NX139" s="38"/>
      <c r="NY139" s="38"/>
      <c r="NZ139" s="38"/>
      <c r="OA139" s="38"/>
      <c r="OB139" s="38"/>
      <c r="OC139" s="38"/>
      <c r="OD139" s="38"/>
      <c r="OE139" s="38"/>
      <c r="OF139" s="38"/>
      <c r="OG139" s="71"/>
      <c r="OH139" s="71"/>
      <c r="OI139" s="38"/>
      <c r="OJ139" s="38"/>
      <c r="OK139" s="38"/>
      <c r="OL139" s="38"/>
      <c r="OM139" s="38"/>
      <c r="ON139" s="38"/>
      <c r="OO139" s="38"/>
      <c r="OP139" s="38"/>
      <c r="OQ139" s="38"/>
      <c r="OR139" s="38"/>
      <c r="OS139" s="38"/>
      <c r="OT139" s="38"/>
      <c r="OU139" s="38"/>
      <c r="OV139" s="71"/>
      <c r="OW139" s="71"/>
      <c r="OX139" s="38"/>
      <c r="OY139" s="38"/>
      <c r="OZ139" s="38"/>
      <c r="PA139" s="38"/>
      <c r="PB139" s="38"/>
      <c r="PC139" s="38"/>
      <c r="PD139" s="38"/>
      <c r="PE139" s="38"/>
      <c r="PF139" s="38"/>
      <c r="PG139" s="38"/>
      <c r="PH139" s="38"/>
      <c r="PI139" s="38"/>
      <c r="PJ139" s="38"/>
    </row>
    <row r="140" spans="1:426" s="13" customFormat="1" x14ac:dyDescent="0.25">
      <c r="A140" s="1"/>
      <c r="X140" s="1"/>
      <c r="Y140" s="69"/>
      <c r="Z140" s="69"/>
      <c r="AA140" s="69"/>
      <c r="AB140" s="70"/>
      <c r="AC140" s="70"/>
      <c r="AD140" s="70"/>
      <c r="AE140" s="70"/>
      <c r="AS140" s="70"/>
      <c r="AT140" s="70"/>
      <c r="BH140" s="70"/>
      <c r="BI140" s="70"/>
      <c r="BW140" s="70"/>
      <c r="BX140" s="70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N140" s="71"/>
      <c r="MO140" s="71"/>
      <c r="MP140" s="38"/>
      <c r="MQ140" s="38"/>
      <c r="MR140" s="38"/>
      <c r="MS140" s="38"/>
      <c r="MT140" s="38"/>
      <c r="MU140" s="38"/>
      <c r="MV140" s="38"/>
      <c r="MW140" s="38"/>
      <c r="MX140" s="38"/>
      <c r="MY140" s="38"/>
      <c r="MZ140" s="38"/>
      <c r="NA140" s="38"/>
      <c r="NB140" s="38"/>
      <c r="NC140" s="71"/>
      <c r="ND140" s="71"/>
      <c r="NE140" s="38"/>
      <c r="NF140" s="38"/>
      <c r="NG140" s="38"/>
      <c r="NH140" s="38"/>
      <c r="NI140" s="38"/>
      <c r="NJ140" s="38"/>
      <c r="NK140" s="38"/>
      <c r="NL140" s="38"/>
      <c r="NM140" s="38"/>
      <c r="NN140" s="38"/>
      <c r="NO140" s="38"/>
      <c r="NP140" s="38"/>
      <c r="NQ140" s="38"/>
      <c r="NR140" s="71"/>
      <c r="NS140" s="71"/>
      <c r="NT140" s="38"/>
      <c r="NU140" s="38"/>
      <c r="NV140" s="38"/>
      <c r="NW140" s="38"/>
      <c r="NX140" s="38"/>
      <c r="NY140" s="38"/>
      <c r="NZ140" s="38"/>
      <c r="OA140" s="38"/>
      <c r="OB140" s="38"/>
      <c r="OC140" s="38"/>
      <c r="OD140" s="38"/>
      <c r="OE140" s="38"/>
      <c r="OF140" s="38"/>
      <c r="OG140" s="71"/>
      <c r="OH140" s="71"/>
      <c r="OI140" s="38"/>
      <c r="OJ140" s="38"/>
      <c r="OK140" s="38"/>
      <c r="OL140" s="38"/>
      <c r="OM140" s="38"/>
      <c r="ON140" s="38"/>
      <c r="OO140" s="38"/>
      <c r="OP140" s="38"/>
      <c r="OQ140" s="38"/>
      <c r="OR140" s="38"/>
      <c r="OS140" s="38"/>
      <c r="OT140" s="38"/>
      <c r="OU140" s="38"/>
      <c r="OV140" s="71"/>
      <c r="OW140" s="71"/>
      <c r="OX140" s="38"/>
      <c r="OY140" s="38"/>
      <c r="OZ140" s="38"/>
      <c r="PA140" s="38"/>
      <c r="PB140" s="38"/>
      <c r="PC140" s="38"/>
      <c r="PD140" s="38"/>
      <c r="PE140" s="38"/>
      <c r="PF140" s="38"/>
      <c r="PG140" s="38"/>
      <c r="PH140" s="38"/>
      <c r="PI140" s="38"/>
      <c r="PJ140" s="38"/>
    </row>
    <row r="141" spans="1:426" s="13" customFormat="1" x14ac:dyDescent="0.25">
      <c r="A141" s="1"/>
      <c r="X141" s="1"/>
      <c r="Y141" s="69"/>
      <c r="Z141" s="69"/>
      <c r="AA141" s="69"/>
      <c r="AB141" s="70"/>
      <c r="AC141" s="70"/>
      <c r="AD141" s="70"/>
      <c r="AE141" s="70"/>
      <c r="AS141" s="70"/>
      <c r="AT141" s="70"/>
      <c r="BH141" s="70"/>
      <c r="BI141" s="70"/>
      <c r="BW141" s="70"/>
      <c r="BX141" s="70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7"/>
      <c r="JB141" s="17"/>
      <c r="JC141" s="17"/>
      <c r="JD141" s="17"/>
      <c r="JE141" s="17"/>
      <c r="JF141" s="17"/>
      <c r="JG141" s="17"/>
      <c r="JH141" s="17"/>
      <c r="JI141" s="17"/>
      <c r="JJ141" s="17"/>
      <c r="JK141" s="17"/>
      <c r="JL141" s="17"/>
      <c r="JM141" s="17"/>
      <c r="JN141" s="17"/>
      <c r="JO141" s="17"/>
      <c r="JP141" s="17"/>
      <c r="JQ141" s="17"/>
      <c r="JR141" s="17"/>
      <c r="JS141" s="17"/>
      <c r="JT141" s="17"/>
      <c r="JU141" s="17"/>
      <c r="JV141" s="17"/>
      <c r="JW141" s="17"/>
      <c r="JX141" s="17"/>
      <c r="JY141" s="17"/>
      <c r="JZ141" s="17"/>
      <c r="KA141" s="17"/>
      <c r="KB141" s="17"/>
      <c r="KC141" s="17"/>
      <c r="KD141" s="17"/>
      <c r="KE141" s="17"/>
      <c r="KF141" s="17"/>
      <c r="KG141" s="17"/>
      <c r="KH141" s="17"/>
      <c r="KI141" s="17"/>
      <c r="KJ141" s="17"/>
      <c r="KK141" s="17"/>
      <c r="KL141" s="17"/>
      <c r="KM141" s="17"/>
      <c r="KN141" s="17"/>
      <c r="KO141" s="17"/>
      <c r="KP141" s="17"/>
      <c r="KQ141" s="17"/>
      <c r="KR141" s="17"/>
      <c r="KS141" s="17"/>
      <c r="KT141" s="17"/>
      <c r="KU141" s="17"/>
      <c r="KV141" s="17"/>
      <c r="KW141" s="17"/>
      <c r="KX141" s="17"/>
      <c r="KY141" s="17"/>
      <c r="KZ141" s="17"/>
      <c r="LA141" s="17"/>
      <c r="LB141" s="17"/>
      <c r="LC141" s="17"/>
      <c r="LD141" s="17"/>
      <c r="LE141" s="17"/>
      <c r="LF141" s="17"/>
      <c r="LG141" s="17"/>
      <c r="LH141" s="17"/>
      <c r="LI141" s="17"/>
      <c r="LJ141" s="17"/>
      <c r="LK141" s="17"/>
      <c r="LL141" s="17"/>
      <c r="LM141" s="17"/>
      <c r="LN141" s="17"/>
      <c r="LO141" s="17"/>
      <c r="LP141" s="17"/>
      <c r="LQ141" s="17"/>
      <c r="LR141" s="17"/>
      <c r="LS141" s="17"/>
      <c r="LT141" s="17"/>
      <c r="LU141" s="17"/>
      <c r="LV141" s="17"/>
      <c r="LW141" s="17"/>
      <c r="LX141" s="17"/>
      <c r="LY141" s="17"/>
      <c r="LZ141" s="17"/>
      <c r="MA141" s="17"/>
      <c r="MB141" s="17"/>
      <c r="MC141" s="17"/>
      <c r="MD141" s="17"/>
      <c r="ME141" s="17"/>
      <c r="MF141" s="17"/>
      <c r="MG141" s="17"/>
      <c r="MH141" s="17"/>
      <c r="MI141" s="17"/>
      <c r="MJ141" s="17"/>
      <c r="MK141" s="17"/>
      <c r="ML141" s="17"/>
      <c r="MN141" s="71"/>
      <c r="MO141" s="71"/>
      <c r="MP141" s="38"/>
      <c r="MQ141" s="38"/>
      <c r="MR141" s="38"/>
      <c r="MS141" s="38"/>
      <c r="MT141" s="38"/>
      <c r="MU141" s="38"/>
      <c r="MV141" s="38"/>
      <c r="MW141" s="38"/>
      <c r="MX141" s="38"/>
      <c r="MY141" s="38"/>
      <c r="MZ141" s="38"/>
      <c r="NA141" s="38"/>
      <c r="NB141" s="38"/>
      <c r="NC141" s="71"/>
      <c r="ND141" s="71"/>
      <c r="NE141" s="38"/>
      <c r="NF141" s="38"/>
      <c r="NG141" s="38"/>
      <c r="NH141" s="38"/>
      <c r="NI141" s="38"/>
      <c r="NJ141" s="38"/>
      <c r="NK141" s="38"/>
      <c r="NL141" s="38"/>
      <c r="NM141" s="38"/>
      <c r="NN141" s="38"/>
      <c r="NO141" s="38"/>
      <c r="NP141" s="38"/>
      <c r="NQ141" s="38"/>
      <c r="NR141" s="71"/>
      <c r="NS141" s="71"/>
      <c r="NT141" s="38"/>
      <c r="NU141" s="38"/>
      <c r="NV141" s="38"/>
      <c r="NW141" s="38"/>
      <c r="NX141" s="38"/>
      <c r="NY141" s="38"/>
      <c r="NZ141" s="38"/>
      <c r="OA141" s="38"/>
      <c r="OB141" s="38"/>
      <c r="OC141" s="38"/>
      <c r="OD141" s="38"/>
      <c r="OE141" s="38"/>
      <c r="OF141" s="38"/>
      <c r="OG141" s="71"/>
      <c r="OH141" s="71"/>
      <c r="OI141" s="38"/>
      <c r="OJ141" s="38"/>
      <c r="OK141" s="38"/>
      <c r="OL141" s="38"/>
      <c r="OM141" s="38"/>
      <c r="ON141" s="38"/>
      <c r="OO141" s="38"/>
      <c r="OP141" s="38"/>
      <c r="OQ141" s="38"/>
      <c r="OR141" s="38"/>
      <c r="OS141" s="38"/>
      <c r="OT141" s="38"/>
      <c r="OU141" s="38"/>
      <c r="OV141" s="71"/>
      <c r="OW141" s="71"/>
      <c r="OX141" s="38"/>
      <c r="OY141" s="38"/>
      <c r="OZ141" s="38"/>
      <c r="PA141" s="38"/>
      <c r="PB141" s="38"/>
      <c r="PC141" s="38"/>
      <c r="PD141" s="38"/>
      <c r="PE141" s="38"/>
      <c r="PF141" s="38"/>
      <c r="PG141" s="38"/>
      <c r="PH141" s="38"/>
      <c r="PI141" s="38"/>
      <c r="PJ141" s="38"/>
    </row>
    <row r="142" spans="1:426" s="13" customFormat="1" x14ac:dyDescent="0.25">
      <c r="A142" s="1"/>
      <c r="X142" s="1"/>
      <c r="Y142" s="69"/>
      <c r="Z142" s="69"/>
      <c r="AA142" s="69"/>
      <c r="AB142" s="70"/>
      <c r="AC142" s="70"/>
      <c r="AD142" s="70"/>
      <c r="AE142" s="70"/>
      <c r="AS142" s="70"/>
      <c r="AT142" s="70"/>
      <c r="BH142" s="70"/>
      <c r="BI142" s="70"/>
      <c r="BW142" s="70"/>
      <c r="BX142" s="70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7"/>
      <c r="KA142" s="17"/>
      <c r="KB142" s="17"/>
      <c r="KC142" s="17"/>
      <c r="KD142" s="17"/>
      <c r="KE142" s="17"/>
      <c r="KF142" s="17"/>
      <c r="KG142" s="17"/>
      <c r="KH142" s="17"/>
      <c r="KI142" s="17"/>
      <c r="KJ142" s="17"/>
      <c r="KK142" s="17"/>
      <c r="KL142" s="17"/>
      <c r="KM142" s="17"/>
      <c r="KN142" s="17"/>
      <c r="KO142" s="17"/>
      <c r="KP142" s="17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/>
      <c r="LE142" s="17"/>
      <c r="LF142" s="17"/>
      <c r="LG142" s="17"/>
      <c r="LH142" s="17"/>
      <c r="LI142" s="17"/>
      <c r="LJ142" s="17"/>
      <c r="LK142" s="17"/>
      <c r="LL142" s="17"/>
      <c r="LM142" s="17"/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17"/>
      <c r="MC142" s="17"/>
      <c r="MD142" s="17"/>
      <c r="ME142" s="17"/>
      <c r="MF142" s="17"/>
      <c r="MG142" s="17"/>
      <c r="MH142" s="17"/>
      <c r="MI142" s="17"/>
      <c r="MJ142" s="17"/>
      <c r="MK142" s="17"/>
      <c r="ML142" s="17"/>
      <c r="MN142" s="71"/>
      <c r="MO142" s="71"/>
      <c r="MP142" s="38"/>
      <c r="MQ142" s="38"/>
      <c r="MR142" s="38"/>
      <c r="MS142" s="38"/>
      <c r="MT142" s="38"/>
      <c r="MU142" s="38"/>
      <c r="MV142" s="38"/>
      <c r="MW142" s="38"/>
      <c r="MX142" s="38"/>
      <c r="MY142" s="38"/>
      <c r="MZ142" s="38"/>
      <c r="NA142" s="38"/>
      <c r="NB142" s="38"/>
      <c r="NC142" s="71"/>
      <c r="ND142" s="71"/>
      <c r="NE142" s="38"/>
      <c r="NF142" s="38"/>
      <c r="NG142" s="38"/>
      <c r="NH142" s="38"/>
      <c r="NI142" s="38"/>
      <c r="NJ142" s="38"/>
      <c r="NK142" s="38"/>
      <c r="NL142" s="38"/>
      <c r="NM142" s="38"/>
      <c r="NN142" s="38"/>
      <c r="NO142" s="38"/>
      <c r="NP142" s="38"/>
      <c r="NQ142" s="38"/>
      <c r="NR142" s="71"/>
      <c r="NS142" s="71"/>
      <c r="NT142" s="38"/>
      <c r="NU142" s="38"/>
      <c r="NV142" s="38"/>
      <c r="NW142" s="38"/>
      <c r="NX142" s="38"/>
      <c r="NY142" s="38"/>
      <c r="NZ142" s="38"/>
      <c r="OA142" s="38"/>
      <c r="OB142" s="38"/>
      <c r="OC142" s="38"/>
      <c r="OD142" s="38"/>
      <c r="OE142" s="38"/>
      <c r="OF142" s="38"/>
      <c r="OG142" s="71"/>
      <c r="OH142" s="71"/>
      <c r="OI142" s="38"/>
      <c r="OJ142" s="38"/>
      <c r="OK142" s="38"/>
      <c r="OL142" s="38"/>
      <c r="OM142" s="38"/>
      <c r="ON142" s="38"/>
      <c r="OO142" s="38"/>
      <c r="OP142" s="38"/>
      <c r="OQ142" s="38"/>
      <c r="OR142" s="38"/>
      <c r="OS142" s="38"/>
      <c r="OT142" s="38"/>
      <c r="OU142" s="38"/>
      <c r="OV142" s="71"/>
      <c r="OW142" s="71"/>
      <c r="OX142" s="38"/>
      <c r="OY142" s="38"/>
      <c r="OZ142" s="38"/>
      <c r="PA142" s="38"/>
      <c r="PB142" s="38"/>
      <c r="PC142" s="38"/>
      <c r="PD142" s="38"/>
      <c r="PE142" s="38"/>
      <c r="PF142" s="38"/>
      <c r="PG142" s="38"/>
      <c r="PH142" s="38"/>
      <c r="PI142" s="38"/>
      <c r="PJ142" s="38"/>
    </row>
    <row r="143" spans="1:426" s="13" customFormat="1" x14ac:dyDescent="0.25">
      <c r="A143" s="1"/>
      <c r="X143" s="1"/>
      <c r="Y143" s="69"/>
      <c r="Z143" s="69"/>
      <c r="AA143" s="69"/>
      <c r="AB143" s="70"/>
      <c r="AC143" s="70"/>
      <c r="AD143" s="70"/>
      <c r="AE143" s="70"/>
      <c r="AS143" s="70"/>
      <c r="AT143" s="70"/>
      <c r="BH143" s="70"/>
      <c r="BI143" s="70"/>
      <c r="BW143" s="70"/>
      <c r="BX143" s="70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  <c r="IY143" s="17"/>
      <c r="IZ143" s="17"/>
      <c r="JA143" s="17"/>
      <c r="JB143" s="17"/>
      <c r="JC143" s="17"/>
      <c r="JD143" s="17"/>
      <c r="JE143" s="17"/>
      <c r="JF143" s="17"/>
      <c r="JG143" s="17"/>
      <c r="JH143" s="17"/>
      <c r="JI143" s="17"/>
      <c r="JJ143" s="17"/>
      <c r="JK143" s="17"/>
      <c r="JL143" s="17"/>
      <c r="JM143" s="17"/>
      <c r="JN143" s="17"/>
      <c r="JO143" s="17"/>
      <c r="JP143" s="17"/>
      <c r="JQ143" s="17"/>
      <c r="JR143" s="17"/>
      <c r="JS143" s="17"/>
      <c r="JT143" s="17"/>
      <c r="JU143" s="17"/>
      <c r="JV143" s="17"/>
      <c r="JW143" s="17"/>
      <c r="JX143" s="17"/>
      <c r="JY143" s="17"/>
      <c r="JZ143" s="17"/>
      <c r="KA143" s="17"/>
      <c r="KB143" s="17"/>
      <c r="KC143" s="17"/>
      <c r="KD143" s="17"/>
      <c r="KE143" s="17"/>
      <c r="KF143" s="17"/>
      <c r="KG143" s="17"/>
      <c r="KH143" s="17"/>
      <c r="KI143" s="17"/>
      <c r="KJ143" s="17"/>
      <c r="KK143" s="17"/>
      <c r="KL143" s="17"/>
      <c r="KM143" s="17"/>
      <c r="KN143" s="17"/>
      <c r="KO143" s="17"/>
      <c r="KP143" s="17"/>
      <c r="KQ143" s="17"/>
      <c r="KR143" s="17"/>
      <c r="KS143" s="17"/>
      <c r="KT143" s="17"/>
      <c r="KU143" s="17"/>
      <c r="KV143" s="17"/>
      <c r="KW143" s="17"/>
      <c r="KX143" s="17"/>
      <c r="KY143" s="17"/>
      <c r="KZ143" s="17"/>
      <c r="LA143" s="17"/>
      <c r="LB143" s="17"/>
      <c r="LC143" s="17"/>
      <c r="LD143" s="17"/>
      <c r="LE143" s="17"/>
      <c r="LF143" s="17"/>
      <c r="LG143" s="17"/>
      <c r="LH143" s="17"/>
      <c r="LI143" s="17"/>
      <c r="LJ143" s="17"/>
      <c r="LK143" s="17"/>
      <c r="LL143" s="17"/>
      <c r="LM143" s="17"/>
      <c r="LN143" s="17"/>
      <c r="LO143" s="17"/>
      <c r="LP143" s="17"/>
      <c r="LQ143" s="17"/>
      <c r="LR143" s="17"/>
      <c r="LS143" s="17"/>
      <c r="LT143" s="17"/>
      <c r="LU143" s="17"/>
      <c r="LV143" s="17"/>
      <c r="LW143" s="17"/>
      <c r="LX143" s="17"/>
      <c r="LY143" s="17"/>
      <c r="LZ143" s="17"/>
      <c r="MA143" s="17"/>
      <c r="MB143" s="17"/>
      <c r="MC143" s="17"/>
      <c r="MD143" s="17"/>
      <c r="ME143" s="17"/>
      <c r="MF143" s="17"/>
      <c r="MG143" s="17"/>
      <c r="MH143" s="17"/>
      <c r="MI143" s="17"/>
      <c r="MJ143" s="17"/>
      <c r="MK143" s="17"/>
      <c r="ML143" s="17"/>
      <c r="MN143" s="71"/>
      <c r="MO143" s="71"/>
      <c r="MP143" s="38"/>
      <c r="MQ143" s="38"/>
      <c r="MR143" s="38"/>
      <c r="MS143" s="38"/>
      <c r="MT143" s="38"/>
      <c r="MU143" s="38"/>
      <c r="MV143" s="38"/>
      <c r="MW143" s="38"/>
      <c r="MX143" s="38"/>
      <c r="MY143" s="38"/>
      <c r="MZ143" s="38"/>
      <c r="NA143" s="38"/>
      <c r="NB143" s="38"/>
      <c r="NC143" s="71"/>
      <c r="ND143" s="71"/>
      <c r="NE143" s="38"/>
      <c r="NF143" s="38"/>
      <c r="NG143" s="38"/>
      <c r="NH143" s="38"/>
      <c r="NI143" s="38"/>
      <c r="NJ143" s="38"/>
      <c r="NK143" s="38"/>
      <c r="NL143" s="38"/>
      <c r="NM143" s="38"/>
      <c r="NN143" s="38"/>
      <c r="NO143" s="38"/>
      <c r="NP143" s="38"/>
      <c r="NQ143" s="38"/>
      <c r="NR143" s="71"/>
      <c r="NS143" s="71"/>
      <c r="NT143" s="38"/>
      <c r="NU143" s="38"/>
      <c r="NV143" s="38"/>
      <c r="NW143" s="38"/>
      <c r="NX143" s="38"/>
      <c r="NY143" s="38"/>
      <c r="NZ143" s="38"/>
      <c r="OA143" s="38"/>
      <c r="OB143" s="38"/>
      <c r="OC143" s="38"/>
      <c r="OD143" s="38"/>
      <c r="OE143" s="38"/>
      <c r="OF143" s="38"/>
      <c r="OG143" s="71"/>
      <c r="OH143" s="71"/>
      <c r="OI143" s="38"/>
      <c r="OJ143" s="38"/>
      <c r="OK143" s="38"/>
      <c r="OL143" s="38"/>
      <c r="OM143" s="38"/>
      <c r="ON143" s="38"/>
      <c r="OO143" s="38"/>
      <c r="OP143" s="38"/>
      <c r="OQ143" s="38"/>
      <c r="OR143" s="38"/>
      <c r="OS143" s="38"/>
      <c r="OT143" s="38"/>
      <c r="OU143" s="38"/>
      <c r="OV143" s="71"/>
      <c r="OW143" s="71"/>
      <c r="OX143" s="38"/>
      <c r="OY143" s="38"/>
      <c r="OZ143" s="38"/>
      <c r="PA143" s="38"/>
      <c r="PB143" s="38"/>
      <c r="PC143" s="38"/>
      <c r="PD143" s="38"/>
      <c r="PE143" s="38"/>
      <c r="PF143" s="38"/>
      <c r="PG143" s="38"/>
      <c r="PH143" s="38"/>
      <c r="PI143" s="38"/>
      <c r="PJ143" s="38"/>
    </row>
    <row r="145" spans="1:426" s="15" customFormat="1" x14ac:dyDescent="0.2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426" s="15" customFormat="1" x14ac:dyDescent="0.25"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  <c r="ET146" s="68"/>
      <c r="EU146" s="68"/>
      <c r="EV146" s="68"/>
      <c r="EW146" s="68"/>
      <c r="EX146" s="68"/>
      <c r="EY146" s="68"/>
      <c r="EZ146" s="68"/>
      <c r="FA146" s="68"/>
      <c r="FB146" s="68"/>
      <c r="FC146" s="68"/>
      <c r="FD146" s="68"/>
      <c r="FE146" s="68"/>
      <c r="FF146" s="68"/>
      <c r="FG146" s="68"/>
      <c r="FH146" s="68"/>
      <c r="FI146" s="68"/>
      <c r="FJ146" s="68"/>
      <c r="FK146" s="68"/>
      <c r="FL146" s="68"/>
      <c r="FM146" s="68"/>
      <c r="FN146" s="68"/>
      <c r="FO146" s="68"/>
      <c r="FP146" s="68"/>
      <c r="FQ146" s="68"/>
      <c r="FR146" s="68"/>
      <c r="FS146" s="68"/>
      <c r="FT146" s="68"/>
      <c r="FU146" s="68"/>
      <c r="FV146" s="68"/>
      <c r="FW146" s="68"/>
      <c r="FX146" s="68"/>
      <c r="FY146" s="68"/>
      <c r="FZ146" s="68"/>
      <c r="GA146" s="68"/>
      <c r="GB146" s="68"/>
      <c r="GC146" s="68"/>
      <c r="GD146" s="68"/>
      <c r="GE146" s="68"/>
      <c r="GF146" s="68"/>
      <c r="GG146" s="68"/>
      <c r="GH146" s="68"/>
      <c r="GI146" s="68"/>
      <c r="GJ146" s="68"/>
      <c r="GK146" s="68"/>
      <c r="GL146" s="68"/>
      <c r="GM146" s="68"/>
      <c r="GN146" s="68"/>
      <c r="GO146" s="68"/>
      <c r="GP146" s="68"/>
      <c r="GQ146" s="68"/>
      <c r="GR146" s="68"/>
      <c r="GS146" s="68"/>
      <c r="GT146" s="68"/>
      <c r="GU146" s="68"/>
      <c r="GV146" s="68"/>
      <c r="GW146" s="68"/>
      <c r="GX146" s="68"/>
      <c r="GY146" s="68"/>
      <c r="GZ146" s="68"/>
      <c r="HA146" s="68"/>
      <c r="HB146" s="68"/>
      <c r="HC146" s="68"/>
      <c r="HD146" s="68"/>
      <c r="HE146" s="68"/>
      <c r="HF146" s="68"/>
      <c r="HG146" s="68"/>
      <c r="HH146" s="68"/>
      <c r="HI146" s="68"/>
      <c r="HJ146" s="68"/>
      <c r="HK146" s="68"/>
      <c r="HL146" s="68"/>
      <c r="HM146" s="68"/>
      <c r="HN146" s="68"/>
      <c r="HO146" s="68"/>
      <c r="HP146" s="68"/>
      <c r="HQ146" s="68"/>
      <c r="HR146" s="68"/>
      <c r="HS146" s="68"/>
      <c r="HT146" s="68"/>
      <c r="HU146" s="68"/>
      <c r="HV146" s="68"/>
      <c r="HW146" s="68"/>
      <c r="HX146" s="68"/>
      <c r="HY146" s="68"/>
      <c r="HZ146" s="68"/>
      <c r="IA146" s="68"/>
    </row>
    <row r="147" spans="1:426" s="15" customFormat="1" x14ac:dyDescent="0.25"/>
    <row r="148" spans="1:426" s="15" customFormat="1" x14ac:dyDescent="0.25">
      <c r="A148" s="1"/>
    </row>
    <row r="149" spans="1:426" s="15" customFormat="1" x14ac:dyDescent="0.25">
      <c r="A149" s="1"/>
    </row>
    <row r="150" spans="1:426" s="15" customFormat="1" x14ac:dyDescent="0.25">
      <c r="A150" s="1"/>
    </row>
    <row r="151" spans="1:426" s="15" customFormat="1" x14ac:dyDescent="0.25">
      <c r="A151" s="1"/>
    </row>
    <row r="152" spans="1:426" s="15" customFormat="1" x14ac:dyDescent="0.25">
      <c r="A152" s="1"/>
    </row>
    <row r="153" spans="1:426" s="15" customFormat="1" x14ac:dyDescent="0.25"/>
    <row r="154" spans="1:426" s="15" customForma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DC154" s="68"/>
      <c r="DD154" s="68"/>
      <c r="DE154" s="68"/>
      <c r="DF154" s="68"/>
      <c r="DG154" s="68"/>
      <c r="DH154" s="68"/>
      <c r="DI154" s="68"/>
      <c r="DJ154" s="68"/>
      <c r="DL154" s="17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  <c r="ET154" s="68"/>
      <c r="EU154" s="68"/>
      <c r="EV154" s="68"/>
      <c r="EW154" s="68"/>
      <c r="EX154" s="68"/>
      <c r="EY154" s="68"/>
      <c r="EZ154" s="68"/>
      <c r="FA154" s="68"/>
      <c r="FB154" s="68"/>
      <c r="FC154" s="68"/>
      <c r="FD154" s="68"/>
      <c r="FE154" s="68"/>
      <c r="FF154" s="68"/>
      <c r="FG154" s="68"/>
      <c r="FH154" s="68"/>
      <c r="FI154" s="68"/>
      <c r="FJ154" s="68"/>
      <c r="FK154" s="68"/>
      <c r="FL154" s="68"/>
      <c r="FM154" s="68"/>
      <c r="FN154" s="68"/>
      <c r="FO154" s="68"/>
      <c r="FP154" s="68"/>
      <c r="FQ154" s="68"/>
      <c r="FR154" s="68"/>
      <c r="FS154" s="68"/>
      <c r="FT154" s="68"/>
      <c r="FU154" s="68"/>
      <c r="FV154" s="68"/>
      <c r="FW154" s="68"/>
      <c r="FX154" s="68"/>
      <c r="FY154" s="68"/>
      <c r="FZ154" s="68"/>
      <c r="GA154" s="68"/>
      <c r="GB154" s="68"/>
      <c r="GC154" s="68"/>
      <c r="GD154" s="68"/>
      <c r="GE154" s="68"/>
      <c r="GF154" s="68"/>
      <c r="GG154" s="68"/>
      <c r="GH154" s="68"/>
      <c r="GI154" s="68"/>
      <c r="GJ154" s="68"/>
      <c r="GK154" s="68"/>
      <c r="GL154" s="68"/>
      <c r="GM154" s="68"/>
      <c r="GN154" s="68"/>
      <c r="GO154" s="68"/>
      <c r="GP154" s="68"/>
      <c r="GQ154" s="68"/>
      <c r="GR154" s="68"/>
      <c r="GS154" s="68"/>
      <c r="GT154" s="68"/>
      <c r="GU154" s="68"/>
      <c r="GV154" s="68"/>
      <c r="GW154" s="68"/>
      <c r="GX154" s="68"/>
      <c r="GY154" s="68"/>
      <c r="GZ154" s="68"/>
      <c r="HA154" s="68"/>
      <c r="HB154" s="68"/>
      <c r="HC154" s="68"/>
      <c r="HD154" s="68"/>
      <c r="HE154" s="68"/>
      <c r="HF154" s="68"/>
      <c r="HG154" s="68"/>
      <c r="HH154" s="68"/>
      <c r="HI154" s="68"/>
      <c r="HJ154" s="68"/>
      <c r="HK154" s="68"/>
      <c r="HL154" s="68"/>
      <c r="HM154" s="68"/>
      <c r="HN154" s="68"/>
      <c r="HO154" s="68"/>
      <c r="HP154" s="68"/>
      <c r="HQ154" s="68"/>
      <c r="HR154" s="68"/>
      <c r="HS154" s="68"/>
      <c r="HT154" s="68"/>
      <c r="HU154" s="68"/>
      <c r="HV154" s="68"/>
      <c r="HW154" s="68"/>
      <c r="HX154" s="68"/>
      <c r="HY154" s="68"/>
      <c r="HZ154" s="68"/>
      <c r="IA154" s="68"/>
      <c r="IB154" s="68"/>
      <c r="IC154" s="68"/>
      <c r="ID154" s="68"/>
      <c r="IE154" s="68"/>
      <c r="IF154" s="68"/>
      <c r="IG154" s="68"/>
      <c r="IH154" s="68"/>
      <c r="II154" s="68"/>
      <c r="IJ154" s="68"/>
      <c r="IK154" s="68"/>
      <c r="IL154" s="68"/>
      <c r="IM154" s="68"/>
      <c r="IN154" s="68"/>
      <c r="IO154" s="68"/>
      <c r="IP154" s="68"/>
      <c r="IQ154" s="68"/>
      <c r="IR154" s="68"/>
      <c r="IS154" s="68"/>
      <c r="IT154" s="68"/>
      <c r="IU154" s="68"/>
      <c r="IV154" s="68"/>
      <c r="IW154" s="68"/>
      <c r="IX154" s="68"/>
      <c r="IY154" s="68"/>
      <c r="IZ154" s="68"/>
      <c r="JA154" s="68"/>
      <c r="JB154" s="68"/>
      <c r="JC154" s="68"/>
      <c r="JD154" s="68"/>
      <c r="JE154" s="68"/>
      <c r="JF154" s="68"/>
      <c r="JG154" s="68"/>
      <c r="JH154" s="68"/>
      <c r="JI154" s="68"/>
      <c r="JJ154" s="68"/>
      <c r="JK154" s="68"/>
      <c r="JL154" s="68"/>
      <c r="JM154" s="68"/>
      <c r="JN154" s="68"/>
      <c r="JO154" s="68"/>
      <c r="JP154" s="68"/>
      <c r="JQ154" s="68"/>
      <c r="JR154" s="68"/>
      <c r="JS154" s="68"/>
      <c r="JT154" s="68"/>
      <c r="JU154" s="68"/>
      <c r="JV154" s="68"/>
      <c r="JW154" s="68"/>
      <c r="JX154" s="68"/>
      <c r="JY154" s="68"/>
      <c r="JZ154" s="68"/>
      <c r="KA154" s="68"/>
      <c r="KB154" s="68"/>
      <c r="KC154" s="68"/>
      <c r="KD154" s="68"/>
      <c r="KE154" s="68"/>
      <c r="KF154" s="68"/>
      <c r="KG154" s="68"/>
      <c r="KH154" s="68"/>
      <c r="KI154" s="68"/>
      <c r="KJ154" s="68"/>
      <c r="KK154" s="68"/>
      <c r="KL154" s="68"/>
      <c r="KM154" s="68"/>
      <c r="KN154" s="68"/>
      <c r="KO154" s="68"/>
      <c r="KP154" s="68"/>
      <c r="KQ154" s="68"/>
      <c r="KR154" s="68"/>
      <c r="KS154" s="68"/>
      <c r="KT154" s="68"/>
      <c r="KU154" s="68"/>
      <c r="KV154" s="68"/>
      <c r="KW154" s="68"/>
      <c r="KX154" s="68"/>
      <c r="KY154" s="68"/>
      <c r="KZ154" s="68"/>
      <c r="LA154" s="68"/>
      <c r="LB154" s="68"/>
      <c r="LC154" s="68"/>
      <c r="LD154" s="68"/>
      <c r="LE154" s="68"/>
      <c r="LF154" s="68"/>
      <c r="LG154" s="68"/>
      <c r="LH154" s="68"/>
      <c r="LI154" s="68"/>
      <c r="LJ154" s="68"/>
      <c r="LK154" s="68"/>
      <c r="LL154" s="68"/>
      <c r="LM154" s="68"/>
      <c r="LN154" s="68"/>
      <c r="LO154" s="68"/>
      <c r="LP154" s="68"/>
      <c r="LQ154" s="68"/>
      <c r="LR154" s="68"/>
      <c r="LS154" s="68"/>
      <c r="LT154" s="68"/>
      <c r="LU154" s="68"/>
      <c r="LV154" s="68"/>
      <c r="LW154" s="68"/>
      <c r="LX154" s="68"/>
      <c r="LY154" s="68"/>
      <c r="LZ154" s="68"/>
      <c r="MA154" s="68"/>
      <c r="MB154" s="68"/>
      <c r="MC154" s="68"/>
      <c r="MD154" s="68"/>
      <c r="ME154" s="68"/>
      <c r="MF154" s="68"/>
      <c r="MG154" s="68"/>
      <c r="MH154" s="68"/>
      <c r="MI154" s="68"/>
      <c r="MJ154" s="68"/>
      <c r="MK154" s="68"/>
      <c r="ML154" s="68"/>
      <c r="MN154" s="38"/>
      <c r="MO154" s="38"/>
      <c r="MP154" s="72"/>
      <c r="MQ154" s="72"/>
      <c r="MR154" s="72"/>
      <c r="MS154" s="72"/>
      <c r="MT154" s="72"/>
      <c r="MU154" s="72"/>
      <c r="MV154" s="72"/>
      <c r="MW154" s="72"/>
      <c r="MX154" s="72"/>
      <c r="MY154" s="72"/>
      <c r="MZ154" s="72"/>
      <c r="NA154" s="72"/>
      <c r="NB154" s="72"/>
      <c r="NC154" s="6"/>
      <c r="ND154" s="1"/>
      <c r="NE154" s="72"/>
      <c r="NF154" s="72"/>
      <c r="NG154" s="72"/>
      <c r="NH154" s="72"/>
      <c r="NI154" s="72"/>
      <c r="NJ154" s="72"/>
      <c r="NK154" s="72"/>
      <c r="NL154" s="72"/>
      <c r="NM154" s="72"/>
      <c r="NN154" s="72"/>
      <c r="NO154" s="72"/>
      <c r="NP154" s="72"/>
      <c r="NQ154" s="72"/>
      <c r="NR154" s="1"/>
      <c r="NS154" s="1"/>
      <c r="NT154" s="72"/>
      <c r="NU154" s="72"/>
      <c r="NV154" s="72"/>
      <c r="NW154" s="72"/>
      <c r="NX154" s="72"/>
      <c r="NY154" s="72"/>
      <c r="NZ154" s="72"/>
      <c r="OA154" s="72"/>
      <c r="OB154" s="72"/>
      <c r="OC154" s="72"/>
      <c r="OD154" s="72"/>
      <c r="OE154" s="72"/>
      <c r="OF154" s="72"/>
      <c r="OG154" s="1"/>
      <c r="OH154" s="1"/>
      <c r="OI154" s="72"/>
      <c r="OJ154" s="72"/>
      <c r="OK154" s="72"/>
      <c r="OL154" s="72"/>
      <c r="OM154" s="72"/>
      <c r="ON154" s="72"/>
      <c r="OO154" s="72"/>
      <c r="OP154" s="72"/>
      <c r="OQ154" s="72"/>
      <c r="OR154" s="72"/>
      <c r="OS154" s="72"/>
      <c r="OT154" s="72"/>
      <c r="OU154" s="72"/>
      <c r="OV154" s="6"/>
      <c r="OW154" s="38"/>
      <c r="OX154" s="72"/>
      <c r="OY154" s="72"/>
      <c r="OZ154" s="72"/>
      <c r="PA154" s="72"/>
      <c r="PB154" s="72"/>
      <c r="PC154" s="72"/>
      <c r="PD154" s="72"/>
      <c r="PE154" s="72"/>
      <c r="PF154" s="72"/>
      <c r="PG154" s="72"/>
      <c r="PH154" s="72"/>
      <c r="PI154" s="72"/>
      <c r="PJ154" s="72"/>
    </row>
    <row r="155" spans="1:426" s="15" customFormat="1" x14ac:dyDescent="0.25"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X155" s="72"/>
      <c r="Y155" s="72"/>
      <c r="Z155" s="72"/>
      <c r="AA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6"/>
      <c r="AT155" s="1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2"/>
      <c r="BF155" s="72"/>
      <c r="BG155" s="72"/>
      <c r="BH155" s="1"/>
      <c r="BI155" s="1"/>
      <c r="BJ155" s="72"/>
      <c r="BK155" s="72"/>
      <c r="BL155" s="72"/>
      <c r="BM155" s="72"/>
      <c r="BN155" s="72"/>
      <c r="BO155" s="72"/>
      <c r="BP155" s="72"/>
      <c r="BQ155" s="72"/>
      <c r="BR155" s="72"/>
      <c r="BS155" s="72"/>
      <c r="BT155" s="72"/>
      <c r="BU155" s="72"/>
      <c r="BV155" s="72"/>
      <c r="BW155" s="1"/>
      <c r="BX155" s="1"/>
      <c r="BY155" s="72"/>
      <c r="BZ155" s="72"/>
      <c r="CA155" s="72"/>
      <c r="CB155" s="72"/>
      <c r="CC155" s="72"/>
      <c r="CD155" s="72"/>
      <c r="CE155" s="72"/>
      <c r="CF155" s="72"/>
      <c r="CG155" s="72"/>
      <c r="CH155" s="72"/>
      <c r="CI155" s="72"/>
      <c r="CJ155" s="72"/>
      <c r="CK155" s="72"/>
      <c r="CL155" s="6"/>
      <c r="CN155" s="72"/>
      <c r="CO155" s="72"/>
      <c r="CP155" s="72"/>
      <c r="CQ155" s="72"/>
      <c r="CR155" s="72"/>
      <c r="CS155" s="72"/>
      <c r="CT155" s="72"/>
      <c r="CU155" s="72"/>
      <c r="CV155" s="72"/>
      <c r="CW155" s="72"/>
      <c r="CX155" s="72"/>
      <c r="CY155" s="72"/>
      <c r="CZ155" s="72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  <c r="IY155" s="17"/>
      <c r="IZ155" s="17"/>
      <c r="JA155" s="17"/>
      <c r="JB155" s="17"/>
      <c r="JC155" s="17"/>
      <c r="JD155" s="17"/>
      <c r="JE155" s="17"/>
      <c r="JF155" s="17"/>
      <c r="JG155" s="17"/>
      <c r="JH155" s="17"/>
      <c r="JI155" s="17"/>
      <c r="JJ155" s="17"/>
      <c r="JK155" s="17"/>
      <c r="JL155" s="17"/>
      <c r="JM155" s="17"/>
      <c r="JN155" s="17"/>
      <c r="JO155" s="17"/>
      <c r="JP155" s="17"/>
      <c r="JQ155" s="17"/>
      <c r="JR155" s="17"/>
      <c r="JS155" s="17"/>
      <c r="JT155" s="17"/>
      <c r="JU155" s="17"/>
      <c r="JV155" s="17"/>
      <c r="JW155" s="17"/>
      <c r="JX155" s="17"/>
      <c r="JY155" s="17"/>
      <c r="JZ155" s="17"/>
      <c r="KA155" s="17"/>
      <c r="KB155" s="17"/>
      <c r="KC155" s="17"/>
      <c r="KD155" s="17"/>
      <c r="KE155" s="17"/>
      <c r="KF155" s="17"/>
      <c r="KG155" s="17"/>
      <c r="KH155" s="17"/>
      <c r="KI155" s="17"/>
      <c r="KJ155" s="17"/>
      <c r="KK155" s="17"/>
      <c r="KL155" s="17"/>
      <c r="KM155" s="17"/>
      <c r="KN155" s="17"/>
      <c r="KO155" s="17"/>
      <c r="KP155" s="17"/>
      <c r="KQ155" s="17"/>
      <c r="KR155" s="17"/>
      <c r="KS155" s="17"/>
      <c r="KT155" s="17"/>
      <c r="KU155" s="17"/>
      <c r="KV155" s="17"/>
      <c r="KW155" s="17"/>
      <c r="KX155" s="17"/>
      <c r="KY155" s="17"/>
      <c r="KZ155" s="17"/>
      <c r="LA155" s="17"/>
      <c r="LB155" s="17"/>
      <c r="LC155" s="17"/>
      <c r="LD155" s="17"/>
      <c r="LE155" s="17"/>
      <c r="LF155" s="17"/>
      <c r="LG155" s="17"/>
      <c r="LH155" s="17"/>
      <c r="LI155" s="17"/>
      <c r="LJ155" s="17"/>
      <c r="LK155" s="17"/>
      <c r="LL155" s="17"/>
      <c r="LM155" s="17"/>
      <c r="LN155" s="17"/>
      <c r="LO155" s="17"/>
      <c r="LP155" s="17"/>
      <c r="LQ155" s="17"/>
      <c r="LR155" s="17"/>
      <c r="LS155" s="17"/>
      <c r="LT155" s="17"/>
      <c r="LU155" s="17"/>
      <c r="LV155" s="17"/>
      <c r="LW155" s="17"/>
      <c r="LX155" s="17"/>
      <c r="LY155" s="17"/>
      <c r="LZ155" s="17"/>
      <c r="MA155" s="17"/>
      <c r="MB155" s="17"/>
      <c r="MC155" s="17"/>
      <c r="MD155" s="17"/>
      <c r="ME155" s="17"/>
      <c r="MF155" s="17"/>
      <c r="MG155" s="17"/>
      <c r="MH155" s="17"/>
      <c r="MI155" s="17"/>
      <c r="MJ155" s="17"/>
      <c r="MK155" s="17"/>
      <c r="ML155" s="17"/>
      <c r="MN155" s="71"/>
      <c r="MO155" s="71"/>
      <c r="MP155" s="38"/>
      <c r="MQ155" s="38"/>
      <c r="MR155" s="38"/>
      <c r="MS155" s="38"/>
      <c r="MT155" s="38"/>
      <c r="MU155" s="38"/>
      <c r="MV155" s="38"/>
      <c r="MW155" s="38"/>
      <c r="MX155" s="38"/>
      <c r="MY155" s="38"/>
      <c r="MZ155" s="38"/>
      <c r="NA155" s="38"/>
      <c r="NB155" s="38"/>
      <c r="NC155" s="71"/>
      <c r="ND155" s="71"/>
      <c r="NE155" s="38"/>
      <c r="NF155" s="38"/>
      <c r="NG155" s="38"/>
      <c r="NH155" s="38"/>
      <c r="NI155" s="38"/>
      <c r="NJ155" s="38"/>
      <c r="NK155" s="38"/>
      <c r="NL155" s="38"/>
      <c r="NM155" s="38"/>
      <c r="NN155" s="38"/>
      <c r="NO155" s="38"/>
      <c r="NP155" s="38"/>
      <c r="NQ155" s="38"/>
      <c r="NR155" s="71"/>
      <c r="NS155" s="71"/>
      <c r="NT155" s="38"/>
      <c r="NU155" s="38"/>
      <c r="NV155" s="38"/>
      <c r="NW155" s="38"/>
      <c r="NX155" s="38"/>
      <c r="NY155" s="38"/>
      <c r="NZ155" s="38"/>
      <c r="OA155" s="38"/>
      <c r="OB155" s="38"/>
      <c r="OC155" s="38"/>
      <c r="OD155" s="38"/>
      <c r="OE155" s="38"/>
      <c r="OF155" s="38"/>
      <c r="OG155" s="71"/>
      <c r="OH155" s="71"/>
      <c r="OI155" s="38"/>
      <c r="OJ155" s="38"/>
      <c r="OK155" s="38"/>
      <c r="OL155" s="38"/>
      <c r="OM155" s="38"/>
      <c r="ON155" s="38"/>
      <c r="OO155" s="38"/>
      <c r="OP155" s="38"/>
      <c r="OQ155" s="38"/>
      <c r="OR155" s="38"/>
      <c r="OS155" s="38"/>
      <c r="OT155" s="38"/>
      <c r="OU155" s="38"/>
      <c r="OV155" s="71"/>
      <c r="OW155" s="71"/>
      <c r="OX155" s="38"/>
      <c r="OY155" s="38"/>
      <c r="OZ155" s="38"/>
      <c r="PA155" s="38"/>
      <c r="PB155" s="38"/>
      <c r="PC155" s="38"/>
      <c r="PD155" s="38"/>
      <c r="PE155" s="38"/>
      <c r="PF155" s="38"/>
      <c r="PG155" s="38"/>
      <c r="PH155" s="38"/>
      <c r="PI155" s="38"/>
      <c r="PJ155" s="38"/>
    </row>
    <row r="156" spans="1:426" s="15" customFormat="1" x14ac:dyDescent="0.25">
      <c r="X156" s="1"/>
      <c r="Y156" s="69"/>
      <c r="Z156" s="69"/>
      <c r="AA156" s="69"/>
      <c r="AB156" s="70"/>
      <c r="AC156" s="70"/>
      <c r="AD156" s="70"/>
      <c r="AE156" s="70"/>
      <c r="AS156" s="70"/>
      <c r="AT156" s="70"/>
      <c r="BH156" s="70"/>
      <c r="BI156" s="70"/>
      <c r="BW156" s="70"/>
      <c r="BX156" s="70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N156" s="71"/>
      <c r="MO156" s="71"/>
      <c r="MP156" s="38"/>
      <c r="MQ156" s="38"/>
      <c r="MR156" s="38"/>
      <c r="MS156" s="38"/>
      <c r="MT156" s="38"/>
      <c r="MU156" s="38"/>
      <c r="MV156" s="38"/>
      <c r="MW156" s="38"/>
      <c r="MX156" s="38"/>
      <c r="MY156" s="38"/>
      <c r="MZ156" s="38"/>
      <c r="NA156" s="38"/>
      <c r="NB156" s="38"/>
      <c r="NC156" s="71"/>
      <c r="ND156" s="71"/>
      <c r="NE156" s="38"/>
      <c r="NF156" s="38"/>
      <c r="NG156" s="38"/>
      <c r="NH156" s="38"/>
      <c r="NI156" s="38"/>
      <c r="NJ156" s="38"/>
      <c r="NK156" s="38"/>
      <c r="NL156" s="38"/>
      <c r="NM156" s="38"/>
      <c r="NN156" s="38"/>
      <c r="NO156" s="38"/>
      <c r="NP156" s="38"/>
      <c r="NQ156" s="38"/>
      <c r="NR156" s="71"/>
      <c r="NS156" s="71"/>
      <c r="NT156" s="38"/>
      <c r="NU156" s="38"/>
      <c r="NV156" s="38"/>
      <c r="NW156" s="38"/>
      <c r="NX156" s="38"/>
      <c r="NY156" s="38"/>
      <c r="NZ156" s="38"/>
      <c r="OA156" s="38"/>
      <c r="OB156" s="38"/>
      <c r="OC156" s="38"/>
      <c r="OD156" s="38"/>
      <c r="OE156" s="38"/>
      <c r="OF156" s="38"/>
      <c r="OG156" s="71"/>
      <c r="OH156" s="71"/>
      <c r="OI156" s="38"/>
      <c r="OJ156" s="38"/>
      <c r="OK156" s="38"/>
      <c r="OL156" s="38"/>
      <c r="OM156" s="38"/>
      <c r="ON156" s="38"/>
      <c r="OO156" s="38"/>
      <c r="OP156" s="38"/>
      <c r="OQ156" s="38"/>
      <c r="OR156" s="38"/>
      <c r="OS156" s="38"/>
      <c r="OT156" s="38"/>
      <c r="OU156" s="38"/>
      <c r="OV156" s="71"/>
      <c r="OW156" s="71"/>
      <c r="OX156" s="38"/>
      <c r="OY156" s="38"/>
      <c r="OZ156" s="38"/>
      <c r="PA156" s="38"/>
      <c r="PB156" s="38"/>
      <c r="PC156" s="38"/>
      <c r="PD156" s="38"/>
      <c r="PE156" s="38"/>
      <c r="PF156" s="38"/>
      <c r="PG156" s="38"/>
      <c r="PH156" s="38"/>
      <c r="PI156" s="38"/>
      <c r="PJ156" s="38"/>
    </row>
    <row r="157" spans="1:426" s="15" customFormat="1" x14ac:dyDescent="0.25">
      <c r="A157" s="1"/>
      <c r="X157" s="1"/>
      <c r="Y157" s="69"/>
      <c r="Z157" s="69"/>
      <c r="AA157" s="69"/>
      <c r="AB157" s="70"/>
      <c r="AC157" s="70"/>
      <c r="AD157" s="70"/>
      <c r="AE157" s="70"/>
      <c r="AS157" s="70"/>
      <c r="AT157" s="70"/>
      <c r="BH157" s="70"/>
      <c r="BI157" s="70"/>
      <c r="BW157" s="70"/>
      <c r="BX157" s="70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7"/>
      <c r="JB157" s="17"/>
      <c r="JC157" s="17"/>
      <c r="JD157" s="17"/>
      <c r="JE157" s="17"/>
      <c r="JF157" s="17"/>
      <c r="JG157" s="17"/>
      <c r="JH157" s="17"/>
      <c r="JI157" s="17"/>
      <c r="JJ157" s="17"/>
      <c r="JK157" s="17"/>
      <c r="JL157" s="17"/>
      <c r="JM157" s="17"/>
      <c r="JN157" s="17"/>
      <c r="JO157" s="17"/>
      <c r="JP157" s="17"/>
      <c r="JQ157" s="17"/>
      <c r="JR157" s="17"/>
      <c r="JS157" s="17"/>
      <c r="JT157" s="17"/>
      <c r="JU157" s="17"/>
      <c r="JV157" s="17"/>
      <c r="JW157" s="17"/>
      <c r="JX157" s="17"/>
      <c r="JY157" s="17"/>
      <c r="JZ157" s="17"/>
      <c r="KA157" s="17"/>
      <c r="KB157" s="17"/>
      <c r="KC157" s="17"/>
      <c r="KD157" s="17"/>
      <c r="KE157" s="17"/>
      <c r="KF157" s="17"/>
      <c r="KG157" s="17"/>
      <c r="KH157" s="17"/>
      <c r="KI157" s="17"/>
      <c r="KJ157" s="17"/>
      <c r="KK157" s="17"/>
      <c r="KL157" s="17"/>
      <c r="KM157" s="17"/>
      <c r="KN157" s="17"/>
      <c r="KO157" s="17"/>
      <c r="KP157" s="17"/>
      <c r="KQ157" s="17"/>
      <c r="KR157" s="17"/>
      <c r="KS157" s="17"/>
      <c r="KT157" s="17"/>
      <c r="KU157" s="17"/>
      <c r="KV157" s="17"/>
      <c r="KW157" s="17"/>
      <c r="KX157" s="17"/>
      <c r="KY157" s="17"/>
      <c r="KZ157" s="17"/>
      <c r="LA157" s="17"/>
      <c r="LB157" s="17"/>
      <c r="LC157" s="17"/>
      <c r="LD157" s="17"/>
      <c r="LE157" s="17"/>
      <c r="LF157" s="17"/>
      <c r="LG157" s="17"/>
      <c r="LH157" s="17"/>
      <c r="LI157" s="17"/>
      <c r="LJ157" s="17"/>
      <c r="LK157" s="17"/>
      <c r="LL157" s="17"/>
      <c r="LM157" s="17"/>
      <c r="LN157" s="17"/>
      <c r="LO157" s="17"/>
      <c r="LP157" s="17"/>
      <c r="LQ157" s="17"/>
      <c r="LR157" s="17"/>
      <c r="LS157" s="17"/>
      <c r="LT157" s="17"/>
      <c r="LU157" s="17"/>
      <c r="LV157" s="17"/>
      <c r="LW157" s="17"/>
      <c r="LX157" s="17"/>
      <c r="LY157" s="17"/>
      <c r="LZ157" s="17"/>
      <c r="MA157" s="17"/>
      <c r="MB157" s="17"/>
      <c r="MC157" s="17"/>
      <c r="MD157" s="17"/>
      <c r="ME157" s="17"/>
      <c r="MF157" s="17"/>
      <c r="MG157" s="17"/>
      <c r="MH157" s="17"/>
      <c r="MI157" s="17"/>
      <c r="MJ157" s="17"/>
      <c r="MK157" s="17"/>
      <c r="ML157" s="17"/>
      <c r="MN157" s="71"/>
      <c r="MO157" s="71"/>
      <c r="MP157" s="38"/>
      <c r="MQ157" s="38"/>
      <c r="MR157" s="38"/>
      <c r="MS157" s="38"/>
      <c r="MT157" s="38"/>
      <c r="MU157" s="38"/>
      <c r="MV157" s="38"/>
      <c r="MW157" s="38"/>
      <c r="MX157" s="38"/>
      <c r="MY157" s="38"/>
      <c r="MZ157" s="38"/>
      <c r="NA157" s="38"/>
      <c r="NB157" s="38"/>
      <c r="NC157" s="71"/>
      <c r="ND157" s="71"/>
      <c r="NE157" s="38"/>
      <c r="NF157" s="38"/>
      <c r="NG157" s="38"/>
      <c r="NH157" s="38"/>
      <c r="NI157" s="38"/>
      <c r="NJ157" s="38"/>
      <c r="NK157" s="38"/>
      <c r="NL157" s="38"/>
      <c r="NM157" s="38"/>
      <c r="NN157" s="38"/>
      <c r="NO157" s="38"/>
      <c r="NP157" s="38"/>
      <c r="NQ157" s="38"/>
      <c r="NR157" s="71"/>
      <c r="NS157" s="71"/>
      <c r="NT157" s="38"/>
      <c r="NU157" s="38"/>
      <c r="NV157" s="38"/>
      <c r="NW157" s="38"/>
      <c r="NX157" s="38"/>
      <c r="NY157" s="38"/>
      <c r="NZ157" s="38"/>
      <c r="OA157" s="38"/>
      <c r="OB157" s="38"/>
      <c r="OC157" s="38"/>
      <c r="OD157" s="38"/>
      <c r="OE157" s="38"/>
      <c r="OF157" s="38"/>
      <c r="OG157" s="71"/>
      <c r="OH157" s="71"/>
      <c r="OI157" s="38"/>
      <c r="OJ157" s="38"/>
      <c r="OK157" s="38"/>
      <c r="OL157" s="38"/>
      <c r="OM157" s="38"/>
      <c r="ON157" s="38"/>
      <c r="OO157" s="38"/>
      <c r="OP157" s="38"/>
      <c r="OQ157" s="38"/>
      <c r="OR157" s="38"/>
      <c r="OS157" s="38"/>
      <c r="OT157" s="38"/>
      <c r="OU157" s="38"/>
      <c r="OV157" s="71"/>
      <c r="OW157" s="71"/>
      <c r="OX157" s="38"/>
      <c r="OY157" s="38"/>
      <c r="OZ157" s="38"/>
      <c r="PA157" s="38"/>
      <c r="PB157" s="38"/>
      <c r="PC157" s="38"/>
      <c r="PD157" s="38"/>
      <c r="PE157" s="38"/>
      <c r="PF157" s="38"/>
      <c r="PG157" s="38"/>
      <c r="PH157" s="38"/>
      <c r="PI157" s="38"/>
      <c r="PJ157" s="38"/>
    </row>
    <row r="158" spans="1:426" s="15" customFormat="1" x14ac:dyDescent="0.25">
      <c r="A158" s="1"/>
      <c r="X158" s="1"/>
      <c r="Y158" s="69"/>
      <c r="Z158" s="69"/>
      <c r="AA158" s="69"/>
      <c r="AB158" s="70"/>
      <c r="AC158" s="70"/>
      <c r="AD158" s="70"/>
      <c r="AE158" s="70"/>
      <c r="AS158" s="70"/>
      <c r="AT158" s="70"/>
      <c r="BH158" s="70"/>
      <c r="BI158" s="70"/>
      <c r="BW158" s="70"/>
      <c r="BX158" s="70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  <c r="IY158" s="17"/>
      <c r="IZ158" s="17"/>
      <c r="JA158" s="17"/>
      <c r="JB158" s="17"/>
      <c r="JC158" s="17"/>
      <c r="JD158" s="17"/>
      <c r="JE158" s="17"/>
      <c r="JF158" s="17"/>
      <c r="JG158" s="17"/>
      <c r="JH158" s="17"/>
      <c r="JI158" s="17"/>
      <c r="JJ158" s="17"/>
      <c r="JK158" s="17"/>
      <c r="JL158" s="17"/>
      <c r="JM158" s="17"/>
      <c r="JN158" s="17"/>
      <c r="JO158" s="17"/>
      <c r="JP158" s="17"/>
      <c r="JQ158" s="17"/>
      <c r="JR158" s="17"/>
      <c r="JS158" s="17"/>
      <c r="JT158" s="17"/>
      <c r="JU158" s="17"/>
      <c r="JV158" s="17"/>
      <c r="JW158" s="17"/>
      <c r="JX158" s="17"/>
      <c r="JY158" s="17"/>
      <c r="JZ158" s="17"/>
      <c r="KA158" s="17"/>
      <c r="KB158" s="17"/>
      <c r="KC158" s="17"/>
      <c r="KD158" s="17"/>
      <c r="KE158" s="17"/>
      <c r="KF158" s="17"/>
      <c r="KG158" s="17"/>
      <c r="KH158" s="17"/>
      <c r="KI158" s="17"/>
      <c r="KJ158" s="17"/>
      <c r="KK158" s="17"/>
      <c r="KL158" s="17"/>
      <c r="KM158" s="17"/>
      <c r="KN158" s="17"/>
      <c r="KO158" s="17"/>
      <c r="KP158" s="17"/>
      <c r="KQ158" s="17"/>
      <c r="KR158" s="17"/>
      <c r="KS158" s="17"/>
      <c r="KT158" s="17"/>
      <c r="KU158" s="17"/>
      <c r="KV158" s="17"/>
      <c r="KW158" s="17"/>
      <c r="KX158" s="17"/>
      <c r="KY158" s="17"/>
      <c r="KZ158" s="17"/>
      <c r="LA158" s="17"/>
      <c r="LB158" s="17"/>
      <c r="LC158" s="17"/>
      <c r="LD158" s="17"/>
      <c r="LE158" s="17"/>
      <c r="LF158" s="17"/>
      <c r="LG158" s="17"/>
      <c r="LH158" s="17"/>
      <c r="LI158" s="17"/>
      <c r="LJ158" s="17"/>
      <c r="LK158" s="17"/>
      <c r="LL158" s="17"/>
      <c r="LM158" s="17"/>
      <c r="LN158" s="17"/>
      <c r="LO158" s="17"/>
      <c r="LP158" s="17"/>
      <c r="LQ158" s="17"/>
      <c r="LR158" s="17"/>
      <c r="LS158" s="17"/>
      <c r="LT158" s="17"/>
      <c r="LU158" s="17"/>
      <c r="LV158" s="17"/>
      <c r="LW158" s="17"/>
      <c r="LX158" s="17"/>
      <c r="LY158" s="17"/>
      <c r="LZ158" s="17"/>
      <c r="MA158" s="17"/>
      <c r="MB158" s="17"/>
      <c r="MC158" s="17"/>
      <c r="MD158" s="17"/>
      <c r="ME158" s="17"/>
      <c r="MF158" s="17"/>
      <c r="MG158" s="17"/>
      <c r="MH158" s="17"/>
      <c r="MI158" s="17"/>
      <c r="MJ158" s="17"/>
      <c r="MK158" s="17"/>
      <c r="ML158" s="17"/>
      <c r="MN158" s="71"/>
      <c r="MO158" s="71"/>
      <c r="MP158" s="38"/>
      <c r="MQ158" s="38"/>
      <c r="MR158" s="38"/>
      <c r="MS158" s="38"/>
      <c r="MT158" s="38"/>
      <c r="MU158" s="38"/>
      <c r="MV158" s="38"/>
      <c r="MW158" s="38"/>
      <c r="MX158" s="38"/>
      <c r="MY158" s="38"/>
      <c r="MZ158" s="38"/>
      <c r="NA158" s="38"/>
      <c r="NB158" s="38"/>
      <c r="NC158" s="71"/>
      <c r="ND158" s="71"/>
      <c r="NE158" s="38"/>
      <c r="NF158" s="38"/>
      <c r="NG158" s="38"/>
      <c r="NH158" s="38"/>
      <c r="NI158" s="38"/>
      <c r="NJ158" s="38"/>
      <c r="NK158" s="38"/>
      <c r="NL158" s="38"/>
      <c r="NM158" s="38"/>
      <c r="NN158" s="38"/>
      <c r="NO158" s="38"/>
      <c r="NP158" s="38"/>
      <c r="NQ158" s="38"/>
      <c r="NR158" s="71"/>
      <c r="NS158" s="71"/>
      <c r="NT158" s="38"/>
      <c r="NU158" s="38"/>
      <c r="NV158" s="38"/>
      <c r="NW158" s="38"/>
      <c r="NX158" s="38"/>
      <c r="NY158" s="38"/>
      <c r="NZ158" s="38"/>
      <c r="OA158" s="38"/>
      <c r="OB158" s="38"/>
      <c r="OC158" s="38"/>
      <c r="OD158" s="38"/>
      <c r="OE158" s="38"/>
      <c r="OF158" s="38"/>
      <c r="OG158" s="71"/>
      <c r="OH158" s="71"/>
      <c r="OI158" s="38"/>
      <c r="OJ158" s="38"/>
      <c r="OK158" s="38"/>
      <c r="OL158" s="38"/>
      <c r="OM158" s="38"/>
      <c r="ON158" s="38"/>
      <c r="OO158" s="38"/>
      <c r="OP158" s="38"/>
      <c r="OQ158" s="38"/>
      <c r="OR158" s="38"/>
      <c r="OS158" s="38"/>
      <c r="OT158" s="38"/>
      <c r="OU158" s="38"/>
      <c r="OV158" s="71"/>
      <c r="OW158" s="71"/>
      <c r="OX158" s="38"/>
      <c r="OY158" s="38"/>
      <c r="OZ158" s="38"/>
      <c r="PA158" s="38"/>
      <c r="PB158" s="38"/>
      <c r="PC158" s="38"/>
      <c r="PD158" s="38"/>
      <c r="PE158" s="38"/>
      <c r="PF158" s="38"/>
      <c r="PG158" s="38"/>
      <c r="PH158" s="38"/>
      <c r="PI158" s="38"/>
      <c r="PJ158" s="38"/>
    </row>
    <row r="159" spans="1:426" s="15" customFormat="1" x14ac:dyDescent="0.25">
      <c r="A159" s="1"/>
      <c r="X159" s="1"/>
      <c r="Y159" s="69"/>
      <c r="Z159" s="69"/>
      <c r="AA159" s="69"/>
      <c r="AB159" s="70"/>
      <c r="AC159" s="70"/>
      <c r="AD159" s="70"/>
      <c r="AE159" s="70"/>
      <c r="AS159" s="70"/>
      <c r="AT159" s="70"/>
      <c r="BH159" s="70"/>
      <c r="BI159" s="70"/>
      <c r="BW159" s="70"/>
      <c r="BX159" s="70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  <c r="IY159" s="17"/>
      <c r="IZ159" s="17"/>
      <c r="JA159" s="17"/>
      <c r="JB159" s="17"/>
      <c r="JC159" s="17"/>
      <c r="JD159" s="17"/>
      <c r="JE159" s="17"/>
      <c r="JF159" s="17"/>
      <c r="JG159" s="17"/>
      <c r="JH159" s="17"/>
      <c r="JI159" s="17"/>
      <c r="JJ159" s="17"/>
      <c r="JK159" s="17"/>
      <c r="JL159" s="17"/>
      <c r="JM159" s="17"/>
      <c r="JN159" s="17"/>
      <c r="JO159" s="17"/>
      <c r="JP159" s="17"/>
      <c r="JQ159" s="17"/>
      <c r="JR159" s="17"/>
      <c r="JS159" s="17"/>
      <c r="JT159" s="17"/>
      <c r="JU159" s="17"/>
      <c r="JV159" s="17"/>
      <c r="JW159" s="17"/>
      <c r="JX159" s="17"/>
      <c r="JY159" s="17"/>
      <c r="JZ159" s="17"/>
      <c r="KA159" s="17"/>
      <c r="KB159" s="17"/>
      <c r="KC159" s="17"/>
      <c r="KD159" s="17"/>
      <c r="KE159" s="17"/>
      <c r="KF159" s="17"/>
      <c r="KG159" s="17"/>
      <c r="KH159" s="17"/>
      <c r="KI159" s="17"/>
      <c r="KJ159" s="17"/>
      <c r="KK159" s="17"/>
      <c r="KL159" s="17"/>
      <c r="KM159" s="17"/>
      <c r="KN159" s="17"/>
      <c r="KO159" s="17"/>
      <c r="KP159" s="17"/>
      <c r="KQ159" s="17"/>
      <c r="KR159" s="17"/>
      <c r="KS159" s="17"/>
      <c r="KT159" s="17"/>
      <c r="KU159" s="17"/>
      <c r="KV159" s="17"/>
      <c r="KW159" s="17"/>
      <c r="KX159" s="17"/>
      <c r="KY159" s="17"/>
      <c r="KZ159" s="17"/>
      <c r="LA159" s="17"/>
      <c r="LB159" s="17"/>
      <c r="LC159" s="17"/>
      <c r="LD159" s="17"/>
      <c r="LE159" s="17"/>
      <c r="LF159" s="17"/>
      <c r="LG159" s="17"/>
      <c r="LH159" s="17"/>
      <c r="LI159" s="17"/>
      <c r="LJ159" s="17"/>
      <c r="LK159" s="17"/>
      <c r="LL159" s="17"/>
      <c r="LM159" s="17"/>
      <c r="LN159" s="17"/>
      <c r="LO159" s="17"/>
      <c r="LP159" s="17"/>
      <c r="LQ159" s="17"/>
      <c r="LR159" s="17"/>
      <c r="LS159" s="17"/>
      <c r="LT159" s="17"/>
      <c r="LU159" s="17"/>
      <c r="LV159" s="17"/>
      <c r="LW159" s="17"/>
      <c r="LX159" s="17"/>
      <c r="LY159" s="17"/>
      <c r="LZ159" s="17"/>
      <c r="MA159" s="17"/>
      <c r="MB159" s="17"/>
      <c r="MC159" s="17"/>
      <c r="MD159" s="17"/>
      <c r="ME159" s="17"/>
      <c r="MF159" s="17"/>
      <c r="MG159" s="17"/>
      <c r="MH159" s="17"/>
      <c r="MI159" s="17"/>
      <c r="MJ159" s="17"/>
      <c r="MK159" s="17"/>
      <c r="ML159" s="17"/>
      <c r="MN159" s="71"/>
      <c r="MO159" s="71"/>
      <c r="MP159" s="38"/>
      <c r="MQ159" s="38"/>
      <c r="MR159" s="38"/>
      <c r="MS159" s="38"/>
      <c r="MT159" s="38"/>
      <c r="MU159" s="38"/>
      <c r="MV159" s="38"/>
      <c r="MW159" s="38"/>
      <c r="MX159" s="38"/>
      <c r="MY159" s="38"/>
      <c r="MZ159" s="38"/>
      <c r="NA159" s="38"/>
      <c r="NB159" s="38"/>
      <c r="NC159" s="71"/>
      <c r="ND159" s="71"/>
      <c r="NE159" s="38"/>
      <c r="NF159" s="38"/>
      <c r="NG159" s="38"/>
      <c r="NH159" s="38"/>
      <c r="NI159" s="38"/>
      <c r="NJ159" s="38"/>
      <c r="NK159" s="38"/>
      <c r="NL159" s="38"/>
      <c r="NM159" s="38"/>
      <c r="NN159" s="38"/>
      <c r="NO159" s="38"/>
      <c r="NP159" s="38"/>
      <c r="NQ159" s="38"/>
      <c r="NR159" s="71"/>
      <c r="NS159" s="71"/>
      <c r="NT159" s="38"/>
      <c r="NU159" s="38"/>
      <c r="NV159" s="38"/>
      <c r="NW159" s="38"/>
      <c r="NX159" s="38"/>
      <c r="NY159" s="38"/>
      <c r="NZ159" s="38"/>
      <c r="OA159" s="38"/>
      <c r="OB159" s="38"/>
      <c r="OC159" s="38"/>
      <c r="OD159" s="38"/>
      <c r="OE159" s="38"/>
      <c r="OF159" s="38"/>
      <c r="OG159" s="71"/>
      <c r="OH159" s="71"/>
      <c r="OI159" s="38"/>
      <c r="OJ159" s="38"/>
      <c r="OK159" s="38"/>
      <c r="OL159" s="38"/>
      <c r="OM159" s="38"/>
      <c r="ON159" s="38"/>
      <c r="OO159" s="38"/>
      <c r="OP159" s="38"/>
      <c r="OQ159" s="38"/>
      <c r="OR159" s="38"/>
      <c r="OS159" s="38"/>
      <c r="OT159" s="38"/>
      <c r="OU159" s="38"/>
      <c r="OV159" s="71"/>
      <c r="OW159" s="71"/>
      <c r="OX159" s="38"/>
      <c r="OY159" s="38"/>
      <c r="OZ159" s="38"/>
      <c r="PA159" s="38"/>
      <c r="PB159" s="38"/>
      <c r="PC159" s="38"/>
      <c r="PD159" s="38"/>
      <c r="PE159" s="38"/>
      <c r="PF159" s="38"/>
      <c r="PG159" s="38"/>
      <c r="PH159" s="38"/>
      <c r="PI159" s="38"/>
      <c r="PJ159" s="38"/>
    </row>
    <row r="160" spans="1:426" s="15" customFormat="1" x14ac:dyDescent="0.25">
      <c r="A160" s="1"/>
      <c r="X160" s="1"/>
      <c r="Y160" s="69"/>
      <c r="Z160" s="69"/>
      <c r="AA160" s="69"/>
      <c r="AB160" s="70"/>
      <c r="AC160" s="70"/>
      <c r="AD160" s="70"/>
      <c r="AE160" s="70"/>
      <c r="AS160" s="70"/>
      <c r="AT160" s="70"/>
      <c r="BH160" s="70"/>
      <c r="BI160" s="70"/>
      <c r="BW160" s="70"/>
      <c r="BX160" s="70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  <c r="IY160" s="17"/>
      <c r="IZ160" s="17"/>
      <c r="JA160" s="17"/>
      <c r="JB160" s="17"/>
      <c r="JC160" s="17"/>
      <c r="JD160" s="17"/>
      <c r="JE160" s="17"/>
      <c r="JF160" s="17"/>
      <c r="JG160" s="17"/>
      <c r="JH160" s="17"/>
      <c r="JI160" s="17"/>
      <c r="JJ160" s="17"/>
      <c r="JK160" s="17"/>
      <c r="JL160" s="17"/>
      <c r="JM160" s="17"/>
      <c r="JN160" s="17"/>
      <c r="JO160" s="17"/>
      <c r="JP160" s="17"/>
      <c r="JQ160" s="17"/>
      <c r="JR160" s="17"/>
      <c r="JS160" s="17"/>
      <c r="JT160" s="17"/>
      <c r="JU160" s="17"/>
      <c r="JV160" s="17"/>
      <c r="JW160" s="17"/>
      <c r="JX160" s="17"/>
      <c r="JY160" s="17"/>
      <c r="JZ160" s="17"/>
      <c r="KA160" s="17"/>
      <c r="KB160" s="17"/>
      <c r="KC160" s="17"/>
      <c r="KD160" s="17"/>
      <c r="KE160" s="17"/>
      <c r="KF160" s="17"/>
      <c r="KG160" s="17"/>
      <c r="KH160" s="17"/>
      <c r="KI160" s="17"/>
      <c r="KJ160" s="17"/>
      <c r="KK160" s="17"/>
      <c r="KL160" s="17"/>
      <c r="KM160" s="17"/>
      <c r="KN160" s="17"/>
      <c r="KO160" s="17"/>
      <c r="KP160" s="17"/>
      <c r="KQ160" s="17"/>
      <c r="KR160" s="17"/>
      <c r="KS160" s="17"/>
      <c r="KT160" s="17"/>
      <c r="KU160" s="17"/>
      <c r="KV160" s="17"/>
      <c r="KW160" s="17"/>
      <c r="KX160" s="17"/>
      <c r="KY160" s="17"/>
      <c r="KZ160" s="17"/>
      <c r="LA160" s="17"/>
      <c r="LB160" s="17"/>
      <c r="LC160" s="17"/>
      <c r="LD160" s="17"/>
      <c r="LE160" s="17"/>
      <c r="LF160" s="17"/>
      <c r="LG160" s="17"/>
      <c r="LH160" s="17"/>
      <c r="LI160" s="17"/>
      <c r="LJ160" s="17"/>
      <c r="LK160" s="17"/>
      <c r="LL160" s="17"/>
      <c r="LM160" s="17"/>
      <c r="LN160" s="17"/>
      <c r="LO160" s="17"/>
      <c r="LP160" s="17"/>
      <c r="LQ160" s="17"/>
      <c r="LR160" s="17"/>
      <c r="LS160" s="17"/>
      <c r="LT160" s="17"/>
      <c r="LU160" s="17"/>
      <c r="LV160" s="17"/>
      <c r="LW160" s="17"/>
      <c r="LX160" s="17"/>
      <c r="LY160" s="17"/>
      <c r="LZ160" s="17"/>
      <c r="MA160" s="17"/>
      <c r="MB160" s="17"/>
      <c r="MC160" s="17"/>
      <c r="MD160" s="17"/>
      <c r="ME160" s="17"/>
      <c r="MF160" s="17"/>
      <c r="MG160" s="17"/>
      <c r="MH160" s="17"/>
      <c r="MI160" s="17"/>
      <c r="MJ160" s="17"/>
      <c r="MK160" s="17"/>
      <c r="ML160" s="17"/>
      <c r="MN160" s="71"/>
      <c r="MO160" s="71"/>
      <c r="MP160" s="38"/>
      <c r="MQ160" s="38"/>
      <c r="MR160" s="38"/>
      <c r="MS160" s="38"/>
      <c r="MT160" s="38"/>
      <c r="MU160" s="38"/>
      <c r="MV160" s="38"/>
      <c r="MW160" s="38"/>
      <c r="MX160" s="38"/>
      <c r="MY160" s="38"/>
      <c r="MZ160" s="38"/>
      <c r="NA160" s="38"/>
      <c r="NB160" s="38"/>
      <c r="NC160" s="71"/>
      <c r="ND160" s="71"/>
      <c r="NE160" s="38"/>
      <c r="NF160" s="38"/>
      <c r="NG160" s="38"/>
      <c r="NH160" s="38"/>
      <c r="NI160" s="38"/>
      <c r="NJ160" s="38"/>
      <c r="NK160" s="38"/>
      <c r="NL160" s="38"/>
      <c r="NM160" s="38"/>
      <c r="NN160" s="38"/>
      <c r="NO160" s="38"/>
      <c r="NP160" s="38"/>
      <c r="NQ160" s="38"/>
      <c r="NR160" s="71"/>
      <c r="NS160" s="71"/>
      <c r="NT160" s="38"/>
      <c r="NU160" s="38"/>
      <c r="NV160" s="38"/>
      <c r="NW160" s="38"/>
      <c r="NX160" s="38"/>
      <c r="NY160" s="38"/>
      <c r="NZ160" s="38"/>
      <c r="OA160" s="38"/>
      <c r="OB160" s="38"/>
      <c r="OC160" s="38"/>
      <c r="OD160" s="38"/>
      <c r="OE160" s="38"/>
      <c r="OF160" s="38"/>
      <c r="OG160" s="71"/>
      <c r="OH160" s="71"/>
      <c r="OI160" s="38"/>
      <c r="OJ160" s="38"/>
      <c r="OK160" s="38"/>
      <c r="OL160" s="38"/>
      <c r="OM160" s="38"/>
      <c r="ON160" s="38"/>
      <c r="OO160" s="38"/>
      <c r="OP160" s="38"/>
      <c r="OQ160" s="38"/>
      <c r="OR160" s="38"/>
      <c r="OS160" s="38"/>
      <c r="OT160" s="38"/>
      <c r="OU160" s="38"/>
      <c r="OV160" s="71"/>
      <c r="OW160" s="71"/>
      <c r="OX160" s="38"/>
      <c r="OY160" s="38"/>
      <c r="OZ160" s="38"/>
      <c r="PA160" s="38"/>
      <c r="PB160" s="38"/>
      <c r="PC160" s="38"/>
      <c r="PD160" s="38"/>
      <c r="PE160" s="38"/>
      <c r="PF160" s="38"/>
      <c r="PG160" s="38"/>
      <c r="PH160" s="38"/>
      <c r="PI160" s="38"/>
      <c r="PJ160" s="38"/>
    </row>
    <row r="161" spans="1:426" s="15" customFormat="1" x14ac:dyDescent="0.25">
      <c r="A161" s="1"/>
      <c r="X161" s="1"/>
      <c r="Y161" s="69"/>
      <c r="Z161" s="69"/>
      <c r="AA161" s="69"/>
      <c r="AB161" s="70"/>
      <c r="AC161" s="70"/>
      <c r="AD161" s="70"/>
      <c r="AE161" s="70"/>
      <c r="AS161" s="70"/>
      <c r="AT161" s="70"/>
      <c r="BH161" s="70"/>
      <c r="BI161" s="70"/>
      <c r="BW161" s="70"/>
      <c r="BX161" s="70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  <c r="IY161" s="17"/>
      <c r="IZ161" s="17"/>
      <c r="JA161" s="17"/>
      <c r="JB161" s="17"/>
      <c r="JC161" s="17"/>
      <c r="JD161" s="17"/>
      <c r="JE161" s="17"/>
      <c r="JF161" s="17"/>
      <c r="JG161" s="17"/>
      <c r="JH161" s="17"/>
      <c r="JI161" s="17"/>
      <c r="JJ161" s="17"/>
      <c r="JK161" s="17"/>
      <c r="JL161" s="17"/>
      <c r="JM161" s="17"/>
      <c r="JN161" s="17"/>
      <c r="JO161" s="17"/>
      <c r="JP161" s="17"/>
      <c r="JQ161" s="17"/>
      <c r="JR161" s="17"/>
      <c r="JS161" s="17"/>
      <c r="JT161" s="17"/>
      <c r="JU161" s="17"/>
      <c r="JV161" s="17"/>
      <c r="JW161" s="17"/>
      <c r="JX161" s="17"/>
      <c r="JY161" s="17"/>
      <c r="JZ161" s="17"/>
      <c r="KA161" s="17"/>
      <c r="KB161" s="17"/>
      <c r="KC161" s="17"/>
      <c r="KD161" s="17"/>
      <c r="KE161" s="17"/>
      <c r="KF161" s="17"/>
      <c r="KG161" s="17"/>
      <c r="KH161" s="17"/>
      <c r="KI161" s="17"/>
      <c r="KJ161" s="17"/>
      <c r="KK161" s="17"/>
      <c r="KL161" s="17"/>
      <c r="KM161" s="17"/>
      <c r="KN161" s="17"/>
      <c r="KO161" s="17"/>
      <c r="KP161" s="17"/>
      <c r="KQ161" s="17"/>
      <c r="KR161" s="17"/>
      <c r="KS161" s="17"/>
      <c r="KT161" s="17"/>
      <c r="KU161" s="17"/>
      <c r="KV161" s="17"/>
      <c r="KW161" s="17"/>
      <c r="KX161" s="17"/>
      <c r="KY161" s="17"/>
      <c r="KZ161" s="17"/>
      <c r="LA161" s="17"/>
      <c r="LB161" s="17"/>
      <c r="LC161" s="17"/>
      <c r="LD161" s="17"/>
      <c r="LE161" s="17"/>
      <c r="LF161" s="17"/>
      <c r="LG161" s="17"/>
      <c r="LH161" s="17"/>
      <c r="LI161" s="17"/>
      <c r="LJ161" s="17"/>
      <c r="LK161" s="17"/>
      <c r="LL161" s="17"/>
      <c r="LM161" s="17"/>
      <c r="LN161" s="17"/>
      <c r="LO161" s="17"/>
      <c r="LP161" s="17"/>
      <c r="LQ161" s="17"/>
      <c r="LR161" s="17"/>
      <c r="LS161" s="17"/>
      <c r="LT161" s="17"/>
      <c r="LU161" s="17"/>
      <c r="LV161" s="17"/>
      <c r="LW161" s="17"/>
      <c r="LX161" s="17"/>
      <c r="LY161" s="17"/>
      <c r="LZ161" s="17"/>
      <c r="MA161" s="17"/>
      <c r="MB161" s="17"/>
      <c r="MC161" s="17"/>
      <c r="MD161" s="17"/>
      <c r="ME161" s="17"/>
      <c r="MF161" s="17"/>
      <c r="MG161" s="17"/>
      <c r="MH161" s="17"/>
      <c r="MI161" s="17"/>
      <c r="MJ161" s="17"/>
      <c r="MK161" s="17"/>
      <c r="ML161" s="17"/>
      <c r="MN161" s="71"/>
      <c r="MO161" s="71"/>
      <c r="MP161" s="38"/>
      <c r="MQ161" s="38"/>
      <c r="MR161" s="38"/>
      <c r="MS161" s="38"/>
      <c r="MT161" s="38"/>
      <c r="MU161" s="38"/>
      <c r="MV161" s="38"/>
      <c r="MW161" s="38"/>
      <c r="MX161" s="38"/>
      <c r="MY161" s="38"/>
      <c r="MZ161" s="38"/>
      <c r="NA161" s="38"/>
      <c r="NB161" s="38"/>
      <c r="NC161" s="71"/>
      <c r="ND161" s="71"/>
      <c r="NE161" s="38"/>
      <c r="NF161" s="38"/>
      <c r="NG161" s="38"/>
      <c r="NH161" s="38"/>
      <c r="NI161" s="38"/>
      <c r="NJ161" s="38"/>
      <c r="NK161" s="38"/>
      <c r="NL161" s="38"/>
      <c r="NM161" s="38"/>
      <c r="NN161" s="38"/>
      <c r="NO161" s="38"/>
      <c r="NP161" s="38"/>
      <c r="NQ161" s="38"/>
      <c r="NR161" s="71"/>
      <c r="NS161" s="71"/>
      <c r="NT161" s="38"/>
      <c r="NU161" s="38"/>
      <c r="NV161" s="38"/>
      <c r="NW161" s="38"/>
      <c r="NX161" s="38"/>
      <c r="NY161" s="38"/>
      <c r="NZ161" s="38"/>
      <c r="OA161" s="38"/>
      <c r="OB161" s="38"/>
      <c r="OC161" s="38"/>
      <c r="OD161" s="38"/>
      <c r="OE161" s="38"/>
      <c r="OF161" s="38"/>
      <c r="OG161" s="71"/>
      <c r="OH161" s="71"/>
      <c r="OI161" s="38"/>
      <c r="OJ161" s="38"/>
      <c r="OK161" s="38"/>
      <c r="OL161" s="38"/>
      <c r="OM161" s="38"/>
      <c r="ON161" s="38"/>
      <c r="OO161" s="38"/>
      <c r="OP161" s="38"/>
      <c r="OQ161" s="38"/>
      <c r="OR161" s="38"/>
      <c r="OS161" s="38"/>
      <c r="OT161" s="38"/>
      <c r="OU161" s="38"/>
      <c r="OV161" s="71"/>
      <c r="OW161" s="71"/>
      <c r="OX161" s="38"/>
      <c r="OY161" s="38"/>
      <c r="OZ161" s="38"/>
      <c r="PA161" s="38"/>
      <c r="PB161" s="38"/>
      <c r="PC161" s="38"/>
      <c r="PD161" s="38"/>
      <c r="PE161" s="38"/>
      <c r="PF161" s="38"/>
      <c r="PG161" s="38"/>
      <c r="PH161" s="38"/>
      <c r="PI161" s="38"/>
      <c r="PJ161" s="38"/>
    </row>
    <row r="163" spans="1:426" s="17" customFormat="1" x14ac:dyDescent="0.25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426" s="17" customFormat="1" x14ac:dyDescent="0.25"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  <c r="ET164" s="68"/>
      <c r="EU164" s="68"/>
      <c r="EV164" s="68"/>
      <c r="EW164" s="68"/>
      <c r="EX164" s="68"/>
      <c r="EY164" s="68"/>
      <c r="EZ164" s="68"/>
      <c r="FA164" s="68"/>
      <c r="FB164" s="68"/>
      <c r="FC164" s="68"/>
      <c r="FD164" s="68"/>
      <c r="FE164" s="68"/>
      <c r="FF164" s="68"/>
      <c r="FG164" s="68"/>
      <c r="FH164" s="68"/>
      <c r="FI164" s="68"/>
      <c r="FJ164" s="68"/>
      <c r="FK164" s="68"/>
      <c r="FL164" s="68"/>
      <c r="FM164" s="68"/>
      <c r="FN164" s="68"/>
      <c r="FO164" s="68"/>
      <c r="FP164" s="68"/>
      <c r="FQ164" s="68"/>
      <c r="FR164" s="68"/>
      <c r="FS164" s="68"/>
      <c r="FT164" s="68"/>
      <c r="FU164" s="68"/>
      <c r="FV164" s="68"/>
      <c r="FW164" s="68"/>
      <c r="FX164" s="68"/>
      <c r="FY164" s="68"/>
      <c r="FZ164" s="68"/>
      <c r="GA164" s="68"/>
      <c r="GB164" s="68"/>
      <c r="GC164" s="68"/>
      <c r="GD164" s="68"/>
      <c r="GE164" s="68"/>
      <c r="GF164" s="68"/>
      <c r="GG164" s="68"/>
      <c r="GH164" s="68"/>
      <c r="GI164" s="68"/>
      <c r="GJ164" s="68"/>
      <c r="GK164" s="68"/>
      <c r="GL164" s="68"/>
      <c r="GM164" s="68"/>
      <c r="GN164" s="68"/>
      <c r="GO164" s="68"/>
      <c r="GP164" s="68"/>
      <c r="GQ164" s="68"/>
      <c r="GR164" s="68"/>
      <c r="GS164" s="68"/>
      <c r="GT164" s="68"/>
      <c r="GU164" s="68"/>
      <c r="GV164" s="68"/>
      <c r="GW164" s="68"/>
      <c r="GX164" s="68"/>
      <c r="GY164" s="68"/>
      <c r="GZ164" s="68"/>
      <c r="HA164" s="68"/>
      <c r="HB164" s="68"/>
      <c r="HC164" s="68"/>
      <c r="HD164" s="68"/>
      <c r="HE164" s="68"/>
      <c r="HF164" s="68"/>
      <c r="HG164" s="68"/>
      <c r="HH164" s="68"/>
      <c r="HI164" s="68"/>
      <c r="HJ164" s="68"/>
      <c r="HK164" s="68"/>
      <c r="HL164" s="68"/>
      <c r="HM164" s="68"/>
      <c r="HN164" s="68"/>
      <c r="HO164" s="68"/>
      <c r="HP164" s="68"/>
      <c r="HQ164" s="68"/>
      <c r="HR164" s="68"/>
      <c r="HS164" s="68"/>
      <c r="HT164" s="68"/>
      <c r="HU164" s="68"/>
      <c r="HV164" s="68"/>
      <c r="HW164" s="68"/>
      <c r="HX164" s="68"/>
      <c r="HY164" s="68"/>
      <c r="HZ164" s="68"/>
      <c r="IA164" s="68"/>
    </row>
    <row r="165" spans="1:426" s="17" customFormat="1" x14ac:dyDescent="0.25"/>
    <row r="166" spans="1:426" s="17" customFormat="1" x14ac:dyDescent="0.25">
      <c r="A166" s="1"/>
    </row>
    <row r="167" spans="1:426" s="17" customFormat="1" x14ac:dyDescent="0.25">
      <c r="A167" s="1"/>
    </row>
    <row r="168" spans="1:426" s="17" customFormat="1" x14ac:dyDescent="0.25">
      <c r="A168" s="1"/>
    </row>
    <row r="169" spans="1:426" s="17" customFormat="1" x14ac:dyDescent="0.25">
      <c r="A169" s="1"/>
    </row>
    <row r="170" spans="1:426" s="17" customFormat="1" x14ac:dyDescent="0.25">
      <c r="A170" s="1"/>
    </row>
    <row r="171" spans="1:426" s="17" customFormat="1" x14ac:dyDescent="0.25"/>
    <row r="172" spans="1:426" s="17" customForma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DC172" s="68"/>
      <c r="DD172" s="68"/>
      <c r="DE172" s="68"/>
      <c r="DF172" s="68"/>
      <c r="DG172" s="68"/>
      <c r="DH172" s="68"/>
      <c r="DI172" s="68"/>
      <c r="DJ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  <c r="ET172" s="68"/>
      <c r="EU172" s="68"/>
      <c r="EV172" s="68"/>
      <c r="EW172" s="68"/>
      <c r="EX172" s="68"/>
      <c r="EY172" s="68"/>
      <c r="EZ172" s="68"/>
      <c r="FA172" s="68"/>
      <c r="FB172" s="68"/>
      <c r="FC172" s="68"/>
      <c r="FD172" s="68"/>
      <c r="FE172" s="68"/>
      <c r="FF172" s="68"/>
      <c r="FG172" s="68"/>
      <c r="FH172" s="68"/>
      <c r="FI172" s="68"/>
      <c r="FJ172" s="68"/>
      <c r="FK172" s="68"/>
      <c r="FL172" s="68"/>
      <c r="FM172" s="68"/>
      <c r="FN172" s="68"/>
      <c r="FO172" s="68"/>
      <c r="FP172" s="68"/>
      <c r="FQ172" s="68"/>
      <c r="FR172" s="68"/>
      <c r="FS172" s="68"/>
      <c r="FT172" s="68"/>
      <c r="FU172" s="68"/>
      <c r="FV172" s="68"/>
      <c r="FW172" s="68"/>
      <c r="FX172" s="68"/>
      <c r="FY172" s="68"/>
      <c r="FZ172" s="68"/>
      <c r="GA172" s="68"/>
      <c r="GB172" s="68"/>
      <c r="GC172" s="68"/>
      <c r="GD172" s="68"/>
      <c r="GE172" s="68"/>
      <c r="GF172" s="68"/>
      <c r="GG172" s="68"/>
      <c r="GH172" s="68"/>
      <c r="GI172" s="68"/>
      <c r="GJ172" s="68"/>
      <c r="GK172" s="68"/>
      <c r="GL172" s="68"/>
      <c r="GM172" s="68"/>
      <c r="GN172" s="68"/>
      <c r="GO172" s="68"/>
      <c r="GP172" s="68"/>
      <c r="GQ172" s="68"/>
      <c r="GR172" s="68"/>
      <c r="GS172" s="68"/>
      <c r="GT172" s="68"/>
      <c r="GU172" s="68"/>
      <c r="GV172" s="68"/>
      <c r="GW172" s="68"/>
      <c r="GX172" s="68"/>
      <c r="GY172" s="68"/>
      <c r="GZ172" s="68"/>
      <c r="HA172" s="68"/>
      <c r="HB172" s="68"/>
      <c r="HC172" s="68"/>
      <c r="HD172" s="68"/>
      <c r="HE172" s="68"/>
      <c r="HF172" s="68"/>
      <c r="HG172" s="68"/>
      <c r="HH172" s="68"/>
      <c r="HI172" s="68"/>
      <c r="HJ172" s="68"/>
      <c r="HK172" s="68"/>
      <c r="HL172" s="68"/>
      <c r="HM172" s="68"/>
      <c r="HN172" s="68"/>
      <c r="HO172" s="68"/>
      <c r="HP172" s="68"/>
      <c r="HQ172" s="68"/>
      <c r="HR172" s="68"/>
      <c r="HS172" s="68"/>
      <c r="HT172" s="68"/>
      <c r="HU172" s="68"/>
      <c r="HV172" s="68"/>
      <c r="HW172" s="68"/>
      <c r="HX172" s="68"/>
      <c r="HY172" s="68"/>
      <c r="HZ172" s="68"/>
      <c r="IA172" s="68"/>
      <c r="IB172" s="68"/>
      <c r="IC172" s="68"/>
      <c r="ID172" s="68"/>
      <c r="IE172" s="68"/>
      <c r="IF172" s="68"/>
      <c r="IG172" s="68"/>
      <c r="IH172" s="68"/>
      <c r="II172" s="68"/>
      <c r="IJ172" s="68"/>
      <c r="IK172" s="68"/>
      <c r="IL172" s="68"/>
      <c r="IM172" s="68"/>
      <c r="IN172" s="68"/>
      <c r="IO172" s="68"/>
      <c r="IP172" s="68"/>
      <c r="IQ172" s="68"/>
      <c r="IR172" s="68"/>
      <c r="IS172" s="68"/>
      <c r="IT172" s="68"/>
      <c r="IU172" s="68"/>
      <c r="IV172" s="68"/>
      <c r="IW172" s="68"/>
      <c r="IX172" s="68"/>
      <c r="IY172" s="68"/>
      <c r="IZ172" s="68"/>
      <c r="JA172" s="68"/>
      <c r="JB172" s="68"/>
      <c r="JC172" s="68"/>
      <c r="JD172" s="68"/>
      <c r="JE172" s="68"/>
      <c r="JF172" s="68"/>
      <c r="JG172" s="68"/>
      <c r="JH172" s="68"/>
      <c r="JI172" s="68"/>
      <c r="JJ172" s="68"/>
      <c r="JK172" s="68"/>
      <c r="JL172" s="68"/>
      <c r="JM172" s="68"/>
      <c r="JN172" s="68"/>
      <c r="JO172" s="68"/>
      <c r="JP172" s="68"/>
      <c r="JQ172" s="68"/>
      <c r="JR172" s="68"/>
      <c r="JS172" s="68"/>
      <c r="JT172" s="68"/>
      <c r="JU172" s="68"/>
      <c r="JV172" s="68"/>
      <c r="JW172" s="68"/>
      <c r="JX172" s="68"/>
      <c r="JY172" s="68"/>
      <c r="JZ172" s="68"/>
      <c r="KA172" s="68"/>
      <c r="KB172" s="68"/>
      <c r="KC172" s="68"/>
      <c r="KD172" s="68"/>
      <c r="KE172" s="68"/>
      <c r="KF172" s="68"/>
      <c r="KG172" s="68"/>
      <c r="KH172" s="68"/>
      <c r="KI172" s="68"/>
      <c r="KJ172" s="68"/>
      <c r="KK172" s="68"/>
      <c r="KL172" s="68"/>
      <c r="KM172" s="68"/>
      <c r="KN172" s="68"/>
      <c r="KO172" s="68"/>
      <c r="KP172" s="68"/>
      <c r="KQ172" s="68"/>
      <c r="KR172" s="68"/>
      <c r="KS172" s="68"/>
      <c r="KT172" s="68"/>
      <c r="KU172" s="68"/>
      <c r="KV172" s="68"/>
      <c r="KW172" s="68"/>
      <c r="KX172" s="68"/>
      <c r="KY172" s="68"/>
      <c r="KZ172" s="68"/>
      <c r="LA172" s="68"/>
      <c r="LB172" s="68"/>
      <c r="LC172" s="68"/>
      <c r="LD172" s="68"/>
      <c r="LE172" s="68"/>
      <c r="LF172" s="68"/>
      <c r="LG172" s="68"/>
      <c r="LH172" s="68"/>
      <c r="LI172" s="68"/>
      <c r="LJ172" s="68"/>
      <c r="LK172" s="68"/>
      <c r="LL172" s="68"/>
      <c r="LM172" s="68"/>
      <c r="LN172" s="68"/>
      <c r="LO172" s="68"/>
      <c r="LP172" s="68"/>
      <c r="LQ172" s="68"/>
      <c r="LR172" s="68"/>
      <c r="LS172" s="68"/>
      <c r="LT172" s="68"/>
      <c r="LU172" s="68"/>
      <c r="LV172" s="68"/>
      <c r="LW172" s="68"/>
      <c r="LX172" s="68"/>
      <c r="LY172" s="68"/>
      <c r="LZ172" s="68"/>
      <c r="MA172" s="68"/>
      <c r="MB172" s="68"/>
      <c r="MC172" s="68"/>
      <c r="MD172" s="68"/>
      <c r="ME172" s="68"/>
      <c r="MF172" s="68"/>
      <c r="MG172" s="68"/>
      <c r="MH172" s="68"/>
      <c r="MI172" s="68"/>
      <c r="MJ172" s="68"/>
      <c r="MK172" s="68"/>
      <c r="ML172" s="68"/>
      <c r="MN172" s="38"/>
      <c r="MO172" s="38"/>
      <c r="MP172" s="72"/>
      <c r="MQ172" s="72"/>
      <c r="MR172" s="72"/>
      <c r="MS172" s="72"/>
      <c r="MT172" s="72"/>
      <c r="MU172" s="72"/>
      <c r="MV172" s="72"/>
      <c r="MW172" s="72"/>
      <c r="MX172" s="72"/>
      <c r="MY172" s="72"/>
      <c r="MZ172" s="72"/>
      <c r="NA172" s="72"/>
      <c r="NB172" s="72"/>
      <c r="NC172" s="6"/>
      <c r="ND172" s="1"/>
      <c r="NE172" s="72"/>
      <c r="NF172" s="72"/>
      <c r="NG172" s="72"/>
      <c r="NH172" s="72"/>
      <c r="NI172" s="72"/>
      <c r="NJ172" s="72"/>
      <c r="NK172" s="72"/>
      <c r="NL172" s="72"/>
      <c r="NM172" s="72"/>
      <c r="NN172" s="72"/>
      <c r="NO172" s="72"/>
      <c r="NP172" s="72"/>
      <c r="NQ172" s="72"/>
      <c r="NR172" s="1"/>
      <c r="NS172" s="1"/>
      <c r="NT172" s="72"/>
      <c r="NU172" s="72"/>
      <c r="NV172" s="72"/>
      <c r="NW172" s="72"/>
      <c r="NX172" s="72"/>
      <c r="NY172" s="72"/>
      <c r="NZ172" s="72"/>
      <c r="OA172" s="72"/>
      <c r="OB172" s="72"/>
      <c r="OC172" s="72"/>
      <c r="OD172" s="72"/>
      <c r="OE172" s="72"/>
      <c r="OF172" s="72"/>
      <c r="OG172" s="1"/>
      <c r="OH172" s="1"/>
      <c r="OI172" s="72"/>
      <c r="OJ172" s="72"/>
      <c r="OK172" s="72"/>
      <c r="OL172" s="72"/>
      <c r="OM172" s="72"/>
      <c r="ON172" s="72"/>
      <c r="OO172" s="72"/>
      <c r="OP172" s="72"/>
      <c r="OQ172" s="72"/>
      <c r="OR172" s="72"/>
      <c r="OS172" s="72"/>
      <c r="OT172" s="72"/>
      <c r="OU172" s="72"/>
      <c r="OV172" s="6"/>
      <c r="OW172" s="38"/>
      <c r="OX172" s="72"/>
      <c r="OY172" s="72"/>
      <c r="OZ172" s="72"/>
      <c r="PA172" s="72"/>
      <c r="PB172" s="72"/>
      <c r="PC172" s="72"/>
      <c r="PD172" s="72"/>
      <c r="PE172" s="72"/>
      <c r="PF172" s="72"/>
      <c r="PG172" s="72"/>
      <c r="PH172" s="72"/>
      <c r="PI172" s="72"/>
      <c r="PJ172" s="72"/>
    </row>
    <row r="173" spans="1:426" s="17" customFormat="1" x14ac:dyDescent="0.25"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X173" s="72"/>
      <c r="Y173" s="72"/>
      <c r="Z173" s="72"/>
      <c r="AA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6"/>
      <c r="AT173" s="1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1"/>
      <c r="BI173" s="1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1"/>
      <c r="BX173" s="1"/>
      <c r="BY173" s="72"/>
      <c r="BZ173" s="72"/>
      <c r="CA173" s="72"/>
      <c r="CB173" s="72"/>
      <c r="CC173" s="72"/>
      <c r="CD173" s="72"/>
      <c r="CE173" s="72"/>
      <c r="CF173" s="72"/>
      <c r="CG173" s="72"/>
      <c r="CH173" s="72"/>
      <c r="CI173" s="72"/>
      <c r="CJ173" s="72"/>
      <c r="CK173" s="72"/>
      <c r="CL173" s="6"/>
      <c r="CN173" s="72"/>
      <c r="CO173" s="72"/>
      <c r="CP173" s="72"/>
      <c r="CQ173" s="72"/>
      <c r="CR173" s="72"/>
      <c r="CS173" s="72"/>
      <c r="CT173" s="72"/>
      <c r="CU173" s="72"/>
      <c r="CV173" s="72"/>
      <c r="CW173" s="72"/>
      <c r="CX173" s="72"/>
      <c r="CY173" s="72"/>
      <c r="CZ173" s="72"/>
      <c r="MN173" s="71"/>
      <c r="MO173" s="71"/>
      <c r="MP173" s="38"/>
      <c r="MQ173" s="38"/>
      <c r="MR173" s="38"/>
      <c r="MS173" s="38"/>
      <c r="MT173" s="38"/>
      <c r="MU173" s="38"/>
      <c r="MV173" s="38"/>
      <c r="MW173" s="38"/>
      <c r="MX173" s="38"/>
      <c r="MY173" s="38"/>
      <c r="MZ173" s="38"/>
      <c r="NA173" s="38"/>
      <c r="NB173" s="38"/>
      <c r="NC173" s="71"/>
      <c r="ND173" s="71"/>
      <c r="NE173" s="38"/>
      <c r="NF173" s="38"/>
      <c r="NG173" s="38"/>
      <c r="NH173" s="38"/>
      <c r="NI173" s="38"/>
      <c r="NJ173" s="38"/>
      <c r="NK173" s="38"/>
      <c r="NL173" s="38"/>
      <c r="NM173" s="38"/>
      <c r="NN173" s="38"/>
      <c r="NO173" s="38"/>
      <c r="NP173" s="38"/>
      <c r="NQ173" s="38"/>
      <c r="NR173" s="71"/>
      <c r="NS173" s="71"/>
      <c r="NT173" s="38"/>
      <c r="NU173" s="38"/>
      <c r="NV173" s="38"/>
      <c r="NW173" s="38"/>
      <c r="NX173" s="38"/>
      <c r="NY173" s="38"/>
      <c r="NZ173" s="38"/>
      <c r="OA173" s="38"/>
      <c r="OB173" s="38"/>
      <c r="OC173" s="38"/>
      <c r="OD173" s="38"/>
      <c r="OE173" s="38"/>
      <c r="OF173" s="38"/>
      <c r="OG173" s="71"/>
      <c r="OH173" s="71"/>
      <c r="OI173" s="38"/>
      <c r="OJ173" s="38"/>
      <c r="OK173" s="38"/>
      <c r="OL173" s="38"/>
      <c r="OM173" s="38"/>
      <c r="ON173" s="38"/>
      <c r="OO173" s="38"/>
      <c r="OP173" s="38"/>
      <c r="OQ173" s="38"/>
      <c r="OR173" s="38"/>
      <c r="OS173" s="38"/>
      <c r="OT173" s="38"/>
      <c r="OU173" s="38"/>
      <c r="OV173" s="71"/>
      <c r="OW173" s="71"/>
      <c r="OX173" s="38"/>
      <c r="OY173" s="38"/>
      <c r="OZ173" s="38"/>
      <c r="PA173" s="38"/>
      <c r="PB173" s="38"/>
      <c r="PC173" s="38"/>
      <c r="PD173" s="38"/>
      <c r="PE173" s="38"/>
      <c r="PF173" s="38"/>
      <c r="PG173" s="38"/>
      <c r="PH173" s="38"/>
      <c r="PI173" s="38"/>
      <c r="PJ173" s="38"/>
    </row>
    <row r="174" spans="1:426" s="17" customFormat="1" x14ac:dyDescent="0.25">
      <c r="X174" s="1"/>
      <c r="Y174" s="69"/>
      <c r="Z174" s="69"/>
      <c r="AA174" s="69"/>
      <c r="AB174" s="70"/>
      <c r="AC174" s="70"/>
      <c r="AD174" s="70"/>
      <c r="AE174" s="70"/>
      <c r="AS174" s="70"/>
      <c r="AT174" s="70"/>
      <c r="BH174" s="70"/>
      <c r="BI174" s="70"/>
      <c r="BW174" s="70"/>
      <c r="BX174" s="70"/>
      <c r="MN174" s="71"/>
      <c r="MO174" s="71"/>
      <c r="MP174" s="38"/>
      <c r="MQ174" s="38"/>
      <c r="MR174" s="38"/>
      <c r="MS174" s="38"/>
      <c r="MT174" s="38"/>
      <c r="MU174" s="38"/>
      <c r="MV174" s="38"/>
      <c r="MW174" s="38"/>
      <c r="MX174" s="38"/>
      <c r="MY174" s="38"/>
      <c r="MZ174" s="38"/>
      <c r="NA174" s="38"/>
      <c r="NB174" s="38"/>
      <c r="NC174" s="71"/>
      <c r="ND174" s="71"/>
      <c r="NE174" s="38"/>
      <c r="NF174" s="38"/>
      <c r="NG174" s="38"/>
      <c r="NH174" s="38"/>
      <c r="NI174" s="38"/>
      <c r="NJ174" s="38"/>
      <c r="NK174" s="38"/>
      <c r="NL174" s="38"/>
      <c r="NM174" s="38"/>
      <c r="NN174" s="38"/>
      <c r="NO174" s="38"/>
      <c r="NP174" s="38"/>
      <c r="NQ174" s="38"/>
      <c r="NR174" s="71"/>
      <c r="NS174" s="71"/>
      <c r="NT174" s="38"/>
      <c r="NU174" s="38"/>
      <c r="NV174" s="38"/>
      <c r="NW174" s="38"/>
      <c r="NX174" s="38"/>
      <c r="NY174" s="38"/>
      <c r="NZ174" s="38"/>
      <c r="OA174" s="38"/>
      <c r="OB174" s="38"/>
      <c r="OC174" s="38"/>
      <c r="OD174" s="38"/>
      <c r="OE174" s="38"/>
      <c r="OF174" s="38"/>
      <c r="OG174" s="71"/>
      <c r="OH174" s="71"/>
      <c r="OI174" s="38"/>
      <c r="OJ174" s="38"/>
      <c r="OK174" s="38"/>
      <c r="OL174" s="38"/>
      <c r="OM174" s="38"/>
      <c r="ON174" s="38"/>
      <c r="OO174" s="38"/>
      <c r="OP174" s="38"/>
      <c r="OQ174" s="38"/>
      <c r="OR174" s="38"/>
      <c r="OS174" s="38"/>
      <c r="OT174" s="38"/>
      <c r="OU174" s="38"/>
      <c r="OV174" s="71"/>
      <c r="OW174" s="71"/>
      <c r="OX174" s="38"/>
      <c r="OY174" s="38"/>
      <c r="OZ174" s="38"/>
      <c r="PA174" s="38"/>
      <c r="PB174" s="38"/>
      <c r="PC174" s="38"/>
      <c r="PD174" s="38"/>
      <c r="PE174" s="38"/>
      <c r="PF174" s="38"/>
      <c r="PG174" s="38"/>
      <c r="PH174" s="38"/>
      <c r="PI174" s="38"/>
      <c r="PJ174" s="38"/>
    </row>
    <row r="175" spans="1:426" s="17" customFormat="1" x14ac:dyDescent="0.25">
      <c r="A175" s="1"/>
      <c r="X175" s="1"/>
      <c r="Y175" s="69"/>
      <c r="Z175" s="69"/>
      <c r="AA175" s="69"/>
      <c r="AB175" s="70"/>
      <c r="AC175" s="70"/>
      <c r="AD175" s="70"/>
      <c r="AE175" s="70"/>
      <c r="AS175" s="70"/>
      <c r="AT175" s="70"/>
      <c r="BH175" s="70"/>
      <c r="BI175" s="70"/>
      <c r="BW175" s="70"/>
      <c r="BX175" s="70"/>
      <c r="MN175" s="71"/>
      <c r="MO175" s="71"/>
      <c r="MP175" s="38"/>
      <c r="MQ175" s="38"/>
      <c r="MR175" s="38"/>
      <c r="MS175" s="38"/>
      <c r="MT175" s="38"/>
      <c r="MU175" s="38"/>
      <c r="MV175" s="38"/>
      <c r="MW175" s="38"/>
      <c r="MX175" s="38"/>
      <c r="MY175" s="38"/>
      <c r="MZ175" s="38"/>
      <c r="NA175" s="38"/>
      <c r="NB175" s="38"/>
      <c r="NC175" s="71"/>
      <c r="ND175" s="71"/>
      <c r="NE175" s="38"/>
      <c r="NF175" s="38"/>
      <c r="NG175" s="38"/>
      <c r="NH175" s="38"/>
      <c r="NI175" s="38"/>
      <c r="NJ175" s="38"/>
      <c r="NK175" s="38"/>
      <c r="NL175" s="38"/>
      <c r="NM175" s="38"/>
      <c r="NN175" s="38"/>
      <c r="NO175" s="38"/>
      <c r="NP175" s="38"/>
      <c r="NQ175" s="38"/>
      <c r="NR175" s="71"/>
      <c r="NS175" s="71"/>
      <c r="NT175" s="38"/>
      <c r="NU175" s="38"/>
      <c r="NV175" s="38"/>
      <c r="NW175" s="38"/>
      <c r="NX175" s="38"/>
      <c r="NY175" s="38"/>
      <c r="NZ175" s="38"/>
      <c r="OA175" s="38"/>
      <c r="OB175" s="38"/>
      <c r="OC175" s="38"/>
      <c r="OD175" s="38"/>
      <c r="OE175" s="38"/>
      <c r="OF175" s="38"/>
      <c r="OG175" s="71"/>
      <c r="OH175" s="71"/>
      <c r="OI175" s="38"/>
      <c r="OJ175" s="38"/>
      <c r="OK175" s="38"/>
      <c r="OL175" s="38"/>
      <c r="OM175" s="38"/>
      <c r="ON175" s="38"/>
      <c r="OO175" s="38"/>
      <c r="OP175" s="38"/>
      <c r="OQ175" s="38"/>
      <c r="OR175" s="38"/>
      <c r="OS175" s="38"/>
      <c r="OT175" s="38"/>
      <c r="OU175" s="38"/>
      <c r="OV175" s="71"/>
      <c r="OW175" s="71"/>
      <c r="OX175" s="38"/>
      <c r="OY175" s="38"/>
      <c r="OZ175" s="38"/>
      <c r="PA175" s="38"/>
      <c r="PB175" s="38"/>
      <c r="PC175" s="38"/>
      <c r="PD175" s="38"/>
      <c r="PE175" s="38"/>
      <c r="PF175" s="38"/>
      <c r="PG175" s="38"/>
      <c r="PH175" s="38"/>
      <c r="PI175" s="38"/>
      <c r="PJ175" s="38"/>
    </row>
    <row r="176" spans="1:426" s="17" customFormat="1" x14ac:dyDescent="0.25">
      <c r="A176" s="1"/>
      <c r="X176" s="1"/>
      <c r="Y176" s="69"/>
      <c r="Z176" s="69"/>
      <c r="AA176" s="69"/>
      <c r="AB176" s="70"/>
      <c r="AC176" s="70"/>
      <c r="AD176" s="70"/>
      <c r="AE176" s="70"/>
      <c r="AS176" s="70"/>
      <c r="AT176" s="70"/>
      <c r="BH176" s="70"/>
      <c r="BI176" s="70"/>
      <c r="BW176" s="70"/>
      <c r="BX176" s="70"/>
      <c r="MN176" s="71"/>
      <c r="MO176" s="71"/>
      <c r="MP176" s="38"/>
      <c r="MQ176" s="38"/>
      <c r="MR176" s="38"/>
      <c r="MS176" s="38"/>
      <c r="MT176" s="38"/>
      <c r="MU176" s="38"/>
      <c r="MV176" s="38"/>
      <c r="MW176" s="38"/>
      <c r="MX176" s="38"/>
      <c r="MY176" s="38"/>
      <c r="MZ176" s="38"/>
      <c r="NA176" s="38"/>
      <c r="NB176" s="38"/>
      <c r="NC176" s="71"/>
      <c r="ND176" s="71"/>
      <c r="NE176" s="38"/>
      <c r="NF176" s="38"/>
      <c r="NG176" s="38"/>
      <c r="NH176" s="38"/>
      <c r="NI176" s="38"/>
      <c r="NJ176" s="38"/>
      <c r="NK176" s="38"/>
      <c r="NL176" s="38"/>
      <c r="NM176" s="38"/>
      <c r="NN176" s="38"/>
      <c r="NO176" s="38"/>
      <c r="NP176" s="38"/>
      <c r="NQ176" s="38"/>
      <c r="NR176" s="71"/>
      <c r="NS176" s="71"/>
      <c r="NT176" s="38"/>
      <c r="NU176" s="38"/>
      <c r="NV176" s="38"/>
      <c r="NW176" s="38"/>
      <c r="NX176" s="38"/>
      <c r="NY176" s="38"/>
      <c r="NZ176" s="38"/>
      <c r="OA176" s="38"/>
      <c r="OB176" s="38"/>
      <c r="OC176" s="38"/>
      <c r="OD176" s="38"/>
      <c r="OE176" s="38"/>
      <c r="OF176" s="38"/>
      <c r="OG176" s="71"/>
      <c r="OH176" s="71"/>
      <c r="OI176" s="38"/>
      <c r="OJ176" s="38"/>
      <c r="OK176" s="38"/>
      <c r="OL176" s="38"/>
      <c r="OM176" s="38"/>
      <c r="ON176" s="38"/>
      <c r="OO176" s="38"/>
      <c r="OP176" s="38"/>
      <c r="OQ176" s="38"/>
      <c r="OR176" s="38"/>
      <c r="OS176" s="38"/>
      <c r="OT176" s="38"/>
      <c r="OU176" s="38"/>
      <c r="OV176" s="71"/>
      <c r="OW176" s="71"/>
      <c r="OX176" s="38"/>
      <c r="OY176" s="38"/>
      <c r="OZ176" s="38"/>
      <c r="PA176" s="38"/>
      <c r="PB176" s="38"/>
      <c r="PC176" s="38"/>
      <c r="PD176" s="38"/>
      <c r="PE176" s="38"/>
      <c r="PF176" s="38"/>
      <c r="PG176" s="38"/>
      <c r="PH176" s="38"/>
      <c r="PI176" s="38"/>
      <c r="PJ176" s="38"/>
    </row>
    <row r="177" spans="1:426" s="17" customFormat="1" x14ac:dyDescent="0.25">
      <c r="A177" s="1"/>
      <c r="X177" s="1"/>
      <c r="Y177" s="69"/>
      <c r="Z177" s="69"/>
      <c r="AA177" s="69"/>
      <c r="AB177" s="70"/>
      <c r="AC177" s="70"/>
      <c r="AD177" s="70"/>
      <c r="AE177" s="70"/>
      <c r="AS177" s="70"/>
      <c r="AT177" s="70"/>
      <c r="BH177" s="70"/>
      <c r="BI177" s="70"/>
      <c r="BW177" s="70"/>
      <c r="BX177" s="70"/>
      <c r="MN177" s="71"/>
      <c r="MO177" s="71"/>
      <c r="MP177" s="38"/>
      <c r="MQ177" s="38"/>
      <c r="MR177" s="38"/>
      <c r="MS177" s="38"/>
      <c r="MT177" s="38"/>
      <c r="MU177" s="38"/>
      <c r="MV177" s="38"/>
      <c r="MW177" s="38"/>
      <c r="MX177" s="38"/>
      <c r="MY177" s="38"/>
      <c r="MZ177" s="38"/>
      <c r="NA177" s="38"/>
      <c r="NB177" s="38"/>
      <c r="NC177" s="71"/>
      <c r="ND177" s="71"/>
      <c r="NE177" s="38"/>
      <c r="NF177" s="38"/>
      <c r="NG177" s="38"/>
      <c r="NH177" s="38"/>
      <c r="NI177" s="38"/>
      <c r="NJ177" s="38"/>
      <c r="NK177" s="38"/>
      <c r="NL177" s="38"/>
      <c r="NM177" s="38"/>
      <c r="NN177" s="38"/>
      <c r="NO177" s="38"/>
      <c r="NP177" s="38"/>
      <c r="NQ177" s="38"/>
      <c r="NR177" s="71"/>
      <c r="NS177" s="71"/>
      <c r="NT177" s="38"/>
      <c r="NU177" s="38"/>
      <c r="NV177" s="38"/>
      <c r="NW177" s="38"/>
      <c r="NX177" s="38"/>
      <c r="NY177" s="38"/>
      <c r="NZ177" s="38"/>
      <c r="OA177" s="38"/>
      <c r="OB177" s="38"/>
      <c r="OC177" s="38"/>
      <c r="OD177" s="38"/>
      <c r="OE177" s="38"/>
      <c r="OF177" s="38"/>
      <c r="OG177" s="71"/>
      <c r="OH177" s="71"/>
      <c r="OI177" s="38"/>
      <c r="OJ177" s="38"/>
      <c r="OK177" s="38"/>
      <c r="OL177" s="38"/>
      <c r="OM177" s="38"/>
      <c r="ON177" s="38"/>
      <c r="OO177" s="38"/>
      <c r="OP177" s="38"/>
      <c r="OQ177" s="38"/>
      <c r="OR177" s="38"/>
      <c r="OS177" s="38"/>
      <c r="OT177" s="38"/>
      <c r="OU177" s="38"/>
      <c r="OV177" s="71"/>
      <c r="OW177" s="71"/>
      <c r="OX177" s="38"/>
      <c r="OY177" s="38"/>
      <c r="OZ177" s="38"/>
      <c r="PA177" s="38"/>
      <c r="PB177" s="38"/>
      <c r="PC177" s="38"/>
      <c r="PD177" s="38"/>
      <c r="PE177" s="38"/>
      <c r="PF177" s="38"/>
      <c r="PG177" s="38"/>
      <c r="PH177" s="38"/>
      <c r="PI177" s="38"/>
      <c r="PJ177" s="38"/>
    </row>
    <row r="178" spans="1:426" s="17" customFormat="1" x14ac:dyDescent="0.25">
      <c r="A178" s="1"/>
      <c r="X178" s="1"/>
      <c r="Y178" s="69"/>
      <c r="Z178" s="69"/>
      <c r="AA178" s="69"/>
      <c r="AB178" s="70"/>
      <c r="AC178" s="70"/>
      <c r="AD178" s="70"/>
      <c r="AE178" s="70"/>
      <c r="AS178" s="70"/>
      <c r="AT178" s="70"/>
      <c r="BH178" s="70"/>
      <c r="BI178" s="70"/>
      <c r="BW178" s="70"/>
      <c r="BX178" s="70"/>
      <c r="MN178" s="71"/>
      <c r="MO178" s="71"/>
      <c r="MP178" s="38"/>
      <c r="MQ178" s="38"/>
      <c r="MR178" s="38"/>
      <c r="MS178" s="38"/>
      <c r="MT178" s="38"/>
      <c r="MU178" s="38"/>
      <c r="MV178" s="38"/>
      <c r="MW178" s="38"/>
      <c r="MX178" s="38"/>
      <c r="MY178" s="38"/>
      <c r="MZ178" s="38"/>
      <c r="NA178" s="38"/>
      <c r="NB178" s="38"/>
      <c r="NC178" s="71"/>
      <c r="ND178" s="71"/>
      <c r="NE178" s="38"/>
      <c r="NF178" s="38"/>
      <c r="NG178" s="38"/>
      <c r="NH178" s="38"/>
      <c r="NI178" s="38"/>
      <c r="NJ178" s="38"/>
      <c r="NK178" s="38"/>
      <c r="NL178" s="38"/>
      <c r="NM178" s="38"/>
      <c r="NN178" s="38"/>
      <c r="NO178" s="38"/>
      <c r="NP178" s="38"/>
      <c r="NQ178" s="38"/>
      <c r="NR178" s="71"/>
      <c r="NS178" s="71"/>
      <c r="NT178" s="38"/>
      <c r="NU178" s="38"/>
      <c r="NV178" s="38"/>
      <c r="NW178" s="38"/>
      <c r="NX178" s="38"/>
      <c r="NY178" s="38"/>
      <c r="NZ178" s="38"/>
      <c r="OA178" s="38"/>
      <c r="OB178" s="38"/>
      <c r="OC178" s="38"/>
      <c r="OD178" s="38"/>
      <c r="OE178" s="38"/>
      <c r="OF178" s="38"/>
      <c r="OG178" s="71"/>
      <c r="OH178" s="71"/>
      <c r="OI178" s="38"/>
      <c r="OJ178" s="38"/>
      <c r="OK178" s="38"/>
      <c r="OL178" s="38"/>
      <c r="OM178" s="38"/>
      <c r="ON178" s="38"/>
      <c r="OO178" s="38"/>
      <c r="OP178" s="38"/>
      <c r="OQ178" s="38"/>
      <c r="OR178" s="38"/>
      <c r="OS178" s="38"/>
      <c r="OT178" s="38"/>
      <c r="OU178" s="38"/>
      <c r="OV178" s="71"/>
      <c r="OW178" s="71"/>
      <c r="OX178" s="38"/>
      <c r="OY178" s="38"/>
      <c r="OZ178" s="38"/>
      <c r="PA178" s="38"/>
      <c r="PB178" s="38"/>
      <c r="PC178" s="38"/>
      <c r="PD178" s="38"/>
      <c r="PE178" s="38"/>
      <c r="PF178" s="38"/>
      <c r="PG178" s="38"/>
      <c r="PH178" s="38"/>
      <c r="PI178" s="38"/>
      <c r="PJ178" s="38"/>
    </row>
    <row r="179" spans="1:426" s="17" customFormat="1" x14ac:dyDescent="0.25">
      <c r="A179" s="1"/>
      <c r="X179" s="1"/>
      <c r="Y179" s="69"/>
      <c r="Z179" s="69"/>
      <c r="AA179" s="69"/>
      <c r="AB179" s="70"/>
      <c r="AC179" s="70"/>
      <c r="AD179" s="70"/>
      <c r="AE179" s="70"/>
      <c r="AS179" s="70"/>
      <c r="AT179" s="70"/>
      <c r="BH179" s="70"/>
      <c r="BI179" s="70"/>
      <c r="BW179" s="70"/>
      <c r="BX179" s="70"/>
      <c r="MN179" s="71"/>
      <c r="MO179" s="71"/>
      <c r="MP179" s="38"/>
      <c r="MQ179" s="38"/>
      <c r="MR179" s="38"/>
      <c r="MS179" s="38"/>
      <c r="MT179" s="38"/>
      <c r="MU179" s="38"/>
      <c r="MV179" s="38"/>
      <c r="MW179" s="38"/>
      <c r="MX179" s="38"/>
      <c r="MY179" s="38"/>
      <c r="MZ179" s="38"/>
      <c r="NA179" s="38"/>
      <c r="NB179" s="38"/>
      <c r="NC179" s="71"/>
      <c r="ND179" s="71"/>
      <c r="NE179" s="38"/>
      <c r="NF179" s="38"/>
      <c r="NG179" s="38"/>
      <c r="NH179" s="38"/>
      <c r="NI179" s="38"/>
      <c r="NJ179" s="38"/>
      <c r="NK179" s="38"/>
      <c r="NL179" s="38"/>
      <c r="NM179" s="38"/>
      <c r="NN179" s="38"/>
      <c r="NO179" s="38"/>
      <c r="NP179" s="38"/>
      <c r="NQ179" s="38"/>
      <c r="NR179" s="71"/>
      <c r="NS179" s="71"/>
      <c r="NT179" s="38"/>
      <c r="NU179" s="38"/>
      <c r="NV179" s="38"/>
      <c r="NW179" s="38"/>
      <c r="NX179" s="38"/>
      <c r="NY179" s="38"/>
      <c r="NZ179" s="38"/>
      <c r="OA179" s="38"/>
      <c r="OB179" s="38"/>
      <c r="OC179" s="38"/>
      <c r="OD179" s="38"/>
      <c r="OE179" s="38"/>
      <c r="OF179" s="38"/>
      <c r="OG179" s="71"/>
      <c r="OH179" s="71"/>
      <c r="OI179" s="38"/>
      <c r="OJ179" s="38"/>
      <c r="OK179" s="38"/>
      <c r="OL179" s="38"/>
      <c r="OM179" s="38"/>
      <c r="ON179" s="38"/>
      <c r="OO179" s="38"/>
      <c r="OP179" s="38"/>
      <c r="OQ179" s="38"/>
      <c r="OR179" s="38"/>
      <c r="OS179" s="38"/>
      <c r="OT179" s="38"/>
      <c r="OU179" s="38"/>
      <c r="OV179" s="71"/>
      <c r="OW179" s="71"/>
      <c r="OX179" s="38"/>
      <c r="OY179" s="38"/>
      <c r="OZ179" s="38"/>
      <c r="PA179" s="38"/>
      <c r="PB179" s="38"/>
      <c r="PC179" s="38"/>
      <c r="PD179" s="38"/>
      <c r="PE179" s="38"/>
      <c r="PF179" s="38"/>
      <c r="PG179" s="38"/>
      <c r="PH179" s="38"/>
      <c r="PI179" s="38"/>
      <c r="PJ179" s="38"/>
    </row>
    <row r="181" spans="1:426" s="20" customFormat="1" x14ac:dyDescent="0.25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426" s="20" customFormat="1" x14ac:dyDescent="0.25"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  <c r="ET182" s="68"/>
      <c r="EU182" s="68"/>
      <c r="EV182" s="68"/>
      <c r="EW182" s="68"/>
      <c r="EX182" s="68"/>
      <c r="EY182" s="68"/>
      <c r="EZ182" s="68"/>
      <c r="FA182" s="68"/>
      <c r="FB182" s="68"/>
      <c r="FC182" s="68"/>
      <c r="FD182" s="68"/>
      <c r="FE182" s="68"/>
      <c r="FF182" s="68"/>
      <c r="FG182" s="68"/>
      <c r="FH182" s="68"/>
      <c r="FI182" s="68"/>
      <c r="FJ182" s="68"/>
      <c r="FK182" s="68"/>
      <c r="FL182" s="68"/>
      <c r="FM182" s="68"/>
      <c r="FN182" s="68"/>
      <c r="FO182" s="68"/>
      <c r="FP182" s="68"/>
      <c r="FQ182" s="68"/>
      <c r="FR182" s="68"/>
      <c r="FS182" s="68"/>
      <c r="FT182" s="68"/>
      <c r="FU182" s="68"/>
      <c r="FV182" s="68"/>
      <c r="FW182" s="68"/>
      <c r="FX182" s="68"/>
      <c r="FY182" s="68"/>
      <c r="FZ182" s="68"/>
      <c r="GA182" s="68"/>
      <c r="GB182" s="68"/>
      <c r="GC182" s="68"/>
      <c r="GD182" s="68"/>
      <c r="GE182" s="68"/>
      <c r="GF182" s="68"/>
      <c r="GG182" s="68"/>
      <c r="GH182" s="68"/>
      <c r="GI182" s="68"/>
      <c r="GJ182" s="68"/>
      <c r="GK182" s="68"/>
      <c r="GL182" s="68"/>
      <c r="GM182" s="68"/>
      <c r="GN182" s="68"/>
      <c r="GO182" s="68"/>
      <c r="GP182" s="68"/>
      <c r="GQ182" s="68"/>
      <c r="GR182" s="68"/>
      <c r="GS182" s="68"/>
      <c r="GT182" s="68"/>
      <c r="GU182" s="68"/>
      <c r="GV182" s="68"/>
      <c r="GW182" s="68"/>
      <c r="GX182" s="68"/>
      <c r="GY182" s="68"/>
      <c r="GZ182" s="68"/>
      <c r="HA182" s="68"/>
      <c r="HB182" s="68"/>
      <c r="HC182" s="68"/>
      <c r="HD182" s="68"/>
      <c r="HE182" s="68"/>
      <c r="HF182" s="68"/>
      <c r="HG182" s="68"/>
      <c r="HH182" s="68"/>
      <c r="HI182" s="68"/>
      <c r="HJ182" s="68"/>
      <c r="HK182" s="68"/>
      <c r="HL182" s="68"/>
      <c r="HM182" s="68"/>
      <c r="HN182" s="68"/>
      <c r="HO182" s="68"/>
      <c r="HP182" s="68"/>
      <c r="HQ182" s="68"/>
      <c r="HR182" s="68"/>
      <c r="HS182" s="68"/>
      <c r="HT182" s="68"/>
      <c r="HU182" s="68"/>
      <c r="HV182" s="68"/>
      <c r="HW182" s="68"/>
      <c r="HX182" s="68"/>
      <c r="HY182" s="68"/>
      <c r="HZ182" s="68"/>
      <c r="IA182" s="68"/>
    </row>
    <row r="183" spans="1:426" s="20" customFormat="1" x14ac:dyDescent="0.25"/>
    <row r="184" spans="1:426" s="20" customFormat="1" x14ac:dyDescent="0.25">
      <c r="A184" s="1"/>
    </row>
    <row r="185" spans="1:426" s="20" customFormat="1" x14ac:dyDescent="0.25">
      <c r="A185" s="1"/>
    </row>
    <row r="186" spans="1:426" s="20" customFormat="1" x14ac:dyDescent="0.25">
      <c r="A186" s="1"/>
    </row>
    <row r="187" spans="1:426" s="20" customFormat="1" x14ac:dyDescent="0.25">
      <c r="A187" s="1"/>
    </row>
    <row r="188" spans="1:426" s="20" customFormat="1" x14ac:dyDescent="0.25">
      <c r="A188" s="1"/>
    </row>
    <row r="189" spans="1:426" s="20" customFormat="1" x14ac:dyDescent="0.25"/>
    <row r="190" spans="1:426" s="20" customForma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DC190" s="68"/>
      <c r="DD190" s="68"/>
      <c r="DE190" s="68"/>
      <c r="DF190" s="68"/>
      <c r="DG190" s="68"/>
      <c r="DH190" s="68"/>
      <c r="DI190" s="68"/>
      <c r="DJ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  <c r="ET190" s="68"/>
      <c r="EU190" s="68"/>
      <c r="EV190" s="68"/>
      <c r="EW190" s="68"/>
      <c r="EX190" s="68"/>
      <c r="EY190" s="68"/>
      <c r="EZ190" s="68"/>
      <c r="FA190" s="68"/>
      <c r="FB190" s="68"/>
      <c r="FC190" s="68"/>
      <c r="FD190" s="68"/>
      <c r="FE190" s="68"/>
      <c r="FF190" s="68"/>
      <c r="FG190" s="68"/>
      <c r="FH190" s="68"/>
      <c r="FI190" s="68"/>
      <c r="FJ190" s="68"/>
      <c r="FK190" s="68"/>
      <c r="FL190" s="68"/>
      <c r="FM190" s="68"/>
      <c r="FN190" s="68"/>
      <c r="FO190" s="68"/>
      <c r="FP190" s="68"/>
      <c r="FQ190" s="68"/>
      <c r="FR190" s="68"/>
      <c r="FS190" s="68"/>
      <c r="FT190" s="68"/>
      <c r="FU190" s="68"/>
      <c r="FV190" s="68"/>
      <c r="FW190" s="68"/>
      <c r="FX190" s="68"/>
      <c r="FY190" s="68"/>
      <c r="FZ190" s="68"/>
      <c r="GA190" s="68"/>
      <c r="GB190" s="68"/>
      <c r="GC190" s="68"/>
      <c r="GD190" s="68"/>
      <c r="GE190" s="68"/>
      <c r="GF190" s="68"/>
      <c r="GG190" s="68"/>
      <c r="GH190" s="68"/>
      <c r="GI190" s="68"/>
      <c r="GJ190" s="68"/>
      <c r="GK190" s="68"/>
      <c r="GL190" s="68"/>
      <c r="GM190" s="68"/>
      <c r="GN190" s="68"/>
      <c r="GO190" s="68"/>
      <c r="GP190" s="68"/>
      <c r="GQ190" s="68"/>
      <c r="GR190" s="68"/>
      <c r="GS190" s="68"/>
      <c r="GT190" s="68"/>
      <c r="GU190" s="68"/>
      <c r="GV190" s="68"/>
      <c r="GW190" s="68"/>
      <c r="GX190" s="68"/>
      <c r="GY190" s="68"/>
      <c r="GZ190" s="68"/>
      <c r="HA190" s="68"/>
      <c r="HB190" s="68"/>
      <c r="HC190" s="68"/>
      <c r="HD190" s="68"/>
      <c r="HE190" s="68"/>
      <c r="HF190" s="68"/>
      <c r="HG190" s="68"/>
      <c r="HH190" s="68"/>
      <c r="HI190" s="68"/>
      <c r="HJ190" s="68"/>
      <c r="HK190" s="68"/>
      <c r="HL190" s="68"/>
      <c r="HM190" s="68"/>
      <c r="HN190" s="68"/>
      <c r="HO190" s="68"/>
      <c r="HP190" s="68"/>
      <c r="HQ190" s="68"/>
      <c r="HR190" s="68"/>
      <c r="HS190" s="68"/>
      <c r="HT190" s="68"/>
      <c r="HU190" s="68"/>
      <c r="HV190" s="68"/>
      <c r="HW190" s="68"/>
      <c r="HX190" s="68"/>
      <c r="HY190" s="68"/>
      <c r="HZ190" s="68"/>
      <c r="IA190" s="68"/>
      <c r="IB190" s="68"/>
      <c r="IC190" s="68"/>
      <c r="ID190" s="68"/>
      <c r="IE190" s="68"/>
      <c r="IF190" s="68"/>
      <c r="IG190" s="68"/>
      <c r="IH190" s="68"/>
      <c r="II190" s="68"/>
      <c r="IJ190" s="68"/>
      <c r="IK190" s="68"/>
      <c r="IL190" s="68"/>
      <c r="IM190" s="68"/>
      <c r="IN190" s="68"/>
      <c r="IO190" s="68"/>
      <c r="IP190" s="68"/>
      <c r="IQ190" s="68"/>
      <c r="IR190" s="68"/>
      <c r="IS190" s="68"/>
      <c r="IT190" s="68"/>
      <c r="IU190" s="68"/>
      <c r="IV190" s="68"/>
      <c r="IW190" s="68"/>
      <c r="IX190" s="68"/>
      <c r="IY190" s="68"/>
      <c r="IZ190" s="68"/>
      <c r="JA190" s="68"/>
      <c r="JB190" s="68"/>
      <c r="JC190" s="68"/>
      <c r="JD190" s="68"/>
      <c r="JE190" s="68"/>
      <c r="JF190" s="68"/>
      <c r="JG190" s="68"/>
      <c r="JH190" s="68"/>
      <c r="JI190" s="68"/>
      <c r="JJ190" s="68"/>
      <c r="JK190" s="68"/>
      <c r="JL190" s="68"/>
      <c r="JM190" s="68"/>
      <c r="JN190" s="68"/>
      <c r="JO190" s="68"/>
      <c r="JP190" s="68"/>
      <c r="JQ190" s="68"/>
      <c r="JR190" s="68"/>
      <c r="JS190" s="68"/>
      <c r="JT190" s="68"/>
      <c r="JU190" s="68"/>
      <c r="JV190" s="68"/>
      <c r="JW190" s="68"/>
      <c r="JX190" s="68"/>
      <c r="JY190" s="68"/>
      <c r="JZ190" s="68"/>
      <c r="KA190" s="68"/>
      <c r="KB190" s="68"/>
      <c r="KC190" s="68"/>
      <c r="KD190" s="68"/>
      <c r="KE190" s="68"/>
      <c r="KF190" s="68"/>
      <c r="KG190" s="68"/>
      <c r="KH190" s="68"/>
      <c r="KI190" s="68"/>
      <c r="KJ190" s="68"/>
      <c r="KK190" s="68"/>
      <c r="KL190" s="68"/>
      <c r="KM190" s="68"/>
      <c r="KN190" s="68"/>
      <c r="KO190" s="68"/>
      <c r="KP190" s="68"/>
      <c r="KQ190" s="68"/>
      <c r="KR190" s="68"/>
      <c r="KS190" s="68"/>
      <c r="KT190" s="68"/>
      <c r="KU190" s="68"/>
      <c r="KV190" s="68"/>
      <c r="KW190" s="68"/>
      <c r="KX190" s="68"/>
      <c r="KY190" s="68"/>
      <c r="KZ190" s="68"/>
      <c r="LA190" s="68"/>
      <c r="LB190" s="68"/>
      <c r="LC190" s="68"/>
      <c r="LD190" s="68"/>
      <c r="LE190" s="68"/>
      <c r="LF190" s="68"/>
      <c r="LG190" s="68"/>
      <c r="LH190" s="68"/>
      <c r="LI190" s="68"/>
      <c r="LJ190" s="68"/>
      <c r="LK190" s="68"/>
      <c r="LL190" s="68"/>
      <c r="LM190" s="68"/>
      <c r="LN190" s="68"/>
      <c r="LO190" s="68"/>
      <c r="LP190" s="68"/>
      <c r="LQ190" s="68"/>
      <c r="LR190" s="68"/>
      <c r="LS190" s="68"/>
      <c r="LT190" s="68"/>
      <c r="LU190" s="68"/>
      <c r="LV190" s="68"/>
      <c r="LW190" s="68"/>
      <c r="LX190" s="68"/>
      <c r="LY190" s="68"/>
      <c r="LZ190" s="68"/>
      <c r="MA190" s="68"/>
      <c r="MB190" s="68"/>
      <c r="MC190" s="68"/>
      <c r="MD190" s="68"/>
      <c r="ME190" s="68"/>
      <c r="MF190" s="68"/>
      <c r="MG190" s="68"/>
      <c r="MH190" s="68"/>
      <c r="MI190" s="68"/>
      <c r="MJ190" s="68"/>
      <c r="MK190" s="68"/>
      <c r="ML190" s="68"/>
      <c r="MN190" s="38"/>
      <c r="MO190" s="38"/>
      <c r="MP190" s="72"/>
      <c r="MQ190" s="72"/>
      <c r="MR190" s="72"/>
      <c r="MS190" s="72"/>
      <c r="MT190" s="72"/>
      <c r="MU190" s="72"/>
      <c r="MV190" s="72"/>
      <c r="MW190" s="72"/>
      <c r="MX190" s="72"/>
      <c r="MY190" s="72"/>
      <c r="MZ190" s="72"/>
      <c r="NA190" s="72"/>
      <c r="NB190" s="72"/>
      <c r="NC190" s="6"/>
      <c r="ND190" s="1"/>
      <c r="NE190" s="72"/>
      <c r="NF190" s="72"/>
      <c r="NG190" s="72"/>
      <c r="NH190" s="72"/>
      <c r="NI190" s="72"/>
      <c r="NJ190" s="72"/>
      <c r="NK190" s="72"/>
      <c r="NL190" s="72"/>
      <c r="NM190" s="72"/>
      <c r="NN190" s="72"/>
      <c r="NO190" s="72"/>
      <c r="NP190" s="72"/>
      <c r="NQ190" s="72"/>
      <c r="NR190" s="1"/>
      <c r="NS190" s="1"/>
      <c r="NT190" s="72"/>
      <c r="NU190" s="72"/>
      <c r="NV190" s="72"/>
      <c r="NW190" s="72"/>
      <c r="NX190" s="72"/>
      <c r="NY190" s="72"/>
      <c r="NZ190" s="72"/>
      <c r="OA190" s="72"/>
      <c r="OB190" s="72"/>
      <c r="OC190" s="72"/>
      <c r="OD190" s="72"/>
      <c r="OE190" s="72"/>
      <c r="OF190" s="72"/>
      <c r="OG190" s="1"/>
      <c r="OH190" s="1"/>
      <c r="OI190" s="72"/>
      <c r="OJ190" s="72"/>
      <c r="OK190" s="72"/>
      <c r="OL190" s="72"/>
      <c r="OM190" s="72"/>
      <c r="ON190" s="72"/>
      <c r="OO190" s="72"/>
      <c r="OP190" s="72"/>
      <c r="OQ190" s="72"/>
      <c r="OR190" s="72"/>
      <c r="OS190" s="72"/>
      <c r="OT190" s="72"/>
      <c r="OU190" s="72"/>
      <c r="OV190" s="6"/>
      <c r="OW190" s="38"/>
      <c r="OX190" s="72"/>
      <c r="OY190" s="72"/>
      <c r="OZ190" s="72"/>
      <c r="PA190" s="72"/>
      <c r="PB190" s="72"/>
      <c r="PC190" s="72"/>
      <c r="PD190" s="72"/>
      <c r="PE190" s="72"/>
      <c r="PF190" s="72"/>
      <c r="PG190" s="72"/>
      <c r="PH190" s="72"/>
      <c r="PI190" s="72"/>
      <c r="PJ190" s="72"/>
    </row>
    <row r="191" spans="1:426" s="20" customFormat="1" x14ac:dyDescent="0.25"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X191" s="72"/>
      <c r="Y191" s="72"/>
      <c r="Z191" s="72"/>
      <c r="AA191" s="72"/>
      <c r="AF191" s="72"/>
      <c r="AG191" s="72"/>
      <c r="AH191" s="72"/>
      <c r="AI191" s="72"/>
      <c r="AJ191" s="72"/>
      <c r="AK191" s="72"/>
      <c r="AL191" s="72"/>
      <c r="AM191" s="72"/>
      <c r="AN191" s="72"/>
      <c r="AO191" s="72"/>
      <c r="AP191" s="72"/>
      <c r="AQ191" s="72"/>
      <c r="AR191" s="72"/>
      <c r="AS191" s="6"/>
      <c r="AT191" s="1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1"/>
      <c r="BI191" s="1"/>
      <c r="BJ191" s="72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72"/>
      <c r="BV191" s="72"/>
      <c r="BW191" s="1"/>
      <c r="BX191" s="1"/>
      <c r="BY191" s="72"/>
      <c r="BZ191" s="72"/>
      <c r="CA191" s="72"/>
      <c r="CB191" s="72"/>
      <c r="CC191" s="72"/>
      <c r="CD191" s="72"/>
      <c r="CE191" s="72"/>
      <c r="CF191" s="72"/>
      <c r="CG191" s="72"/>
      <c r="CH191" s="72"/>
      <c r="CI191" s="72"/>
      <c r="CJ191" s="72"/>
      <c r="CK191" s="72"/>
      <c r="CL191" s="6"/>
      <c r="CN191" s="72"/>
      <c r="CO191" s="72"/>
      <c r="CP191" s="72"/>
      <c r="CQ191" s="72"/>
      <c r="CR191" s="72"/>
      <c r="CS191" s="72"/>
      <c r="CT191" s="72"/>
      <c r="CU191" s="72"/>
      <c r="CV191" s="72"/>
      <c r="CW191" s="72"/>
      <c r="CX191" s="72"/>
      <c r="CY191" s="72"/>
      <c r="CZ191" s="72"/>
      <c r="MN191" s="71"/>
      <c r="MO191" s="71"/>
      <c r="MP191" s="38"/>
      <c r="MQ191" s="38"/>
      <c r="MR191" s="38"/>
      <c r="MS191" s="38"/>
      <c r="MT191" s="38"/>
      <c r="MU191" s="38"/>
      <c r="MV191" s="38"/>
      <c r="MW191" s="38"/>
      <c r="MX191" s="38"/>
      <c r="MY191" s="38"/>
      <c r="MZ191" s="38"/>
      <c r="NA191" s="38"/>
      <c r="NB191" s="38"/>
      <c r="NC191" s="71"/>
      <c r="ND191" s="71"/>
      <c r="NE191" s="38"/>
      <c r="NF191" s="38"/>
      <c r="NG191" s="38"/>
      <c r="NH191" s="38"/>
      <c r="NI191" s="38"/>
      <c r="NJ191" s="38"/>
      <c r="NK191" s="38"/>
      <c r="NL191" s="38"/>
      <c r="NM191" s="38"/>
      <c r="NN191" s="38"/>
      <c r="NO191" s="38"/>
      <c r="NP191" s="38"/>
      <c r="NQ191" s="38"/>
      <c r="NR191" s="71"/>
      <c r="NS191" s="71"/>
      <c r="NT191" s="38"/>
      <c r="NU191" s="38"/>
      <c r="NV191" s="38"/>
      <c r="NW191" s="38"/>
      <c r="NX191" s="38"/>
      <c r="NY191" s="38"/>
      <c r="NZ191" s="38"/>
      <c r="OA191" s="38"/>
      <c r="OB191" s="38"/>
      <c r="OC191" s="38"/>
      <c r="OD191" s="38"/>
      <c r="OE191" s="38"/>
      <c r="OF191" s="38"/>
      <c r="OG191" s="71"/>
      <c r="OH191" s="71"/>
      <c r="OI191" s="38"/>
      <c r="OJ191" s="38"/>
      <c r="OK191" s="38"/>
      <c r="OL191" s="38"/>
      <c r="OM191" s="38"/>
      <c r="ON191" s="38"/>
      <c r="OO191" s="38"/>
      <c r="OP191" s="38"/>
      <c r="OQ191" s="38"/>
      <c r="OR191" s="38"/>
      <c r="OS191" s="38"/>
      <c r="OT191" s="38"/>
      <c r="OU191" s="38"/>
      <c r="OV191" s="71"/>
      <c r="OW191" s="71"/>
      <c r="OX191" s="38"/>
      <c r="OY191" s="38"/>
      <c r="OZ191" s="38"/>
      <c r="PA191" s="38"/>
      <c r="PB191" s="38"/>
      <c r="PC191" s="38"/>
      <c r="PD191" s="38"/>
      <c r="PE191" s="38"/>
      <c r="PF191" s="38"/>
      <c r="PG191" s="38"/>
      <c r="PH191" s="38"/>
      <c r="PI191" s="38"/>
      <c r="PJ191" s="38"/>
    </row>
    <row r="192" spans="1:426" s="20" customFormat="1" x14ac:dyDescent="0.25">
      <c r="X192" s="1"/>
      <c r="Y192" s="69"/>
      <c r="Z192" s="69"/>
      <c r="AA192" s="69"/>
      <c r="AB192" s="70"/>
      <c r="AC192" s="70"/>
      <c r="AD192" s="70"/>
      <c r="AE192" s="70"/>
      <c r="AS192" s="70"/>
      <c r="AT192" s="70"/>
      <c r="BH192" s="70"/>
      <c r="BI192" s="70"/>
      <c r="BW192" s="70"/>
      <c r="BX192" s="70"/>
      <c r="MN192" s="71"/>
      <c r="MO192" s="71"/>
      <c r="MP192" s="38"/>
      <c r="MQ192" s="38"/>
      <c r="MR192" s="38"/>
      <c r="MS192" s="38"/>
      <c r="MT192" s="38"/>
      <c r="MU192" s="38"/>
      <c r="MV192" s="38"/>
      <c r="MW192" s="38"/>
      <c r="MX192" s="38"/>
      <c r="MY192" s="38"/>
      <c r="MZ192" s="38"/>
      <c r="NA192" s="38"/>
      <c r="NB192" s="38"/>
      <c r="NC192" s="71"/>
      <c r="ND192" s="71"/>
      <c r="NE192" s="38"/>
      <c r="NF192" s="38"/>
      <c r="NG192" s="38"/>
      <c r="NH192" s="38"/>
      <c r="NI192" s="38"/>
      <c r="NJ192" s="38"/>
      <c r="NK192" s="38"/>
      <c r="NL192" s="38"/>
      <c r="NM192" s="38"/>
      <c r="NN192" s="38"/>
      <c r="NO192" s="38"/>
      <c r="NP192" s="38"/>
      <c r="NQ192" s="38"/>
      <c r="NR192" s="71"/>
      <c r="NS192" s="71"/>
      <c r="NT192" s="38"/>
      <c r="NU192" s="38"/>
      <c r="NV192" s="38"/>
      <c r="NW192" s="38"/>
      <c r="NX192" s="38"/>
      <c r="NY192" s="38"/>
      <c r="NZ192" s="38"/>
      <c r="OA192" s="38"/>
      <c r="OB192" s="38"/>
      <c r="OC192" s="38"/>
      <c r="OD192" s="38"/>
      <c r="OE192" s="38"/>
      <c r="OF192" s="38"/>
      <c r="OG192" s="71"/>
      <c r="OH192" s="71"/>
      <c r="OI192" s="38"/>
      <c r="OJ192" s="38"/>
      <c r="OK192" s="38"/>
      <c r="OL192" s="38"/>
      <c r="OM192" s="38"/>
      <c r="ON192" s="38"/>
      <c r="OO192" s="38"/>
      <c r="OP192" s="38"/>
      <c r="OQ192" s="38"/>
      <c r="OR192" s="38"/>
      <c r="OS192" s="38"/>
      <c r="OT192" s="38"/>
      <c r="OU192" s="38"/>
      <c r="OV192" s="71"/>
      <c r="OW192" s="71"/>
      <c r="OX192" s="38"/>
      <c r="OY192" s="38"/>
      <c r="OZ192" s="38"/>
      <c r="PA192" s="38"/>
      <c r="PB192" s="38"/>
      <c r="PC192" s="38"/>
      <c r="PD192" s="38"/>
      <c r="PE192" s="38"/>
      <c r="PF192" s="38"/>
      <c r="PG192" s="38"/>
      <c r="PH192" s="38"/>
      <c r="PI192" s="38"/>
      <c r="PJ192" s="38"/>
    </row>
    <row r="193" spans="1:426" s="20" customFormat="1" x14ac:dyDescent="0.25">
      <c r="A193" s="1"/>
      <c r="X193" s="1"/>
      <c r="Y193" s="69"/>
      <c r="Z193" s="69"/>
      <c r="AA193" s="69"/>
      <c r="AB193" s="70"/>
      <c r="AC193" s="70"/>
      <c r="AD193" s="70"/>
      <c r="AE193" s="70"/>
      <c r="AS193" s="70"/>
      <c r="AT193" s="70"/>
      <c r="BH193" s="70"/>
      <c r="BI193" s="70"/>
      <c r="BW193" s="70"/>
      <c r="BX193" s="70"/>
      <c r="MN193" s="71"/>
      <c r="MO193" s="71"/>
      <c r="MP193" s="38"/>
      <c r="MQ193" s="38"/>
      <c r="MR193" s="38"/>
      <c r="MS193" s="38"/>
      <c r="MT193" s="38"/>
      <c r="MU193" s="38"/>
      <c r="MV193" s="38"/>
      <c r="MW193" s="38"/>
      <c r="MX193" s="38"/>
      <c r="MY193" s="38"/>
      <c r="MZ193" s="38"/>
      <c r="NA193" s="38"/>
      <c r="NB193" s="38"/>
      <c r="NC193" s="71"/>
      <c r="ND193" s="71"/>
      <c r="NE193" s="38"/>
      <c r="NF193" s="38"/>
      <c r="NG193" s="38"/>
      <c r="NH193" s="38"/>
      <c r="NI193" s="38"/>
      <c r="NJ193" s="38"/>
      <c r="NK193" s="38"/>
      <c r="NL193" s="38"/>
      <c r="NM193" s="38"/>
      <c r="NN193" s="38"/>
      <c r="NO193" s="38"/>
      <c r="NP193" s="38"/>
      <c r="NQ193" s="38"/>
      <c r="NR193" s="71"/>
      <c r="NS193" s="71"/>
      <c r="NT193" s="38"/>
      <c r="NU193" s="38"/>
      <c r="NV193" s="38"/>
      <c r="NW193" s="38"/>
      <c r="NX193" s="38"/>
      <c r="NY193" s="38"/>
      <c r="NZ193" s="38"/>
      <c r="OA193" s="38"/>
      <c r="OB193" s="38"/>
      <c r="OC193" s="38"/>
      <c r="OD193" s="38"/>
      <c r="OE193" s="38"/>
      <c r="OF193" s="38"/>
      <c r="OG193" s="71"/>
      <c r="OH193" s="71"/>
      <c r="OI193" s="38"/>
      <c r="OJ193" s="38"/>
      <c r="OK193" s="38"/>
      <c r="OL193" s="38"/>
      <c r="OM193" s="38"/>
      <c r="ON193" s="38"/>
      <c r="OO193" s="38"/>
      <c r="OP193" s="38"/>
      <c r="OQ193" s="38"/>
      <c r="OR193" s="38"/>
      <c r="OS193" s="38"/>
      <c r="OT193" s="38"/>
      <c r="OU193" s="38"/>
      <c r="OV193" s="71"/>
      <c r="OW193" s="71"/>
      <c r="OX193" s="38"/>
      <c r="OY193" s="38"/>
      <c r="OZ193" s="38"/>
      <c r="PA193" s="38"/>
      <c r="PB193" s="38"/>
      <c r="PC193" s="38"/>
      <c r="PD193" s="38"/>
      <c r="PE193" s="38"/>
      <c r="PF193" s="38"/>
      <c r="PG193" s="38"/>
      <c r="PH193" s="38"/>
      <c r="PI193" s="38"/>
      <c r="PJ193" s="38"/>
    </row>
    <row r="194" spans="1:426" s="20" customFormat="1" x14ac:dyDescent="0.25">
      <c r="A194" s="1"/>
      <c r="X194" s="1"/>
      <c r="Y194" s="69"/>
      <c r="Z194" s="69"/>
      <c r="AA194" s="69"/>
      <c r="AB194" s="70"/>
      <c r="AC194" s="70"/>
      <c r="AD194" s="70"/>
      <c r="AE194" s="70"/>
      <c r="AS194" s="70"/>
      <c r="AT194" s="70"/>
      <c r="BH194" s="70"/>
      <c r="BI194" s="70"/>
      <c r="BW194" s="70"/>
      <c r="BX194" s="70"/>
      <c r="MN194" s="71"/>
      <c r="MO194" s="71"/>
      <c r="MP194" s="38"/>
      <c r="MQ194" s="38"/>
      <c r="MR194" s="38"/>
      <c r="MS194" s="38"/>
      <c r="MT194" s="38"/>
      <c r="MU194" s="38"/>
      <c r="MV194" s="38"/>
      <c r="MW194" s="38"/>
      <c r="MX194" s="38"/>
      <c r="MY194" s="38"/>
      <c r="MZ194" s="38"/>
      <c r="NA194" s="38"/>
      <c r="NB194" s="38"/>
      <c r="NC194" s="71"/>
      <c r="ND194" s="71"/>
      <c r="NE194" s="38"/>
      <c r="NF194" s="38"/>
      <c r="NG194" s="38"/>
      <c r="NH194" s="38"/>
      <c r="NI194" s="38"/>
      <c r="NJ194" s="38"/>
      <c r="NK194" s="38"/>
      <c r="NL194" s="38"/>
      <c r="NM194" s="38"/>
      <c r="NN194" s="38"/>
      <c r="NO194" s="38"/>
      <c r="NP194" s="38"/>
      <c r="NQ194" s="38"/>
      <c r="NR194" s="71"/>
      <c r="NS194" s="71"/>
      <c r="NT194" s="38"/>
      <c r="NU194" s="38"/>
      <c r="NV194" s="38"/>
      <c r="NW194" s="38"/>
      <c r="NX194" s="38"/>
      <c r="NY194" s="38"/>
      <c r="NZ194" s="38"/>
      <c r="OA194" s="38"/>
      <c r="OB194" s="38"/>
      <c r="OC194" s="38"/>
      <c r="OD194" s="38"/>
      <c r="OE194" s="38"/>
      <c r="OF194" s="38"/>
      <c r="OG194" s="71"/>
      <c r="OH194" s="71"/>
      <c r="OI194" s="38"/>
      <c r="OJ194" s="38"/>
      <c r="OK194" s="38"/>
      <c r="OL194" s="38"/>
      <c r="OM194" s="38"/>
      <c r="ON194" s="38"/>
      <c r="OO194" s="38"/>
      <c r="OP194" s="38"/>
      <c r="OQ194" s="38"/>
      <c r="OR194" s="38"/>
      <c r="OS194" s="38"/>
      <c r="OT194" s="38"/>
      <c r="OU194" s="38"/>
      <c r="OV194" s="71"/>
      <c r="OW194" s="71"/>
      <c r="OX194" s="38"/>
      <c r="OY194" s="38"/>
      <c r="OZ194" s="38"/>
      <c r="PA194" s="38"/>
      <c r="PB194" s="38"/>
      <c r="PC194" s="38"/>
      <c r="PD194" s="38"/>
      <c r="PE194" s="38"/>
      <c r="PF194" s="38"/>
      <c r="PG194" s="38"/>
      <c r="PH194" s="38"/>
      <c r="PI194" s="38"/>
      <c r="PJ194" s="38"/>
    </row>
    <row r="195" spans="1:426" s="20" customFormat="1" x14ac:dyDescent="0.25">
      <c r="A195" s="1"/>
      <c r="X195" s="1"/>
      <c r="Y195" s="69"/>
      <c r="Z195" s="69"/>
      <c r="AA195" s="69"/>
      <c r="AB195" s="70"/>
      <c r="AC195" s="70"/>
      <c r="AD195" s="70"/>
      <c r="AE195" s="70"/>
      <c r="AS195" s="70"/>
      <c r="AT195" s="70"/>
      <c r="BH195" s="70"/>
      <c r="BI195" s="70"/>
      <c r="BW195" s="70"/>
      <c r="BX195" s="70"/>
      <c r="MN195" s="71"/>
      <c r="MO195" s="71"/>
      <c r="MP195" s="38"/>
      <c r="MQ195" s="38"/>
      <c r="MR195" s="38"/>
      <c r="MS195" s="38"/>
      <c r="MT195" s="38"/>
      <c r="MU195" s="38"/>
      <c r="MV195" s="38"/>
      <c r="MW195" s="38"/>
      <c r="MX195" s="38"/>
      <c r="MY195" s="38"/>
      <c r="MZ195" s="38"/>
      <c r="NA195" s="38"/>
      <c r="NB195" s="38"/>
      <c r="NC195" s="71"/>
      <c r="ND195" s="71"/>
      <c r="NE195" s="38"/>
      <c r="NF195" s="38"/>
      <c r="NG195" s="38"/>
      <c r="NH195" s="38"/>
      <c r="NI195" s="38"/>
      <c r="NJ195" s="38"/>
      <c r="NK195" s="38"/>
      <c r="NL195" s="38"/>
      <c r="NM195" s="38"/>
      <c r="NN195" s="38"/>
      <c r="NO195" s="38"/>
      <c r="NP195" s="38"/>
      <c r="NQ195" s="38"/>
      <c r="NR195" s="71"/>
      <c r="NS195" s="71"/>
      <c r="NT195" s="38"/>
      <c r="NU195" s="38"/>
      <c r="NV195" s="38"/>
      <c r="NW195" s="38"/>
      <c r="NX195" s="38"/>
      <c r="NY195" s="38"/>
      <c r="NZ195" s="38"/>
      <c r="OA195" s="38"/>
      <c r="OB195" s="38"/>
      <c r="OC195" s="38"/>
      <c r="OD195" s="38"/>
      <c r="OE195" s="38"/>
      <c r="OF195" s="38"/>
      <c r="OG195" s="71"/>
      <c r="OH195" s="71"/>
      <c r="OI195" s="38"/>
      <c r="OJ195" s="38"/>
      <c r="OK195" s="38"/>
      <c r="OL195" s="38"/>
      <c r="OM195" s="38"/>
      <c r="ON195" s="38"/>
      <c r="OO195" s="38"/>
      <c r="OP195" s="38"/>
      <c r="OQ195" s="38"/>
      <c r="OR195" s="38"/>
      <c r="OS195" s="38"/>
      <c r="OT195" s="38"/>
      <c r="OU195" s="38"/>
      <c r="OV195" s="71"/>
      <c r="OW195" s="71"/>
      <c r="OX195" s="38"/>
      <c r="OY195" s="38"/>
      <c r="OZ195" s="38"/>
      <c r="PA195" s="38"/>
      <c r="PB195" s="38"/>
      <c r="PC195" s="38"/>
      <c r="PD195" s="38"/>
      <c r="PE195" s="38"/>
      <c r="PF195" s="38"/>
      <c r="PG195" s="38"/>
      <c r="PH195" s="38"/>
      <c r="PI195" s="38"/>
      <c r="PJ195" s="38"/>
    </row>
    <row r="196" spans="1:426" s="20" customFormat="1" x14ac:dyDescent="0.25">
      <c r="A196" s="1"/>
      <c r="X196" s="1"/>
      <c r="Y196" s="69"/>
      <c r="Z196" s="69"/>
      <c r="AA196" s="69"/>
      <c r="AB196" s="70"/>
      <c r="AC196" s="70"/>
      <c r="AD196" s="70"/>
      <c r="AE196" s="70"/>
      <c r="AS196" s="70"/>
      <c r="AT196" s="70"/>
      <c r="BH196" s="70"/>
      <c r="BI196" s="70"/>
      <c r="BW196" s="70"/>
      <c r="BX196" s="70"/>
      <c r="MN196" s="71"/>
      <c r="MO196" s="71"/>
      <c r="MP196" s="38"/>
      <c r="MQ196" s="38"/>
      <c r="MR196" s="38"/>
      <c r="MS196" s="38"/>
      <c r="MT196" s="38"/>
      <c r="MU196" s="38"/>
      <c r="MV196" s="38"/>
      <c r="MW196" s="38"/>
      <c r="MX196" s="38"/>
      <c r="MY196" s="38"/>
      <c r="MZ196" s="38"/>
      <c r="NA196" s="38"/>
      <c r="NB196" s="38"/>
      <c r="NC196" s="71"/>
      <c r="ND196" s="71"/>
      <c r="NE196" s="38"/>
      <c r="NF196" s="38"/>
      <c r="NG196" s="38"/>
      <c r="NH196" s="38"/>
      <c r="NI196" s="38"/>
      <c r="NJ196" s="38"/>
      <c r="NK196" s="38"/>
      <c r="NL196" s="38"/>
      <c r="NM196" s="38"/>
      <c r="NN196" s="38"/>
      <c r="NO196" s="38"/>
      <c r="NP196" s="38"/>
      <c r="NQ196" s="38"/>
      <c r="NR196" s="71"/>
      <c r="NS196" s="71"/>
      <c r="NT196" s="38"/>
      <c r="NU196" s="38"/>
      <c r="NV196" s="38"/>
      <c r="NW196" s="38"/>
      <c r="NX196" s="38"/>
      <c r="NY196" s="38"/>
      <c r="NZ196" s="38"/>
      <c r="OA196" s="38"/>
      <c r="OB196" s="38"/>
      <c r="OC196" s="38"/>
      <c r="OD196" s="38"/>
      <c r="OE196" s="38"/>
      <c r="OF196" s="38"/>
      <c r="OG196" s="71"/>
      <c r="OH196" s="71"/>
      <c r="OI196" s="38"/>
      <c r="OJ196" s="38"/>
      <c r="OK196" s="38"/>
      <c r="OL196" s="38"/>
      <c r="OM196" s="38"/>
      <c r="ON196" s="38"/>
      <c r="OO196" s="38"/>
      <c r="OP196" s="38"/>
      <c r="OQ196" s="38"/>
      <c r="OR196" s="38"/>
      <c r="OS196" s="38"/>
      <c r="OT196" s="38"/>
      <c r="OU196" s="38"/>
      <c r="OV196" s="71"/>
      <c r="OW196" s="71"/>
      <c r="OX196" s="38"/>
      <c r="OY196" s="38"/>
      <c r="OZ196" s="38"/>
      <c r="PA196" s="38"/>
      <c r="PB196" s="38"/>
      <c r="PC196" s="38"/>
      <c r="PD196" s="38"/>
      <c r="PE196" s="38"/>
      <c r="PF196" s="38"/>
      <c r="PG196" s="38"/>
      <c r="PH196" s="38"/>
      <c r="PI196" s="38"/>
      <c r="PJ196" s="38"/>
    </row>
    <row r="197" spans="1:426" s="20" customFormat="1" x14ac:dyDescent="0.25">
      <c r="A197" s="1"/>
      <c r="X197" s="1"/>
      <c r="Y197" s="69"/>
      <c r="Z197" s="69"/>
      <c r="AA197" s="69"/>
      <c r="AB197" s="70"/>
      <c r="AC197" s="70"/>
      <c r="AD197" s="70"/>
      <c r="AE197" s="70"/>
      <c r="AS197" s="70"/>
      <c r="AT197" s="70"/>
      <c r="BH197" s="70"/>
      <c r="BI197" s="70"/>
      <c r="BW197" s="70"/>
      <c r="BX197" s="70"/>
      <c r="MN197" s="71"/>
      <c r="MO197" s="71"/>
      <c r="MP197" s="38"/>
      <c r="MQ197" s="38"/>
      <c r="MR197" s="38"/>
      <c r="MS197" s="38"/>
      <c r="MT197" s="38"/>
      <c r="MU197" s="38"/>
      <c r="MV197" s="38"/>
      <c r="MW197" s="38"/>
      <c r="MX197" s="38"/>
      <c r="MY197" s="38"/>
      <c r="MZ197" s="38"/>
      <c r="NA197" s="38"/>
      <c r="NB197" s="38"/>
      <c r="NC197" s="71"/>
      <c r="ND197" s="71"/>
      <c r="NE197" s="38"/>
      <c r="NF197" s="38"/>
      <c r="NG197" s="38"/>
      <c r="NH197" s="38"/>
      <c r="NI197" s="38"/>
      <c r="NJ197" s="38"/>
      <c r="NK197" s="38"/>
      <c r="NL197" s="38"/>
      <c r="NM197" s="38"/>
      <c r="NN197" s="38"/>
      <c r="NO197" s="38"/>
      <c r="NP197" s="38"/>
      <c r="NQ197" s="38"/>
      <c r="NR197" s="71"/>
      <c r="NS197" s="71"/>
      <c r="NT197" s="38"/>
      <c r="NU197" s="38"/>
      <c r="NV197" s="38"/>
      <c r="NW197" s="38"/>
      <c r="NX197" s="38"/>
      <c r="NY197" s="38"/>
      <c r="NZ197" s="38"/>
      <c r="OA197" s="38"/>
      <c r="OB197" s="38"/>
      <c r="OC197" s="38"/>
      <c r="OD197" s="38"/>
      <c r="OE197" s="38"/>
      <c r="OF197" s="38"/>
      <c r="OG197" s="71"/>
      <c r="OH197" s="71"/>
      <c r="OI197" s="38"/>
      <c r="OJ197" s="38"/>
      <c r="OK197" s="38"/>
      <c r="OL197" s="38"/>
      <c r="OM197" s="38"/>
      <c r="ON197" s="38"/>
      <c r="OO197" s="38"/>
      <c r="OP197" s="38"/>
      <c r="OQ197" s="38"/>
      <c r="OR197" s="38"/>
      <c r="OS197" s="38"/>
      <c r="OT197" s="38"/>
      <c r="OU197" s="38"/>
      <c r="OV197" s="71"/>
      <c r="OW197" s="71"/>
      <c r="OX197" s="38"/>
      <c r="OY197" s="38"/>
      <c r="OZ197" s="38"/>
      <c r="PA197" s="38"/>
      <c r="PB197" s="38"/>
      <c r="PC197" s="38"/>
      <c r="PD197" s="38"/>
      <c r="PE197" s="38"/>
      <c r="PF197" s="38"/>
      <c r="PG197" s="38"/>
      <c r="PH197" s="38"/>
      <c r="PI197" s="38"/>
      <c r="PJ197" s="38"/>
    </row>
    <row r="199" spans="1:426" s="22" customFormat="1" x14ac:dyDescent="0.25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426" s="22" customFormat="1" x14ac:dyDescent="0.25"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  <c r="ET200" s="68"/>
      <c r="EU200" s="68"/>
      <c r="EV200" s="68"/>
      <c r="EW200" s="68"/>
      <c r="EX200" s="68"/>
      <c r="EY200" s="68"/>
      <c r="EZ200" s="68"/>
      <c r="FA200" s="68"/>
      <c r="FB200" s="68"/>
      <c r="FC200" s="68"/>
      <c r="FD200" s="68"/>
      <c r="FE200" s="68"/>
      <c r="FF200" s="68"/>
      <c r="FG200" s="68"/>
      <c r="FH200" s="68"/>
      <c r="FI200" s="68"/>
      <c r="FJ200" s="68"/>
      <c r="FK200" s="68"/>
      <c r="FL200" s="68"/>
      <c r="FM200" s="68"/>
      <c r="FN200" s="68"/>
      <c r="FO200" s="68"/>
      <c r="FP200" s="68"/>
      <c r="FQ200" s="68"/>
      <c r="FR200" s="68"/>
      <c r="FS200" s="68"/>
      <c r="FT200" s="68"/>
      <c r="FU200" s="68"/>
      <c r="FV200" s="68"/>
      <c r="FW200" s="68"/>
      <c r="FX200" s="68"/>
      <c r="FY200" s="68"/>
      <c r="FZ200" s="68"/>
      <c r="GA200" s="68"/>
      <c r="GB200" s="68"/>
      <c r="GC200" s="68"/>
      <c r="GD200" s="68"/>
      <c r="GE200" s="68"/>
      <c r="GF200" s="68"/>
      <c r="GG200" s="68"/>
      <c r="GH200" s="68"/>
      <c r="GI200" s="68"/>
      <c r="GJ200" s="68"/>
      <c r="GK200" s="68"/>
      <c r="GL200" s="68"/>
      <c r="GM200" s="68"/>
      <c r="GN200" s="68"/>
      <c r="GO200" s="68"/>
      <c r="GP200" s="68"/>
      <c r="GQ200" s="68"/>
      <c r="GR200" s="68"/>
      <c r="GS200" s="68"/>
      <c r="GT200" s="68"/>
      <c r="GU200" s="68"/>
      <c r="GV200" s="68"/>
      <c r="GW200" s="68"/>
      <c r="GX200" s="68"/>
      <c r="GY200" s="68"/>
      <c r="GZ200" s="68"/>
      <c r="HA200" s="68"/>
      <c r="HB200" s="68"/>
      <c r="HC200" s="68"/>
      <c r="HD200" s="68"/>
      <c r="HE200" s="68"/>
      <c r="HF200" s="68"/>
      <c r="HG200" s="68"/>
      <c r="HH200" s="68"/>
      <c r="HI200" s="68"/>
      <c r="HJ200" s="68"/>
      <c r="HK200" s="68"/>
      <c r="HL200" s="68"/>
      <c r="HM200" s="68"/>
      <c r="HN200" s="68"/>
      <c r="HO200" s="68"/>
      <c r="HP200" s="68"/>
      <c r="HQ200" s="68"/>
      <c r="HR200" s="68"/>
      <c r="HS200" s="68"/>
      <c r="HT200" s="68"/>
      <c r="HU200" s="68"/>
      <c r="HV200" s="68"/>
      <c r="HW200" s="68"/>
      <c r="HX200" s="68"/>
      <c r="HY200" s="68"/>
      <c r="HZ200" s="68"/>
      <c r="IA200" s="68"/>
    </row>
    <row r="201" spans="1:426" s="22" customFormat="1" x14ac:dyDescent="0.25"/>
    <row r="202" spans="1:426" s="22" customFormat="1" x14ac:dyDescent="0.25">
      <c r="A202" s="1"/>
    </row>
    <row r="203" spans="1:426" s="22" customFormat="1" x14ac:dyDescent="0.25">
      <c r="A203" s="1"/>
    </row>
    <row r="204" spans="1:426" s="22" customFormat="1" x14ac:dyDescent="0.25">
      <c r="A204" s="1"/>
    </row>
    <row r="205" spans="1:426" s="22" customFormat="1" x14ac:dyDescent="0.25">
      <c r="A205" s="1"/>
    </row>
    <row r="206" spans="1:426" s="22" customFormat="1" x14ac:dyDescent="0.25">
      <c r="A206" s="1"/>
    </row>
    <row r="207" spans="1:426" s="22" customFormat="1" x14ac:dyDescent="0.25"/>
    <row r="208" spans="1:426" s="22" customForma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DC208" s="68"/>
      <c r="DD208" s="68"/>
      <c r="DE208" s="68"/>
      <c r="DF208" s="68"/>
      <c r="DG208" s="68"/>
      <c r="DH208" s="68"/>
      <c r="DI208" s="68"/>
      <c r="DJ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  <c r="ET208" s="68"/>
      <c r="EU208" s="68"/>
      <c r="EV208" s="68"/>
      <c r="EW208" s="68"/>
      <c r="EX208" s="68"/>
      <c r="EY208" s="68"/>
      <c r="EZ208" s="68"/>
      <c r="FA208" s="68"/>
      <c r="FB208" s="68"/>
      <c r="FC208" s="68"/>
      <c r="FD208" s="68"/>
      <c r="FE208" s="68"/>
      <c r="FF208" s="68"/>
      <c r="FG208" s="68"/>
      <c r="FH208" s="68"/>
      <c r="FI208" s="68"/>
      <c r="FJ208" s="68"/>
      <c r="FK208" s="68"/>
      <c r="FL208" s="68"/>
      <c r="FM208" s="68"/>
      <c r="FN208" s="68"/>
      <c r="FO208" s="68"/>
      <c r="FP208" s="68"/>
      <c r="FQ208" s="68"/>
      <c r="FR208" s="68"/>
      <c r="FS208" s="68"/>
      <c r="FT208" s="68"/>
      <c r="FU208" s="68"/>
      <c r="FV208" s="68"/>
      <c r="FW208" s="68"/>
      <c r="FX208" s="68"/>
      <c r="FY208" s="68"/>
      <c r="FZ208" s="68"/>
      <c r="GA208" s="68"/>
      <c r="GB208" s="68"/>
      <c r="GC208" s="68"/>
      <c r="GD208" s="68"/>
      <c r="GE208" s="68"/>
      <c r="GF208" s="68"/>
      <c r="GG208" s="68"/>
      <c r="GH208" s="68"/>
      <c r="GI208" s="68"/>
      <c r="GJ208" s="68"/>
      <c r="GK208" s="68"/>
      <c r="GL208" s="68"/>
      <c r="GM208" s="68"/>
      <c r="GN208" s="68"/>
      <c r="GO208" s="68"/>
      <c r="GP208" s="68"/>
      <c r="GQ208" s="68"/>
      <c r="GR208" s="68"/>
      <c r="GS208" s="68"/>
      <c r="GT208" s="68"/>
      <c r="GU208" s="68"/>
      <c r="GV208" s="68"/>
      <c r="GW208" s="68"/>
      <c r="GX208" s="68"/>
      <c r="GY208" s="68"/>
      <c r="GZ208" s="68"/>
      <c r="HA208" s="68"/>
      <c r="HB208" s="68"/>
      <c r="HC208" s="68"/>
      <c r="HD208" s="68"/>
      <c r="HE208" s="68"/>
      <c r="HF208" s="68"/>
      <c r="HG208" s="68"/>
      <c r="HH208" s="68"/>
      <c r="HI208" s="68"/>
      <c r="HJ208" s="68"/>
      <c r="HK208" s="68"/>
      <c r="HL208" s="68"/>
      <c r="HM208" s="68"/>
      <c r="HN208" s="68"/>
      <c r="HO208" s="68"/>
      <c r="HP208" s="68"/>
      <c r="HQ208" s="68"/>
      <c r="HR208" s="68"/>
      <c r="HS208" s="68"/>
      <c r="HT208" s="68"/>
      <c r="HU208" s="68"/>
      <c r="HV208" s="68"/>
      <c r="HW208" s="68"/>
      <c r="HX208" s="68"/>
      <c r="HY208" s="68"/>
      <c r="HZ208" s="68"/>
      <c r="IA208" s="68"/>
      <c r="IB208" s="68"/>
      <c r="IC208" s="68"/>
      <c r="ID208" s="68"/>
      <c r="IE208" s="68"/>
      <c r="IF208" s="68"/>
      <c r="IG208" s="68"/>
      <c r="IH208" s="68"/>
      <c r="II208" s="68"/>
      <c r="IJ208" s="68"/>
      <c r="IK208" s="68"/>
      <c r="IL208" s="68"/>
      <c r="IM208" s="68"/>
      <c r="IN208" s="68"/>
      <c r="IO208" s="68"/>
      <c r="IP208" s="68"/>
      <c r="IQ208" s="68"/>
      <c r="IR208" s="68"/>
      <c r="IS208" s="68"/>
      <c r="IT208" s="68"/>
      <c r="IU208" s="68"/>
      <c r="IV208" s="68"/>
      <c r="IW208" s="68"/>
      <c r="IX208" s="68"/>
      <c r="IY208" s="68"/>
      <c r="IZ208" s="68"/>
      <c r="JA208" s="68"/>
      <c r="JB208" s="68"/>
      <c r="JC208" s="68"/>
      <c r="JD208" s="68"/>
      <c r="JE208" s="68"/>
      <c r="JF208" s="68"/>
      <c r="JG208" s="68"/>
      <c r="JH208" s="68"/>
      <c r="JI208" s="68"/>
      <c r="JJ208" s="68"/>
      <c r="JK208" s="68"/>
      <c r="JL208" s="68"/>
      <c r="JM208" s="68"/>
      <c r="JN208" s="68"/>
      <c r="JO208" s="68"/>
      <c r="JP208" s="68"/>
      <c r="JQ208" s="68"/>
      <c r="JR208" s="68"/>
      <c r="JS208" s="68"/>
      <c r="JT208" s="68"/>
      <c r="JU208" s="68"/>
      <c r="JV208" s="68"/>
      <c r="JW208" s="68"/>
      <c r="JX208" s="68"/>
      <c r="JY208" s="68"/>
      <c r="JZ208" s="68"/>
      <c r="KA208" s="68"/>
      <c r="KB208" s="68"/>
      <c r="KC208" s="68"/>
      <c r="KD208" s="68"/>
      <c r="KE208" s="68"/>
      <c r="KF208" s="68"/>
      <c r="KG208" s="68"/>
      <c r="KH208" s="68"/>
      <c r="KI208" s="68"/>
      <c r="KJ208" s="68"/>
      <c r="KK208" s="68"/>
      <c r="KL208" s="68"/>
      <c r="KM208" s="68"/>
      <c r="KN208" s="68"/>
      <c r="KO208" s="68"/>
      <c r="KP208" s="68"/>
      <c r="KQ208" s="68"/>
      <c r="KR208" s="68"/>
      <c r="KS208" s="68"/>
      <c r="KT208" s="68"/>
      <c r="KU208" s="68"/>
      <c r="KV208" s="68"/>
      <c r="KW208" s="68"/>
      <c r="KX208" s="68"/>
      <c r="KY208" s="68"/>
      <c r="KZ208" s="68"/>
      <c r="LA208" s="68"/>
      <c r="LB208" s="68"/>
      <c r="LC208" s="68"/>
      <c r="LD208" s="68"/>
      <c r="LE208" s="68"/>
      <c r="LF208" s="68"/>
      <c r="LG208" s="68"/>
      <c r="LH208" s="68"/>
      <c r="LI208" s="68"/>
      <c r="LJ208" s="68"/>
      <c r="LK208" s="68"/>
      <c r="LL208" s="68"/>
      <c r="LM208" s="68"/>
      <c r="LN208" s="68"/>
      <c r="LO208" s="68"/>
      <c r="LP208" s="68"/>
      <c r="LQ208" s="68"/>
      <c r="LR208" s="68"/>
      <c r="LS208" s="68"/>
      <c r="LT208" s="68"/>
      <c r="LU208" s="68"/>
      <c r="LV208" s="68"/>
      <c r="LW208" s="68"/>
      <c r="LX208" s="68"/>
      <c r="LY208" s="68"/>
      <c r="LZ208" s="68"/>
      <c r="MA208" s="68"/>
      <c r="MB208" s="68"/>
      <c r="MC208" s="68"/>
      <c r="MD208" s="68"/>
      <c r="ME208" s="68"/>
      <c r="MF208" s="68"/>
      <c r="MG208" s="68"/>
      <c r="MH208" s="68"/>
      <c r="MI208" s="68"/>
      <c r="MJ208" s="68"/>
      <c r="MK208" s="68"/>
      <c r="ML208" s="68"/>
      <c r="MN208" s="38"/>
      <c r="MO208" s="38"/>
      <c r="MP208" s="72"/>
      <c r="MQ208" s="72"/>
      <c r="MR208" s="72"/>
      <c r="MS208" s="72"/>
      <c r="MT208" s="72"/>
      <c r="MU208" s="72"/>
      <c r="MV208" s="72"/>
      <c r="MW208" s="72"/>
      <c r="MX208" s="72"/>
      <c r="MY208" s="72"/>
      <c r="MZ208" s="72"/>
      <c r="NA208" s="72"/>
      <c r="NB208" s="72"/>
      <c r="NC208" s="6"/>
      <c r="ND208" s="1"/>
      <c r="NE208" s="72"/>
      <c r="NF208" s="72"/>
      <c r="NG208" s="72"/>
      <c r="NH208" s="72"/>
      <c r="NI208" s="72"/>
      <c r="NJ208" s="72"/>
      <c r="NK208" s="72"/>
      <c r="NL208" s="72"/>
      <c r="NM208" s="72"/>
      <c r="NN208" s="72"/>
      <c r="NO208" s="72"/>
      <c r="NP208" s="72"/>
      <c r="NQ208" s="72"/>
      <c r="NR208" s="1"/>
      <c r="NS208" s="1"/>
      <c r="NT208" s="72"/>
      <c r="NU208" s="72"/>
      <c r="NV208" s="72"/>
      <c r="NW208" s="72"/>
      <c r="NX208" s="72"/>
      <c r="NY208" s="72"/>
      <c r="NZ208" s="72"/>
      <c r="OA208" s="72"/>
      <c r="OB208" s="72"/>
      <c r="OC208" s="72"/>
      <c r="OD208" s="72"/>
      <c r="OE208" s="72"/>
      <c r="OF208" s="72"/>
      <c r="OG208" s="1"/>
      <c r="OH208" s="1"/>
      <c r="OI208" s="72"/>
      <c r="OJ208" s="72"/>
      <c r="OK208" s="72"/>
      <c r="OL208" s="72"/>
      <c r="OM208" s="72"/>
      <c r="ON208" s="72"/>
      <c r="OO208" s="72"/>
      <c r="OP208" s="72"/>
      <c r="OQ208" s="72"/>
      <c r="OR208" s="72"/>
      <c r="OS208" s="72"/>
      <c r="OT208" s="72"/>
      <c r="OU208" s="72"/>
      <c r="OV208" s="6"/>
      <c r="OW208" s="38"/>
      <c r="OX208" s="72"/>
      <c r="OY208" s="72"/>
      <c r="OZ208" s="72"/>
      <c r="PA208" s="72"/>
      <c r="PB208" s="72"/>
      <c r="PC208" s="72"/>
      <c r="PD208" s="72"/>
      <c r="PE208" s="72"/>
      <c r="PF208" s="72"/>
      <c r="PG208" s="72"/>
      <c r="PH208" s="72"/>
      <c r="PI208" s="72"/>
      <c r="PJ208" s="72"/>
    </row>
    <row r="209" spans="1:426" s="22" customFormat="1" x14ac:dyDescent="0.25"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X209" s="72"/>
      <c r="Y209" s="72"/>
      <c r="Z209" s="72"/>
      <c r="AA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6"/>
      <c r="AT209" s="1"/>
      <c r="AU209" s="72"/>
      <c r="AV209" s="72"/>
      <c r="AW209" s="72"/>
      <c r="AX209" s="72"/>
      <c r="AY209" s="72"/>
      <c r="AZ209" s="72"/>
      <c r="BA209" s="72"/>
      <c r="BB209" s="72"/>
      <c r="BC209" s="72"/>
      <c r="BD209" s="72"/>
      <c r="BE209" s="72"/>
      <c r="BF209" s="72"/>
      <c r="BG209" s="72"/>
      <c r="BH209" s="1"/>
      <c r="BI209" s="1"/>
      <c r="BJ209" s="72"/>
      <c r="BK209" s="72"/>
      <c r="BL209" s="72"/>
      <c r="BM209" s="72"/>
      <c r="BN209" s="72"/>
      <c r="BO209" s="72"/>
      <c r="BP209" s="72"/>
      <c r="BQ209" s="72"/>
      <c r="BR209" s="72"/>
      <c r="BS209" s="72"/>
      <c r="BT209" s="72"/>
      <c r="BU209" s="72"/>
      <c r="BV209" s="72"/>
      <c r="BW209" s="1"/>
      <c r="BX209" s="1"/>
      <c r="BY209" s="72"/>
      <c r="BZ209" s="72"/>
      <c r="CA209" s="72"/>
      <c r="CB209" s="72"/>
      <c r="CC209" s="72"/>
      <c r="CD209" s="72"/>
      <c r="CE209" s="72"/>
      <c r="CF209" s="72"/>
      <c r="CG209" s="72"/>
      <c r="CH209" s="72"/>
      <c r="CI209" s="72"/>
      <c r="CJ209" s="72"/>
      <c r="CK209" s="72"/>
      <c r="CL209" s="6"/>
      <c r="CN209" s="72"/>
      <c r="CO209" s="72"/>
      <c r="CP209" s="72"/>
      <c r="CQ209" s="72"/>
      <c r="CR209" s="72"/>
      <c r="CS209" s="72"/>
      <c r="CT209" s="72"/>
      <c r="CU209" s="72"/>
      <c r="CV209" s="72"/>
      <c r="CW209" s="72"/>
      <c r="CX209" s="72"/>
      <c r="CY209" s="72"/>
      <c r="CZ209" s="72"/>
      <c r="MN209" s="71"/>
      <c r="MO209" s="71"/>
      <c r="MP209" s="38"/>
      <c r="MQ209" s="38"/>
      <c r="MR209" s="38"/>
      <c r="MS209" s="38"/>
      <c r="MT209" s="38"/>
      <c r="MU209" s="38"/>
      <c r="MV209" s="38"/>
      <c r="MW209" s="38"/>
      <c r="MX209" s="38"/>
      <c r="MY209" s="38"/>
      <c r="MZ209" s="38"/>
      <c r="NA209" s="38"/>
      <c r="NB209" s="38"/>
      <c r="NC209" s="71"/>
      <c r="ND209" s="71"/>
      <c r="NE209" s="38"/>
      <c r="NF209" s="38"/>
      <c r="NG209" s="38"/>
      <c r="NH209" s="38"/>
      <c r="NI209" s="38"/>
      <c r="NJ209" s="38"/>
      <c r="NK209" s="38"/>
      <c r="NL209" s="38"/>
      <c r="NM209" s="38"/>
      <c r="NN209" s="38"/>
      <c r="NO209" s="38"/>
      <c r="NP209" s="38"/>
      <c r="NQ209" s="38"/>
      <c r="NR209" s="71"/>
      <c r="NS209" s="71"/>
      <c r="NT209" s="38"/>
      <c r="NU209" s="38"/>
      <c r="NV209" s="38"/>
      <c r="NW209" s="38"/>
      <c r="NX209" s="38"/>
      <c r="NY209" s="38"/>
      <c r="NZ209" s="38"/>
      <c r="OA209" s="38"/>
      <c r="OB209" s="38"/>
      <c r="OC209" s="38"/>
      <c r="OD209" s="38"/>
      <c r="OE209" s="38"/>
      <c r="OF209" s="38"/>
      <c r="OG209" s="71"/>
      <c r="OH209" s="71"/>
      <c r="OI209" s="38"/>
      <c r="OJ209" s="38"/>
      <c r="OK209" s="38"/>
      <c r="OL209" s="38"/>
      <c r="OM209" s="38"/>
      <c r="ON209" s="38"/>
      <c r="OO209" s="38"/>
      <c r="OP209" s="38"/>
      <c r="OQ209" s="38"/>
      <c r="OR209" s="38"/>
      <c r="OS209" s="38"/>
      <c r="OT209" s="38"/>
      <c r="OU209" s="38"/>
      <c r="OV209" s="71"/>
      <c r="OW209" s="71"/>
      <c r="OX209" s="38"/>
      <c r="OY209" s="38"/>
      <c r="OZ209" s="38"/>
      <c r="PA209" s="38"/>
      <c r="PB209" s="38"/>
      <c r="PC209" s="38"/>
      <c r="PD209" s="38"/>
      <c r="PE209" s="38"/>
      <c r="PF209" s="38"/>
      <c r="PG209" s="38"/>
      <c r="PH209" s="38"/>
      <c r="PI209" s="38"/>
      <c r="PJ209" s="38"/>
    </row>
    <row r="210" spans="1:426" s="22" customFormat="1" x14ac:dyDescent="0.25">
      <c r="X210" s="1"/>
      <c r="Y210" s="69"/>
      <c r="Z210" s="69"/>
      <c r="AA210" s="69"/>
      <c r="AB210" s="70"/>
      <c r="AC210" s="70"/>
      <c r="AD210" s="70"/>
      <c r="AE210" s="70"/>
      <c r="AS210" s="70"/>
      <c r="AT210" s="70"/>
      <c r="BH210" s="70"/>
      <c r="BI210" s="70"/>
      <c r="BW210" s="70"/>
      <c r="BX210" s="70"/>
      <c r="MN210" s="71"/>
      <c r="MO210" s="71"/>
      <c r="MP210" s="38"/>
      <c r="MQ210" s="38"/>
      <c r="MR210" s="38"/>
      <c r="MS210" s="38"/>
      <c r="MT210" s="38"/>
      <c r="MU210" s="38"/>
      <c r="MV210" s="38"/>
      <c r="MW210" s="38"/>
      <c r="MX210" s="38"/>
      <c r="MY210" s="38"/>
      <c r="MZ210" s="38"/>
      <c r="NA210" s="38"/>
      <c r="NB210" s="38"/>
      <c r="NC210" s="71"/>
      <c r="ND210" s="71"/>
      <c r="NE210" s="38"/>
      <c r="NF210" s="38"/>
      <c r="NG210" s="38"/>
      <c r="NH210" s="38"/>
      <c r="NI210" s="38"/>
      <c r="NJ210" s="38"/>
      <c r="NK210" s="38"/>
      <c r="NL210" s="38"/>
      <c r="NM210" s="38"/>
      <c r="NN210" s="38"/>
      <c r="NO210" s="38"/>
      <c r="NP210" s="38"/>
      <c r="NQ210" s="38"/>
      <c r="NR210" s="71"/>
      <c r="NS210" s="71"/>
      <c r="NT210" s="38"/>
      <c r="NU210" s="38"/>
      <c r="NV210" s="38"/>
      <c r="NW210" s="38"/>
      <c r="NX210" s="38"/>
      <c r="NY210" s="38"/>
      <c r="NZ210" s="38"/>
      <c r="OA210" s="38"/>
      <c r="OB210" s="38"/>
      <c r="OC210" s="38"/>
      <c r="OD210" s="38"/>
      <c r="OE210" s="38"/>
      <c r="OF210" s="38"/>
      <c r="OG210" s="71"/>
      <c r="OH210" s="71"/>
      <c r="OI210" s="38"/>
      <c r="OJ210" s="38"/>
      <c r="OK210" s="38"/>
      <c r="OL210" s="38"/>
      <c r="OM210" s="38"/>
      <c r="ON210" s="38"/>
      <c r="OO210" s="38"/>
      <c r="OP210" s="38"/>
      <c r="OQ210" s="38"/>
      <c r="OR210" s="38"/>
      <c r="OS210" s="38"/>
      <c r="OT210" s="38"/>
      <c r="OU210" s="38"/>
      <c r="OV210" s="71"/>
      <c r="OW210" s="71"/>
      <c r="OX210" s="38"/>
      <c r="OY210" s="38"/>
      <c r="OZ210" s="38"/>
      <c r="PA210" s="38"/>
      <c r="PB210" s="38"/>
      <c r="PC210" s="38"/>
      <c r="PD210" s="38"/>
      <c r="PE210" s="38"/>
      <c r="PF210" s="38"/>
      <c r="PG210" s="38"/>
      <c r="PH210" s="38"/>
      <c r="PI210" s="38"/>
      <c r="PJ210" s="38"/>
    </row>
    <row r="211" spans="1:426" s="22" customFormat="1" x14ac:dyDescent="0.25">
      <c r="A211" s="1"/>
      <c r="X211" s="1"/>
      <c r="Y211" s="69"/>
      <c r="Z211" s="69"/>
      <c r="AA211" s="69"/>
      <c r="AB211" s="70"/>
      <c r="AC211" s="70"/>
      <c r="AD211" s="70"/>
      <c r="AE211" s="70"/>
      <c r="AS211" s="70"/>
      <c r="AT211" s="70"/>
      <c r="BH211" s="70"/>
      <c r="BI211" s="70"/>
      <c r="BW211" s="70"/>
      <c r="BX211" s="70"/>
      <c r="MN211" s="71"/>
      <c r="MO211" s="71"/>
      <c r="MP211" s="38"/>
      <c r="MQ211" s="38"/>
      <c r="MR211" s="38"/>
      <c r="MS211" s="38"/>
      <c r="MT211" s="38"/>
      <c r="MU211" s="38"/>
      <c r="MV211" s="38"/>
      <c r="MW211" s="38"/>
      <c r="MX211" s="38"/>
      <c r="MY211" s="38"/>
      <c r="MZ211" s="38"/>
      <c r="NA211" s="38"/>
      <c r="NB211" s="38"/>
      <c r="NC211" s="71"/>
      <c r="ND211" s="71"/>
      <c r="NE211" s="38"/>
      <c r="NF211" s="38"/>
      <c r="NG211" s="38"/>
      <c r="NH211" s="38"/>
      <c r="NI211" s="38"/>
      <c r="NJ211" s="38"/>
      <c r="NK211" s="38"/>
      <c r="NL211" s="38"/>
      <c r="NM211" s="38"/>
      <c r="NN211" s="38"/>
      <c r="NO211" s="38"/>
      <c r="NP211" s="38"/>
      <c r="NQ211" s="38"/>
      <c r="NR211" s="71"/>
      <c r="NS211" s="71"/>
      <c r="NT211" s="38"/>
      <c r="NU211" s="38"/>
      <c r="NV211" s="38"/>
      <c r="NW211" s="38"/>
      <c r="NX211" s="38"/>
      <c r="NY211" s="38"/>
      <c r="NZ211" s="38"/>
      <c r="OA211" s="38"/>
      <c r="OB211" s="38"/>
      <c r="OC211" s="38"/>
      <c r="OD211" s="38"/>
      <c r="OE211" s="38"/>
      <c r="OF211" s="38"/>
      <c r="OG211" s="71"/>
      <c r="OH211" s="71"/>
      <c r="OI211" s="38"/>
      <c r="OJ211" s="38"/>
      <c r="OK211" s="38"/>
      <c r="OL211" s="38"/>
      <c r="OM211" s="38"/>
      <c r="ON211" s="38"/>
      <c r="OO211" s="38"/>
      <c r="OP211" s="38"/>
      <c r="OQ211" s="38"/>
      <c r="OR211" s="38"/>
      <c r="OS211" s="38"/>
      <c r="OT211" s="38"/>
      <c r="OU211" s="38"/>
      <c r="OV211" s="71"/>
      <c r="OW211" s="71"/>
      <c r="OX211" s="38"/>
      <c r="OY211" s="38"/>
      <c r="OZ211" s="38"/>
      <c r="PA211" s="38"/>
      <c r="PB211" s="38"/>
      <c r="PC211" s="38"/>
      <c r="PD211" s="38"/>
      <c r="PE211" s="38"/>
      <c r="PF211" s="38"/>
      <c r="PG211" s="38"/>
      <c r="PH211" s="38"/>
      <c r="PI211" s="38"/>
      <c r="PJ211" s="38"/>
    </row>
    <row r="212" spans="1:426" s="22" customFormat="1" x14ac:dyDescent="0.25">
      <c r="A212" s="1"/>
      <c r="X212" s="1"/>
      <c r="Y212" s="69"/>
      <c r="Z212" s="69"/>
      <c r="AA212" s="69"/>
      <c r="AB212" s="70"/>
      <c r="AC212" s="70"/>
      <c r="AD212" s="70"/>
      <c r="AE212" s="70"/>
      <c r="AS212" s="70"/>
      <c r="AT212" s="70"/>
      <c r="BH212" s="70"/>
      <c r="BI212" s="70"/>
      <c r="BW212" s="70"/>
      <c r="BX212" s="70"/>
      <c r="MN212" s="71"/>
      <c r="MO212" s="71"/>
      <c r="MP212" s="38"/>
      <c r="MQ212" s="38"/>
      <c r="MR212" s="38"/>
      <c r="MS212" s="38"/>
      <c r="MT212" s="38"/>
      <c r="MU212" s="38"/>
      <c r="MV212" s="38"/>
      <c r="MW212" s="38"/>
      <c r="MX212" s="38"/>
      <c r="MY212" s="38"/>
      <c r="MZ212" s="38"/>
      <c r="NA212" s="38"/>
      <c r="NB212" s="38"/>
      <c r="NC212" s="71"/>
      <c r="ND212" s="71"/>
      <c r="NE212" s="38"/>
      <c r="NF212" s="38"/>
      <c r="NG212" s="38"/>
      <c r="NH212" s="38"/>
      <c r="NI212" s="38"/>
      <c r="NJ212" s="38"/>
      <c r="NK212" s="38"/>
      <c r="NL212" s="38"/>
      <c r="NM212" s="38"/>
      <c r="NN212" s="38"/>
      <c r="NO212" s="38"/>
      <c r="NP212" s="38"/>
      <c r="NQ212" s="38"/>
      <c r="NR212" s="71"/>
      <c r="NS212" s="71"/>
      <c r="NT212" s="38"/>
      <c r="NU212" s="38"/>
      <c r="NV212" s="38"/>
      <c r="NW212" s="38"/>
      <c r="NX212" s="38"/>
      <c r="NY212" s="38"/>
      <c r="NZ212" s="38"/>
      <c r="OA212" s="38"/>
      <c r="OB212" s="38"/>
      <c r="OC212" s="38"/>
      <c r="OD212" s="38"/>
      <c r="OE212" s="38"/>
      <c r="OF212" s="38"/>
      <c r="OG212" s="71"/>
      <c r="OH212" s="71"/>
      <c r="OI212" s="38"/>
      <c r="OJ212" s="38"/>
      <c r="OK212" s="38"/>
      <c r="OL212" s="38"/>
      <c r="OM212" s="38"/>
      <c r="ON212" s="38"/>
      <c r="OO212" s="38"/>
      <c r="OP212" s="38"/>
      <c r="OQ212" s="38"/>
      <c r="OR212" s="38"/>
      <c r="OS212" s="38"/>
      <c r="OT212" s="38"/>
      <c r="OU212" s="38"/>
      <c r="OV212" s="71"/>
      <c r="OW212" s="71"/>
      <c r="OX212" s="38"/>
      <c r="OY212" s="38"/>
      <c r="OZ212" s="38"/>
      <c r="PA212" s="38"/>
      <c r="PB212" s="38"/>
      <c r="PC212" s="38"/>
      <c r="PD212" s="38"/>
      <c r="PE212" s="38"/>
      <c r="PF212" s="38"/>
      <c r="PG212" s="38"/>
      <c r="PH212" s="38"/>
      <c r="PI212" s="38"/>
      <c r="PJ212" s="38"/>
    </row>
    <row r="213" spans="1:426" s="22" customFormat="1" x14ac:dyDescent="0.25">
      <c r="A213" s="1"/>
      <c r="X213" s="1"/>
      <c r="Y213" s="69"/>
      <c r="Z213" s="69"/>
      <c r="AA213" s="69"/>
      <c r="AB213" s="70"/>
      <c r="AC213" s="70"/>
      <c r="AD213" s="70"/>
      <c r="AE213" s="70"/>
      <c r="AS213" s="70"/>
      <c r="AT213" s="70"/>
      <c r="BH213" s="70"/>
      <c r="BI213" s="70"/>
      <c r="BW213" s="70"/>
      <c r="BX213" s="70"/>
      <c r="MN213" s="71"/>
      <c r="MO213" s="71"/>
      <c r="MP213" s="38"/>
      <c r="MQ213" s="38"/>
      <c r="MR213" s="38"/>
      <c r="MS213" s="38"/>
      <c r="MT213" s="38"/>
      <c r="MU213" s="38"/>
      <c r="MV213" s="38"/>
      <c r="MW213" s="38"/>
      <c r="MX213" s="38"/>
      <c r="MY213" s="38"/>
      <c r="MZ213" s="38"/>
      <c r="NA213" s="38"/>
      <c r="NB213" s="38"/>
      <c r="NC213" s="71"/>
      <c r="ND213" s="71"/>
      <c r="NE213" s="38"/>
      <c r="NF213" s="38"/>
      <c r="NG213" s="38"/>
      <c r="NH213" s="38"/>
      <c r="NI213" s="38"/>
      <c r="NJ213" s="38"/>
      <c r="NK213" s="38"/>
      <c r="NL213" s="38"/>
      <c r="NM213" s="38"/>
      <c r="NN213" s="38"/>
      <c r="NO213" s="38"/>
      <c r="NP213" s="38"/>
      <c r="NQ213" s="38"/>
      <c r="NR213" s="71"/>
      <c r="NS213" s="71"/>
      <c r="NT213" s="38"/>
      <c r="NU213" s="38"/>
      <c r="NV213" s="38"/>
      <c r="NW213" s="38"/>
      <c r="NX213" s="38"/>
      <c r="NY213" s="38"/>
      <c r="NZ213" s="38"/>
      <c r="OA213" s="38"/>
      <c r="OB213" s="38"/>
      <c r="OC213" s="38"/>
      <c r="OD213" s="38"/>
      <c r="OE213" s="38"/>
      <c r="OF213" s="38"/>
      <c r="OG213" s="71"/>
      <c r="OH213" s="71"/>
      <c r="OI213" s="38"/>
      <c r="OJ213" s="38"/>
      <c r="OK213" s="38"/>
      <c r="OL213" s="38"/>
      <c r="OM213" s="38"/>
      <c r="ON213" s="38"/>
      <c r="OO213" s="38"/>
      <c r="OP213" s="38"/>
      <c r="OQ213" s="38"/>
      <c r="OR213" s="38"/>
      <c r="OS213" s="38"/>
      <c r="OT213" s="38"/>
      <c r="OU213" s="38"/>
      <c r="OV213" s="71"/>
      <c r="OW213" s="71"/>
      <c r="OX213" s="38"/>
      <c r="OY213" s="38"/>
      <c r="OZ213" s="38"/>
      <c r="PA213" s="38"/>
      <c r="PB213" s="38"/>
      <c r="PC213" s="38"/>
      <c r="PD213" s="38"/>
      <c r="PE213" s="38"/>
      <c r="PF213" s="38"/>
      <c r="PG213" s="38"/>
      <c r="PH213" s="38"/>
      <c r="PI213" s="38"/>
      <c r="PJ213" s="38"/>
    </row>
    <row r="214" spans="1:426" s="22" customFormat="1" x14ac:dyDescent="0.25">
      <c r="A214" s="1"/>
      <c r="X214" s="1"/>
      <c r="Y214" s="69"/>
      <c r="Z214" s="69"/>
      <c r="AA214" s="69"/>
      <c r="AB214" s="70"/>
      <c r="AC214" s="70"/>
      <c r="AD214" s="70"/>
      <c r="AE214" s="70"/>
      <c r="AS214" s="70"/>
      <c r="AT214" s="70"/>
      <c r="BH214" s="70"/>
      <c r="BI214" s="70"/>
      <c r="BW214" s="70"/>
      <c r="BX214" s="70"/>
      <c r="MN214" s="71"/>
      <c r="MO214" s="71"/>
      <c r="MP214" s="38"/>
      <c r="MQ214" s="38"/>
      <c r="MR214" s="38"/>
      <c r="MS214" s="38"/>
      <c r="MT214" s="38"/>
      <c r="MU214" s="38"/>
      <c r="MV214" s="38"/>
      <c r="MW214" s="38"/>
      <c r="MX214" s="38"/>
      <c r="MY214" s="38"/>
      <c r="MZ214" s="38"/>
      <c r="NA214" s="38"/>
      <c r="NB214" s="38"/>
      <c r="NC214" s="71"/>
      <c r="ND214" s="71"/>
      <c r="NE214" s="38"/>
      <c r="NF214" s="38"/>
      <c r="NG214" s="38"/>
      <c r="NH214" s="38"/>
      <c r="NI214" s="38"/>
      <c r="NJ214" s="38"/>
      <c r="NK214" s="38"/>
      <c r="NL214" s="38"/>
      <c r="NM214" s="38"/>
      <c r="NN214" s="38"/>
      <c r="NO214" s="38"/>
      <c r="NP214" s="38"/>
      <c r="NQ214" s="38"/>
      <c r="NR214" s="71"/>
      <c r="NS214" s="71"/>
      <c r="NT214" s="38"/>
      <c r="NU214" s="38"/>
      <c r="NV214" s="38"/>
      <c r="NW214" s="38"/>
      <c r="NX214" s="38"/>
      <c r="NY214" s="38"/>
      <c r="NZ214" s="38"/>
      <c r="OA214" s="38"/>
      <c r="OB214" s="38"/>
      <c r="OC214" s="38"/>
      <c r="OD214" s="38"/>
      <c r="OE214" s="38"/>
      <c r="OF214" s="38"/>
      <c r="OG214" s="71"/>
      <c r="OH214" s="71"/>
      <c r="OI214" s="38"/>
      <c r="OJ214" s="38"/>
      <c r="OK214" s="38"/>
      <c r="OL214" s="38"/>
      <c r="OM214" s="38"/>
      <c r="ON214" s="38"/>
      <c r="OO214" s="38"/>
      <c r="OP214" s="38"/>
      <c r="OQ214" s="38"/>
      <c r="OR214" s="38"/>
      <c r="OS214" s="38"/>
      <c r="OT214" s="38"/>
      <c r="OU214" s="38"/>
      <c r="OV214" s="71"/>
      <c r="OW214" s="71"/>
      <c r="OX214" s="38"/>
      <c r="OY214" s="38"/>
      <c r="OZ214" s="38"/>
      <c r="PA214" s="38"/>
      <c r="PB214" s="38"/>
      <c r="PC214" s="38"/>
      <c r="PD214" s="38"/>
      <c r="PE214" s="38"/>
      <c r="PF214" s="38"/>
      <c r="PG214" s="38"/>
      <c r="PH214" s="38"/>
      <c r="PI214" s="38"/>
      <c r="PJ214" s="38"/>
    </row>
    <row r="215" spans="1:426" s="22" customFormat="1" x14ac:dyDescent="0.25">
      <c r="A215" s="1"/>
      <c r="X215" s="1"/>
      <c r="Y215" s="69"/>
      <c r="Z215" s="69"/>
      <c r="AA215" s="69"/>
      <c r="AB215" s="70"/>
      <c r="AC215" s="70"/>
      <c r="AD215" s="70"/>
      <c r="AE215" s="70"/>
      <c r="AS215" s="70"/>
      <c r="AT215" s="70"/>
      <c r="BH215" s="70"/>
      <c r="BI215" s="70"/>
      <c r="BW215" s="70"/>
      <c r="BX215" s="70"/>
      <c r="MN215" s="71"/>
      <c r="MO215" s="71"/>
      <c r="MP215" s="38"/>
      <c r="MQ215" s="38"/>
      <c r="MR215" s="38"/>
      <c r="MS215" s="38"/>
      <c r="MT215" s="38"/>
      <c r="MU215" s="38"/>
      <c r="MV215" s="38"/>
      <c r="MW215" s="38"/>
      <c r="MX215" s="38"/>
      <c r="MY215" s="38"/>
      <c r="MZ215" s="38"/>
      <c r="NA215" s="38"/>
      <c r="NB215" s="38"/>
      <c r="NC215" s="71"/>
      <c r="ND215" s="71"/>
      <c r="NE215" s="38"/>
      <c r="NF215" s="38"/>
      <c r="NG215" s="38"/>
      <c r="NH215" s="38"/>
      <c r="NI215" s="38"/>
      <c r="NJ215" s="38"/>
      <c r="NK215" s="38"/>
      <c r="NL215" s="38"/>
      <c r="NM215" s="38"/>
      <c r="NN215" s="38"/>
      <c r="NO215" s="38"/>
      <c r="NP215" s="38"/>
      <c r="NQ215" s="38"/>
      <c r="NR215" s="71"/>
      <c r="NS215" s="71"/>
      <c r="NT215" s="38"/>
      <c r="NU215" s="38"/>
      <c r="NV215" s="38"/>
      <c r="NW215" s="38"/>
      <c r="NX215" s="38"/>
      <c r="NY215" s="38"/>
      <c r="NZ215" s="38"/>
      <c r="OA215" s="38"/>
      <c r="OB215" s="38"/>
      <c r="OC215" s="38"/>
      <c r="OD215" s="38"/>
      <c r="OE215" s="38"/>
      <c r="OF215" s="38"/>
      <c r="OG215" s="71"/>
      <c r="OH215" s="71"/>
      <c r="OI215" s="38"/>
      <c r="OJ215" s="38"/>
      <c r="OK215" s="38"/>
      <c r="OL215" s="38"/>
      <c r="OM215" s="38"/>
      <c r="ON215" s="38"/>
      <c r="OO215" s="38"/>
      <c r="OP215" s="38"/>
      <c r="OQ215" s="38"/>
      <c r="OR215" s="38"/>
      <c r="OS215" s="38"/>
      <c r="OT215" s="38"/>
      <c r="OU215" s="38"/>
      <c r="OV215" s="71"/>
      <c r="OW215" s="71"/>
      <c r="OX215" s="38"/>
      <c r="OY215" s="38"/>
      <c r="OZ215" s="38"/>
      <c r="PA215" s="38"/>
      <c r="PB215" s="38"/>
      <c r="PC215" s="38"/>
      <c r="PD215" s="38"/>
      <c r="PE215" s="38"/>
      <c r="PF215" s="38"/>
      <c r="PG215" s="38"/>
      <c r="PH215" s="38"/>
      <c r="PI215" s="38"/>
      <c r="PJ215" s="38"/>
    </row>
    <row r="216" spans="1:426" s="22" customFormat="1" x14ac:dyDescent="0.25"/>
    <row r="217" spans="1:426" s="24" customFormat="1" x14ac:dyDescent="0.25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426" s="24" customFormat="1" x14ac:dyDescent="0.25"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  <c r="ET218" s="68"/>
      <c r="EU218" s="68"/>
      <c r="EV218" s="68"/>
      <c r="EW218" s="68"/>
      <c r="EX218" s="68"/>
      <c r="EY218" s="68"/>
      <c r="EZ218" s="68"/>
      <c r="FA218" s="68"/>
      <c r="FB218" s="68"/>
      <c r="FC218" s="68"/>
      <c r="FD218" s="68"/>
      <c r="FE218" s="68"/>
      <c r="FF218" s="68"/>
      <c r="FG218" s="68"/>
      <c r="FH218" s="68"/>
      <c r="FI218" s="68"/>
      <c r="FJ218" s="68"/>
      <c r="FK218" s="68"/>
      <c r="FL218" s="68"/>
      <c r="FM218" s="68"/>
      <c r="FN218" s="68"/>
      <c r="FO218" s="68"/>
      <c r="FP218" s="68"/>
      <c r="FQ218" s="68"/>
      <c r="FR218" s="68"/>
      <c r="FS218" s="68"/>
      <c r="FT218" s="68"/>
      <c r="FU218" s="68"/>
      <c r="FV218" s="68"/>
      <c r="FW218" s="68"/>
      <c r="FX218" s="68"/>
      <c r="FY218" s="68"/>
      <c r="FZ218" s="68"/>
      <c r="GA218" s="68"/>
      <c r="GB218" s="68"/>
      <c r="GC218" s="68"/>
      <c r="GD218" s="68"/>
      <c r="GE218" s="68"/>
      <c r="GF218" s="68"/>
      <c r="GG218" s="68"/>
      <c r="GH218" s="68"/>
      <c r="GI218" s="68"/>
      <c r="GJ218" s="68"/>
      <c r="GK218" s="68"/>
      <c r="GL218" s="68"/>
      <c r="GM218" s="68"/>
      <c r="GN218" s="68"/>
      <c r="GO218" s="68"/>
      <c r="GP218" s="68"/>
      <c r="GQ218" s="68"/>
      <c r="GR218" s="68"/>
      <c r="GS218" s="68"/>
      <c r="GT218" s="68"/>
      <c r="GU218" s="68"/>
      <c r="GV218" s="68"/>
      <c r="GW218" s="68"/>
      <c r="GX218" s="68"/>
      <c r="GY218" s="68"/>
      <c r="GZ218" s="68"/>
      <c r="HA218" s="68"/>
      <c r="HB218" s="68"/>
      <c r="HC218" s="68"/>
      <c r="HD218" s="68"/>
      <c r="HE218" s="68"/>
      <c r="HF218" s="68"/>
      <c r="HG218" s="68"/>
      <c r="HH218" s="68"/>
      <c r="HI218" s="68"/>
      <c r="HJ218" s="68"/>
      <c r="HK218" s="68"/>
      <c r="HL218" s="68"/>
      <c r="HM218" s="68"/>
      <c r="HN218" s="68"/>
      <c r="HO218" s="68"/>
      <c r="HP218" s="68"/>
      <c r="HQ218" s="68"/>
      <c r="HR218" s="68"/>
      <c r="HS218" s="68"/>
      <c r="HT218" s="68"/>
      <c r="HU218" s="68"/>
      <c r="HV218" s="68"/>
      <c r="HW218" s="68"/>
      <c r="HX218" s="68"/>
      <c r="HY218" s="68"/>
      <c r="HZ218" s="68"/>
      <c r="IA218" s="68"/>
    </row>
    <row r="219" spans="1:426" s="24" customFormat="1" x14ac:dyDescent="0.25"/>
    <row r="220" spans="1:426" s="24" customFormat="1" x14ac:dyDescent="0.25">
      <c r="A220" s="1"/>
    </row>
    <row r="221" spans="1:426" s="24" customFormat="1" x14ac:dyDescent="0.25">
      <c r="A221" s="1"/>
    </row>
    <row r="222" spans="1:426" s="24" customFormat="1" x14ac:dyDescent="0.25">
      <c r="A222" s="1"/>
    </row>
    <row r="223" spans="1:426" s="24" customFormat="1" x14ac:dyDescent="0.25">
      <c r="A223" s="1"/>
    </row>
    <row r="224" spans="1:426" s="24" customFormat="1" x14ac:dyDescent="0.25">
      <c r="A224" s="1"/>
    </row>
    <row r="225" spans="1:426" s="24" customFormat="1" x14ac:dyDescent="0.25"/>
    <row r="226" spans="1:426" s="24" customFormat="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DC226" s="68"/>
      <c r="DD226" s="68"/>
      <c r="DE226" s="68"/>
      <c r="DF226" s="68"/>
      <c r="DG226" s="68"/>
      <c r="DH226" s="68"/>
      <c r="DI226" s="68"/>
      <c r="DJ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  <c r="ET226" s="68"/>
      <c r="EU226" s="68"/>
      <c r="EV226" s="68"/>
      <c r="EW226" s="68"/>
      <c r="EX226" s="68"/>
      <c r="EY226" s="68"/>
      <c r="EZ226" s="68"/>
      <c r="FA226" s="68"/>
      <c r="FB226" s="68"/>
      <c r="FC226" s="68"/>
      <c r="FD226" s="68"/>
      <c r="FE226" s="68"/>
      <c r="FF226" s="68"/>
      <c r="FG226" s="68"/>
      <c r="FH226" s="68"/>
      <c r="FI226" s="68"/>
      <c r="FJ226" s="68"/>
      <c r="FK226" s="68"/>
      <c r="FL226" s="68"/>
      <c r="FM226" s="68"/>
      <c r="FN226" s="68"/>
      <c r="FO226" s="68"/>
      <c r="FP226" s="68"/>
      <c r="FQ226" s="68"/>
      <c r="FR226" s="68"/>
      <c r="FS226" s="68"/>
      <c r="FT226" s="68"/>
      <c r="FU226" s="68"/>
      <c r="FV226" s="68"/>
      <c r="FW226" s="68"/>
      <c r="FX226" s="68"/>
      <c r="FY226" s="68"/>
      <c r="FZ226" s="68"/>
      <c r="GA226" s="68"/>
      <c r="GB226" s="68"/>
      <c r="GC226" s="68"/>
      <c r="GD226" s="68"/>
      <c r="GE226" s="68"/>
      <c r="GF226" s="68"/>
      <c r="GG226" s="68"/>
      <c r="GH226" s="68"/>
      <c r="GI226" s="68"/>
      <c r="GJ226" s="68"/>
      <c r="GK226" s="68"/>
      <c r="GL226" s="68"/>
      <c r="GM226" s="68"/>
      <c r="GN226" s="68"/>
      <c r="GO226" s="68"/>
      <c r="GP226" s="68"/>
      <c r="GQ226" s="68"/>
      <c r="GR226" s="68"/>
      <c r="GS226" s="68"/>
      <c r="GT226" s="68"/>
      <c r="GU226" s="68"/>
      <c r="GV226" s="68"/>
      <c r="GW226" s="68"/>
      <c r="GX226" s="68"/>
      <c r="GY226" s="68"/>
      <c r="GZ226" s="68"/>
      <c r="HA226" s="68"/>
      <c r="HB226" s="68"/>
      <c r="HC226" s="68"/>
      <c r="HD226" s="68"/>
      <c r="HE226" s="68"/>
      <c r="HF226" s="68"/>
      <c r="HG226" s="68"/>
      <c r="HH226" s="68"/>
      <c r="HI226" s="68"/>
      <c r="HJ226" s="68"/>
      <c r="HK226" s="68"/>
      <c r="HL226" s="68"/>
      <c r="HM226" s="68"/>
      <c r="HN226" s="68"/>
      <c r="HO226" s="68"/>
      <c r="HP226" s="68"/>
      <c r="HQ226" s="68"/>
      <c r="HR226" s="68"/>
      <c r="HS226" s="68"/>
      <c r="HT226" s="68"/>
      <c r="HU226" s="68"/>
      <c r="HV226" s="68"/>
      <c r="HW226" s="68"/>
      <c r="HX226" s="68"/>
      <c r="HY226" s="68"/>
      <c r="HZ226" s="68"/>
      <c r="IA226" s="68"/>
      <c r="IB226" s="68"/>
      <c r="IC226" s="68"/>
      <c r="ID226" s="68"/>
      <c r="IE226" s="68"/>
      <c r="IF226" s="68"/>
      <c r="IG226" s="68"/>
      <c r="IH226" s="68"/>
      <c r="II226" s="68"/>
      <c r="IJ226" s="68"/>
      <c r="IK226" s="68"/>
      <c r="IL226" s="68"/>
      <c r="IM226" s="68"/>
      <c r="IN226" s="68"/>
      <c r="IO226" s="68"/>
      <c r="IP226" s="68"/>
      <c r="IQ226" s="68"/>
      <c r="IR226" s="68"/>
      <c r="IS226" s="68"/>
      <c r="IT226" s="68"/>
      <c r="IU226" s="68"/>
      <c r="IV226" s="68"/>
      <c r="IW226" s="68"/>
      <c r="IX226" s="68"/>
      <c r="IY226" s="68"/>
      <c r="IZ226" s="68"/>
      <c r="JA226" s="68"/>
      <c r="JB226" s="68"/>
      <c r="JC226" s="68"/>
      <c r="JD226" s="68"/>
      <c r="JE226" s="68"/>
      <c r="JF226" s="68"/>
      <c r="JG226" s="68"/>
      <c r="JH226" s="68"/>
      <c r="JI226" s="68"/>
      <c r="JJ226" s="68"/>
      <c r="JK226" s="68"/>
      <c r="JL226" s="68"/>
      <c r="JM226" s="68"/>
      <c r="JN226" s="68"/>
      <c r="JO226" s="68"/>
      <c r="JP226" s="68"/>
      <c r="JQ226" s="68"/>
      <c r="JR226" s="68"/>
      <c r="JS226" s="68"/>
      <c r="JT226" s="68"/>
      <c r="JU226" s="68"/>
      <c r="JV226" s="68"/>
      <c r="JW226" s="68"/>
      <c r="JX226" s="68"/>
      <c r="JY226" s="68"/>
      <c r="JZ226" s="68"/>
      <c r="KA226" s="68"/>
      <c r="KB226" s="68"/>
      <c r="KC226" s="68"/>
      <c r="KD226" s="68"/>
      <c r="KE226" s="68"/>
      <c r="KF226" s="68"/>
      <c r="KG226" s="68"/>
      <c r="KH226" s="68"/>
      <c r="KI226" s="68"/>
      <c r="KJ226" s="68"/>
      <c r="KK226" s="68"/>
      <c r="KL226" s="68"/>
      <c r="KM226" s="68"/>
      <c r="KN226" s="68"/>
      <c r="KO226" s="68"/>
      <c r="KP226" s="68"/>
      <c r="KQ226" s="68"/>
      <c r="KR226" s="68"/>
      <c r="KS226" s="68"/>
      <c r="KT226" s="68"/>
      <c r="KU226" s="68"/>
      <c r="KV226" s="68"/>
      <c r="KW226" s="68"/>
      <c r="KX226" s="68"/>
      <c r="KY226" s="68"/>
      <c r="KZ226" s="68"/>
      <c r="LA226" s="68"/>
      <c r="LB226" s="68"/>
      <c r="LC226" s="68"/>
      <c r="LD226" s="68"/>
      <c r="LE226" s="68"/>
      <c r="LF226" s="68"/>
      <c r="LG226" s="68"/>
      <c r="LH226" s="68"/>
      <c r="LI226" s="68"/>
      <c r="LJ226" s="68"/>
      <c r="LK226" s="68"/>
      <c r="LL226" s="68"/>
      <c r="LM226" s="68"/>
      <c r="LN226" s="68"/>
      <c r="LO226" s="68"/>
      <c r="LP226" s="68"/>
      <c r="LQ226" s="68"/>
      <c r="LR226" s="68"/>
      <c r="LS226" s="68"/>
      <c r="LT226" s="68"/>
      <c r="LU226" s="68"/>
      <c r="LV226" s="68"/>
      <c r="LW226" s="68"/>
      <c r="LX226" s="68"/>
      <c r="LY226" s="68"/>
      <c r="LZ226" s="68"/>
      <c r="MA226" s="68"/>
      <c r="MB226" s="68"/>
      <c r="MC226" s="68"/>
      <c r="MD226" s="68"/>
      <c r="ME226" s="68"/>
      <c r="MF226" s="68"/>
      <c r="MG226" s="68"/>
      <c r="MH226" s="68"/>
      <c r="MI226" s="68"/>
      <c r="MJ226" s="68"/>
      <c r="MK226" s="68"/>
      <c r="ML226" s="68"/>
      <c r="MN226" s="38"/>
      <c r="MO226" s="38"/>
      <c r="MP226" s="72"/>
      <c r="MQ226" s="72"/>
      <c r="MR226" s="72"/>
      <c r="MS226" s="72"/>
      <c r="MT226" s="72"/>
      <c r="MU226" s="72"/>
      <c r="MV226" s="72"/>
      <c r="MW226" s="72"/>
      <c r="MX226" s="72"/>
      <c r="MY226" s="72"/>
      <c r="MZ226" s="72"/>
      <c r="NA226" s="72"/>
      <c r="NB226" s="72"/>
      <c r="NC226" s="6"/>
      <c r="ND226" s="1"/>
      <c r="NE226" s="72"/>
      <c r="NF226" s="72"/>
      <c r="NG226" s="72"/>
      <c r="NH226" s="72"/>
      <c r="NI226" s="72"/>
      <c r="NJ226" s="72"/>
      <c r="NK226" s="72"/>
      <c r="NL226" s="72"/>
      <c r="NM226" s="72"/>
      <c r="NN226" s="72"/>
      <c r="NO226" s="72"/>
      <c r="NP226" s="72"/>
      <c r="NQ226" s="72"/>
      <c r="NR226" s="1"/>
      <c r="NS226" s="1"/>
      <c r="NT226" s="72"/>
      <c r="NU226" s="72"/>
      <c r="NV226" s="72"/>
      <c r="NW226" s="72"/>
      <c r="NX226" s="72"/>
      <c r="NY226" s="72"/>
      <c r="NZ226" s="72"/>
      <c r="OA226" s="72"/>
      <c r="OB226" s="72"/>
      <c r="OC226" s="72"/>
      <c r="OD226" s="72"/>
      <c r="OE226" s="72"/>
      <c r="OF226" s="72"/>
      <c r="OG226" s="1"/>
      <c r="OH226" s="1"/>
      <c r="OI226" s="72"/>
      <c r="OJ226" s="72"/>
      <c r="OK226" s="72"/>
      <c r="OL226" s="72"/>
      <c r="OM226" s="72"/>
      <c r="ON226" s="72"/>
      <c r="OO226" s="72"/>
      <c r="OP226" s="72"/>
      <c r="OQ226" s="72"/>
      <c r="OR226" s="72"/>
      <c r="OS226" s="72"/>
      <c r="OT226" s="72"/>
      <c r="OU226" s="72"/>
      <c r="OV226" s="6"/>
      <c r="OW226" s="38"/>
      <c r="OX226" s="72"/>
      <c r="OY226" s="72"/>
      <c r="OZ226" s="72"/>
      <c r="PA226" s="72"/>
      <c r="PB226" s="72"/>
      <c r="PC226" s="72"/>
      <c r="PD226" s="72"/>
      <c r="PE226" s="72"/>
      <c r="PF226" s="72"/>
      <c r="PG226" s="72"/>
      <c r="PH226" s="72"/>
      <c r="PI226" s="72"/>
      <c r="PJ226" s="72"/>
    </row>
    <row r="227" spans="1:426" s="24" customFormat="1" x14ac:dyDescent="0.25"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X227" s="72"/>
      <c r="Y227" s="72"/>
      <c r="Z227" s="72"/>
      <c r="AA227" s="72"/>
      <c r="AF227" s="72"/>
      <c r="AG227" s="72"/>
      <c r="AH227" s="72"/>
      <c r="AI227" s="72"/>
      <c r="AJ227" s="72"/>
      <c r="AK227" s="72"/>
      <c r="AL227" s="72"/>
      <c r="AM227" s="72"/>
      <c r="AN227" s="72"/>
      <c r="AO227" s="72"/>
      <c r="AP227" s="72"/>
      <c r="AQ227" s="72"/>
      <c r="AR227" s="72"/>
      <c r="AS227" s="6"/>
      <c r="AT227" s="1"/>
      <c r="AU227" s="72"/>
      <c r="AV227" s="72"/>
      <c r="AW227" s="72"/>
      <c r="AX227" s="72"/>
      <c r="AY227" s="72"/>
      <c r="AZ227" s="72"/>
      <c r="BA227" s="72"/>
      <c r="BB227" s="72"/>
      <c r="BC227" s="72"/>
      <c r="BD227" s="72"/>
      <c r="BE227" s="72"/>
      <c r="BF227" s="72"/>
      <c r="BG227" s="72"/>
      <c r="BH227" s="1"/>
      <c r="BI227" s="1"/>
      <c r="BJ227" s="72"/>
      <c r="BK227" s="72"/>
      <c r="BL227" s="72"/>
      <c r="BM227" s="72"/>
      <c r="BN227" s="72"/>
      <c r="BO227" s="72"/>
      <c r="BP227" s="72"/>
      <c r="BQ227" s="72"/>
      <c r="BR227" s="72"/>
      <c r="BS227" s="72"/>
      <c r="BT227" s="72"/>
      <c r="BU227" s="72"/>
      <c r="BV227" s="72"/>
      <c r="BW227" s="1"/>
      <c r="BX227" s="1"/>
      <c r="BY227" s="72"/>
      <c r="BZ227" s="72"/>
      <c r="CA227" s="72"/>
      <c r="CB227" s="72"/>
      <c r="CC227" s="72"/>
      <c r="CD227" s="72"/>
      <c r="CE227" s="72"/>
      <c r="CF227" s="72"/>
      <c r="CG227" s="72"/>
      <c r="CH227" s="72"/>
      <c r="CI227" s="72"/>
      <c r="CJ227" s="72"/>
      <c r="CK227" s="72"/>
      <c r="CL227" s="6"/>
      <c r="CN227" s="72"/>
      <c r="CO227" s="72"/>
      <c r="CP227" s="72"/>
      <c r="CQ227" s="72"/>
      <c r="CR227" s="72"/>
      <c r="CS227" s="72"/>
      <c r="CT227" s="72"/>
      <c r="CU227" s="72"/>
      <c r="CV227" s="72"/>
      <c r="CW227" s="72"/>
      <c r="CX227" s="72"/>
      <c r="CY227" s="72"/>
      <c r="CZ227" s="72"/>
      <c r="MN227" s="71"/>
      <c r="MO227" s="71"/>
      <c r="MP227" s="38"/>
      <c r="MQ227" s="38"/>
      <c r="MR227" s="38"/>
      <c r="MS227" s="38"/>
      <c r="MT227" s="38"/>
      <c r="MU227" s="38"/>
      <c r="MV227" s="38"/>
      <c r="MW227" s="38"/>
      <c r="MX227" s="38"/>
      <c r="MY227" s="38"/>
      <c r="MZ227" s="38"/>
      <c r="NA227" s="38"/>
      <c r="NB227" s="38"/>
      <c r="NC227" s="71"/>
      <c r="ND227" s="71"/>
      <c r="NE227" s="38"/>
      <c r="NF227" s="38"/>
      <c r="NG227" s="38"/>
      <c r="NH227" s="38"/>
      <c r="NI227" s="38"/>
      <c r="NJ227" s="38"/>
      <c r="NK227" s="38"/>
      <c r="NL227" s="38"/>
      <c r="NM227" s="38"/>
      <c r="NN227" s="38"/>
      <c r="NO227" s="38"/>
      <c r="NP227" s="38"/>
      <c r="NQ227" s="38"/>
      <c r="NR227" s="71"/>
      <c r="NS227" s="71"/>
      <c r="NT227" s="38"/>
      <c r="NU227" s="38"/>
      <c r="NV227" s="38"/>
      <c r="NW227" s="38"/>
      <c r="NX227" s="38"/>
      <c r="NY227" s="38"/>
      <c r="NZ227" s="38"/>
      <c r="OA227" s="38"/>
      <c r="OB227" s="38"/>
      <c r="OC227" s="38"/>
      <c r="OD227" s="38"/>
      <c r="OE227" s="38"/>
      <c r="OF227" s="38"/>
      <c r="OG227" s="71"/>
      <c r="OH227" s="71"/>
      <c r="OI227" s="38"/>
      <c r="OJ227" s="38"/>
      <c r="OK227" s="38"/>
      <c r="OL227" s="38"/>
      <c r="OM227" s="38"/>
      <c r="ON227" s="38"/>
      <c r="OO227" s="38"/>
      <c r="OP227" s="38"/>
      <c r="OQ227" s="38"/>
      <c r="OR227" s="38"/>
      <c r="OS227" s="38"/>
      <c r="OT227" s="38"/>
      <c r="OU227" s="38"/>
      <c r="OV227" s="71"/>
      <c r="OW227" s="71"/>
      <c r="OX227" s="38"/>
      <c r="OY227" s="38"/>
      <c r="OZ227" s="38"/>
      <c r="PA227" s="38"/>
      <c r="PB227" s="38"/>
      <c r="PC227" s="38"/>
      <c r="PD227" s="38"/>
      <c r="PE227" s="38"/>
      <c r="PF227" s="38"/>
      <c r="PG227" s="38"/>
      <c r="PH227" s="38"/>
      <c r="PI227" s="38"/>
      <c r="PJ227" s="38"/>
    </row>
    <row r="228" spans="1:426" s="24" customFormat="1" x14ac:dyDescent="0.25">
      <c r="X228" s="1"/>
      <c r="Y228" s="69"/>
      <c r="Z228" s="69"/>
      <c r="AA228" s="69"/>
      <c r="AB228" s="70"/>
      <c r="AC228" s="70"/>
      <c r="AD228" s="70"/>
      <c r="AE228" s="70"/>
      <c r="AS228" s="70"/>
      <c r="AT228" s="70"/>
      <c r="BH228" s="70"/>
      <c r="BI228" s="70"/>
      <c r="BW228" s="70"/>
      <c r="BX228" s="70"/>
      <c r="MN228" s="71"/>
      <c r="MO228" s="71"/>
      <c r="MP228" s="38"/>
      <c r="MQ228" s="38"/>
      <c r="MR228" s="38"/>
      <c r="MS228" s="38"/>
      <c r="MT228" s="38"/>
      <c r="MU228" s="38"/>
      <c r="MV228" s="38"/>
      <c r="MW228" s="38"/>
      <c r="MX228" s="38"/>
      <c r="MY228" s="38"/>
      <c r="MZ228" s="38"/>
      <c r="NA228" s="38"/>
      <c r="NB228" s="38"/>
      <c r="NC228" s="71"/>
      <c r="ND228" s="71"/>
      <c r="NE228" s="38"/>
      <c r="NF228" s="38"/>
      <c r="NG228" s="38"/>
      <c r="NH228" s="38"/>
      <c r="NI228" s="38"/>
      <c r="NJ228" s="38"/>
      <c r="NK228" s="38"/>
      <c r="NL228" s="38"/>
      <c r="NM228" s="38"/>
      <c r="NN228" s="38"/>
      <c r="NO228" s="38"/>
      <c r="NP228" s="38"/>
      <c r="NQ228" s="38"/>
      <c r="NR228" s="71"/>
      <c r="NS228" s="71"/>
      <c r="NT228" s="38"/>
      <c r="NU228" s="38"/>
      <c r="NV228" s="38"/>
      <c r="NW228" s="38"/>
      <c r="NX228" s="38"/>
      <c r="NY228" s="38"/>
      <c r="NZ228" s="38"/>
      <c r="OA228" s="38"/>
      <c r="OB228" s="38"/>
      <c r="OC228" s="38"/>
      <c r="OD228" s="38"/>
      <c r="OE228" s="38"/>
      <c r="OF228" s="38"/>
      <c r="OG228" s="71"/>
      <c r="OH228" s="71"/>
      <c r="OI228" s="38"/>
      <c r="OJ228" s="38"/>
      <c r="OK228" s="38"/>
      <c r="OL228" s="38"/>
      <c r="OM228" s="38"/>
      <c r="ON228" s="38"/>
      <c r="OO228" s="38"/>
      <c r="OP228" s="38"/>
      <c r="OQ228" s="38"/>
      <c r="OR228" s="38"/>
      <c r="OS228" s="38"/>
      <c r="OT228" s="38"/>
      <c r="OU228" s="38"/>
      <c r="OV228" s="71"/>
      <c r="OW228" s="71"/>
      <c r="OX228" s="38"/>
      <c r="OY228" s="38"/>
      <c r="OZ228" s="38"/>
      <c r="PA228" s="38"/>
      <c r="PB228" s="38"/>
      <c r="PC228" s="38"/>
      <c r="PD228" s="38"/>
      <c r="PE228" s="38"/>
      <c r="PF228" s="38"/>
      <c r="PG228" s="38"/>
      <c r="PH228" s="38"/>
      <c r="PI228" s="38"/>
      <c r="PJ228" s="38"/>
    </row>
    <row r="229" spans="1:426" s="24" customFormat="1" x14ac:dyDescent="0.25">
      <c r="A229" s="1"/>
      <c r="X229" s="1"/>
      <c r="Y229" s="69"/>
      <c r="Z229" s="69"/>
      <c r="AA229" s="69"/>
      <c r="AB229" s="70"/>
      <c r="AC229" s="70"/>
      <c r="AD229" s="70"/>
      <c r="AE229" s="70"/>
      <c r="AS229" s="70"/>
      <c r="AT229" s="70"/>
      <c r="BH229" s="70"/>
      <c r="BI229" s="70"/>
      <c r="BW229" s="70"/>
      <c r="BX229" s="70"/>
      <c r="MN229" s="71"/>
      <c r="MO229" s="71"/>
      <c r="MP229" s="38"/>
      <c r="MQ229" s="38"/>
      <c r="MR229" s="38"/>
      <c r="MS229" s="38"/>
      <c r="MT229" s="38"/>
      <c r="MU229" s="38"/>
      <c r="MV229" s="38"/>
      <c r="MW229" s="38"/>
      <c r="MX229" s="38"/>
      <c r="MY229" s="38"/>
      <c r="MZ229" s="38"/>
      <c r="NA229" s="38"/>
      <c r="NB229" s="38"/>
      <c r="NC229" s="71"/>
      <c r="ND229" s="71"/>
      <c r="NE229" s="38"/>
      <c r="NF229" s="38"/>
      <c r="NG229" s="38"/>
      <c r="NH229" s="38"/>
      <c r="NI229" s="38"/>
      <c r="NJ229" s="38"/>
      <c r="NK229" s="38"/>
      <c r="NL229" s="38"/>
      <c r="NM229" s="38"/>
      <c r="NN229" s="38"/>
      <c r="NO229" s="38"/>
      <c r="NP229" s="38"/>
      <c r="NQ229" s="38"/>
      <c r="NR229" s="71"/>
      <c r="NS229" s="71"/>
      <c r="NT229" s="38"/>
      <c r="NU229" s="38"/>
      <c r="NV229" s="38"/>
      <c r="NW229" s="38"/>
      <c r="NX229" s="38"/>
      <c r="NY229" s="38"/>
      <c r="NZ229" s="38"/>
      <c r="OA229" s="38"/>
      <c r="OB229" s="38"/>
      <c r="OC229" s="38"/>
      <c r="OD229" s="38"/>
      <c r="OE229" s="38"/>
      <c r="OF229" s="38"/>
      <c r="OG229" s="71"/>
      <c r="OH229" s="71"/>
      <c r="OI229" s="38"/>
      <c r="OJ229" s="38"/>
      <c r="OK229" s="38"/>
      <c r="OL229" s="38"/>
      <c r="OM229" s="38"/>
      <c r="ON229" s="38"/>
      <c r="OO229" s="38"/>
      <c r="OP229" s="38"/>
      <c r="OQ229" s="38"/>
      <c r="OR229" s="38"/>
      <c r="OS229" s="38"/>
      <c r="OT229" s="38"/>
      <c r="OU229" s="38"/>
      <c r="OV229" s="71"/>
      <c r="OW229" s="71"/>
      <c r="OX229" s="38"/>
      <c r="OY229" s="38"/>
      <c r="OZ229" s="38"/>
      <c r="PA229" s="38"/>
      <c r="PB229" s="38"/>
      <c r="PC229" s="38"/>
      <c r="PD229" s="38"/>
      <c r="PE229" s="38"/>
      <c r="PF229" s="38"/>
      <c r="PG229" s="38"/>
      <c r="PH229" s="38"/>
      <c r="PI229" s="38"/>
      <c r="PJ229" s="38"/>
    </row>
    <row r="230" spans="1:426" s="24" customFormat="1" x14ac:dyDescent="0.25">
      <c r="A230" s="1"/>
      <c r="X230" s="1"/>
      <c r="Y230" s="69"/>
      <c r="Z230" s="69"/>
      <c r="AA230" s="69"/>
      <c r="AB230" s="70"/>
      <c r="AC230" s="70"/>
      <c r="AD230" s="70"/>
      <c r="AE230" s="70"/>
      <c r="AS230" s="70"/>
      <c r="AT230" s="70"/>
      <c r="BH230" s="70"/>
      <c r="BI230" s="70"/>
      <c r="BW230" s="70"/>
      <c r="BX230" s="70"/>
      <c r="MN230" s="71"/>
      <c r="MO230" s="71"/>
      <c r="MP230" s="38"/>
      <c r="MQ230" s="38"/>
      <c r="MR230" s="38"/>
      <c r="MS230" s="38"/>
      <c r="MT230" s="38"/>
      <c r="MU230" s="38"/>
      <c r="MV230" s="38"/>
      <c r="MW230" s="38"/>
      <c r="MX230" s="38"/>
      <c r="MY230" s="38"/>
      <c r="MZ230" s="38"/>
      <c r="NA230" s="38"/>
      <c r="NB230" s="38"/>
      <c r="NC230" s="71"/>
      <c r="ND230" s="71"/>
      <c r="NE230" s="38"/>
      <c r="NF230" s="38"/>
      <c r="NG230" s="38"/>
      <c r="NH230" s="38"/>
      <c r="NI230" s="38"/>
      <c r="NJ230" s="38"/>
      <c r="NK230" s="38"/>
      <c r="NL230" s="38"/>
      <c r="NM230" s="38"/>
      <c r="NN230" s="38"/>
      <c r="NO230" s="38"/>
      <c r="NP230" s="38"/>
      <c r="NQ230" s="38"/>
      <c r="NR230" s="71"/>
      <c r="NS230" s="71"/>
      <c r="NT230" s="38"/>
      <c r="NU230" s="38"/>
      <c r="NV230" s="38"/>
      <c r="NW230" s="38"/>
      <c r="NX230" s="38"/>
      <c r="NY230" s="38"/>
      <c r="NZ230" s="38"/>
      <c r="OA230" s="38"/>
      <c r="OB230" s="38"/>
      <c r="OC230" s="38"/>
      <c r="OD230" s="38"/>
      <c r="OE230" s="38"/>
      <c r="OF230" s="38"/>
      <c r="OG230" s="71"/>
      <c r="OH230" s="71"/>
      <c r="OI230" s="38"/>
      <c r="OJ230" s="38"/>
      <c r="OK230" s="38"/>
      <c r="OL230" s="38"/>
      <c r="OM230" s="38"/>
      <c r="ON230" s="38"/>
      <c r="OO230" s="38"/>
      <c r="OP230" s="38"/>
      <c r="OQ230" s="38"/>
      <c r="OR230" s="38"/>
      <c r="OS230" s="38"/>
      <c r="OT230" s="38"/>
      <c r="OU230" s="38"/>
      <c r="OV230" s="71"/>
      <c r="OW230" s="71"/>
      <c r="OX230" s="38"/>
      <c r="OY230" s="38"/>
      <c r="OZ230" s="38"/>
      <c r="PA230" s="38"/>
      <c r="PB230" s="38"/>
      <c r="PC230" s="38"/>
      <c r="PD230" s="38"/>
      <c r="PE230" s="38"/>
      <c r="PF230" s="38"/>
      <c r="PG230" s="38"/>
      <c r="PH230" s="38"/>
      <c r="PI230" s="38"/>
      <c r="PJ230" s="38"/>
    </row>
    <row r="231" spans="1:426" s="24" customFormat="1" x14ac:dyDescent="0.25">
      <c r="A231" s="1"/>
      <c r="X231" s="1"/>
      <c r="Y231" s="69"/>
      <c r="Z231" s="69"/>
      <c r="AA231" s="69"/>
      <c r="AB231" s="70"/>
      <c r="AC231" s="70"/>
      <c r="AD231" s="70"/>
      <c r="AE231" s="70"/>
      <c r="AS231" s="70"/>
      <c r="AT231" s="70"/>
      <c r="BH231" s="70"/>
      <c r="BI231" s="70"/>
      <c r="BW231" s="70"/>
      <c r="BX231" s="70"/>
      <c r="MN231" s="71"/>
      <c r="MO231" s="71"/>
      <c r="MP231" s="38"/>
      <c r="MQ231" s="38"/>
      <c r="MR231" s="38"/>
      <c r="MS231" s="38"/>
      <c r="MT231" s="38"/>
      <c r="MU231" s="38"/>
      <c r="MV231" s="38"/>
      <c r="MW231" s="38"/>
      <c r="MX231" s="38"/>
      <c r="MY231" s="38"/>
      <c r="MZ231" s="38"/>
      <c r="NA231" s="38"/>
      <c r="NB231" s="38"/>
      <c r="NC231" s="71"/>
      <c r="ND231" s="71"/>
      <c r="NE231" s="38"/>
      <c r="NF231" s="38"/>
      <c r="NG231" s="38"/>
      <c r="NH231" s="38"/>
      <c r="NI231" s="38"/>
      <c r="NJ231" s="38"/>
      <c r="NK231" s="38"/>
      <c r="NL231" s="38"/>
      <c r="NM231" s="38"/>
      <c r="NN231" s="38"/>
      <c r="NO231" s="38"/>
      <c r="NP231" s="38"/>
      <c r="NQ231" s="38"/>
      <c r="NR231" s="71"/>
      <c r="NS231" s="71"/>
      <c r="NT231" s="38"/>
      <c r="NU231" s="38"/>
      <c r="NV231" s="38"/>
      <c r="NW231" s="38"/>
      <c r="NX231" s="38"/>
      <c r="NY231" s="38"/>
      <c r="NZ231" s="38"/>
      <c r="OA231" s="38"/>
      <c r="OB231" s="38"/>
      <c r="OC231" s="38"/>
      <c r="OD231" s="38"/>
      <c r="OE231" s="38"/>
      <c r="OF231" s="38"/>
      <c r="OG231" s="71"/>
      <c r="OH231" s="71"/>
      <c r="OI231" s="38"/>
      <c r="OJ231" s="38"/>
      <c r="OK231" s="38"/>
      <c r="OL231" s="38"/>
      <c r="OM231" s="38"/>
      <c r="ON231" s="38"/>
      <c r="OO231" s="38"/>
      <c r="OP231" s="38"/>
      <c r="OQ231" s="38"/>
      <c r="OR231" s="38"/>
      <c r="OS231" s="38"/>
      <c r="OT231" s="38"/>
      <c r="OU231" s="38"/>
      <c r="OV231" s="71"/>
      <c r="OW231" s="71"/>
      <c r="OX231" s="38"/>
      <c r="OY231" s="38"/>
      <c r="OZ231" s="38"/>
      <c r="PA231" s="38"/>
      <c r="PB231" s="38"/>
      <c r="PC231" s="38"/>
      <c r="PD231" s="38"/>
      <c r="PE231" s="38"/>
      <c r="PF231" s="38"/>
      <c r="PG231" s="38"/>
      <c r="PH231" s="38"/>
      <c r="PI231" s="38"/>
      <c r="PJ231" s="38"/>
    </row>
    <row r="232" spans="1:426" s="24" customFormat="1" x14ac:dyDescent="0.25">
      <c r="A232" s="1"/>
      <c r="X232" s="1"/>
      <c r="Y232" s="69"/>
      <c r="Z232" s="69"/>
      <c r="AA232" s="69"/>
      <c r="AB232" s="70"/>
      <c r="AC232" s="70"/>
      <c r="AD232" s="70"/>
      <c r="AE232" s="70"/>
      <c r="AS232" s="70"/>
      <c r="AT232" s="70"/>
      <c r="BH232" s="70"/>
      <c r="BI232" s="70"/>
      <c r="BW232" s="70"/>
      <c r="BX232" s="70"/>
      <c r="MN232" s="71"/>
      <c r="MO232" s="71"/>
      <c r="MP232" s="38"/>
      <c r="MQ232" s="38"/>
      <c r="MR232" s="38"/>
      <c r="MS232" s="38"/>
      <c r="MT232" s="38"/>
      <c r="MU232" s="38"/>
      <c r="MV232" s="38"/>
      <c r="MW232" s="38"/>
      <c r="MX232" s="38"/>
      <c r="MY232" s="38"/>
      <c r="MZ232" s="38"/>
      <c r="NA232" s="38"/>
      <c r="NB232" s="38"/>
      <c r="NC232" s="71"/>
      <c r="ND232" s="71"/>
      <c r="NE232" s="38"/>
      <c r="NF232" s="38"/>
      <c r="NG232" s="38"/>
      <c r="NH232" s="38"/>
      <c r="NI232" s="38"/>
      <c r="NJ232" s="38"/>
      <c r="NK232" s="38"/>
      <c r="NL232" s="38"/>
      <c r="NM232" s="38"/>
      <c r="NN232" s="38"/>
      <c r="NO232" s="38"/>
      <c r="NP232" s="38"/>
      <c r="NQ232" s="38"/>
      <c r="NR232" s="71"/>
      <c r="NS232" s="71"/>
      <c r="NT232" s="38"/>
      <c r="NU232" s="38"/>
      <c r="NV232" s="38"/>
      <c r="NW232" s="38"/>
      <c r="NX232" s="38"/>
      <c r="NY232" s="38"/>
      <c r="NZ232" s="38"/>
      <c r="OA232" s="38"/>
      <c r="OB232" s="38"/>
      <c r="OC232" s="38"/>
      <c r="OD232" s="38"/>
      <c r="OE232" s="38"/>
      <c r="OF232" s="38"/>
      <c r="OG232" s="71"/>
      <c r="OH232" s="71"/>
      <c r="OI232" s="38"/>
      <c r="OJ232" s="38"/>
      <c r="OK232" s="38"/>
      <c r="OL232" s="38"/>
      <c r="OM232" s="38"/>
      <c r="ON232" s="38"/>
      <c r="OO232" s="38"/>
      <c r="OP232" s="38"/>
      <c r="OQ232" s="38"/>
      <c r="OR232" s="38"/>
      <c r="OS232" s="38"/>
      <c r="OT232" s="38"/>
      <c r="OU232" s="38"/>
      <c r="OV232" s="71"/>
      <c r="OW232" s="71"/>
      <c r="OX232" s="38"/>
      <c r="OY232" s="38"/>
      <c r="OZ232" s="38"/>
      <c r="PA232" s="38"/>
      <c r="PB232" s="38"/>
      <c r="PC232" s="38"/>
      <c r="PD232" s="38"/>
      <c r="PE232" s="38"/>
      <c r="PF232" s="38"/>
      <c r="PG232" s="38"/>
      <c r="PH232" s="38"/>
      <c r="PI232" s="38"/>
      <c r="PJ232" s="38"/>
    </row>
    <row r="233" spans="1:426" s="24" customFormat="1" x14ac:dyDescent="0.25">
      <c r="A233" s="1"/>
      <c r="X233" s="1"/>
      <c r="Y233" s="69"/>
      <c r="Z233" s="69"/>
      <c r="AA233" s="69"/>
      <c r="AB233" s="70"/>
      <c r="AC233" s="70"/>
      <c r="AD233" s="70"/>
      <c r="AE233" s="70"/>
      <c r="AS233" s="70"/>
      <c r="AT233" s="70"/>
      <c r="BH233" s="70"/>
      <c r="BI233" s="70"/>
      <c r="BW233" s="70"/>
      <c r="BX233" s="70"/>
      <c r="MN233" s="71"/>
      <c r="MO233" s="71"/>
      <c r="MP233" s="38"/>
      <c r="MQ233" s="38"/>
      <c r="MR233" s="38"/>
      <c r="MS233" s="38"/>
      <c r="MT233" s="38"/>
      <c r="MU233" s="38"/>
      <c r="MV233" s="38"/>
      <c r="MW233" s="38"/>
      <c r="MX233" s="38"/>
      <c r="MY233" s="38"/>
      <c r="MZ233" s="38"/>
      <c r="NA233" s="38"/>
      <c r="NB233" s="38"/>
      <c r="NC233" s="71"/>
      <c r="ND233" s="71"/>
      <c r="NE233" s="38"/>
      <c r="NF233" s="38"/>
      <c r="NG233" s="38"/>
      <c r="NH233" s="38"/>
      <c r="NI233" s="38"/>
      <c r="NJ233" s="38"/>
      <c r="NK233" s="38"/>
      <c r="NL233" s="38"/>
      <c r="NM233" s="38"/>
      <c r="NN233" s="38"/>
      <c r="NO233" s="38"/>
      <c r="NP233" s="38"/>
      <c r="NQ233" s="38"/>
      <c r="NR233" s="71"/>
      <c r="NS233" s="71"/>
      <c r="NT233" s="38"/>
      <c r="NU233" s="38"/>
      <c r="NV233" s="38"/>
      <c r="NW233" s="38"/>
      <c r="NX233" s="38"/>
      <c r="NY233" s="38"/>
      <c r="NZ233" s="38"/>
      <c r="OA233" s="38"/>
      <c r="OB233" s="38"/>
      <c r="OC233" s="38"/>
      <c r="OD233" s="38"/>
      <c r="OE233" s="38"/>
      <c r="OF233" s="38"/>
      <c r="OG233" s="71"/>
      <c r="OH233" s="71"/>
      <c r="OI233" s="38"/>
      <c r="OJ233" s="38"/>
      <c r="OK233" s="38"/>
      <c r="OL233" s="38"/>
      <c r="OM233" s="38"/>
      <c r="ON233" s="38"/>
      <c r="OO233" s="38"/>
      <c r="OP233" s="38"/>
      <c r="OQ233" s="38"/>
      <c r="OR233" s="38"/>
      <c r="OS233" s="38"/>
      <c r="OT233" s="38"/>
      <c r="OU233" s="38"/>
      <c r="OV233" s="71"/>
      <c r="OW233" s="71"/>
      <c r="OX233" s="38"/>
      <c r="OY233" s="38"/>
      <c r="OZ233" s="38"/>
      <c r="PA233" s="38"/>
      <c r="PB233" s="38"/>
      <c r="PC233" s="38"/>
      <c r="PD233" s="38"/>
      <c r="PE233" s="38"/>
      <c r="PF233" s="38"/>
      <c r="PG233" s="38"/>
      <c r="PH233" s="38"/>
      <c r="PI233" s="38"/>
      <c r="PJ233" s="38"/>
    </row>
    <row r="235" spans="1:426" s="36" customFormat="1" x14ac:dyDescent="0.2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426" s="36" customFormat="1" x14ac:dyDescent="0.25"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  <c r="ET236" s="68"/>
      <c r="EU236" s="68"/>
      <c r="EV236" s="68"/>
      <c r="EW236" s="68"/>
      <c r="EX236" s="68"/>
      <c r="EY236" s="68"/>
      <c r="EZ236" s="68"/>
      <c r="FA236" s="68"/>
      <c r="FB236" s="68"/>
      <c r="FC236" s="68"/>
      <c r="FD236" s="68"/>
      <c r="FE236" s="68"/>
      <c r="FF236" s="68"/>
      <c r="FG236" s="68"/>
      <c r="FH236" s="68"/>
      <c r="FI236" s="68"/>
      <c r="FJ236" s="68"/>
      <c r="FK236" s="68"/>
      <c r="FL236" s="68"/>
      <c r="FM236" s="68"/>
      <c r="FN236" s="68"/>
      <c r="FO236" s="68"/>
      <c r="FP236" s="68"/>
      <c r="FQ236" s="68"/>
      <c r="FR236" s="68"/>
      <c r="FS236" s="68"/>
      <c r="FT236" s="68"/>
      <c r="FU236" s="68"/>
      <c r="FV236" s="68"/>
      <c r="FW236" s="68"/>
      <c r="FX236" s="68"/>
      <c r="FY236" s="68"/>
      <c r="FZ236" s="68"/>
      <c r="GA236" s="68"/>
      <c r="GB236" s="68"/>
      <c r="GC236" s="68"/>
      <c r="GD236" s="68"/>
      <c r="GE236" s="68"/>
      <c r="GF236" s="68"/>
      <c r="GG236" s="68"/>
      <c r="GH236" s="68"/>
      <c r="GI236" s="68"/>
      <c r="GJ236" s="68"/>
      <c r="GK236" s="68"/>
      <c r="GL236" s="68"/>
      <c r="GM236" s="68"/>
      <c r="GN236" s="68"/>
      <c r="GO236" s="68"/>
      <c r="GP236" s="68"/>
      <c r="GQ236" s="68"/>
      <c r="GR236" s="68"/>
      <c r="GS236" s="68"/>
      <c r="GT236" s="68"/>
      <c r="GU236" s="68"/>
      <c r="GV236" s="68"/>
      <c r="GW236" s="68"/>
      <c r="GX236" s="68"/>
      <c r="GY236" s="68"/>
      <c r="GZ236" s="68"/>
      <c r="HA236" s="68"/>
      <c r="HB236" s="68"/>
      <c r="HC236" s="68"/>
      <c r="HD236" s="68"/>
      <c r="HE236" s="68"/>
      <c r="HF236" s="68"/>
      <c r="HG236" s="68"/>
      <c r="HH236" s="68"/>
      <c r="HI236" s="68"/>
      <c r="HJ236" s="68"/>
      <c r="HK236" s="68"/>
      <c r="HL236" s="68"/>
      <c r="HM236" s="68"/>
      <c r="HN236" s="68"/>
      <c r="HO236" s="68"/>
      <c r="HP236" s="68"/>
      <c r="HQ236" s="68"/>
      <c r="HR236" s="68"/>
      <c r="HS236" s="68"/>
      <c r="HT236" s="68"/>
      <c r="HU236" s="68"/>
      <c r="HV236" s="68"/>
      <c r="HW236" s="68"/>
      <c r="HX236" s="68"/>
      <c r="HY236" s="68"/>
      <c r="HZ236" s="68"/>
      <c r="IA236" s="68"/>
    </row>
    <row r="237" spans="1:426" s="36" customFormat="1" x14ac:dyDescent="0.25"/>
    <row r="238" spans="1:426" s="36" customFormat="1" x14ac:dyDescent="0.25">
      <c r="A238" s="1"/>
    </row>
    <row r="239" spans="1:426" s="36" customFormat="1" x14ac:dyDescent="0.25">
      <c r="A239" s="1"/>
    </row>
    <row r="240" spans="1:426" s="36" customFormat="1" x14ac:dyDescent="0.25">
      <c r="A240" s="1"/>
    </row>
    <row r="241" spans="1:426" s="36" customFormat="1" x14ac:dyDescent="0.25">
      <c r="A241" s="1"/>
    </row>
    <row r="242" spans="1:426" s="36" customFormat="1" x14ac:dyDescent="0.25">
      <c r="A242" s="1"/>
    </row>
    <row r="243" spans="1:426" s="36" customFormat="1" x14ac:dyDescent="0.25"/>
    <row r="244" spans="1:426" s="36" customForma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DC244" s="68"/>
      <c r="DD244" s="68"/>
      <c r="DE244" s="68"/>
      <c r="DF244" s="68"/>
      <c r="DG244" s="68"/>
      <c r="DH244" s="68"/>
      <c r="DI244" s="68"/>
      <c r="DJ244" s="68"/>
      <c r="DM244" s="68"/>
      <c r="DN244" s="68"/>
      <c r="DO244" s="68"/>
      <c r="DP244" s="68"/>
      <c r="DQ244" s="68"/>
      <c r="DR244" s="68"/>
      <c r="DS244" s="68"/>
      <c r="DT244" s="68"/>
      <c r="DU244" s="68"/>
      <c r="DV244" s="68"/>
      <c r="DW244" s="68"/>
      <c r="DX244" s="68"/>
      <c r="DY244" s="68"/>
      <c r="DZ244" s="68"/>
      <c r="EA244" s="68"/>
      <c r="EB244" s="68"/>
      <c r="EC244" s="68"/>
      <c r="ED244" s="68"/>
      <c r="EE244" s="68"/>
      <c r="EF244" s="68"/>
      <c r="EG244" s="68"/>
      <c r="EH244" s="68"/>
      <c r="EI244" s="68"/>
      <c r="EJ244" s="68"/>
      <c r="EK244" s="68"/>
      <c r="EL244" s="68"/>
      <c r="EM244" s="68"/>
      <c r="EN244" s="68"/>
      <c r="EO244" s="68"/>
      <c r="EP244" s="68"/>
      <c r="EQ244" s="68"/>
      <c r="ER244" s="68"/>
      <c r="ES244" s="68"/>
      <c r="ET244" s="68"/>
      <c r="EU244" s="68"/>
      <c r="EV244" s="68"/>
      <c r="EW244" s="68"/>
      <c r="EX244" s="68"/>
      <c r="EY244" s="68"/>
      <c r="EZ244" s="68"/>
      <c r="FA244" s="68"/>
      <c r="FB244" s="68"/>
      <c r="FC244" s="68"/>
      <c r="FD244" s="68"/>
      <c r="FE244" s="68"/>
      <c r="FF244" s="68"/>
      <c r="FG244" s="68"/>
      <c r="FH244" s="68"/>
      <c r="FI244" s="68"/>
      <c r="FJ244" s="68"/>
      <c r="FK244" s="68"/>
      <c r="FL244" s="68"/>
      <c r="FM244" s="68"/>
      <c r="FN244" s="68"/>
      <c r="FO244" s="68"/>
      <c r="FP244" s="68"/>
      <c r="FQ244" s="68"/>
      <c r="FR244" s="68"/>
      <c r="FS244" s="68"/>
      <c r="FT244" s="68"/>
      <c r="FU244" s="68"/>
      <c r="FV244" s="68"/>
      <c r="FW244" s="68"/>
      <c r="FX244" s="68"/>
      <c r="FY244" s="68"/>
      <c r="FZ244" s="68"/>
      <c r="GA244" s="68"/>
      <c r="GB244" s="68"/>
      <c r="GC244" s="68"/>
      <c r="GD244" s="68"/>
      <c r="GE244" s="68"/>
      <c r="GF244" s="68"/>
      <c r="GG244" s="68"/>
      <c r="GH244" s="68"/>
      <c r="GI244" s="68"/>
      <c r="GJ244" s="68"/>
      <c r="GK244" s="68"/>
      <c r="GL244" s="68"/>
      <c r="GM244" s="68"/>
      <c r="GN244" s="68"/>
      <c r="GO244" s="68"/>
      <c r="GP244" s="68"/>
      <c r="GQ244" s="68"/>
      <c r="GR244" s="68"/>
      <c r="GS244" s="68"/>
      <c r="GT244" s="68"/>
      <c r="GU244" s="68"/>
      <c r="GV244" s="68"/>
      <c r="GW244" s="68"/>
      <c r="GX244" s="68"/>
      <c r="GY244" s="68"/>
      <c r="GZ244" s="68"/>
      <c r="HA244" s="68"/>
      <c r="HB244" s="68"/>
      <c r="HC244" s="68"/>
      <c r="HD244" s="68"/>
      <c r="HE244" s="68"/>
      <c r="HF244" s="68"/>
      <c r="HG244" s="68"/>
      <c r="HH244" s="68"/>
      <c r="HI244" s="68"/>
      <c r="HJ244" s="68"/>
      <c r="HK244" s="68"/>
      <c r="HL244" s="68"/>
      <c r="HM244" s="68"/>
      <c r="HN244" s="68"/>
      <c r="HO244" s="68"/>
      <c r="HP244" s="68"/>
      <c r="HQ244" s="68"/>
      <c r="HR244" s="68"/>
      <c r="HS244" s="68"/>
      <c r="HT244" s="68"/>
      <c r="HU244" s="68"/>
      <c r="HV244" s="68"/>
      <c r="HW244" s="68"/>
      <c r="HX244" s="68"/>
      <c r="HY244" s="68"/>
      <c r="HZ244" s="68"/>
      <c r="IA244" s="68"/>
      <c r="IB244" s="68"/>
      <c r="IC244" s="68"/>
      <c r="ID244" s="68"/>
      <c r="IE244" s="68"/>
      <c r="IF244" s="68"/>
      <c r="IG244" s="68"/>
      <c r="IH244" s="68"/>
      <c r="II244" s="68"/>
      <c r="IJ244" s="68"/>
      <c r="IK244" s="68"/>
      <c r="IL244" s="68"/>
      <c r="IM244" s="68"/>
      <c r="IN244" s="68"/>
      <c r="IO244" s="68"/>
      <c r="IP244" s="68"/>
      <c r="IQ244" s="68"/>
      <c r="IR244" s="68"/>
      <c r="IS244" s="68"/>
      <c r="IT244" s="68"/>
      <c r="IU244" s="68"/>
      <c r="IV244" s="68"/>
      <c r="IW244" s="68"/>
      <c r="IX244" s="68"/>
      <c r="IY244" s="68"/>
      <c r="IZ244" s="68"/>
      <c r="JA244" s="68"/>
      <c r="JB244" s="68"/>
      <c r="JC244" s="68"/>
      <c r="JD244" s="68"/>
      <c r="JE244" s="68"/>
      <c r="JF244" s="68"/>
      <c r="JG244" s="68"/>
      <c r="JH244" s="68"/>
      <c r="JI244" s="68"/>
      <c r="JJ244" s="68"/>
      <c r="JK244" s="68"/>
      <c r="JL244" s="68"/>
      <c r="JM244" s="68"/>
      <c r="JN244" s="68"/>
      <c r="JO244" s="68"/>
      <c r="JP244" s="68"/>
      <c r="JQ244" s="68"/>
      <c r="JR244" s="68"/>
      <c r="JS244" s="68"/>
      <c r="JT244" s="68"/>
      <c r="JU244" s="68"/>
      <c r="JV244" s="68"/>
      <c r="JW244" s="68"/>
      <c r="JX244" s="68"/>
      <c r="JY244" s="68"/>
      <c r="JZ244" s="68"/>
      <c r="KA244" s="68"/>
      <c r="KB244" s="68"/>
      <c r="KC244" s="68"/>
      <c r="KD244" s="68"/>
      <c r="KE244" s="68"/>
      <c r="KF244" s="68"/>
      <c r="KG244" s="68"/>
      <c r="KH244" s="68"/>
      <c r="KI244" s="68"/>
      <c r="KJ244" s="68"/>
      <c r="KK244" s="68"/>
      <c r="KL244" s="68"/>
      <c r="KM244" s="68"/>
      <c r="KN244" s="68"/>
      <c r="KO244" s="68"/>
      <c r="KP244" s="68"/>
      <c r="KQ244" s="68"/>
      <c r="KR244" s="68"/>
      <c r="KS244" s="68"/>
      <c r="KT244" s="68"/>
      <c r="KU244" s="68"/>
      <c r="KV244" s="68"/>
      <c r="KW244" s="68"/>
      <c r="KX244" s="68"/>
      <c r="KY244" s="68"/>
      <c r="KZ244" s="68"/>
      <c r="LA244" s="68"/>
      <c r="LB244" s="68"/>
      <c r="LC244" s="68"/>
      <c r="LD244" s="68"/>
      <c r="LE244" s="68"/>
      <c r="LF244" s="68"/>
      <c r="LG244" s="68"/>
      <c r="LH244" s="68"/>
      <c r="LI244" s="68"/>
      <c r="LJ244" s="68"/>
      <c r="LK244" s="68"/>
      <c r="LL244" s="68"/>
      <c r="LM244" s="68"/>
      <c r="LN244" s="68"/>
      <c r="LO244" s="68"/>
      <c r="LP244" s="68"/>
      <c r="LQ244" s="68"/>
      <c r="LR244" s="68"/>
      <c r="LS244" s="68"/>
      <c r="LT244" s="68"/>
      <c r="LU244" s="68"/>
      <c r="LV244" s="68"/>
      <c r="LW244" s="68"/>
      <c r="LX244" s="68"/>
      <c r="LY244" s="68"/>
      <c r="LZ244" s="68"/>
      <c r="MA244" s="68"/>
      <c r="MB244" s="68"/>
      <c r="MC244" s="68"/>
      <c r="MD244" s="68"/>
      <c r="ME244" s="68"/>
      <c r="MF244" s="68"/>
      <c r="MG244" s="68"/>
      <c r="MH244" s="68"/>
      <c r="MI244" s="68"/>
      <c r="MJ244" s="68"/>
      <c r="MK244" s="68"/>
      <c r="ML244" s="68"/>
      <c r="MN244" s="38"/>
      <c r="MO244" s="38"/>
      <c r="MP244" s="72"/>
      <c r="MQ244" s="72"/>
      <c r="MR244" s="72"/>
      <c r="MS244" s="72"/>
      <c r="MT244" s="72"/>
      <c r="MU244" s="72"/>
      <c r="MV244" s="72"/>
      <c r="MW244" s="72"/>
      <c r="MX244" s="72"/>
      <c r="MY244" s="72"/>
      <c r="MZ244" s="72"/>
      <c r="NA244" s="72"/>
      <c r="NB244" s="72"/>
      <c r="NC244" s="6"/>
      <c r="ND244" s="1"/>
      <c r="NE244" s="72"/>
      <c r="NF244" s="72"/>
      <c r="NG244" s="72"/>
      <c r="NH244" s="72"/>
      <c r="NI244" s="72"/>
      <c r="NJ244" s="72"/>
      <c r="NK244" s="72"/>
      <c r="NL244" s="72"/>
      <c r="NM244" s="72"/>
      <c r="NN244" s="72"/>
      <c r="NO244" s="72"/>
      <c r="NP244" s="72"/>
      <c r="NQ244" s="72"/>
      <c r="NR244" s="1"/>
      <c r="NS244" s="1"/>
      <c r="NT244" s="72"/>
      <c r="NU244" s="72"/>
      <c r="NV244" s="72"/>
      <c r="NW244" s="72"/>
      <c r="NX244" s="72"/>
      <c r="NY244" s="72"/>
      <c r="NZ244" s="72"/>
      <c r="OA244" s="72"/>
      <c r="OB244" s="72"/>
      <c r="OC244" s="72"/>
      <c r="OD244" s="72"/>
      <c r="OE244" s="72"/>
      <c r="OF244" s="72"/>
      <c r="OG244" s="1"/>
      <c r="OH244" s="1"/>
      <c r="OI244" s="72"/>
      <c r="OJ244" s="72"/>
      <c r="OK244" s="72"/>
      <c r="OL244" s="72"/>
      <c r="OM244" s="72"/>
      <c r="ON244" s="72"/>
      <c r="OO244" s="72"/>
      <c r="OP244" s="72"/>
      <c r="OQ244" s="72"/>
      <c r="OR244" s="72"/>
      <c r="OS244" s="72"/>
      <c r="OT244" s="72"/>
      <c r="OU244" s="72"/>
      <c r="OV244" s="6"/>
      <c r="OW244" s="38"/>
      <c r="OX244" s="72"/>
      <c r="OY244" s="72"/>
      <c r="OZ244" s="72"/>
      <c r="PA244" s="72"/>
      <c r="PB244" s="72"/>
      <c r="PC244" s="72"/>
      <c r="PD244" s="72"/>
      <c r="PE244" s="72"/>
      <c r="PF244" s="72"/>
      <c r="PG244" s="72"/>
      <c r="PH244" s="72"/>
      <c r="PI244" s="72"/>
      <c r="PJ244" s="72"/>
    </row>
    <row r="245" spans="1:426" s="36" customFormat="1" x14ac:dyDescent="0.25"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X245" s="72"/>
      <c r="Y245" s="72"/>
      <c r="Z245" s="72"/>
      <c r="AA245" s="72"/>
      <c r="AF245" s="72"/>
      <c r="AG245" s="72"/>
      <c r="AH245" s="72"/>
      <c r="AI245" s="72"/>
      <c r="AJ245" s="72"/>
      <c r="AK245" s="72"/>
      <c r="AL245" s="72"/>
      <c r="AM245" s="72"/>
      <c r="AN245" s="72"/>
      <c r="AO245" s="72"/>
      <c r="AP245" s="72"/>
      <c r="AQ245" s="72"/>
      <c r="AR245" s="72"/>
      <c r="AS245" s="6"/>
      <c r="AT245" s="1"/>
      <c r="AU245" s="72"/>
      <c r="AV245" s="72"/>
      <c r="AW245" s="72"/>
      <c r="AX245" s="72"/>
      <c r="AY245" s="72"/>
      <c r="AZ245" s="72"/>
      <c r="BA245" s="72"/>
      <c r="BB245" s="72"/>
      <c r="BC245" s="72"/>
      <c r="BD245" s="72"/>
      <c r="BE245" s="72"/>
      <c r="BF245" s="72"/>
      <c r="BG245" s="72"/>
      <c r="BH245" s="1"/>
      <c r="BI245" s="1"/>
      <c r="BJ245" s="72"/>
      <c r="BK245" s="72"/>
      <c r="BL245" s="72"/>
      <c r="BM245" s="72"/>
      <c r="BN245" s="72"/>
      <c r="BO245" s="72"/>
      <c r="BP245" s="72"/>
      <c r="BQ245" s="72"/>
      <c r="BR245" s="72"/>
      <c r="BS245" s="72"/>
      <c r="BT245" s="72"/>
      <c r="BU245" s="72"/>
      <c r="BV245" s="72"/>
      <c r="BW245" s="1"/>
      <c r="BX245" s="1"/>
      <c r="BY245" s="72"/>
      <c r="BZ245" s="72"/>
      <c r="CA245" s="72"/>
      <c r="CB245" s="72"/>
      <c r="CC245" s="72"/>
      <c r="CD245" s="72"/>
      <c r="CE245" s="72"/>
      <c r="CF245" s="72"/>
      <c r="CG245" s="72"/>
      <c r="CH245" s="72"/>
      <c r="CI245" s="72"/>
      <c r="CJ245" s="72"/>
      <c r="CK245" s="72"/>
      <c r="CL245" s="6"/>
      <c r="CN245" s="72"/>
      <c r="CO245" s="72"/>
      <c r="CP245" s="72"/>
      <c r="CQ245" s="72"/>
      <c r="CR245" s="72"/>
      <c r="CS245" s="72"/>
      <c r="CT245" s="72"/>
      <c r="CU245" s="72"/>
      <c r="CV245" s="72"/>
      <c r="CW245" s="72"/>
      <c r="CX245" s="72"/>
      <c r="CY245" s="72"/>
      <c r="CZ245" s="72"/>
      <c r="MN245" s="71"/>
      <c r="MO245" s="71"/>
      <c r="MP245" s="38"/>
      <c r="MQ245" s="38"/>
      <c r="MR245" s="38"/>
      <c r="MS245" s="38"/>
      <c r="MT245" s="38"/>
      <c r="MU245" s="38"/>
      <c r="MV245" s="38"/>
      <c r="MW245" s="38"/>
      <c r="MX245" s="38"/>
      <c r="MY245" s="38"/>
      <c r="MZ245" s="38"/>
      <c r="NA245" s="38"/>
      <c r="NB245" s="38"/>
      <c r="NC245" s="71"/>
      <c r="ND245" s="71"/>
      <c r="NE245" s="38"/>
      <c r="NF245" s="38"/>
      <c r="NG245" s="38"/>
      <c r="NH245" s="38"/>
      <c r="NI245" s="38"/>
      <c r="NJ245" s="38"/>
      <c r="NK245" s="38"/>
      <c r="NL245" s="38"/>
      <c r="NM245" s="38"/>
      <c r="NN245" s="38"/>
      <c r="NO245" s="38"/>
      <c r="NP245" s="38"/>
      <c r="NQ245" s="38"/>
      <c r="NR245" s="71"/>
      <c r="NS245" s="71"/>
      <c r="NT245" s="38"/>
      <c r="NU245" s="38"/>
      <c r="NV245" s="38"/>
      <c r="NW245" s="38"/>
      <c r="NX245" s="38"/>
      <c r="NY245" s="38"/>
      <c r="NZ245" s="38"/>
      <c r="OA245" s="38"/>
      <c r="OB245" s="38"/>
      <c r="OC245" s="38"/>
      <c r="OD245" s="38"/>
      <c r="OE245" s="38"/>
      <c r="OF245" s="38"/>
      <c r="OG245" s="71"/>
      <c r="OH245" s="71"/>
      <c r="OI245" s="38"/>
      <c r="OJ245" s="38"/>
      <c r="OK245" s="38"/>
      <c r="OL245" s="38"/>
      <c r="OM245" s="38"/>
      <c r="ON245" s="38"/>
      <c r="OO245" s="38"/>
      <c r="OP245" s="38"/>
      <c r="OQ245" s="38"/>
      <c r="OR245" s="38"/>
      <c r="OS245" s="38"/>
      <c r="OT245" s="38"/>
      <c r="OU245" s="38"/>
      <c r="OV245" s="71"/>
      <c r="OW245" s="71"/>
      <c r="OX245" s="38"/>
      <c r="OY245" s="38"/>
      <c r="OZ245" s="38"/>
      <c r="PA245" s="38"/>
      <c r="PB245" s="38"/>
      <c r="PC245" s="38"/>
      <c r="PD245" s="38"/>
      <c r="PE245" s="38"/>
      <c r="PF245" s="38"/>
      <c r="PG245" s="38"/>
      <c r="PH245" s="38"/>
      <c r="PI245" s="38"/>
      <c r="PJ245" s="38"/>
    </row>
    <row r="246" spans="1:426" s="36" customFormat="1" x14ac:dyDescent="0.25">
      <c r="X246" s="1"/>
      <c r="Y246" s="69"/>
      <c r="Z246" s="69"/>
      <c r="AA246" s="69"/>
      <c r="AB246" s="70"/>
      <c r="AC246" s="70"/>
      <c r="AD246" s="70"/>
      <c r="AE246" s="70"/>
      <c r="AS246" s="70"/>
      <c r="AT246" s="70"/>
      <c r="BH246" s="70"/>
      <c r="BI246" s="70"/>
      <c r="BW246" s="70"/>
      <c r="BX246" s="70"/>
      <c r="MN246" s="71"/>
      <c r="MO246" s="71"/>
      <c r="MP246" s="38"/>
      <c r="MQ246" s="38"/>
      <c r="MR246" s="38"/>
      <c r="MS246" s="38"/>
      <c r="MT246" s="38"/>
      <c r="MU246" s="38"/>
      <c r="MV246" s="38"/>
      <c r="MW246" s="38"/>
      <c r="MX246" s="38"/>
      <c r="MY246" s="38"/>
      <c r="MZ246" s="38"/>
      <c r="NA246" s="38"/>
      <c r="NB246" s="38"/>
      <c r="NC246" s="71"/>
      <c r="ND246" s="71"/>
      <c r="NE246" s="38"/>
      <c r="NF246" s="38"/>
      <c r="NG246" s="38"/>
      <c r="NH246" s="38"/>
      <c r="NI246" s="38"/>
      <c r="NJ246" s="38"/>
      <c r="NK246" s="38"/>
      <c r="NL246" s="38"/>
      <c r="NM246" s="38"/>
      <c r="NN246" s="38"/>
      <c r="NO246" s="38"/>
      <c r="NP246" s="38"/>
      <c r="NQ246" s="38"/>
      <c r="NR246" s="71"/>
      <c r="NS246" s="71"/>
      <c r="NT246" s="38"/>
      <c r="NU246" s="38"/>
      <c r="NV246" s="38"/>
      <c r="NW246" s="38"/>
      <c r="NX246" s="38"/>
      <c r="NY246" s="38"/>
      <c r="NZ246" s="38"/>
      <c r="OA246" s="38"/>
      <c r="OB246" s="38"/>
      <c r="OC246" s="38"/>
      <c r="OD246" s="38"/>
      <c r="OE246" s="38"/>
      <c r="OF246" s="38"/>
      <c r="OG246" s="71"/>
      <c r="OH246" s="71"/>
      <c r="OI246" s="38"/>
      <c r="OJ246" s="38"/>
      <c r="OK246" s="38"/>
      <c r="OL246" s="38"/>
      <c r="OM246" s="38"/>
      <c r="ON246" s="38"/>
      <c r="OO246" s="38"/>
      <c r="OP246" s="38"/>
      <c r="OQ246" s="38"/>
      <c r="OR246" s="38"/>
      <c r="OS246" s="38"/>
      <c r="OT246" s="38"/>
      <c r="OU246" s="38"/>
      <c r="OV246" s="71"/>
      <c r="OW246" s="71"/>
      <c r="OX246" s="38"/>
      <c r="OY246" s="38"/>
      <c r="OZ246" s="38"/>
      <c r="PA246" s="38"/>
      <c r="PB246" s="38"/>
      <c r="PC246" s="38"/>
      <c r="PD246" s="38"/>
      <c r="PE246" s="38"/>
      <c r="PF246" s="38"/>
      <c r="PG246" s="38"/>
      <c r="PH246" s="38"/>
      <c r="PI246" s="38"/>
      <c r="PJ246" s="38"/>
    </row>
    <row r="247" spans="1:426" s="36" customFormat="1" x14ac:dyDescent="0.25">
      <c r="A247" s="1"/>
      <c r="X247" s="1"/>
      <c r="Y247" s="69"/>
      <c r="Z247" s="69"/>
      <c r="AA247" s="69"/>
      <c r="AB247" s="70"/>
      <c r="AC247" s="70"/>
      <c r="AD247" s="70"/>
      <c r="AE247" s="70"/>
      <c r="AS247" s="70"/>
      <c r="AT247" s="70"/>
      <c r="BH247" s="70"/>
      <c r="BI247" s="70"/>
      <c r="BW247" s="70"/>
      <c r="BX247" s="70"/>
      <c r="MN247" s="71"/>
      <c r="MO247" s="71"/>
      <c r="MP247" s="38"/>
      <c r="MQ247" s="38"/>
      <c r="MR247" s="38"/>
      <c r="MS247" s="38"/>
      <c r="MT247" s="38"/>
      <c r="MU247" s="38"/>
      <c r="MV247" s="38"/>
      <c r="MW247" s="38"/>
      <c r="MX247" s="38"/>
      <c r="MY247" s="38"/>
      <c r="MZ247" s="38"/>
      <c r="NA247" s="38"/>
      <c r="NB247" s="38"/>
      <c r="NC247" s="71"/>
      <c r="ND247" s="71"/>
      <c r="NE247" s="38"/>
      <c r="NF247" s="38"/>
      <c r="NG247" s="38"/>
      <c r="NH247" s="38"/>
      <c r="NI247" s="38"/>
      <c r="NJ247" s="38"/>
      <c r="NK247" s="38"/>
      <c r="NL247" s="38"/>
      <c r="NM247" s="38"/>
      <c r="NN247" s="38"/>
      <c r="NO247" s="38"/>
      <c r="NP247" s="38"/>
      <c r="NQ247" s="38"/>
      <c r="NR247" s="71"/>
      <c r="NS247" s="71"/>
      <c r="NT247" s="38"/>
      <c r="NU247" s="38"/>
      <c r="NV247" s="38"/>
      <c r="NW247" s="38"/>
      <c r="NX247" s="38"/>
      <c r="NY247" s="38"/>
      <c r="NZ247" s="38"/>
      <c r="OA247" s="38"/>
      <c r="OB247" s="38"/>
      <c r="OC247" s="38"/>
      <c r="OD247" s="38"/>
      <c r="OE247" s="38"/>
      <c r="OF247" s="38"/>
      <c r="OG247" s="71"/>
      <c r="OH247" s="71"/>
      <c r="OI247" s="38"/>
      <c r="OJ247" s="38"/>
      <c r="OK247" s="38"/>
      <c r="OL247" s="38"/>
      <c r="OM247" s="38"/>
      <c r="ON247" s="38"/>
      <c r="OO247" s="38"/>
      <c r="OP247" s="38"/>
      <c r="OQ247" s="38"/>
      <c r="OR247" s="38"/>
      <c r="OS247" s="38"/>
      <c r="OT247" s="38"/>
      <c r="OU247" s="38"/>
      <c r="OV247" s="71"/>
      <c r="OW247" s="71"/>
      <c r="OX247" s="38"/>
      <c r="OY247" s="38"/>
      <c r="OZ247" s="38"/>
      <c r="PA247" s="38"/>
      <c r="PB247" s="38"/>
      <c r="PC247" s="38"/>
      <c r="PD247" s="38"/>
      <c r="PE247" s="38"/>
      <c r="PF247" s="38"/>
      <c r="PG247" s="38"/>
      <c r="PH247" s="38"/>
      <c r="PI247" s="38"/>
      <c r="PJ247" s="38"/>
    </row>
    <row r="248" spans="1:426" s="36" customFormat="1" x14ac:dyDescent="0.25">
      <c r="A248" s="1"/>
      <c r="X248" s="1"/>
      <c r="Y248" s="69"/>
      <c r="Z248" s="69"/>
      <c r="AA248" s="69"/>
      <c r="AB248" s="70"/>
      <c r="AC248" s="70"/>
      <c r="AD248" s="70"/>
      <c r="AE248" s="70"/>
      <c r="AS248" s="70"/>
      <c r="AT248" s="70"/>
      <c r="BH248" s="70"/>
      <c r="BI248" s="70"/>
      <c r="BW248" s="70"/>
      <c r="BX248" s="70"/>
      <c r="MN248" s="71"/>
      <c r="MO248" s="71"/>
      <c r="MP248" s="38"/>
      <c r="MQ248" s="38"/>
      <c r="MR248" s="38"/>
      <c r="MS248" s="38"/>
      <c r="MT248" s="38"/>
      <c r="MU248" s="38"/>
      <c r="MV248" s="38"/>
      <c r="MW248" s="38"/>
      <c r="MX248" s="38"/>
      <c r="MY248" s="38"/>
      <c r="MZ248" s="38"/>
      <c r="NA248" s="38"/>
      <c r="NB248" s="38"/>
      <c r="NC248" s="71"/>
      <c r="ND248" s="71"/>
      <c r="NE248" s="38"/>
      <c r="NF248" s="38"/>
      <c r="NG248" s="38"/>
      <c r="NH248" s="38"/>
      <c r="NI248" s="38"/>
      <c r="NJ248" s="38"/>
      <c r="NK248" s="38"/>
      <c r="NL248" s="38"/>
      <c r="NM248" s="38"/>
      <c r="NN248" s="38"/>
      <c r="NO248" s="38"/>
      <c r="NP248" s="38"/>
      <c r="NQ248" s="38"/>
      <c r="NR248" s="71"/>
      <c r="NS248" s="71"/>
      <c r="NT248" s="38"/>
      <c r="NU248" s="38"/>
      <c r="NV248" s="38"/>
      <c r="NW248" s="38"/>
      <c r="NX248" s="38"/>
      <c r="NY248" s="38"/>
      <c r="NZ248" s="38"/>
      <c r="OA248" s="38"/>
      <c r="OB248" s="38"/>
      <c r="OC248" s="38"/>
      <c r="OD248" s="38"/>
      <c r="OE248" s="38"/>
      <c r="OF248" s="38"/>
      <c r="OG248" s="71"/>
      <c r="OH248" s="71"/>
      <c r="OI248" s="38"/>
      <c r="OJ248" s="38"/>
      <c r="OK248" s="38"/>
      <c r="OL248" s="38"/>
      <c r="OM248" s="38"/>
      <c r="ON248" s="38"/>
      <c r="OO248" s="38"/>
      <c r="OP248" s="38"/>
      <c r="OQ248" s="38"/>
      <c r="OR248" s="38"/>
      <c r="OS248" s="38"/>
      <c r="OT248" s="38"/>
      <c r="OU248" s="38"/>
      <c r="OV248" s="71"/>
      <c r="OW248" s="71"/>
      <c r="OX248" s="38"/>
      <c r="OY248" s="38"/>
      <c r="OZ248" s="38"/>
      <c r="PA248" s="38"/>
      <c r="PB248" s="38"/>
      <c r="PC248" s="38"/>
      <c r="PD248" s="38"/>
      <c r="PE248" s="38"/>
      <c r="PF248" s="38"/>
      <c r="PG248" s="38"/>
      <c r="PH248" s="38"/>
      <c r="PI248" s="38"/>
      <c r="PJ248" s="38"/>
    </row>
    <row r="249" spans="1:426" s="36" customFormat="1" x14ac:dyDescent="0.25">
      <c r="A249" s="1"/>
      <c r="X249" s="1"/>
      <c r="Y249" s="69"/>
      <c r="Z249" s="69"/>
      <c r="AA249" s="69"/>
      <c r="AB249" s="70"/>
      <c r="AC249" s="70"/>
      <c r="AD249" s="70"/>
      <c r="AE249" s="70"/>
      <c r="AS249" s="70"/>
      <c r="AT249" s="70"/>
      <c r="BH249" s="70"/>
      <c r="BI249" s="70"/>
      <c r="BW249" s="70"/>
      <c r="BX249" s="70"/>
      <c r="MN249" s="71"/>
      <c r="MO249" s="71"/>
      <c r="MP249" s="38"/>
      <c r="MQ249" s="38"/>
      <c r="MR249" s="38"/>
      <c r="MS249" s="38"/>
      <c r="MT249" s="38"/>
      <c r="MU249" s="38"/>
      <c r="MV249" s="38"/>
      <c r="MW249" s="38"/>
      <c r="MX249" s="38"/>
      <c r="MY249" s="38"/>
      <c r="MZ249" s="38"/>
      <c r="NA249" s="38"/>
      <c r="NB249" s="38"/>
      <c r="NC249" s="71"/>
      <c r="ND249" s="71"/>
      <c r="NE249" s="38"/>
      <c r="NF249" s="38"/>
      <c r="NG249" s="38"/>
      <c r="NH249" s="38"/>
      <c r="NI249" s="38"/>
      <c r="NJ249" s="38"/>
      <c r="NK249" s="38"/>
      <c r="NL249" s="38"/>
      <c r="NM249" s="38"/>
      <c r="NN249" s="38"/>
      <c r="NO249" s="38"/>
      <c r="NP249" s="38"/>
      <c r="NQ249" s="38"/>
      <c r="NR249" s="71"/>
      <c r="NS249" s="71"/>
      <c r="NT249" s="38"/>
      <c r="NU249" s="38"/>
      <c r="NV249" s="38"/>
      <c r="NW249" s="38"/>
      <c r="NX249" s="38"/>
      <c r="NY249" s="38"/>
      <c r="NZ249" s="38"/>
      <c r="OA249" s="38"/>
      <c r="OB249" s="38"/>
      <c r="OC249" s="38"/>
      <c r="OD249" s="38"/>
      <c r="OE249" s="38"/>
      <c r="OF249" s="38"/>
      <c r="OG249" s="71"/>
      <c r="OH249" s="71"/>
      <c r="OI249" s="38"/>
      <c r="OJ249" s="38"/>
      <c r="OK249" s="38"/>
      <c r="OL249" s="38"/>
      <c r="OM249" s="38"/>
      <c r="ON249" s="38"/>
      <c r="OO249" s="38"/>
      <c r="OP249" s="38"/>
      <c r="OQ249" s="38"/>
      <c r="OR249" s="38"/>
      <c r="OS249" s="38"/>
      <c r="OT249" s="38"/>
      <c r="OU249" s="38"/>
      <c r="OV249" s="71"/>
      <c r="OW249" s="71"/>
      <c r="OX249" s="38"/>
      <c r="OY249" s="38"/>
      <c r="OZ249" s="38"/>
      <c r="PA249" s="38"/>
      <c r="PB249" s="38"/>
      <c r="PC249" s="38"/>
      <c r="PD249" s="38"/>
      <c r="PE249" s="38"/>
      <c r="PF249" s="38"/>
      <c r="PG249" s="38"/>
      <c r="PH249" s="38"/>
      <c r="PI249" s="38"/>
      <c r="PJ249" s="38"/>
    </row>
    <row r="250" spans="1:426" s="36" customFormat="1" x14ac:dyDescent="0.25">
      <c r="A250" s="1"/>
      <c r="X250" s="1"/>
      <c r="Y250" s="69"/>
      <c r="Z250" s="69"/>
      <c r="AA250" s="69"/>
      <c r="AB250" s="70"/>
      <c r="AC250" s="70"/>
      <c r="AD250" s="70"/>
      <c r="AE250" s="70"/>
      <c r="AS250" s="70"/>
      <c r="AT250" s="70"/>
      <c r="BH250" s="70"/>
      <c r="BI250" s="70"/>
      <c r="BW250" s="70"/>
      <c r="BX250" s="70"/>
      <c r="MN250" s="71"/>
      <c r="MO250" s="71"/>
      <c r="MP250" s="38"/>
      <c r="MQ250" s="38"/>
      <c r="MR250" s="38"/>
      <c r="MS250" s="38"/>
      <c r="MT250" s="38"/>
      <c r="MU250" s="38"/>
      <c r="MV250" s="38"/>
      <c r="MW250" s="38"/>
      <c r="MX250" s="38"/>
      <c r="MY250" s="38"/>
      <c r="MZ250" s="38"/>
      <c r="NA250" s="38"/>
      <c r="NB250" s="38"/>
      <c r="NC250" s="71"/>
      <c r="ND250" s="71"/>
      <c r="NE250" s="38"/>
      <c r="NF250" s="38"/>
      <c r="NG250" s="38"/>
      <c r="NH250" s="38"/>
      <c r="NI250" s="38"/>
      <c r="NJ250" s="38"/>
      <c r="NK250" s="38"/>
      <c r="NL250" s="38"/>
      <c r="NM250" s="38"/>
      <c r="NN250" s="38"/>
      <c r="NO250" s="38"/>
      <c r="NP250" s="38"/>
      <c r="NQ250" s="38"/>
      <c r="NR250" s="71"/>
      <c r="NS250" s="71"/>
      <c r="NT250" s="38"/>
      <c r="NU250" s="38"/>
      <c r="NV250" s="38"/>
      <c r="NW250" s="38"/>
      <c r="NX250" s="38"/>
      <c r="NY250" s="38"/>
      <c r="NZ250" s="38"/>
      <c r="OA250" s="38"/>
      <c r="OB250" s="38"/>
      <c r="OC250" s="38"/>
      <c r="OD250" s="38"/>
      <c r="OE250" s="38"/>
      <c r="OF250" s="38"/>
      <c r="OG250" s="71"/>
      <c r="OH250" s="71"/>
      <c r="OI250" s="38"/>
      <c r="OJ250" s="38"/>
      <c r="OK250" s="38"/>
      <c r="OL250" s="38"/>
      <c r="OM250" s="38"/>
      <c r="ON250" s="38"/>
      <c r="OO250" s="38"/>
      <c r="OP250" s="38"/>
      <c r="OQ250" s="38"/>
      <c r="OR250" s="38"/>
      <c r="OS250" s="38"/>
      <c r="OT250" s="38"/>
      <c r="OU250" s="38"/>
      <c r="OV250" s="71"/>
      <c r="OW250" s="71"/>
      <c r="OX250" s="38"/>
      <c r="OY250" s="38"/>
      <c r="OZ250" s="38"/>
      <c r="PA250" s="38"/>
      <c r="PB250" s="38"/>
      <c r="PC250" s="38"/>
      <c r="PD250" s="38"/>
      <c r="PE250" s="38"/>
      <c r="PF250" s="38"/>
      <c r="PG250" s="38"/>
      <c r="PH250" s="38"/>
      <c r="PI250" s="38"/>
      <c r="PJ250" s="38"/>
    </row>
    <row r="251" spans="1:426" s="36" customFormat="1" x14ac:dyDescent="0.25">
      <c r="A251" s="1"/>
      <c r="X251" s="1"/>
      <c r="Y251" s="69"/>
      <c r="Z251" s="69"/>
      <c r="AA251" s="69"/>
      <c r="AB251" s="70"/>
      <c r="AC251" s="70"/>
      <c r="AD251" s="70"/>
      <c r="AE251" s="70"/>
      <c r="AS251" s="70"/>
      <c r="AT251" s="70"/>
      <c r="BH251" s="70"/>
      <c r="BI251" s="70"/>
      <c r="BW251" s="70"/>
      <c r="BX251" s="70"/>
      <c r="MN251" s="71"/>
      <c r="MO251" s="71"/>
      <c r="MP251" s="38"/>
      <c r="MQ251" s="38"/>
      <c r="MR251" s="38"/>
      <c r="MS251" s="38"/>
      <c r="MT251" s="38"/>
      <c r="MU251" s="38"/>
      <c r="MV251" s="38"/>
      <c r="MW251" s="38"/>
      <c r="MX251" s="38"/>
      <c r="MY251" s="38"/>
      <c r="MZ251" s="38"/>
      <c r="NA251" s="38"/>
      <c r="NB251" s="38"/>
      <c r="NC251" s="71"/>
      <c r="ND251" s="71"/>
      <c r="NE251" s="38"/>
      <c r="NF251" s="38"/>
      <c r="NG251" s="38"/>
      <c r="NH251" s="38"/>
      <c r="NI251" s="38"/>
      <c r="NJ251" s="38"/>
      <c r="NK251" s="38"/>
      <c r="NL251" s="38"/>
      <c r="NM251" s="38"/>
      <c r="NN251" s="38"/>
      <c r="NO251" s="38"/>
      <c r="NP251" s="38"/>
      <c r="NQ251" s="38"/>
      <c r="NR251" s="71"/>
      <c r="NS251" s="71"/>
      <c r="NT251" s="38"/>
      <c r="NU251" s="38"/>
      <c r="NV251" s="38"/>
      <c r="NW251" s="38"/>
      <c r="NX251" s="38"/>
      <c r="NY251" s="38"/>
      <c r="NZ251" s="38"/>
      <c r="OA251" s="38"/>
      <c r="OB251" s="38"/>
      <c r="OC251" s="38"/>
      <c r="OD251" s="38"/>
      <c r="OE251" s="38"/>
      <c r="OF251" s="38"/>
      <c r="OG251" s="71"/>
      <c r="OH251" s="71"/>
      <c r="OI251" s="38"/>
      <c r="OJ251" s="38"/>
      <c r="OK251" s="38"/>
      <c r="OL251" s="38"/>
      <c r="OM251" s="38"/>
      <c r="ON251" s="38"/>
      <c r="OO251" s="38"/>
      <c r="OP251" s="38"/>
      <c r="OQ251" s="38"/>
      <c r="OR251" s="38"/>
      <c r="OS251" s="38"/>
      <c r="OT251" s="38"/>
      <c r="OU251" s="38"/>
      <c r="OV251" s="71"/>
      <c r="OW251" s="71"/>
      <c r="OX251" s="38"/>
      <c r="OY251" s="38"/>
      <c r="OZ251" s="38"/>
      <c r="PA251" s="38"/>
      <c r="PB251" s="38"/>
      <c r="PC251" s="38"/>
      <c r="PD251" s="38"/>
      <c r="PE251" s="38"/>
      <c r="PF251" s="38"/>
      <c r="PG251" s="38"/>
      <c r="PH251" s="38"/>
      <c r="PI251" s="38"/>
      <c r="PJ251" s="38"/>
    </row>
    <row r="253" spans="1:426" s="38" customFormat="1" x14ac:dyDescent="0.25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426" s="38" customFormat="1" x14ac:dyDescent="0.25"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  <c r="DQ254" s="68"/>
      <c r="DR254" s="68"/>
      <c r="DS254" s="68"/>
      <c r="DT254" s="68"/>
      <c r="DU254" s="68"/>
      <c r="DV254" s="68"/>
      <c r="DW254" s="68"/>
      <c r="DX254" s="68"/>
      <c r="DY254" s="68"/>
      <c r="DZ254" s="68"/>
      <c r="EA254" s="68"/>
      <c r="EB254" s="68"/>
      <c r="EC254" s="68"/>
      <c r="ED254" s="68"/>
      <c r="EE254" s="68"/>
      <c r="EF254" s="68"/>
      <c r="EG254" s="68"/>
      <c r="EH254" s="68"/>
      <c r="EI254" s="68"/>
      <c r="EJ254" s="68"/>
      <c r="EK254" s="68"/>
      <c r="EL254" s="68"/>
      <c r="EM254" s="68"/>
      <c r="EN254" s="68"/>
      <c r="EO254" s="68"/>
      <c r="EP254" s="68"/>
      <c r="EQ254" s="68"/>
      <c r="ER254" s="68"/>
      <c r="ES254" s="68"/>
      <c r="ET254" s="68"/>
      <c r="EU254" s="68"/>
      <c r="EV254" s="68"/>
      <c r="EW254" s="68"/>
      <c r="EX254" s="68"/>
      <c r="EY254" s="68"/>
      <c r="EZ254" s="68"/>
      <c r="FA254" s="68"/>
      <c r="FB254" s="68"/>
      <c r="FC254" s="68"/>
      <c r="FD254" s="68"/>
      <c r="FE254" s="68"/>
      <c r="FF254" s="68"/>
      <c r="FG254" s="68"/>
      <c r="FH254" s="68"/>
      <c r="FI254" s="68"/>
      <c r="FJ254" s="68"/>
      <c r="FK254" s="68"/>
      <c r="FL254" s="68"/>
      <c r="FM254" s="68"/>
      <c r="FN254" s="68"/>
      <c r="FO254" s="68"/>
      <c r="FP254" s="68"/>
      <c r="FQ254" s="68"/>
      <c r="FR254" s="68"/>
      <c r="FS254" s="68"/>
      <c r="FT254" s="68"/>
      <c r="FU254" s="68"/>
      <c r="FV254" s="68"/>
      <c r="FW254" s="68"/>
      <c r="FX254" s="68"/>
      <c r="FY254" s="68"/>
      <c r="FZ254" s="68"/>
      <c r="GA254" s="68"/>
      <c r="GB254" s="68"/>
      <c r="GC254" s="68"/>
      <c r="GD254" s="68"/>
      <c r="GE254" s="68"/>
      <c r="GF254" s="68"/>
      <c r="GG254" s="68"/>
      <c r="GH254" s="68"/>
      <c r="GI254" s="68"/>
      <c r="GJ254" s="68"/>
      <c r="GK254" s="68"/>
      <c r="GL254" s="68"/>
      <c r="GM254" s="68"/>
      <c r="GN254" s="68"/>
      <c r="GO254" s="68"/>
      <c r="GP254" s="68"/>
      <c r="GQ254" s="68"/>
      <c r="GR254" s="68"/>
      <c r="GS254" s="68"/>
      <c r="GT254" s="68"/>
      <c r="GU254" s="68"/>
      <c r="GV254" s="68"/>
      <c r="GW254" s="68"/>
      <c r="GX254" s="68"/>
      <c r="GY254" s="68"/>
      <c r="GZ254" s="68"/>
      <c r="HA254" s="68"/>
      <c r="HB254" s="68"/>
      <c r="HC254" s="68"/>
      <c r="HD254" s="68"/>
      <c r="HE254" s="68"/>
      <c r="HF254" s="68"/>
      <c r="HG254" s="68"/>
      <c r="HH254" s="68"/>
      <c r="HI254" s="68"/>
      <c r="HJ254" s="68"/>
      <c r="HK254" s="68"/>
      <c r="HL254" s="68"/>
      <c r="HM254" s="68"/>
      <c r="HN254" s="68"/>
      <c r="HO254" s="68"/>
      <c r="HP254" s="68"/>
      <c r="HQ254" s="68"/>
      <c r="HR254" s="68"/>
      <c r="HS254" s="68"/>
      <c r="HT254" s="68"/>
      <c r="HU254" s="68"/>
      <c r="HV254" s="68"/>
      <c r="HW254" s="68"/>
      <c r="HX254" s="68"/>
      <c r="HY254" s="68"/>
      <c r="HZ254" s="68"/>
      <c r="IA254" s="68"/>
    </row>
    <row r="255" spans="1:426" s="38" customFormat="1" x14ac:dyDescent="0.25"/>
    <row r="256" spans="1:426" s="38" customFormat="1" x14ac:dyDescent="0.25">
      <c r="A256" s="1"/>
    </row>
    <row r="257" spans="1:426" s="38" customFormat="1" x14ac:dyDescent="0.25">
      <c r="A257" s="1"/>
    </row>
    <row r="258" spans="1:426" s="38" customFormat="1" x14ac:dyDescent="0.25">
      <c r="A258" s="1"/>
    </row>
    <row r="259" spans="1:426" s="38" customFormat="1" x14ac:dyDescent="0.25">
      <c r="A259" s="1"/>
    </row>
    <row r="260" spans="1:426" s="38" customFormat="1" x14ac:dyDescent="0.25">
      <c r="A260" s="1"/>
    </row>
    <row r="261" spans="1:426" s="38" customFormat="1" x14ac:dyDescent="0.25"/>
    <row r="262" spans="1:426" s="38" customFormat="1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DC262" s="68"/>
      <c r="DD262" s="68"/>
      <c r="DE262" s="68"/>
      <c r="DF262" s="68"/>
      <c r="DG262" s="68"/>
      <c r="DH262" s="68"/>
      <c r="DI262" s="68"/>
      <c r="DJ262" s="68"/>
      <c r="DM262" s="68"/>
      <c r="DN262" s="68"/>
      <c r="DO262" s="68"/>
      <c r="DP262" s="68"/>
      <c r="DQ262" s="68"/>
      <c r="DR262" s="68"/>
      <c r="DS262" s="68"/>
      <c r="DT262" s="68"/>
      <c r="DU262" s="68"/>
      <c r="DV262" s="68"/>
      <c r="DW262" s="68"/>
      <c r="DX262" s="68"/>
      <c r="DY262" s="68"/>
      <c r="DZ262" s="68"/>
      <c r="EA262" s="68"/>
      <c r="EB262" s="68"/>
      <c r="EC262" s="68"/>
      <c r="ED262" s="68"/>
      <c r="EE262" s="68"/>
      <c r="EF262" s="68"/>
      <c r="EG262" s="68"/>
      <c r="EH262" s="68"/>
      <c r="EI262" s="68"/>
      <c r="EJ262" s="68"/>
      <c r="EK262" s="68"/>
      <c r="EL262" s="68"/>
      <c r="EM262" s="68"/>
      <c r="EN262" s="68"/>
      <c r="EO262" s="68"/>
      <c r="EP262" s="68"/>
      <c r="EQ262" s="68"/>
      <c r="ER262" s="68"/>
      <c r="ES262" s="68"/>
      <c r="ET262" s="68"/>
      <c r="EU262" s="68"/>
      <c r="EV262" s="68"/>
      <c r="EW262" s="68"/>
      <c r="EX262" s="68"/>
      <c r="EY262" s="68"/>
      <c r="EZ262" s="68"/>
      <c r="FA262" s="68"/>
      <c r="FB262" s="68"/>
      <c r="FC262" s="68"/>
      <c r="FD262" s="68"/>
      <c r="FE262" s="68"/>
      <c r="FF262" s="68"/>
      <c r="FG262" s="68"/>
      <c r="FH262" s="68"/>
      <c r="FI262" s="68"/>
      <c r="FJ262" s="68"/>
      <c r="FK262" s="68"/>
      <c r="FL262" s="68"/>
      <c r="FM262" s="68"/>
      <c r="FN262" s="68"/>
      <c r="FO262" s="68"/>
      <c r="FP262" s="68"/>
      <c r="FQ262" s="68"/>
      <c r="FR262" s="68"/>
      <c r="FS262" s="68"/>
      <c r="FT262" s="68"/>
      <c r="FU262" s="68"/>
      <c r="FV262" s="68"/>
      <c r="FW262" s="68"/>
      <c r="FX262" s="68"/>
      <c r="FY262" s="68"/>
      <c r="FZ262" s="68"/>
      <c r="GA262" s="68"/>
      <c r="GB262" s="68"/>
      <c r="GC262" s="68"/>
      <c r="GD262" s="68"/>
      <c r="GE262" s="68"/>
      <c r="GF262" s="68"/>
      <c r="GG262" s="68"/>
      <c r="GH262" s="68"/>
      <c r="GI262" s="68"/>
      <c r="GJ262" s="68"/>
      <c r="GK262" s="68"/>
      <c r="GL262" s="68"/>
      <c r="GM262" s="68"/>
      <c r="GN262" s="68"/>
      <c r="GO262" s="68"/>
      <c r="GP262" s="68"/>
      <c r="GQ262" s="68"/>
      <c r="GR262" s="68"/>
      <c r="GS262" s="68"/>
      <c r="GT262" s="68"/>
      <c r="GU262" s="68"/>
      <c r="GV262" s="68"/>
      <c r="GW262" s="68"/>
      <c r="GX262" s="68"/>
      <c r="GY262" s="68"/>
      <c r="GZ262" s="68"/>
      <c r="HA262" s="68"/>
      <c r="HB262" s="68"/>
      <c r="HC262" s="68"/>
      <c r="HD262" s="68"/>
      <c r="HE262" s="68"/>
      <c r="HF262" s="68"/>
      <c r="HG262" s="68"/>
      <c r="HH262" s="68"/>
      <c r="HI262" s="68"/>
      <c r="HJ262" s="68"/>
      <c r="HK262" s="68"/>
      <c r="HL262" s="68"/>
      <c r="HM262" s="68"/>
      <c r="HN262" s="68"/>
      <c r="HO262" s="68"/>
      <c r="HP262" s="68"/>
      <c r="HQ262" s="68"/>
      <c r="HR262" s="68"/>
      <c r="HS262" s="68"/>
      <c r="HT262" s="68"/>
      <c r="HU262" s="68"/>
      <c r="HV262" s="68"/>
      <c r="HW262" s="68"/>
      <c r="HX262" s="68"/>
      <c r="HY262" s="68"/>
      <c r="HZ262" s="68"/>
      <c r="IA262" s="68"/>
      <c r="IB262" s="68"/>
      <c r="IC262" s="68"/>
      <c r="ID262" s="68"/>
      <c r="IE262" s="68"/>
      <c r="IF262" s="68"/>
      <c r="IG262" s="68"/>
      <c r="IH262" s="68"/>
      <c r="II262" s="68"/>
      <c r="IJ262" s="68"/>
      <c r="IK262" s="68"/>
      <c r="IL262" s="68"/>
      <c r="IM262" s="68"/>
      <c r="IN262" s="68"/>
      <c r="IO262" s="68"/>
      <c r="IP262" s="68"/>
      <c r="IQ262" s="68"/>
      <c r="IR262" s="68"/>
      <c r="IS262" s="68"/>
      <c r="IT262" s="68"/>
      <c r="IU262" s="68"/>
      <c r="IV262" s="68"/>
      <c r="IW262" s="68"/>
      <c r="IX262" s="68"/>
      <c r="IY262" s="68"/>
      <c r="IZ262" s="68"/>
      <c r="JA262" s="68"/>
      <c r="JB262" s="68"/>
      <c r="JC262" s="68"/>
      <c r="JD262" s="68"/>
      <c r="JE262" s="68"/>
      <c r="JF262" s="68"/>
      <c r="JG262" s="68"/>
      <c r="JH262" s="68"/>
      <c r="JI262" s="68"/>
      <c r="JJ262" s="68"/>
      <c r="JK262" s="68"/>
      <c r="JL262" s="68"/>
      <c r="JM262" s="68"/>
      <c r="JN262" s="68"/>
      <c r="JO262" s="68"/>
      <c r="JP262" s="68"/>
      <c r="JQ262" s="68"/>
      <c r="JR262" s="68"/>
      <c r="JS262" s="68"/>
      <c r="JT262" s="68"/>
      <c r="JU262" s="68"/>
      <c r="JV262" s="68"/>
      <c r="JW262" s="68"/>
      <c r="JX262" s="68"/>
      <c r="JY262" s="68"/>
      <c r="JZ262" s="68"/>
      <c r="KA262" s="68"/>
      <c r="KB262" s="68"/>
      <c r="KC262" s="68"/>
      <c r="KD262" s="68"/>
      <c r="KE262" s="68"/>
      <c r="KF262" s="68"/>
      <c r="KG262" s="68"/>
      <c r="KH262" s="68"/>
      <c r="KI262" s="68"/>
      <c r="KJ262" s="68"/>
      <c r="KK262" s="68"/>
      <c r="KL262" s="68"/>
      <c r="KM262" s="68"/>
      <c r="KN262" s="68"/>
      <c r="KO262" s="68"/>
      <c r="KP262" s="68"/>
      <c r="KQ262" s="68"/>
      <c r="KR262" s="68"/>
      <c r="KS262" s="68"/>
      <c r="KT262" s="68"/>
      <c r="KU262" s="68"/>
      <c r="KV262" s="68"/>
      <c r="KW262" s="68"/>
      <c r="KX262" s="68"/>
      <c r="KY262" s="68"/>
      <c r="KZ262" s="68"/>
      <c r="LA262" s="68"/>
      <c r="LB262" s="68"/>
      <c r="LC262" s="68"/>
      <c r="LD262" s="68"/>
      <c r="LE262" s="68"/>
      <c r="LF262" s="68"/>
      <c r="LG262" s="68"/>
      <c r="LH262" s="68"/>
      <c r="LI262" s="68"/>
      <c r="LJ262" s="68"/>
      <c r="LK262" s="68"/>
      <c r="LL262" s="68"/>
      <c r="LM262" s="68"/>
      <c r="LN262" s="68"/>
      <c r="LO262" s="68"/>
      <c r="LP262" s="68"/>
      <c r="LQ262" s="68"/>
      <c r="LR262" s="68"/>
      <c r="LS262" s="68"/>
      <c r="LT262" s="68"/>
      <c r="LU262" s="68"/>
      <c r="LV262" s="68"/>
      <c r="LW262" s="68"/>
      <c r="LX262" s="68"/>
      <c r="LY262" s="68"/>
      <c r="LZ262" s="68"/>
      <c r="MA262" s="68"/>
      <c r="MB262" s="68"/>
      <c r="MC262" s="68"/>
      <c r="MD262" s="68"/>
      <c r="ME262" s="68"/>
      <c r="MF262" s="68"/>
      <c r="MG262" s="68"/>
      <c r="MH262" s="68"/>
      <c r="MI262" s="68"/>
      <c r="MJ262" s="68"/>
      <c r="MK262" s="68"/>
      <c r="ML262" s="68"/>
      <c r="MP262" s="72"/>
      <c r="MQ262" s="72"/>
      <c r="MR262" s="72"/>
      <c r="MS262" s="72"/>
      <c r="MT262" s="72"/>
      <c r="MU262" s="72"/>
      <c r="MV262" s="72"/>
      <c r="MW262" s="72"/>
      <c r="MX262" s="72"/>
      <c r="MY262" s="72"/>
      <c r="MZ262" s="72"/>
      <c r="NA262" s="72"/>
      <c r="NB262" s="72"/>
      <c r="NC262" s="6"/>
      <c r="ND262" s="1"/>
      <c r="NE262" s="72"/>
      <c r="NF262" s="72"/>
      <c r="NG262" s="72"/>
      <c r="NH262" s="72"/>
      <c r="NI262" s="72"/>
      <c r="NJ262" s="72"/>
      <c r="NK262" s="72"/>
      <c r="NL262" s="72"/>
      <c r="NM262" s="72"/>
      <c r="NN262" s="72"/>
      <c r="NO262" s="72"/>
      <c r="NP262" s="72"/>
      <c r="NQ262" s="72"/>
      <c r="NR262" s="1"/>
      <c r="NS262" s="1"/>
      <c r="NT262" s="72"/>
      <c r="NU262" s="72"/>
      <c r="NV262" s="72"/>
      <c r="NW262" s="72"/>
      <c r="NX262" s="72"/>
      <c r="NY262" s="72"/>
      <c r="NZ262" s="72"/>
      <c r="OA262" s="72"/>
      <c r="OB262" s="72"/>
      <c r="OC262" s="72"/>
      <c r="OD262" s="72"/>
      <c r="OE262" s="72"/>
      <c r="OF262" s="72"/>
      <c r="OG262" s="1"/>
      <c r="OH262" s="1"/>
      <c r="OI262" s="72"/>
      <c r="OJ262" s="72"/>
      <c r="OK262" s="72"/>
      <c r="OL262" s="72"/>
      <c r="OM262" s="72"/>
      <c r="ON262" s="72"/>
      <c r="OO262" s="72"/>
      <c r="OP262" s="72"/>
      <c r="OQ262" s="72"/>
      <c r="OR262" s="72"/>
      <c r="OS262" s="72"/>
      <c r="OT262" s="72"/>
      <c r="OU262" s="72"/>
      <c r="OV262" s="6"/>
      <c r="OX262" s="72"/>
      <c r="OY262" s="72"/>
      <c r="OZ262" s="72"/>
      <c r="PA262" s="72"/>
      <c r="PB262" s="72"/>
      <c r="PC262" s="72"/>
      <c r="PD262" s="72"/>
      <c r="PE262" s="72"/>
      <c r="PF262" s="72"/>
      <c r="PG262" s="72"/>
      <c r="PH262" s="72"/>
      <c r="PI262" s="72"/>
      <c r="PJ262" s="72"/>
    </row>
    <row r="263" spans="1:426" s="38" customFormat="1" x14ac:dyDescent="0.25"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X263" s="72"/>
      <c r="Y263" s="72"/>
      <c r="Z263" s="72"/>
      <c r="AA263" s="72"/>
      <c r="AF263" s="72"/>
      <c r="AG263" s="72"/>
      <c r="AH263" s="72"/>
      <c r="AI263" s="72"/>
      <c r="AJ263" s="72"/>
      <c r="AK263" s="72"/>
      <c r="AL263" s="72"/>
      <c r="AM263" s="72"/>
      <c r="AN263" s="72"/>
      <c r="AO263" s="72"/>
      <c r="AP263" s="72"/>
      <c r="AQ263" s="72"/>
      <c r="AR263" s="72"/>
      <c r="AS263" s="6"/>
      <c r="AT263" s="1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1"/>
      <c r="BI263" s="1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1"/>
      <c r="BX263" s="1"/>
      <c r="BY263" s="72"/>
      <c r="BZ263" s="72"/>
      <c r="CA263" s="72"/>
      <c r="CB263" s="72"/>
      <c r="CC263" s="72"/>
      <c r="CD263" s="72"/>
      <c r="CE263" s="72"/>
      <c r="CF263" s="72"/>
      <c r="CG263" s="72"/>
      <c r="CH263" s="72"/>
      <c r="CI263" s="72"/>
      <c r="CJ263" s="72"/>
      <c r="CK263" s="72"/>
      <c r="CL263" s="6"/>
      <c r="CN263" s="72"/>
      <c r="CO263" s="72"/>
      <c r="CP263" s="72"/>
      <c r="CQ263" s="72"/>
      <c r="CR263" s="72"/>
      <c r="CS263" s="72"/>
      <c r="CT263" s="72"/>
      <c r="CU263" s="72"/>
      <c r="CV263" s="72"/>
      <c r="CW263" s="72"/>
      <c r="CX263" s="72"/>
      <c r="CY263" s="72"/>
      <c r="CZ263" s="72"/>
      <c r="MN263" s="71"/>
      <c r="MO263" s="71"/>
      <c r="NC263" s="71"/>
      <c r="ND263" s="71"/>
      <c r="NR263" s="71"/>
      <c r="NS263" s="71"/>
      <c r="OG263" s="71"/>
      <c r="OH263" s="71"/>
      <c r="OV263" s="71"/>
      <c r="OW263" s="71"/>
    </row>
    <row r="264" spans="1:426" s="38" customFormat="1" x14ac:dyDescent="0.25">
      <c r="X264" s="1"/>
      <c r="Y264" s="69"/>
      <c r="Z264" s="69"/>
      <c r="AA264" s="69"/>
      <c r="AB264" s="70"/>
      <c r="AC264" s="70"/>
      <c r="AD264" s="70"/>
      <c r="AE264" s="70"/>
      <c r="AS264" s="70"/>
      <c r="AT264" s="70"/>
      <c r="BH264" s="70"/>
      <c r="BI264" s="70"/>
      <c r="BW264" s="70"/>
      <c r="BX264" s="70"/>
      <c r="MN264" s="71"/>
      <c r="MO264" s="71"/>
      <c r="NC264" s="71"/>
      <c r="ND264" s="71"/>
      <c r="NR264" s="71"/>
      <c r="NS264" s="71"/>
      <c r="OG264" s="71"/>
      <c r="OH264" s="71"/>
      <c r="OV264" s="71"/>
      <c r="OW264" s="71"/>
    </row>
    <row r="265" spans="1:426" s="38" customFormat="1" x14ac:dyDescent="0.25">
      <c r="A265" s="1"/>
      <c r="X265" s="1"/>
      <c r="Y265" s="69"/>
      <c r="Z265" s="69"/>
      <c r="AA265" s="69"/>
      <c r="AB265" s="70"/>
      <c r="AC265" s="70"/>
      <c r="AD265" s="70"/>
      <c r="AE265" s="70"/>
      <c r="AS265" s="70"/>
      <c r="AT265" s="70"/>
      <c r="BH265" s="70"/>
      <c r="BI265" s="70"/>
      <c r="BW265" s="70"/>
      <c r="BX265" s="70"/>
      <c r="MN265" s="71"/>
      <c r="MO265" s="71"/>
      <c r="NC265" s="71"/>
      <c r="ND265" s="71"/>
      <c r="NR265" s="71"/>
      <c r="NS265" s="71"/>
      <c r="OG265" s="71"/>
      <c r="OH265" s="71"/>
      <c r="OV265" s="71"/>
      <c r="OW265" s="71"/>
    </row>
    <row r="266" spans="1:426" s="38" customFormat="1" x14ac:dyDescent="0.25">
      <c r="A266" s="1"/>
      <c r="X266" s="1"/>
      <c r="Y266" s="69"/>
      <c r="Z266" s="69"/>
      <c r="AA266" s="69"/>
      <c r="AB266" s="70"/>
      <c r="AC266" s="70"/>
      <c r="AD266" s="70"/>
      <c r="AE266" s="70"/>
      <c r="AS266" s="70"/>
      <c r="AT266" s="70"/>
      <c r="BH266" s="70"/>
      <c r="BI266" s="70"/>
      <c r="BW266" s="70"/>
      <c r="BX266" s="70"/>
      <c r="MN266" s="71"/>
      <c r="MO266" s="71"/>
      <c r="NC266" s="71"/>
      <c r="ND266" s="71"/>
      <c r="NR266" s="71"/>
      <c r="NS266" s="71"/>
      <c r="OG266" s="71"/>
      <c r="OH266" s="71"/>
      <c r="OV266" s="71"/>
      <c r="OW266" s="71"/>
    </row>
    <row r="267" spans="1:426" s="38" customFormat="1" x14ac:dyDescent="0.25">
      <c r="A267" s="1"/>
      <c r="X267" s="1"/>
      <c r="Y267" s="69"/>
      <c r="Z267" s="69"/>
      <c r="AA267" s="69"/>
      <c r="AB267" s="70"/>
      <c r="AC267" s="70"/>
      <c r="AD267" s="70"/>
      <c r="AE267" s="70"/>
      <c r="AS267" s="70"/>
      <c r="AT267" s="70"/>
      <c r="BH267" s="70"/>
      <c r="BI267" s="70"/>
      <c r="BW267" s="70"/>
      <c r="BX267" s="70"/>
      <c r="MN267" s="71"/>
      <c r="MO267" s="71"/>
      <c r="NC267" s="71"/>
      <c r="ND267" s="71"/>
      <c r="NR267" s="71"/>
      <c r="NS267" s="71"/>
      <c r="OG267" s="71"/>
      <c r="OH267" s="71"/>
      <c r="OV267" s="71"/>
      <c r="OW267" s="71"/>
    </row>
    <row r="268" spans="1:426" s="38" customFormat="1" x14ac:dyDescent="0.25">
      <c r="A268" s="1"/>
      <c r="X268" s="1"/>
      <c r="Y268" s="69"/>
      <c r="Z268" s="69"/>
      <c r="AA268" s="69"/>
      <c r="AB268" s="70"/>
      <c r="AC268" s="70"/>
      <c r="AD268" s="70"/>
      <c r="AE268" s="70"/>
      <c r="AS268" s="70"/>
      <c r="AT268" s="70"/>
      <c r="BH268" s="70"/>
      <c r="BI268" s="70"/>
      <c r="BW268" s="70"/>
      <c r="BX268" s="70"/>
      <c r="MN268" s="71"/>
      <c r="MO268" s="71"/>
      <c r="NC268" s="71"/>
      <c r="ND268" s="71"/>
      <c r="NR268" s="71"/>
      <c r="NS268" s="71"/>
      <c r="OG268" s="71"/>
      <c r="OH268" s="71"/>
      <c r="OV268" s="71"/>
      <c r="OW268" s="71"/>
    </row>
    <row r="269" spans="1:426" s="38" customFormat="1" x14ac:dyDescent="0.25">
      <c r="A269" s="1"/>
      <c r="X269" s="1"/>
      <c r="Y269" s="69"/>
      <c r="Z269" s="69"/>
      <c r="AA269" s="69"/>
      <c r="AB269" s="70"/>
      <c r="AC269" s="70"/>
      <c r="AD269" s="70"/>
      <c r="AE269" s="70"/>
      <c r="AS269" s="70"/>
      <c r="AT269" s="70"/>
      <c r="BH269" s="70"/>
      <c r="BI269" s="70"/>
      <c r="BW269" s="70"/>
      <c r="BX269" s="70"/>
      <c r="MN269" s="71"/>
      <c r="MO269" s="71"/>
      <c r="NC269" s="71"/>
      <c r="ND269" s="71"/>
      <c r="NR269" s="71"/>
      <c r="NS269" s="71"/>
      <c r="OG269" s="71"/>
      <c r="OH269" s="71"/>
      <c r="OV269" s="71"/>
      <c r="OW269" s="71"/>
    </row>
    <row r="271" spans="1:426" s="40" customFormat="1" x14ac:dyDescent="0.25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426" s="40" customFormat="1" x14ac:dyDescent="0.25"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  <c r="DQ272" s="68"/>
      <c r="DR272" s="68"/>
      <c r="DS272" s="68"/>
      <c r="DT272" s="68"/>
      <c r="DU272" s="68"/>
      <c r="DV272" s="68"/>
      <c r="DW272" s="68"/>
      <c r="DX272" s="68"/>
      <c r="DY272" s="68"/>
      <c r="DZ272" s="68"/>
      <c r="EA272" s="68"/>
      <c r="EB272" s="68"/>
      <c r="EC272" s="68"/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/>
      <c r="EZ272" s="68"/>
      <c r="FA272" s="68"/>
      <c r="FB272" s="68"/>
      <c r="FC272" s="68"/>
      <c r="FD272" s="68"/>
      <c r="FE272" s="68"/>
      <c r="FF272" s="68"/>
      <c r="FG272" s="68"/>
      <c r="FH272" s="68"/>
      <c r="FI272" s="68"/>
      <c r="FJ272" s="68"/>
      <c r="FK272" s="68"/>
      <c r="FL272" s="6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/>
      <c r="GN272" s="68"/>
      <c r="GO272" s="68"/>
      <c r="GP272" s="68"/>
      <c r="GQ272" s="68"/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68"/>
      <c r="HV272" s="68"/>
      <c r="HW272" s="68"/>
      <c r="HX272" s="68"/>
      <c r="HY272" s="68"/>
      <c r="HZ272" s="68"/>
      <c r="IA272" s="68"/>
    </row>
    <row r="273" spans="1:426" s="40" customFormat="1" x14ac:dyDescent="0.25"/>
    <row r="274" spans="1:426" s="40" customFormat="1" x14ac:dyDescent="0.25">
      <c r="A274" s="1"/>
    </row>
    <row r="275" spans="1:426" s="40" customFormat="1" x14ac:dyDescent="0.25">
      <c r="A275" s="1"/>
    </row>
    <row r="276" spans="1:426" s="40" customFormat="1" x14ac:dyDescent="0.25">
      <c r="A276" s="1"/>
    </row>
    <row r="277" spans="1:426" s="40" customFormat="1" x14ac:dyDescent="0.25">
      <c r="A277" s="1"/>
    </row>
    <row r="278" spans="1:426" s="40" customFormat="1" x14ac:dyDescent="0.25">
      <c r="A278" s="1"/>
    </row>
    <row r="279" spans="1:426" s="40" customFormat="1" x14ac:dyDescent="0.25"/>
    <row r="280" spans="1:426" s="40" customFormat="1" x14ac:dyDescent="0.2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DC280" s="68"/>
      <c r="DD280" s="68"/>
      <c r="DE280" s="68"/>
      <c r="DF280" s="68"/>
      <c r="DG280" s="68"/>
      <c r="DH280" s="68"/>
      <c r="DI280" s="68"/>
      <c r="DJ280" s="68"/>
      <c r="DM280" s="68"/>
      <c r="DN280" s="68"/>
      <c r="DO280" s="68"/>
      <c r="DP280" s="68"/>
      <c r="DQ280" s="68"/>
      <c r="DR280" s="68"/>
      <c r="DS280" s="68"/>
      <c r="DT280" s="68"/>
      <c r="DU280" s="68"/>
      <c r="DV280" s="68"/>
      <c r="DW280" s="68"/>
      <c r="DX280" s="68"/>
      <c r="DY280" s="68"/>
      <c r="DZ280" s="68"/>
      <c r="EA280" s="68"/>
      <c r="EB280" s="68"/>
      <c r="EC280" s="68"/>
      <c r="ED280" s="68"/>
      <c r="EE280" s="68"/>
      <c r="EF280" s="68"/>
      <c r="EG280" s="68"/>
      <c r="EH280" s="68"/>
      <c r="EI280" s="68"/>
      <c r="EJ280" s="68"/>
      <c r="EK280" s="68"/>
      <c r="EL280" s="68"/>
      <c r="EM280" s="68"/>
      <c r="EN280" s="68"/>
      <c r="EO280" s="68"/>
      <c r="EP280" s="68"/>
      <c r="EQ280" s="68"/>
      <c r="ER280" s="68"/>
      <c r="ES280" s="68"/>
      <c r="ET280" s="68"/>
      <c r="EU280" s="68"/>
      <c r="EV280" s="68"/>
      <c r="EW280" s="68"/>
      <c r="EX280" s="68"/>
      <c r="EY280" s="68"/>
      <c r="EZ280" s="68"/>
      <c r="FA280" s="68"/>
      <c r="FB280" s="68"/>
      <c r="FC280" s="68"/>
      <c r="FD280" s="68"/>
      <c r="FE280" s="68"/>
      <c r="FF280" s="68"/>
      <c r="FG280" s="68"/>
      <c r="FH280" s="68"/>
      <c r="FI280" s="68"/>
      <c r="FJ280" s="68"/>
      <c r="FK280" s="68"/>
      <c r="FL280" s="68"/>
      <c r="FM280" s="68"/>
      <c r="FN280" s="68"/>
      <c r="FO280" s="68"/>
      <c r="FP280" s="68"/>
      <c r="FQ280" s="68"/>
      <c r="FR280" s="68"/>
      <c r="FS280" s="68"/>
      <c r="FT280" s="68"/>
      <c r="FU280" s="68"/>
      <c r="FV280" s="68"/>
      <c r="FW280" s="68"/>
      <c r="FX280" s="68"/>
      <c r="FY280" s="68"/>
      <c r="FZ280" s="68"/>
      <c r="GA280" s="68"/>
      <c r="GB280" s="68"/>
      <c r="GC280" s="68"/>
      <c r="GD280" s="68"/>
      <c r="GE280" s="68"/>
      <c r="GF280" s="68"/>
      <c r="GG280" s="68"/>
      <c r="GH280" s="68"/>
      <c r="GI280" s="68"/>
      <c r="GJ280" s="68"/>
      <c r="GK280" s="68"/>
      <c r="GL280" s="68"/>
      <c r="GM280" s="68"/>
      <c r="GN280" s="68"/>
      <c r="GO280" s="68"/>
      <c r="GP280" s="68"/>
      <c r="GQ280" s="68"/>
      <c r="GR280" s="68"/>
      <c r="GS280" s="68"/>
      <c r="GT280" s="68"/>
      <c r="GU280" s="68"/>
      <c r="GV280" s="68"/>
      <c r="GW280" s="68"/>
      <c r="GX280" s="68"/>
      <c r="GY280" s="68"/>
      <c r="GZ280" s="68"/>
      <c r="HA280" s="68"/>
      <c r="HB280" s="68"/>
      <c r="HC280" s="68"/>
      <c r="HD280" s="68"/>
      <c r="HE280" s="68"/>
      <c r="HF280" s="68"/>
      <c r="HG280" s="68"/>
      <c r="HH280" s="68"/>
      <c r="HI280" s="68"/>
      <c r="HJ280" s="68"/>
      <c r="HK280" s="68"/>
      <c r="HL280" s="68"/>
      <c r="HM280" s="68"/>
      <c r="HN280" s="68"/>
      <c r="HO280" s="68"/>
      <c r="HP280" s="68"/>
      <c r="HQ280" s="68"/>
      <c r="HR280" s="68"/>
      <c r="HS280" s="68"/>
      <c r="HT280" s="68"/>
      <c r="HU280" s="68"/>
      <c r="HV280" s="68"/>
      <c r="HW280" s="68"/>
      <c r="HX280" s="68"/>
      <c r="HY280" s="68"/>
      <c r="HZ280" s="68"/>
      <c r="IA280" s="68"/>
      <c r="IB280" s="68"/>
      <c r="IC280" s="68"/>
      <c r="ID280" s="68"/>
      <c r="IE280" s="68"/>
      <c r="IF280" s="68"/>
      <c r="IG280" s="68"/>
      <c r="IH280" s="68"/>
      <c r="II280" s="68"/>
      <c r="IJ280" s="68"/>
      <c r="IK280" s="68"/>
      <c r="IL280" s="68"/>
      <c r="IM280" s="68"/>
      <c r="IN280" s="68"/>
      <c r="IO280" s="68"/>
      <c r="IP280" s="68"/>
      <c r="IQ280" s="68"/>
      <c r="IR280" s="68"/>
      <c r="IS280" s="68"/>
      <c r="IT280" s="68"/>
      <c r="IU280" s="68"/>
      <c r="IV280" s="68"/>
      <c r="IW280" s="68"/>
      <c r="IX280" s="68"/>
      <c r="IY280" s="68"/>
      <c r="IZ280" s="68"/>
      <c r="JA280" s="68"/>
      <c r="JB280" s="68"/>
      <c r="JC280" s="68"/>
      <c r="JD280" s="68"/>
      <c r="JE280" s="68"/>
      <c r="JF280" s="68"/>
      <c r="JG280" s="68"/>
      <c r="JH280" s="68"/>
      <c r="JI280" s="68"/>
      <c r="JJ280" s="68"/>
      <c r="JK280" s="68"/>
      <c r="JL280" s="68"/>
      <c r="JM280" s="68"/>
      <c r="JN280" s="68"/>
      <c r="JO280" s="68"/>
      <c r="JP280" s="68"/>
      <c r="JQ280" s="68"/>
      <c r="JR280" s="68"/>
      <c r="JS280" s="68"/>
      <c r="JT280" s="68"/>
      <c r="JU280" s="68"/>
      <c r="JV280" s="68"/>
      <c r="JW280" s="68"/>
      <c r="JX280" s="68"/>
      <c r="JY280" s="68"/>
      <c r="JZ280" s="68"/>
      <c r="KA280" s="68"/>
      <c r="KB280" s="68"/>
      <c r="KC280" s="68"/>
      <c r="KD280" s="68"/>
      <c r="KE280" s="68"/>
      <c r="KF280" s="68"/>
      <c r="KG280" s="68"/>
      <c r="KH280" s="68"/>
      <c r="KI280" s="68"/>
      <c r="KJ280" s="68"/>
      <c r="KK280" s="68"/>
      <c r="KL280" s="68"/>
      <c r="KM280" s="68"/>
      <c r="KN280" s="68"/>
      <c r="KO280" s="68"/>
      <c r="KP280" s="68"/>
      <c r="KQ280" s="68"/>
      <c r="KR280" s="68"/>
      <c r="KS280" s="68"/>
      <c r="KT280" s="68"/>
      <c r="KU280" s="68"/>
      <c r="KV280" s="68"/>
      <c r="KW280" s="68"/>
      <c r="KX280" s="68"/>
      <c r="KY280" s="68"/>
      <c r="KZ280" s="68"/>
      <c r="LA280" s="68"/>
      <c r="LB280" s="68"/>
      <c r="LC280" s="68"/>
      <c r="LD280" s="68"/>
      <c r="LE280" s="68"/>
      <c r="LF280" s="68"/>
      <c r="LG280" s="68"/>
      <c r="LH280" s="68"/>
      <c r="LI280" s="68"/>
      <c r="LJ280" s="68"/>
      <c r="LK280" s="68"/>
      <c r="LL280" s="68"/>
      <c r="LM280" s="68"/>
      <c r="LN280" s="68"/>
      <c r="LO280" s="68"/>
      <c r="LP280" s="68"/>
      <c r="LQ280" s="68"/>
      <c r="LR280" s="68"/>
      <c r="LS280" s="68"/>
      <c r="LT280" s="68"/>
      <c r="LU280" s="68"/>
      <c r="LV280" s="68"/>
      <c r="LW280" s="68"/>
      <c r="LX280" s="68"/>
      <c r="LY280" s="68"/>
      <c r="LZ280" s="68"/>
      <c r="MA280" s="68"/>
      <c r="MB280" s="68"/>
      <c r="MC280" s="68"/>
      <c r="MD280" s="68"/>
      <c r="ME280" s="68"/>
      <c r="MF280" s="68"/>
      <c r="MG280" s="68"/>
      <c r="MH280" s="68"/>
      <c r="MI280" s="68"/>
      <c r="MJ280" s="68"/>
      <c r="MK280" s="68"/>
      <c r="ML280" s="68"/>
      <c r="MP280" s="72"/>
      <c r="MQ280" s="72"/>
      <c r="MR280" s="72"/>
      <c r="MS280" s="72"/>
      <c r="MT280" s="72"/>
      <c r="MU280" s="72"/>
      <c r="MV280" s="72"/>
      <c r="MW280" s="72"/>
      <c r="MX280" s="72"/>
      <c r="MY280" s="72"/>
      <c r="MZ280" s="72"/>
      <c r="NA280" s="72"/>
      <c r="NB280" s="72"/>
      <c r="NC280" s="6"/>
      <c r="ND280" s="1"/>
      <c r="NE280" s="72"/>
      <c r="NF280" s="72"/>
      <c r="NG280" s="72"/>
      <c r="NH280" s="72"/>
      <c r="NI280" s="72"/>
      <c r="NJ280" s="72"/>
      <c r="NK280" s="72"/>
      <c r="NL280" s="72"/>
      <c r="NM280" s="72"/>
      <c r="NN280" s="72"/>
      <c r="NO280" s="72"/>
      <c r="NP280" s="72"/>
      <c r="NQ280" s="72"/>
      <c r="NR280" s="1"/>
      <c r="NS280" s="1"/>
      <c r="NT280" s="72"/>
      <c r="NU280" s="72"/>
      <c r="NV280" s="72"/>
      <c r="NW280" s="72"/>
      <c r="NX280" s="72"/>
      <c r="NY280" s="72"/>
      <c r="NZ280" s="72"/>
      <c r="OA280" s="72"/>
      <c r="OB280" s="72"/>
      <c r="OC280" s="72"/>
      <c r="OD280" s="72"/>
      <c r="OE280" s="72"/>
      <c r="OF280" s="72"/>
      <c r="OG280" s="1"/>
      <c r="OH280" s="1"/>
      <c r="OI280" s="72"/>
      <c r="OJ280" s="72"/>
      <c r="OK280" s="72"/>
      <c r="OL280" s="72"/>
      <c r="OM280" s="72"/>
      <c r="ON280" s="72"/>
      <c r="OO280" s="72"/>
      <c r="OP280" s="72"/>
      <c r="OQ280" s="72"/>
      <c r="OR280" s="72"/>
      <c r="OS280" s="72"/>
      <c r="OT280" s="72"/>
      <c r="OU280" s="72"/>
      <c r="OV280" s="6"/>
      <c r="OX280" s="72"/>
      <c r="OY280" s="72"/>
      <c r="OZ280" s="72"/>
      <c r="PA280" s="72"/>
      <c r="PB280" s="72"/>
      <c r="PC280" s="72"/>
      <c r="PD280" s="72"/>
      <c r="PE280" s="72"/>
      <c r="PF280" s="72"/>
      <c r="PG280" s="72"/>
      <c r="PH280" s="72"/>
      <c r="PI280" s="72"/>
      <c r="PJ280" s="72"/>
    </row>
    <row r="281" spans="1:426" s="40" customFormat="1" x14ac:dyDescent="0.25"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X281" s="72"/>
      <c r="Y281" s="72"/>
      <c r="Z281" s="72"/>
      <c r="AA281" s="72"/>
      <c r="AF281" s="72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6"/>
      <c r="AT281" s="1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1"/>
      <c r="BI281" s="1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1"/>
      <c r="BX281" s="1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6"/>
      <c r="CN281" s="72"/>
      <c r="CO281" s="72"/>
      <c r="CP281" s="72"/>
      <c r="CQ281" s="72"/>
      <c r="CR281" s="72"/>
      <c r="CS281" s="72"/>
      <c r="CT281" s="72"/>
      <c r="CU281" s="72"/>
      <c r="CV281" s="72"/>
      <c r="CW281" s="72"/>
      <c r="CX281" s="72"/>
      <c r="CY281" s="72"/>
      <c r="CZ281" s="72"/>
      <c r="MN281" s="71"/>
      <c r="MO281" s="71"/>
      <c r="NC281" s="71"/>
      <c r="ND281" s="71"/>
      <c r="NR281" s="71"/>
      <c r="NS281" s="71"/>
      <c r="OG281" s="71"/>
      <c r="OH281" s="71"/>
      <c r="OV281" s="71"/>
      <c r="OW281" s="71"/>
    </row>
    <row r="282" spans="1:426" s="40" customFormat="1" x14ac:dyDescent="0.25">
      <c r="X282" s="1"/>
      <c r="Y282" s="69"/>
      <c r="Z282" s="69"/>
      <c r="AA282" s="69"/>
      <c r="AB282" s="70"/>
      <c r="AC282" s="70"/>
      <c r="AD282" s="70"/>
      <c r="AE282" s="70"/>
      <c r="AS282" s="70"/>
      <c r="AT282" s="70"/>
      <c r="BH282" s="70"/>
      <c r="BI282" s="70"/>
      <c r="BW282" s="70"/>
      <c r="BX282" s="70"/>
      <c r="MN282" s="71"/>
      <c r="MO282" s="71"/>
      <c r="NC282" s="71"/>
      <c r="ND282" s="71"/>
      <c r="NR282" s="71"/>
      <c r="NS282" s="71"/>
      <c r="OG282" s="71"/>
      <c r="OH282" s="71"/>
      <c r="OV282" s="71"/>
      <c r="OW282" s="71"/>
    </row>
    <row r="283" spans="1:426" s="40" customFormat="1" x14ac:dyDescent="0.25">
      <c r="A283" s="1"/>
      <c r="X283" s="1"/>
      <c r="Y283" s="69"/>
      <c r="Z283" s="69"/>
      <c r="AA283" s="69"/>
      <c r="AB283" s="70"/>
      <c r="AC283" s="70"/>
      <c r="AD283" s="70"/>
      <c r="AE283" s="70"/>
      <c r="AS283" s="70"/>
      <c r="AT283" s="70"/>
      <c r="BH283" s="70"/>
      <c r="BI283" s="70"/>
      <c r="BW283" s="70"/>
      <c r="BX283" s="70"/>
      <c r="MN283" s="71"/>
      <c r="MO283" s="71"/>
      <c r="NC283" s="71"/>
      <c r="ND283" s="71"/>
      <c r="NR283" s="71"/>
      <c r="NS283" s="71"/>
      <c r="OG283" s="71"/>
      <c r="OH283" s="71"/>
      <c r="OV283" s="71"/>
      <c r="OW283" s="71"/>
    </row>
    <row r="284" spans="1:426" s="40" customFormat="1" x14ac:dyDescent="0.25">
      <c r="A284" s="1"/>
      <c r="X284" s="1"/>
      <c r="Y284" s="69"/>
      <c r="Z284" s="69"/>
      <c r="AA284" s="69"/>
      <c r="AB284" s="70"/>
      <c r="AC284" s="70"/>
      <c r="AD284" s="70"/>
      <c r="AE284" s="70"/>
      <c r="AS284" s="70"/>
      <c r="AT284" s="70"/>
      <c r="BH284" s="70"/>
      <c r="BI284" s="70"/>
      <c r="BW284" s="70"/>
      <c r="BX284" s="70"/>
      <c r="MN284" s="71"/>
      <c r="MO284" s="71"/>
      <c r="NC284" s="71"/>
      <c r="ND284" s="71"/>
      <c r="NR284" s="71"/>
      <c r="NS284" s="71"/>
      <c r="OG284" s="71"/>
      <c r="OH284" s="71"/>
      <c r="OV284" s="71"/>
      <c r="OW284" s="71"/>
    </row>
    <row r="285" spans="1:426" s="40" customFormat="1" x14ac:dyDescent="0.25">
      <c r="A285" s="1"/>
      <c r="X285" s="1"/>
      <c r="Y285" s="69"/>
      <c r="Z285" s="69"/>
      <c r="AA285" s="69"/>
      <c r="AB285" s="70"/>
      <c r="AC285" s="70"/>
      <c r="AD285" s="70"/>
      <c r="AE285" s="70"/>
      <c r="AS285" s="70"/>
      <c r="AT285" s="70"/>
      <c r="BH285" s="70"/>
      <c r="BI285" s="70"/>
      <c r="BW285" s="70"/>
      <c r="BX285" s="70"/>
      <c r="MN285" s="71"/>
      <c r="MO285" s="71"/>
      <c r="NC285" s="71"/>
      <c r="ND285" s="71"/>
      <c r="NR285" s="71"/>
      <c r="NS285" s="71"/>
      <c r="OG285" s="71"/>
      <c r="OH285" s="71"/>
      <c r="OV285" s="71"/>
      <c r="OW285" s="71"/>
    </row>
    <row r="286" spans="1:426" s="40" customFormat="1" x14ac:dyDescent="0.25">
      <c r="A286" s="1"/>
      <c r="X286" s="1"/>
      <c r="Y286" s="69"/>
      <c r="Z286" s="69"/>
      <c r="AA286" s="69"/>
      <c r="AB286" s="70"/>
      <c r="AC286" s="70"/>
      <c r="AD286" s="70"/>
      <c r="AE286" s="70"/>
      <c r="AS286" s="70"/>
      <c r="AT286" s="70"/>
      <c r="BH286" s="70"/>
      <c r="BI286" s="70"/>
      <c r="BW286" s="70"/>
      <c r="BX286" s="70"/>
      <c r="MN286" s="71"/>
      <c r="MO286" s="71"/>
      <c r="NC286" s="71"/>
      <c r="ND286" s="71"/>
      <c r="NR286" s="71"/>
      <c r="NS286" s="71"/>
      <c r="OG286" s="71"/>
      <c r="OH286" s="71"/>
      <c r="OV286" s="71"/>
      <c r="OW286" s="71"/>
    </row>
    <row r="287" spans="1:426" s="40" customFormat="1" x14ac:dyDescent="0.25">
      <c r="A287" s="1"/>
      <c r="X287" s="1"/>
      <c r="Y287" s="69"/>
      <c r="Z287" s="69"/>
      <c r="AA287" s="69"/>
      <c r="AB287" s="70"/>
      <c r="AC287" s="70"/>
      <c r="AD287" s="70"/>
      <c r="AE287" s="70"/>
      <c r="AS287" s="70"/>
      <c r="AT287" s="70"/>
      <c r="BH287" s="70"/>
      <c r="BI287" s="70"/>
      <c r="BW287" s="70"/>
      <c r="BX287" s="70"/>
      <c r="MN287" s="71"/>
      <c r="MO287" s="71"/>
      <c r="NC287" s="71"/>
      <c r="ND287" s="71"/>
      <c r="NR287" s="71"/>
      <c r="NS287" s="71"/>
      <c r="OG287" s="71"/>
      <c r="OH287" s="71"/>
      <c r="OV287" s="71"/>
      <c r="OW287" s="71"/>
    </row>
    <row r="288" spans="1:426" x14ac:dyDescent="0.25">
      <c r="DC288" s="41"/>
      <c r="DD288" s="41"/>
      <c r="DE288" s="41"/>
      <c r="DF288" s="41"/>
      <c r="DG288" s="41"/>
      <c r="DH288" s="41"/>
      <c r="DI288" s="41"/>
      <c r="DJ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</row>
    <row r="289" spans="1:426" s="43" customFormat="1" x14ac:dyDescent="0.25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426" s="43" customFormat="1" x14ac:dyDescent="0.25"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  <c r="DQ290" s="68"/>
      <c r="DR290" s="68"/>
      <c r="DS290" s="68"/>
      <c r="DT290" s="68"/>
      <c r="DU290" s="68"/>
      <c r="DV290" s="68"/>
      <c r="DW290" s="68"/>
      <c r="DX290" s="68"/>
      <c r="DY290" s="68"/>
      <c r="DZ290" s="68"/>
      <c r="EA290" s="68"/>
      <c r="EB290" s="68"/>
      <c r="EC290" s="68"/>
      <c r="ED290" s="68"/>
      <c r="EE290" s="68"/>
      <c r="EF290" s="68"/>
      <c r="EG290" s="68"/>
      <c r="EH290" s="68"/>
      <c r="EI290" s="68"/>
      <c r="EJ290" s="68"/>
      <c r="EK290" s="68"/>
      <c r="EL290" s="68"/>
      <c r="EM290" s="68"/>
      <c r="EN290" s="68"/>
      <c r="EO290" s="68"/>
      <c r="EP290" s="68"/>
      <c r="EQ290" s="68"/>
      <c r="ER290" s="68"/>
      <c r="ES290" s="68"/>
      <c r="ET290" s="68"/>
      <c r="EU290" s="68"/>
      <c r="EV290" s="68"/>
      <c r="EW290" s="68"/>
      <c r="EX290" s="68"/>
      <c r="EY290" s="68"/>
      <c r="EZ290" s="68"/>
      <c r="FA290" s="68"/>
      <c r="FB290" s="68"/>
      <c r="FC290" s="68"/>
      <c r="FD290" s="68"/>
      <c r="FE290" s="68"/>
      <c r="FF290" s="68"/>
      <c r="FG290" s="68"/>
      <c r="FH290" s="68"/>
      <c r="FI290" s="68"/>
      <c r="FJ290" s="68"/>
      <c r="FK290" s="68"/>
      <c r="FL290" s="68"/>
      <c r="FM290" s="68"/>
      <c r="FN290" s="68"/>
      <c r="FO290" s="68"/>
      <c r="FP290" s="68"/>
      <c r="FQ290" s="68"/>
      <c r="FR290" s="68"/>
      <c r="FS290" s="68"/>
      <c r="FT290" s="68"/>
      <c r="FU290" s="68"/>
      <c r="FV290" s="68"/>
      <c r="FW290" s="68"/>
      <c r="FX290" s="68"/>
      <c r="FY290" s="68"/>
      <c r="FZ290" s="68"/>
      <c r="GA290" s="68"/>
      <c r="GB290" s="68"/>
      <c r="GC290" s="68"/>
      <c r="GD290" s="68"/>
      <c r="GE290" s="68"/>
      <c r="GF290" s="68"/>
      <c r="GG290" s="68"/>
      <c r="GH290" s="68"/>
      <c r="GI290" s="68"/>
      <c r="GJ290" s="68"/>
      <c r="GK290" s="68"/>
      <c r="GL290" s="68"/>
      <c r="GM290" s="68"/>
      <c r="GN290" s="68"/>
      <c r="GO290" s="68"/>
      <c r="GP290" s="68"/>
      <c r="GQ290" s="68"/>
      <c r="GR290" s="68"/>
      <c r="GS290" s="68"/>
      <c r="GT290" s="68"/>
      <c r="GU290" s="68"/>
      <c r="GV290" s="68"/>
      <c r="GW290" s="68"/>
      <c r="GX290" s="68"/>
      <c r="GY290" s="68"/>
      <c r="GZ290" s="68"/>
      <c r="HA290" s="68"/>
      <c r="HB290" s="68"/>
      <c r="HC290" s="68"/>
      <c r="HD290" s="68"/>
      <c r="HE290" s="68"/>
      <c r="HF290" s="68"/>
      <c r="HG290" s="68"/>
      <c r="HH290" s="68"/>
      <c r="HI290" s="68"/>
      <c r="HJ290" s="68"/>
      <c r="HK290" s="68"/>
      <c r="HL290" s="68"/>
      <c r="HM290" s="68"/>
      <c r="HN290" s="68"/>
      <c r="HO290" s="68"/>
      <c r="HP290" s="68"/>
      <c r="HQ290" s="68"/>
      <c r="HR290" s="68"/>
      <c r="HS290" s="68"/>
      <c r="HT290" s="68"/>
      <c r="HU290" s="68"/>
      <c r="HV290" s="68"/>
      <c r="HW290" s="68"/>
      <c r="HX290" s="68"/>
      <c r="HY290" s="68"/>
      <c r="HZ290" s="68"/>
      <c r="IA290" s="68"/>
    </row>
    <row r="291" spans="1:426" s="43" customFormat="1" x14ac:dyDescent="0.25"/>
    <row r="292" spans="1:426" s="43" customFormat="1" x14ac:dyDescent="0.25">
      <c r="A292" s="1"/>
    </row>
    <row r="293" spans="1:426" s="43" customFormat="1" x14ac:dyDescent="0.25">
      <c r="A293" s="1"/>
    </row>
    <row r="294" spans="1:426" s="43" customFormat="1" x14ac:dyDescent="0.25">
      <c r="A294" s="1"/>
    </row>
    <row r="295" spans="1:426" s="43" customFormat="1" x14ac:dyDescent="0.25">
      <c r="A295" s="1"/>
    </row>
    <row r="296" spans="1:426" s="43" customFormat="1" x14ac:dyDescent="0.25">
      <c r="A296" s="1"/>
    </row>
    <row r="297" spans="1:426" s="43" customFormat="1" x14ac:dyDescent="0.25"/>
    <row r="298" spans="1:426" s="43" customFormat="1" x14ac:dyDescent="0.2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DC298" s="68"/>
      <c r="DD298" s="68"/>
      <c r="DE298" s="68"/>
      <c r="DF298" s="68"/>
      <c r="DG298" s="68"/>
      <c r="DH298" s="68"/>
      <c r="DI298" s="68"/>
      <c r="DJ298" s="68"/>
      <c r="DM298" s="68"/>
      <c r="DN298" s="68"/>
      <c r="DO298" s="68"/>
      <c r="DP298" s="68"/>
      <c r="DQ298" s="68"/>
      <c r="DR298" s="68"/>
      <c r="DS298" s="68"/>
      <c r="DT298" s="68"/>
      <c r="DU298" s="68"/>
      <c r="DV298" s="68"/>
      <c r="DW298" s="68"/>
      <c r="DX298" s="68"/>
      <c r="DY298" s="68"/>
      <c r="DZ298" s="68"/>
      <c r="EA298" s="68"/>
      <c r="EB298" s="68"/>
      <c r="EC298" s="68"/>
      <c r="ED298" s="68"/>
      <c r="EE298" s="68"/>
      <c r="EF298" s="68"/>
      <c r="EG298" s="68"/>
      <c r="EH298" s="68"/>
      <c r="EI298" s="68"/>
      <c r="EJ298" s="68"/>
      <c r="EK298" s="68"/>
      <c r="EL298" s="68"/>
      <c r="EM298" s="68"/>
      <c r="EN298" s="68"/>
      <c r="EO298" s="68"/>
      <c r="EP298" s="68"/>
      <c r="EQ298" s="68"/>
      <c r="ER298" s="68"/>
      <c r="ES298" s="68"/>
      <c r="ET298" s="68"/>
      <c r="EU298" s="68"/>
      <c r="EV298" s="68"/>
      <c r="EW298" s="68"/>
      <c r="EX298" s="68"/>
      <c r="EY298" s="68"/>
      <c r="EZ298" s="68"/>
      <c r="FA298" s="68"/>
      <c r="FB298" s="68"/>
      <c r="FC298" s="68"/>
      <c r="FD298" s="68"/>
      <c r="FE298" s="68"/>
      <c r="FF298" s="68"/>
      <c r="FG298" s="68"/>
      <c r="FH298" s="68"/>
      <c r="FI298" s="68"/>
      <c r="FJ298" s="68"/>
      <c r="FK298" s="68"/>
      <c r="FL298" s="68"/>
      <c r="FM298" s="68"/>
      <c r="FN298" s="68"/>
      <c r="FO298" s="68"/>
      <c r="FP298" s="68"/>
      <c r="FQ298" s="68"/>
      <c r="FR298" s="68"/>
      <c r="FS298" s="68"/>
      <c r="FT298" s="68"/>
      <c r="FU298" s="68"/>
      <c r="FV298" s="68"/>
      <c r="FW298" s="68"/>
      <c r="FX298" s="68"/>
      <c r="FY298" s="68"/>
      <c r="FZ298" s="68"/>
      <c r="GA298" s="68"/>
      <c r="GB298" s="68"/>
      <c r="GC298" s="68"/>
      <c r="GD298" s="68"/>
      <c r="GE298" s="68"/>
      <c r="GF298" s="68"/>
      <c r="GG298" s="68"/>
      <c r="GH298" s="68"/>
      <c r="GI298" s="68"/>
      <c r="GJ298" s="68"/>
      <c r="GK298" s="68"/>
      <c r="GL298" s="68"/>
      <c r="GM298" s="68"/>
      <c r="GN298" s="68"/>
      <c r="GO298" s="68"/>
      <c r="GP298" s="68"/>
      <c r="GQ298" s="68"/>
      <c r="GR298" s="68"/>
      <c r="GS298" s="68"/>
      <c r="GT298" s="68"/>
      <c r="GU298" s="68"/>
      <c r="GV298" s="68"/>
      <c r="GW298" s="68"/>
      <c r="GX298" s="68"/>
      <c r="GY298" s="68"/>
      <c r="GZ298" s="68"/>
      <c r="HA298" s="68"/>
      <c r="HB298" s="68"/>
      <c r="HC298" s="68"/>
      <c r="HD298" s="68"/>
      <c r="HE298" s="68"/>
      <c r="HF298" s="68"/>
      <c r="HG298" s="68"/>
      <c r="HH298" s="68"/>
      <c r="HI298" s="68"/>
      <c r="HJ298" s="68"/>
      <c r="HK298" s="68"/>
      <c r="HL298" s="68"/>
      <c r="HM298" s="68"/>
      <c r="HN298" s="68"/>
      <c r="HO298" s="68"/>
      <c r="HP298" s="68"/>
      <c r="HQ298" s="68"/>
      <c r="HR298" s="68"/>
      <c r="HS298" s="68"/>
      <c r="HT298" s="68"/>
      <c r="HU298" s="68"/>
      <c r="HV298" s="68"/>
      <c r="HW298" s="68"/>
      <c r="HX298" s="68"/>
      <c r="HY298" s="68"/>
      <c r="HZ298" s="68"/>
      <c r="IA298" s="68"/>
      <c r="IB298" s="68"/>
      <c r="IC298" s="68"/>
      <c r="ID298" s="68"/>
      <c r="IE298" s="68"/>
      <c r="IF298" s="68"/>
      <c r="IG298" s="68"/>
      <c r="IH298" s="68"/>
      <c r="II298" s="68"/>
      <c r="IJ298" s="68"/>
      <c r="IK298" s="68"/>
      <c r="IL298" s="68"/>
      <c r="IM298" s="68"/>
      <c r="IN298" s="68"/>
      <c r="IO298" s="68"/>
      <c r="IP298" s="68"/>
      <c r="IQ298" s="68"/>
      <c r="IR298" s="68"/>
      <c r="IS298" s="68"/>
      <c r="IT298" s="68"/>
      <c r="IU298" s="68"/>
      <c r="IV298" s="68"/>
      <c r="IW298" s="68"/>
      <c r="IX298" s="68"/>
      <c r="IY298" s="68"/>
      <c r="IZ298" s="68"/>
      <c r="JA298" s="68"/>
      <c r="JB298" s="68"/>
      <c r="JC298" s="68"/>
      <c r="JD298" s="68"/>
      <c r="JE298" s="68"/>
      <c r="JF298" s="68"/>
      <c r="JG298" s="68"/>
      <c r="JH298" s="68"/>
      <c r="JI298" s="68"/>
      <c r="JJ298" s="68"/>
      <c r="JK298" s="68"/>
      <c r="JL298" s="68"/>
      <c r="JM298" s="68"/>
      <c r="JN298" s="68"/>
      <c r="JO298" s="68"/>
      <c r="JP298" s="68"/>
      <c r="JQ298" s="68"/>
      <c r="JR298" s="68"/>
      <c r="JS298" s="68"/>
      <c r="JT298" s="68"/>
      <c r="JU298" s="68"/>
      <c r="JV298" s="68"/>
      <c r="JW298" s="68"/>
      <c r="JX298" s="68"/>
      <c r="JY298" s="68"/>
      <c r="JZ298" s="68"/>
      <c r="KA298" s="68"/>
      <c r="KB298" s="68"/>
      <c r="KC298" s="68"/>
      <c r="KD298" s="68"/>
      <c r="KE298" s="68"/>
      <c r="KF298" s="68"/>
      <c r="KG298" s="68"/>
      <c r="KH298" s="68"/>
      <c r="KI298" s="68"/>
      <c r="KJ298" s="68"/>
      <c r="KK298" s="68"/>
      <c r="KL298" s="68"/>
      <c r="KM298" s="68"/>
      <c r="KN298" s="68"/>
      <c r="KO298" s="68"/>
      <c r="KP298" s="68"/>
      <c r="KQ298" s="68"/>
      <c r="KR298" s="68"/>
      <c r="KS298" s="68"/>
      <c r="KT298" s="68"/>
      <c r="KU298" s="68"/>
      <c r="KV298" s="68"/>
      <c r="KW298" s="68"/>
      <c r="KX298" s="68"/>
      <c r="KY298" s="68"/>
      <c r="KZ298" s="68"/>
      <c r="LA298" s="68"/>
      <c r="LB298" s="68"/>
      <c r="LC298" s="68"/>
      <c r="LD298" s="68"/>
      <c r="LE298" s="68"/>
      <c r="LF298" s="68"/>
      <c r="LG298" s="68"/>
      <c r="LH298" s="68"/>
      <c r="LI298" s="68"/>
      <c r="LJ298" s="68"/>
      <c r="LK298" s="68"/>
      <c r="LL298" s="68"/>
      <c r="LM298" s="68"/>
      <c r="LN298" s="68"/>
      <c r="LO298" s="68"/>
      <c r="LP298" s="68"/>
      <c r="LQ298" s="68"/>
      <c r="LR298" s="68"/>
      <c r="LS298" s="68"/>
      <c r="LT298" s="68"/>
      <c r="LU298" s="68"/>
      <c r="LV298" s="68"/>
      <c r="LW298" s="68"/>
      <c r="LX298" s="68"/>
      <c r="LY298" s="68"/>
      <c r="LZ298" s="68"/>
      <c r="MA298" s="68"/>
      <c r="MB298" s="68"/>
      <c r="MC298" s="68"/>
      <c r="MD298" s="68"/>
      <c r="ME298" s="68"/>
      <c r="MF298" s="68"/>
      <c r="MG298" s="68"/>
      <c r="MH298" s="68"/>
      <c r="MI298" s="68"/>
      <c r="MJ298" s="68"/>
      <c r="MK298" s="68"/>
      <c r="ML298" s="68"/>
      <c r="MP298" s="72"/>
      <c r="MQ298" s="72"/>
      <c r="MR298" s="72"/>
      <c r="MS298" s="72"/>
      <c r="MT298" s="72"/>
      <c r="MU298" s="72"/>
      <c r="MV298" s="72"/>
      <c r="MW298" s="72"/>
      <c r="MX298" s="72"/>
      <c r="MY298" s="72"/>
      <c r="MZ298" s="72"/>
      <c r="NA298" s="72"/>
      <c r="NB298" s="72"/>
      <c r="NC298" s="6"/>
      <c r="ND298" s="1"/>
      <c r="NE298" s="72"/>
      <c r="NF298" s="72"/>
      <c r="NG298" s="72"/>
      <c r="NH298" s="72"/>
      <c r="NI298" s="72"/>
      <c r="NJ298" s="72"/>
      <c r="NK298" s="72"/>
      <c r="NL298" s="72"/>
      <c r="NM298" s="72"/>
      <c r="NN298" s="72"/>
      <c r="NO298" s="72"/>
      <c r="NP298" s="72"/>
      <c r="NQ298" s="72"/>
      <c r="NR298" s="1"/>
      <c r="NS298" s="1"/>
      <c r="NT298" s="72"/>
      <c r="NU298" s="72"/>
      <c r="NV298" s="72"/>
      <c r="NW298" s="72"/>
      <c r="NX298" s="72"/>
      <c r="NY298" s="72"/>
      <c r="NZ298" s="72"/>
      <c r="OA298" s="72"/>
      <c r="OB298" s="72"/>
      <c r="OC298" s="72"/>
      <c r="OD298" s="72"/>
      <c r="OE298" s="72"/>
      <c r="OF298" s="72"/>
      <c r="OG298" s="1"/>
      <c r="OH298" s="1"/>
      <c r="OI298" s="72"/>
      <c r="OJ298" s="72"/>
      <c r="OK298" s="72"/>
      <c r="OL298" s="72"/>
      <c r="OM298" s="72"/>
      <c r="ON298" s="72"/>
      <c r="OO298" s="72"/>
      <c r="OP298" s="72"/>
      <c r="OQ298" s="72"/>
      <c r="OR298" s="72"/>
      <c r="OS298" s="72"/>
      <c r="OT298" s="72"/>
      <c r="OU298" s="72"/>
      <c r="OV298" s="6"/>
      <c r="OX298" s="72"/>
      <c r="OY298" s="72"/>
      <c r="OZ298" s="72"/>
      <c r="PA298" s="72"/>
      <c r="PB298" s="72"/>
      <c r="PC298" s="72"/>
      <c r="PD298" s="72"/>
      <c r="PE298" s="72"/>
      <c r="PF298" s="72"/>
      <c r="PG298" s="72"/>
      <c r="PH298" s="72"/>
      <c r="PI298" s="72"/>
      <c r="PJ298" s="72"/>
    </row>
    <row r="299" spans="1:426" s="43" customFormat="1" x14ac:dyDescent="0.25"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X299" s="72"/>
      <c r="Y299" s="72"/>
      <c r="Z299" s="72"/>
      <c r="AA299" s="72"/>
      <c r="AF299" s="72"/>
      <c r="AG299" s="72"/>
      <c r="AH299" s="72"/>
      <c r="AI299" s="72"/>
      <c r="AJ299" s="72"/>
      <c r="AK299" s="72"/>
      <c r="AL299" s="72"/>
      <c r="AM299" s="72"/>
      <c r="AN299" s="72"/>
      <c r="AO299" s="72"/>
      <c r="AP299" s="72"/>
      <c r="AQ299" s="72"/>
      <c r="AR299" s="72"/>
      <c r="AS299" s="6"/>
      <c r="AT299" s="1"/>
      <c r="AU299" s="72"/>
      <c r="AV299" s="72"/>
      <c r="AW299" s="72"/>
      <c r="AX299" s="72"/>
      <c r="AY299" s="72"/>
      <c r="AZ299" s="72"/>
      <c r="BA299" s="72"/>
      <c r="BB299" s="72"/>
      <c r="BC299" s="72"/>
      <c r="BD299" s="72"/>
      <c r="BE299" s="72"/>
      <c r="BF299" s="72"/>
      <c r="BG299" s="72"/>
      <c r="BH299" s="1"/>
      <c r="BI299" s="1"/>
      <c r="BJ299" s="72"/>
      <c r="BK299" s="72"/>
      <c r="BL299" s="72"/>
      <c r="BM299" s="72"/>
      <c r="BN299" s="72"/>
      <c r="BO299" s="72"/>
      <c r="BP299" s="72"/>
      <c r="BQ299" s="72"/>
      <c r="BR299" s="72"/>
      <c r="BS299" s="72"/>
      <c r="BT299" s="72"/>
      <c r="BU299" s="72"/>
      <c r="BV299" s="72"/>
      <c r="BW299" s="1"/>
      <c r="BX299" s="1"/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2"/>
      <c r="CK299" s="72"/>
      <c r="CL299" s="6"/>
      <c r="CN299" s="72"/>
      <c r="CO299" s="72"/>
      <c r="CP299" s="72"/>
      <c r="CQ299" s="72"/>
      <c r="CR299" s="72"/>
      <c r="CS299" s="72"/>
      <c r="CT299" s="72"/>
      <c r="CU299" s="72"/>
      <c r="CV299" s="72"/>
      <c r="CW299" s="72"/>
      <c r="CX299" s="72"/>
      <c r="CY299" s="72"/>
      <c r="CZ299" s="72"/>
      <c r="MN299" s="71"/>
      <c r="MO299" s="71"/>
      <c r="NC299" s="71"/>
      <c r="ND299" s="71"/>
      <c r="NR299" s="71"/>
      <c r="NS299" s="71"/>
      <c r="OG299" s="71"/>
      <c r="OH299" s="71"/>
      <c r="OV299" s="71"/>
      <c r="OW299" s="71"/>
    </row>
    <row r="300" spans="1:426" s="43" customFormat="1" x14ac:dyDescent="0.25">
      <c r="X300" s="1"/>
      <c r="Y300" s="69"/>
      <c r="Z300" s="69"/>
      <c r="AA300" s="69"/>
      <c r="AB300" s="70"/>
      <c r="AC300" s="70"/>
      <c r="AD300" s="70"/>
      <c r="AE300" s="70"/>
      <c r="AS300" s="70"/>
      <c r="AT300" s="70"/>
      <c r="BH300" s="70"/>
      <c r="BI300" s="70"/>
      <c r="BW300" s="70"/>
      <c r="BX300" s="70"/>
      <c r="MN300" s="71"/>
      <c r="MO300" s="71"/>
      <c r="NC300" s="71"/>
      <c r="ND300" s="71"/>
      <c r="NR300" s="71"/>
      <c r="NS300" s="71"/>
      <c r="OG300" s="71"/>
      <c r="OH300" s="71"/>
      <c r="OV300" s="71"/>
      <c r="OW300" s="71"/>
    </row>
    <row r="301" spans="1:426" s="43" customFormat="1" x14ac:dyDescent="0.25">
      <c r="A301" s="1"/>
      <c r="X301" s="1"/>
      <c r="Y301" s="69"/>
      <c r="Z301" s="69"/>
      <c r="AA301" s="69"/>
      <c r="AB301" s="70"/>
      <c r="AC301" s="70"/>
      <c r="AD301" s="70"/>
      <c r="AE301" s="70"/>
      <c r="AS301" s="70"/>
      <c r="AT301" s="70"/>
      <c r="BH301" s="70"/>
      <c r="BI301" s="70"/>
      <c r="BW301" s="70"/>
      <c r="BX301" s="70"/>
      <c r="MN301" s="71"/>
      <c r="MO301" s="71"/>
      <c r="NC301" s="71"/>
      <c r="ND301" s="71"/>
      <c r="NR301" s="71"/>
      <c r="NS301" s="71"/>
      <c r="OG301" s="71"/>
      <c r="OH301" s="71"/>
      <c r="OV301" s="71"/>
      <c r="OW301" s="71"/>
    </row>
    <row r="302" spans="1:426" s="43" customFormat="1" x14ac:dyDescent="0.25">
      <c r="A302" s="1"/>
      <c r="X302" s="1"/>
      <c r="Y302" s="69"/>
      <c r="Z302" s="69"/>
      <c r="AA302" s="69"/>
      <c r="AB302" s="70"/>
      <c r="AC302" s="70"/>
      <c r="AD302" s="70"/>
      <c r="AE302" s="70"/>
      <c r="AS302" s="70"/>
      <c r="AT302" s="70"/>
      <c r="BH302" s="70"/>
      <c r="BI302" s="70"/>
      <c r="BW302" s="70"/>
      <c r="BX302" s="70"/>
      <c r="MN302" s="71"/>
      <c r="MO302" s="71"/>
      <c r="NC302" s="71"/>
      <c r="ND302" s="71"/>
      <c r="NR302" s="71"/>
      <c r="NS302" s="71"/>
      <c r="OG302" s="71"/>
      <c r="OH302" s="71"/>
      <c r="OV302" s="71"/>
      <c r="OW302" s="71"/>
    </row>
    <row r="303" spans="1:426" s="43" customFormat="1" x14ac:dyDescent="0.25">
      <c r="A303" s="1"/>
      <c r="X303" s="1"/>
      <c r="Y303" s="69"/>
      <c r="Z303" s="69"/>
      <c r="AA303" s="69"/>
      <c r="AB303" s="70"/>
      <c r="AC303" s="70"/>
      <c r="AD303" s="70"/>
      <c r="AE303" s="70"/>
      <c r="AS303" s="70"/>
      <c r="AT303" s="70"/>
      <c r="BH303" s="70"/>
      <c r="BI303" s="70"/>
      <c r="BW303" s="70"/>
      <c r="BX303" s="70"/>
      <c r="MN303" s="71"/>
      <c r="MO303" s="71"/>
      <c r="NC303" s="71"/>
      <c r="ND303" s="71"/>
      <c r="NR303" s="71"/>
      <c r="NS303" s="71"/>
      <c r="OG303" s="71"/>
      <c r="OH303" s="71"/>
      <c r="OV303" s="71"/>
      <c r="OW303" s="71"/>
    </row>
    <row r="304" spans="1:426" s="43" customFormat="1" x14ac:dyDescent="0.25">
      <c r="A304" s="1"/>
      <c r="X304" s="1"/>
      <c r="Y304" s="69"/>
      <c r="Z304" s="69"/>
      <c r="AA304" s="69"/>
      <c r="AB304" s="70"/>
      <c r="AC304" s="70"/>
      <c r="AD304" s="70"/>
      <c r="AE304" s="70"/>
      <c r="AS304" s="70"/>
      <c r="AT304" s="70"/>
      <c r="BH304" s="70"/>
      <c r="BI304" s="70"/>
      <c r="BW304" s="70"/>
      <c r="BX304" s="70"/>
      <c r="MN304" s="71"/>
      <c r="MO304" s="71"/>
      <c r="NC304" s="71"/>
      <c r="ND304" s="71"/>
      <c r="NR304" s="71"/>
      <c r="NS304" s="71"/>
      <c r="OG304" s="71"/>
      <c r="OH304" s="71"/>
      <c r="OV304" s="71"/>
      <c r="OW304" s="71"/>
    </row>
    <row r="305" spans="1:426" s="43" customFormat="1" x14ac:dyDescent="0.25">
      <c r="A305" s="1"/>
      <c r="X305" s="1"/>
      <c r="Y305" s="69"/>
      <c r="Z305" s="69"/>
      <c r="AA305" s="69"/>
      <c r="AB305" s="70"/>
      <c r="AC305" s="70"/>
      <c r="AD305" s="70"/>
      <c r="AE305" s="70"/>
      <c r="AS305" s="70"/>
      <c r="AT305" s="70"/>
      <c r="BH305" s="70"/>
      <c r="BI305" s="70"/>
      <c r="BW305" s="70"/>
      <c r="BX305" s="70"/>
      <c r="MN305" s="71"/>
      <c r="MO305" s="71"/>
      <c r="NC305" s="71"/>
      <c r="ND305" s="71"/>
      <c r="NR305" s="71"/>
      <c r="NS305" s="71"/>
      <c r="OG305" s="71"/>
      <c r="OH305" s="71"/>
      <c r="OV305" s="71"/>
      <c r="OW305" s="71"/>
    </row>
    <row r="306" spans="1:426" s="43" customFormat="1" x14ac:dyDescent="0.25"/>
    <row r="307" spans="1:426" s="45" customFormat="1" x14ac:dyDescent="0.25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426" s="45" customFormat="1" x14ac:dyDescent="0.25"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  <c r="CW308" s="68"/>
      <c r="CX308" s="68"/>
      <c r="CY308" s="68"/>
      <c r="CZ308" s="68"/>
      <c r="DA308" s="68"/>
      <c r="DB308" s="68"/>
      <c r="DC308" s="68"/>
      <c r="DD308" s="68"/>
      <c r="DE308" s="68"/>
      <c r="DF308" s="68"/>
      <c r="DG308" s="68"/>
      <c r="DH308" s="68"/>
      <c r="DI308" s="68"/>
      <c r="DJ308" s="68"/>
      <c r="DK308" s="68"/>
      <c r="DL308" s="68"/>
      <c r="DM308" s="68"/>
      <c r="DN308" s="68"/>
      <c r="DO308" s="68"/>
      <c r="DP308" s="68"/>
      <c r="DQ308" s="68"/>
      <c r="DR308" s="68"/>
      <c r="DS308" s="68"/>
      <c r="DT308" s="68"/>
      <c r="DU308" s="68"/>
      <c r="DV308" s="68"/>
      <c r="DW308" s="68"/>
      <c r="DX308" s="68"/>
      <c r="DY308" s="68"/>
      <c r="DZ308" s="68"/>
      <c r="EA308" s="68"/>
      <c r="EB308" s="68"/>
      <c r="EC308" s="68"/>
      <c r="ED308" s="68"/>
      <c r="EE308" s="68"/>
      <c r="EF308" s="68"/>
      <c r="EG308" s="68"/>
      <c r="EH308" s="68"/>
      <c r="EI308" s="68"/>
      <c r="EJ308" s="68"/>
      <c r="EK308" s="68"/>
      <c r="EL308" s="68"/>
      <c r="EM308" s="68"/>
      <c r="EN308" s="68"/>
      <c r="EO308" s="68"/>
      <c r="EP308" s="68"/>
      <c r="EQ308" s="68"/>
      <c r="ER308" s="68"/>
      <c r="ES308" s="68"/>
      <c r="ET308" s="68"/>
      <c r="EU308" s="68"/>
      <c r="EV308" s="68"/>
      <c r="EW308" s="68"/>
      <c r="EX308" s="68"/>
      <c r="EY308" s="68"/>
      <c r="EZ308" s="68"/>
      <c r="FA308" s="68"/>
      <c r="FB308" s="68"/>
      <c r="FC308" s="68"/>
      <c r="FD308" s="68"/>
      <c r="FE308" s="68"/>
      <c r="FF308" s="68"/>
      <c r="FG308" s="68"/>
      <c r="FH308" s="68"/>
      <c r="FI308" s="68"/>
      <c r="FJ308" s="68"/>
      <c r="FK308" s="68"/>
      <c r="FL308" s="68"/>
      <c r="FM308" s="68"/>
      <c r="FN308" s="68"/>
      <c r="FO308" s="68"/>
      <c r="FP308" s="68"/>
      <c r="FQ308" s="68"/>
      <c r="FR308" s="68"/>
      <c r="FS308" s="68"/>
      <c r="FT308" s="68"/>
      <c r="FU308" s="68"/>
      <c r="FV308" s="68"/>
      <c r="FW308" s="68"/>
      <c r="FX308" s="68"/>
      <c r="FY308" s="68"/>
      <c r="FZ308" s="68"/>
      <c r="GA308" s="68"/>
      <c r="GB308" s="68"/>
      <c r="GC308" s="68"/>
      <c r="GD308" s="68"/>
      <c r="GE308" s="68"/>
      <c r="GF308" s="68"/>
      <c r="GG308" s="68"/>
      <c r="GH308" s="68"/>
      <c r="GI308" s="68"/>
      <c r="GJ308" s="68"/>
      <c r="GK308" s="68"/>
      <c r="GL308" s="68"/>
      <c r="GM308" s="68"/>
      <c r="GN308" s="68"/>
      <c r="GO308" s="68"/>
      <c r="GP308" s="68"/>
      <c r="GQ308" s="68"/>
      <c r="GR308" s="68"/>
      <c r="GS308" s="68"/>
      <c r="GT308" s="68"/>
      <c r="GU308" s="68"/>
      <c r="GV308" s="68"/>
      <c r="GW308" s="68"/>
      <c r="GX308" s="68"/>
      <c r="GY308" s="68"/>
      <c r="GZ308" s="68"/>
      <c r="HA308" s="68"/>
      <c r="HB308" s="68"/>
      <c r="HC308" s="68"/>
      <c r="HD308" s="68"/>
      <c r="HE308" s="68"/>
      <c r="HF308" s="68"/>
      <c r="HG308" s="68"/>
      <c r="HH308" s="68"/>
      <c r="HI308" s="68"/>
      <c r="HJ308" s="68"/>
      <c r="HK308" s="68"/>
      <c r="HL308" s="68"/>
      <c r="HM308" s="68"/>
      <c r="HN308" s="68"/>
      <c r="HO308" s="68"/>
      <c r="HP308" s="68"/>
      <c r="HQ308" s="68"/>
      <c r="HR308" s="68"/>
      <c r="HS308" s="68"/>
      <c r="HT308" s="68"/>
      <c r="HU308" s="68"/>
      <c r="HV308" s="68"/>
      <c r="HW308" s="68"/>
      <c r="HX308" s="68"/>
      <c r="HY308" s="68"/>
      <c r="HZ308" s="68"/>
      <c r="IA308" s="68"/>
    </row>
    <row r="309" spans="1:426" s="45" customFormat="1" x14ac:dyDescent="0.25"/>
    <row r="310" spans="1:426" s="45" customFormat="1" x14ac:dyDescent="0.25">
      <c r="A310" s="1"/>
    </row>
    <row r="311" spans="1:426" s="45" customFormat="1" x14ac:dyDescent="0.25">
      <c r="A311" s="1"/>
    </row>
    <row r="312" spans="1:426" s="45" customFormat="1" x14ac:dyDescent="0.25">
      <c r="A312" s="1"/>
    </row>
    <row r="313" spans="1:426" s="45" customFormat="1" x14ac:dyDescent="0.25">
      <c r="A313" s="1"/>
    </row>
    <row r="314" spans="1:426" s="45" customFormat="1" x14ac:dyDescent="0.25">
      <c r="A314" s="1"/>
    </row>
    <row r="315" spans="1:426" s="45" customFormat="1" x14ac:dyDescent="0.25"/>
    <row r="316" spans="1:426" s="45" customFormat="1" x14ac:dyDescent="0.2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DC316" s="68"/>
      <c r="DD316" s="68"/>
      <c r="DE316" s="68"/>
      <c r="DF316" s="68"/>
      <c r="DG316" s="68"/>
      <c r="DH316" s="68"/>
      <c r="DI316" s="68"/>
      <c r="DJ316" s="68"/>
      <c r="DM316" s="68"/>
      <c r="DN316" s="68"/>
      <c r="DO316" s="68"/>
      <c r="DP316" s="68"/>
      <c r="DQ316" s="68"/>
      <c r="DR316" s="68"/>
      <c r="DS316" s="68"/>
      <c r="DT316" s="68"/>
      <c r="DU316" s="68"/>
      <c r="DV316" s="68"/>
      <c r="DW316" s="68"/>
      <c r="DX316" s="68"/>
      <c r="DY316" s="68"/>
      <c r="DZ316" s="68"/>
      <c r="EA316" s="68"/>
      <c r="EB316" s="68"/>
      <c r="EC316" s="68"/>
      <c r="ED316" s="68"/>
      <c r="EE316" s="68"/>
      <c r="EF316" s="68"/>
      <c r="EG316" s="68"/>
      <c r="EH316" s="68"/>
      <c r="EI316" s="68"/>
      <c r="EJ316" s="68"/>
      <c r="EK316" s="68"/>
      <c r="EL316" s="68"/>
      <c r="EM316" s="68"/>
      <c r="EN316" s="68"/>
      <c r="EO316" s="68"/>
      <c r="EP316" s="68"/>
      <c r="EQ316" s="68"/>
      <c r="ER316" s="68"/>
      <c r="ES316" s="68"/>
      <c r="ET316" s="68"/>
      <c r="EU316" s="68"/>
      <c r="EV316" s="68"/>
      <c r="EW316" s="68"/>
      <c r="EX316" s="68"/>
      <c r="EY316" s="68"/>
      <c r="EZ316" s="68"/>
      <c r="FA316" s="68"/>
      <c r="FB316" s="68"/>
      <c r="FC316" s="68"/>
      <c r="FD316" s="68"/>
      <c r="FE316" s="68"/>
      <c r="FF316" s="68"/>
      <c r="FG316" s="68"/>
      <c r="FH316" s="68"/>
      <c r="FI316" s="68"/>
      <c r="FJ316" s="68"/>
      <c r="FK316" s="68"/>
      <c r="FL316" s="68"/>
      <c r="FM316" s="68"/>
      <c r="FN316" s="68"/>
      <c r="FO316" s="68"/>
      <c r="FP316" s="68"/>
      <c r="FQ316" s="68"/>
      <c r="FR316" s="68"/>
      <c r="FS316" s="68"/>
      <c r="FT316" s="68"/>
      <c r="FU316" s="68"/>
      <c r="FV316" s="68"/>
      <c r="FW316" s="68"/>
      <c r="FX316" s="68"/>
      <c r="FY316" s="68"/>
      <c r="FZ316" s="68"/>
      <c r="GA316" s="68"/>
      <c r="GB316" s="68"/>
      <c r="GC316" s="68"/>
      <c r="GD316" s="68"/>
      <c r="GE316" s="68"/>
      <c r="GF316" s="68"/>
      <c r="GG316" s="68"/>
      <c r="GH316" s="68"/>
      <c r="GI316" s="68"/>
      <c r="GJ316" s="68"/>
      <c r="GK316" s="68"/>
      <c r="GL316" s="68"/>
      <c r="GM316" s="68"/>
      <c r="GN316" s="68"/>
      <c r="GO316" s="68"/>
      <c r="GP316" s="68"/>
      <c r="GQ316" s="68"/>
      <c r="GR316" s="68"/>
      <c r="GS316" s="68"/>
      <c r="GT316" s="68"/>
      <c r="GU316" s="68"/>
      <c r="GV316" s="68"/>
      <c r="GW316" s="68"/>
      <c r="GX316" s="68"/>
      <c r="GY316" s="68"/>
      <c r="GZ316" s="68"/>
      <c r="HA316" s="68"/>
      <c r="HB316" s="68"/>
      <c r="HC316" s="68"/>
      <c r="HD316" s="68"/>
      <c r="HE316" s="68"/>
      <c r="HF316" s="68"/>
      <c r="HG316" s="68"/>
      <c r="HH316" s="68"/>
      <c r="HI316" s="68"/>
      <c r="HJ316" s="68"/>
      <c r="HK316" s="68"/>
      <c r="HL316" s="68"/>
      <c r="HM316" s="68"/>
      <c r="HN316" s="68"/>
      <c r="HO316" s="68"/>
      <c r="HP316" s="68"/>
      <c r="HQ316" s="68"/>
      <c r="HR316" s="68"/>
      <c r="HS316" s="68"/>
      <c r="HT316" s="68"/>
      <c r="HU316" s="68"/>
      <c r="HV316" s="68"/>
      <c r="HW316" s="68"/>
      <c r="HX316" s="68"/>
      <c r="HY316" s="68"/>
      <c r="HZ316" s="68"/>
      <c r="IA316" s="68"/>
      <c r="IB316" s="68"/>
      <c r="IC316" s="68"/>
      <c r="ID316" s="68"/>
      <c r="IE316" s="68"/>
      <c r="IF316" s="68"/>
      <c r="IG316" s="68"/>
      <c r="IH316" s="68"/>
      <c r="II316" s="68"/>
      <c r="IJ316" s="68"/>
      <c r="IK316" s="68"/>
      <c r="IL316" s="68"/>
      <c r="IM316" s="68"/>
      <c r="IN316" s="68"/>
      <c r="IO316" s="68"/>
      <c r="IP316" s="68"/>
      <c r="IQ316" s="68"/>
      <c r="IR316" s="68"/>
      <c r="IS316" s="68"/>
      <c r="IT316" s="68"/>
      <c r="IU316" s="68"/>
      <c r="IV316" s="68"/>
      <c r="IW316" s="68"/>
      <c r="IX316" s="68"/>
      <c r="IY316" s="68"/>
      <c r="IZ316" s="68"/>
      <c r="JA316" s="68"/>
      <c r="JB316" s="68"/>
      <c r="JC316" s="68"/>
      <c r="JD316" s="68"/>
      <c r="JE316" s="68"/>
      <c r="JF316" s="68"/>
      <c r="JG316" s="68"/>
      <c r="JH316" s="68"/>
      <c r="JI316" s="68"/>
      <c r="JJ316" s="68"/>
      <c r="JK316" s="68"/>
      <c r="JL316" s="68"/>
      <c r="JM316" s="68"/>
      <c r="JN316" s="68"/>
      <c r="JO316" s="68"/>
      <c r="JP316" s="68"/>
      <c r="JQ316" s="68"/>
      <c r="JR316" s="68"/>
      <c r="JS316" s="68"/>
      <c r="JT316" s="68"/>
      <c r="JU316" s="68"/>
      <c r="JV316" s="68"/>
      <c r="JW316" s="68"/>
      <c r="JX316" s="68"/>
      <c r="JY316" s="68"/>
      <c r="JZ316" s="68"/>
      <c r="KA316" s="68"/>
      <c r="KB316" s="68"/>
      <c r="KC316" s="68"/>
      <c r="KD316" s="68"/>
      <c r="KE316" s="68"/>
      <c r="KF316" s="68"/>
      <c r="KG316" s="68"/>
      <c r="KH316" s="68"/>
      <c r="KI316" s="68"/>
      <c r="KJ316" s="68"/>
      <c r="KK316" s="68"/>
      <c r="KL316" s="68"/>
      <c r="KM316" s="68"/>
      <c r="KN316" s="68"/>
      <c r="KO316" s="68"/>
      <c r="KP316" s="68"/>
      <c r="KQ316" s="68"/>
      <c r="KR316" s="68"/>
      <c r="KS316" s="68"/>
      <c r="KT316" s="68"/>
      <c r="KU316" s="68"/>
      <c r="KV316" s="68"/>
      <c r="KW316" s="68"/>
      <c r="KX316" s="68"/>
      <c r="KY316" s="68"/>
      <c r="KZ316" s="68"/>
      <c r="LA316" s="68"/>
      <c r="LB316" s="68"/>
      <c r="LC316" s="68"/>
      <c r="LD316" s="68"/>
      <c r="LE316" s="68"/>
      <c r="LF316" s="68"/>
      <c r="LG316" s="68"/>
      <c r="LH316" s="68"/>
      <c r="LI316" s="68"/>
      <c r="LJ316" s="68"/>
      <c r="LK316" s="68"/>
      <c r="LL316" s="68"/>
      <c r="LM316" s="68"/>
      <c r="LN316" s="68"/>
      <c r="LO316" s="68"/>
      <c r="LP316" s="68"/>
      <c r="LQ316" s="68"/>
      <c r="LR316" s="68"/>
      <c r="LS316" s="68"/>
      <c r="LT316" s="68"/>
      <c r="LU316" s="68"/>
      <c r="LV316" s="68"/>
      <c r="LW316" s="68"/>
      <c r="LX316" s="68"/>
      <c r="LY316" s="68"/>
      <c r="LZ316" s="68"/>
      <c r="MA316" s="68"/>
      <c r="MB316" s="68"/>
      <c r="MC316" s="68"/>
      <c r="MD316" s="68"/>
      <c r="ME316" s="68"/>
      <c r="MF316" s="68"/>
      <c r="MG316" s="68"/>
      <c r="MH316" s="68"/>
      <c r="MI316" s="68"/>
      <c r="MJ316" s="68"/>
      <c r="MK316" s="68"/>
      <c r="ML316" s="68"/>
      <c r="MP316" s="72"/>
      <c r="MQ316" s="72"/>
      <c r="MR316" s="72"/>
      <c r="MS316" s="72"/>
      <c r="MT316" s="72"/>
      <c r="MU316" s="72"/>
      <c r="MV316" s="72"/>
      <c r="MW316" s="72"/>
      <c r="MX316" s="72"/>
      <c r="MY316" s="72"/>
      <c r="MZ316" s="72"/>
      <c r="NA316" s="72"/>
      <c r="NB316" s="72"/>
      <c r="NC316" s="6"/>
      <c r="ND316" s="1"/>
      <c r="NE316" s="72"/>
      <c r="NF316" s="72"/>
      <c r="NG316" s="72"/>
      <c r="NH316" s="72"/>
      <c r="NI316" s="72"/>
      <c r="NJ316" s="72"/>
      <c r="NK316" s="72"/>
      <c r="NL316" s="72"/>
      <c r="NM316" s="72"/>
      <c r="NN316" s="72"/>
      <c r="NO316" s="72"/>
      <c r="NP316" s="72"/>
      <c r="NQ316" s="72"/>
      <c r="NR316" s="1"/>
      <c r="NS316" s="1"/>
      <c r="NT316" s="72"/>
      <c r="NU316" s="72"/>
      <c r="NV316" s="72"/>
      <c r="NW316" s="72"/>
      <c r="NX316" s="72"/>
      <c r="NY316" s="72"/>
      <c r="NZ316" s="72"/>
      <c r="OA316" s="72"/>
      <c r="OB316" s="72"/>
      <c r="OC316" s="72"/>
      <c r="OD316" s="72"/>
      <c r="OE316" s="72"/>
      <c r="OF316" s="72"/>
      <c r="OG316" s="1"/>
      <c r="OH316" s="1"/>
      <c r="OI316" s="72"/>
      <c r="OJ316" s="72"/>
      <c r="OK316" s="72"/>
      <c r="OL316" s="72"/>
      <c r="OM316" s="72"/>
      <c r="ON316" s="72"/>
      <c r="OO316" s="72"/>
      <c r="OP316" s="72"/>
      <c r="OQ316" s="72"/>
      <c r="OR316" s="72"/>
      <c r="OS316" s="72"/>
      <c r="OT316" s="72"/>
      <c r="OU316" s="72"/>
      <c r="OV316" s="6"/>
      <c r="OX316" s="72"/>
      <c r="OY316" s="72"/>
      <c r="OZ316" s="72"/>
      <c r="PA316" s="72"/>
      <c r="PB316" s="72"/>
      <c r="PC316" s="72"/>
      <c r="PD316" s="72"/>
      <c r="PE316" s="72"/>
      <c r="PF316" s="72"/>
      <c r="PG316" s="72"/>
      <c r="PH316" s="72"/>
      <c r="PI316" s="72"/>
      <c r="PJ316" s="72"/>
    </row>
    <row r="317" spans="1:426" s="45" customFormat="1" x14ac:dyDescent="0.25"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X317" s="72"/>
      <c r="Y317" s="72"/>
      <c r="Z317" s="72"/>
      <c r="AA317" s="72"/>
      <c r="AF317" s="72"/>
      <c r="AG317" s="72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6"/>
      <c r="AT317" s="1"/>
      <c r="AU317" s="72"/>
      <c r="AV317" s="72"/>
      <c r="AW317" s="72"/>
      <c r="AX317" s="72"/>
      <c r="AY317" s="72"/>
      <c r="AZ317" s="72"/>
      <c r="BA317" s="72"/>
      <c r="BB317" s="72"/>
      <c r="BC317" s="72"/>
      <c r="BD317" s="72"/>
      <c r="BE317" s="72"/>
      <c r="BF317" s="72"/>
      <c r="BG317" s="72"/>
      <c r="BH317" s="1"/>
      <c r="BI317" s="1"/>
      <c r="BJ317" s="72"/>
      <c r="BK317" s="72"/>
      <c r="BL317" s="72"/>
      <c r="BM317" s="72"/>
      <c r="BN317" s="72"/>
      <c r="BO317" s="72"/>
      <c r="BP317" s="72"/>
      <c r="BQ317" s="72"/>
      <c r="BR317" s="72"/>
      <c r="BS317" s="72"/>
      <c r="BT317" s="72"/>
      <c r="BU317" s="72"/>
      <c r="BV317" s="72"/>
      <c r="BW317" s="1"/>
      <c r="BX317" s="1"/>
      <c r="BY317" s="72"/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2"/>
      <c r="CK317" s="72"/>
      <c r="CL317" s="6"/>
      <c r="CN317" s="72"/>
      <c r="CO317" s="72"/>
      <c r="CP317" s="72"/>
      <c r="CQ317" s="72"/>
      <c r="CR317" s="72"/>
      <c r="CS317" s="72"/>
      <c r="CT317" s="72"/>
      <c r="CU317" s="72"/>
      <c r="CV317" s="72"/>
      <c r="CW317" s="72"/>
      <c r="CX317" s="72"/>
      <c r="CY317" s="72"/>
      <c r="CZ317" s="72"/>
      <c r="MN317" s="71"/>
      <c r="MO317" s="71"/>
      <c r="NC317" s="71"/>
      <c r="ND317" s="71"/>
      <c r="NR317" s="71"/>
      <c r="NS317" s="71"/>
      <c r="OG317" s="71"/>
      <c r="OH317" s="71"/>
      <c r="OV317" s="71"/>
      <c r="OW317" s="71"/>
    </row>
    <row r="318" spans="1:426" s="45" customFormat="1" x14ac:dyDescent="0.25">
      <c r="X318" s="1"/>
      <c r="Y318" s="69"/>
      <c r="Z318" s="69"/>
      <c r="AA318" s="69"/>
      <c r="AB318" s="70"/>
      <c r="AC318" s="70"/>
      <c r="AD318" s="70"/>
      <c r="AE318" s="70"/>
      <c r="AS318" s="70"/>
      <c r="AT318" s="70"/>
      <c r="BH318" s="70"/>
      <c r="BI318" s="70"/>
      <c r="BW318" s="70"/>
      <c r="BX318" s="70"/>
      <c r="MN318" s="71"/>
      <c r="MO318" s="71"/>
      <c r="NC318" s="71"/>
      <c r="ND318" s="71"/>
      <c r="NR318" s="71"/>
      <c r="NS318" s="71"/>
      <c r="OG318" s="71"/>
      <c r="OH318" s="71"/>
      <c r="OV318" s="71"/>
      <c r="OW318" s="71"/>
    </row>
    <row r="319" spans="1:426" s="45" customFormat="1" x14ac:dyDescent="0.25">
      <c r="A319" s="1"/>
      <c r="X319" s="1"/>
      <c r="Y319" s="69"/>
      <c r="Z319" s="69"/>
      <c r="AA319" s="69"/>
      <c r="AB319" s="70"/>
      <c r="AC319" s="70"/>
      <c r="AD319" s="70"/>
      <c r="AE319" s="70"/>
      <c r="AS319" s="70"/>
      <c r="AT319" s="70"/>
      <c r="BH319" s="70"/>
      <c r="BI319" s="70"/>
      <c r="BW319" s="70"/>
      <c r="BX319" s="70"/>
      <c r="MN319" s="71"/>
      <c r="MO319" s="71"/>
      <c r="NC319" s="71"/>
      <c r="ND319" s="71"/>
      <c r="NR319" s="71"/>
      <c r="NS319" s="71"/>
      <c r="OG319" s="71"/>
      <c r="OH319" s="71"/>
      <c r="OV319" s="71"/>
      <c r="OW319" s="71"/>
    </row>
    <row r="320" spans="1:426" s="45" customFormat="1" x14ac:dyDescent="0.25">
      <c r="A320" s="1"/>
      <c r="X320" s="1"/>
      <c r="Y320" s="69"/>
      <c r="Z320" s="69"/>
      <c r="AA320" s="69"/>
      <c r="AB320" s="70"/>
      <c r="AC320" s="70"/>
      <c r="AD320" s="70"/>
      <c r="AE320" s="70"/>
      <c r="AS320" s="70"/>
      <c r="AT320" s="70"/>
      <c r="BH320" s="70"/>
      <c r="BI320" s="70"/>
      <c r="BW320" s="70"/>
      <c r="BX320" s="70"/>
      <c r="MN320" s="71"/>
      <c r="MO320" s="71"/>
      <c r="NC320" s="71"/>
      <c r="ND320" s="71"/>
      <c r="NR320" s="71"/>
      <c r="NS320" s="71"/>
      <c r="OG320" s="71"/>
      <c r="OH320" s="71"/>
      <c r="OV320" s="71"/>
      <c r="OW320" s="71"/>
    </row>
    <row r="321" spans="1:426" s="45" customFormat="1" x14ac:dyDescent="0.25">
      <c r="A321" s="1"/>
      <c r="X321" s="1"/>
      <c r="Y321" s="69"/>
      <c r="Z321" s="69"/>
      <c r="AA321" s="69"/>
      <c r="AB321" s="70"/>
      <c r="AC321" s="70"/>
      <c r="AD321" s="70"/>
      <c r="AE321" s="70"/>
      <c r="AS321" s="70"/>
      <c r="AT321" s="70"/>
      <c r="BH321" s="70"/>
      <c r="BI321" s="70"/>
      <c r="BW321" s="70"/>
      <c r="BX321" s="70"/>
      <c r="MN321" s="71"/>
      <c r="MO321" s="71"/>
      <c r="NC321" s="71"/>
      <c r="ND321" s="71"/>
      <c r="NR321" s="71"/>
      <c r="NS321" s="71"/>
      <c r="OG321" s="71"/>
      <c r="OH321" s="71"/>
      <c r="OV321" s="71"/>
      <c r="OW321" s="71"/>
    </row>
    <row r="322" spans="1:426" s="45" customFormat="1" x14ac:dyDescent="0.25">
      <c r="A322" s="1"/>
      <c r="X322" s="1"/>
      <c r="Y322" s="69"/>
      <c r="Z322" s="69"/>
      <c r="AA322" s="69"/>
      <c r="AB322" s="70"/>
      <c r="AC322" s="70"/>
      <c r="AD322" s="70"/>
      <c r="AE322" s="70"/>
      <c r="AS322" s="70"/>
      <c r="AT322" s="70"/>
      <c r="BH322" s="70"/>
      <c r="BI322" s="70"/>
      <c r="BW322" s="70"/>
      <c r="BX322" s="70"/>
      <c r="MN322" s="71"/>
      <c r="MO322" s="71"/>
      <c r="NC322" s="71"/>
      <c r="ND322" s="71"/>
      <c r="NR322" s="71"/>
      <c r="NS322" s="71"/>
      <c r="OG322" s="71"/>
      <c r="OH322" s="71"/>
      <c r="OV322" s="71"/>
      <c r="OW322" s="71"/>
    </row>
    <row r="323" spans="1:426" s="45" customFormat="1" x14ac:dyDescent="0.25">
      <c r="A323" s="1"/>
      <c r="X323" s="1"/>
      <c r="Y323" s="69"/>
      <c r="Z323" s="69"/>
      <c r="AA323" s="69"/>
      <c r="AB323" s="70"/>
      <c r="AC323" s="70"/>
      <c r="AD323" s="70"/>
      <c r="AE323" s="70"/>
      <c r="AS323" s="70"/>
      <c r="AT323" s="70"/>
      <c r="BH323" s="70"/>
      <c r="BI323" s="70"/>
      <c r="BW323" s="70"/>
      <c r="BX323" s="70"/>
      <c r="MN323" s="71"/>
      <c r="MO323" s="71"/>
      <c r="NC323" s="71"/>
      <c r="ND323" s="71"/>
      <c r="NR323" s="71"/>
      <c r="NS323" s="71"/>
      <c r="OG323" s="71"/>
      <c r="OH323" s="71"/>
      <c r="OV323" s="71"/>
      <c r="OW323" s="71"/>
    </row>
    <row r="324" spans="1:426" x14ac:dyDescent="0.25">
      <c r="DB324" s="45"/>
      <c r="DC324" s="45"/>
      <c r="DD324" s="45"/>
      <c r="DE324" s="45"/>
      <c r="DF324" s="45"/>
      <c r="DG324" s="45"/>
      <c r="DH324" s="45"/>
      <c r="DI324" s="45"/>
      <c r="DJ324" s="45"/>
      <c r="DK324" s="45"/>
      <c r="DL324" s="45"/>
      <c r="DM324" s="45"/>
      <c r="DN324" s="45"/>
      <c r="DO324" s="45"/>
      <c r="DP324" s="45"/>
      <c r="DQ324" s="45"/>
      <c r="DR324" s="45"/>
      <c r="DS324" s="45"/>
      <c r="DT324" s="45"/>
      <c r="DU324" s="45"/>
      <c r="DV324" s="45"/>
      <c r="DW324" s="45"/>
      <c r="DX324" s="45"/>
      <c r="DY324" s="45"/>
      <c r="DZ324" s="45"/>
      <c r="EA324" s="45"/>
      <c r="EB324" s="45"/>
      <c r="EC324" s="45"/>
      <c r="ED324" s="45"/>
      <c r="EE324" s="45"/>
      <c r="EF324" s="45"/>
      <c r="EG324" s="45"/>
      <c r="EH324" s="45"/>
      <c r="EI324" s="45"/>
      <c r="EJ324" s="45"/>
      <c r="EK324" s="45"/>
      <c r="EL324" s="45"/>
      <c r="EM324" s="45"/>
      <c r="EN324" s="45"/>
      <c r="EO324" s="45"/>
      <c r="EP324" s="45"/>
      <c r="EQ324" s="45"/>
      <c r="ER324" s="45"/>
      <c r="ES324" s="45"/>
      <c r="ET324" s="45"/>
      <c r="EU324" s="45"/>
      <c r="EV324" s="45"/>
      <c r="EW324" s="45"/>
      <c r="EX324" s="45"/>
      <c r="EY324" s="45"/>
      <c r="EZ324" s="45"/>
      <c r="FA324" s="45"/>
      <c r="FB324" s="45"/>
      <c r="FC324" s="45"/>
      <c r="FD324" s="45"/>
      <c r="FE324" s="45"/>
      <c r="FF324" s="45"/>
      <c r="FG324" s="45"/>
      <c r="FH324" s="45"/>
      <c r="FI324" s="45"/>
      <c r="FJ324" s="45"/>
      <c r="FK324" s="45"/>
      <c r="FL324" s="45"/>
      <c r="FM324" s="45"/>
      <c r="FN324" s="45"/>
      <c r="FO324" s="45"/>
      <c r="FP324" s="45"/>
      <c r="FQ324" s="45"/>
      <c r="FR324" s="45"/>
      <c r="FS324" s="45"/>
      <c r="FT324" s="45"/>
      <c r="FU324" s="45"/>
      <c r="FV324" s="45"/>
      <c r="FW324" s="45"/>
      <c r="FX324" s="45"/>
      <c r="FY324" s="45"/>
      <c r="FZ324" s="45"/>
      <c r="GA324" s="45"/>
      <c r="GB324" s="45"/>
      <c r="GC324" s="45"/>
      <c r="GD324" s="45"/>
      <c r="GE324" s="45"/>
      <c r="GF324" s="45"/>
      <c r="GG324" s="45"/>
      <c r="GH324" s="45"/>
      <c r="GI324" s="45"/>
      <c r="GJ324" s="45"/>
      <c r="GK324" s="45"/>
      <c r="GL324" s="45"/>
      <c r="GM324" s="45"/>
      <c r="GN324" s="45"/>
      <c r="GO324" s="45"/>
      <c r="GP324" s="45"/>
      <c r="GQ324" s="45"/>
      <c r="GR324" s="45"/>
      <c r="GS324" s="45"/>
      <c r="GT324" s="45"/>
      <c r="GU324" s="45"/>
      <c r="GV324" s="45"/>
      <c r="GW324" s="45"/>
      <c r="GX324" s="45"/>
      <c r="GY324" s="45"/>
      <c r="GZ324" s="45"/>
      <c r="HA324" s="45"/>
      <c r="HB324" s="45"/>
      <c r="HC324" s="45"/>
      <c r="HD324" s="45"/>
      <c r="HE324" s="45"/>
      <c r="HF324" s="45"/>
      <c r="HG324" s="45"/>
      <c r="HH324" s="45"/>
      <c r="HI324" s="45"/>
      <c r="HJ324" s="45"/>
      <c r="HK324" s="45"/>
      <c r="HL324" s="45"/>
      <c r="HM324" s="45"/>
      <c r="HN324" s="45"/>
      <c r="HO324" s="45"/>
      <c r="HP324" s="45"/>
      <c r="HQ324" s="45"/>
      <c r="HR324" s="45"/>
      <c r="HS324" s="45"/>
      <c r="HT324" s="45"/>
      <c r="HU324" s="45"/>
      <c r="HV324" s="45"/>
      <c r="HW324" s="45"/>
      <c r="HX324" s="45"/>
      <c r="HY324" s="45"/>
      <c r="HZ324" s="45"/>
      <c r="IA324" s="45"/>
      <c r="IB324" s="45"/>
      <c r="IC324" s="45"/>
      <c r="ID324" s="45"/>
      <c r="IE324" s="45"/>
      <c r="IF324" s="45"/>
      <c r="IG324" s="45"/>
      <c r="IH324" s="45"/>
      <c r="II324" s="45"/>
      <c r="IJ324" s="45"/>
      <c r="IK324" s="45"/>
      <c r="IL324" s="45"/>
      <c r="IM324" s="45"/>
      <c r="IN324" s="45"/>
      <c r="IO324" s="45"/>
      <c r="IP324" s="45"/>
      <c r="IQ324" s="45"/>
      <c r="IR324" s="45"/>
      <c r="IS324" s="45"/>
      <c r="IT324" s="45"/>
      <c r="IU324" s="45"/>
      <c r="IV324" s="45"/>
      <c r="IW324" s="45"/>
      <c r="IX324" s="45"/>
      <c r="IY324" s="45"/>
      <c r="IZ324" s="45"/>
      <c r="JA324" s="45"/>
      <c r="JB324" s="45"/>
      <c r="JC324" s="45"/>
      <c r="JD324" s="45"/>
      <c r="JE324" s="45"/>
      <c r="JF324" s="45"/>
      <c r="JG324" s="45"/>
      <c r="JH324" s="45"/>
      <c r="JI324" s="45"/>
      <c r="JJ324" s="45"/>
      <c r="JK324" s="45"/>
      <c r="JL324" s="45"/>
      <c r="JM324" s="45"/>
      <c r="JN324" s="45"/>
      <c r="JO324" s="45"/>
      <c r="JP324" s="45"/>
      <c r="JQ324" s="45"/>
      <c r="JR324" s="45"/>
      <c r="JS324" s="45"/>
      <c r="JT324" s="45"/>
      <c r="JU324" s="45"/>
      <c r="JV324" s="45"/>
      <c r="JW324" s="45"/>
      <c r="JX324" s="45"/>
      <c r="JY324" s="45"/>
      <c r="JZ324" s="45"/>
      <c r="KA324" s="45"/>
      <c r="KB324" s="45"/>
      <c r="KC324" s="45"/>
      <c r="KD324" s="45"/>
      <c r="KE324" s="45"/>
      <c r="KF324" s="45"/>
      <c r="KG324" s="45"/>
      <c r="KH324" s="45"/>
      <c r="KI324" s="45"/>
      <c r="KJ324" s="45"/>
      <c r="KK324" s="45"/>
      <c r="KL324" s="45"/>
      <c r="KM324" s="45"/>
      <c r="KN324" s="45"/>
      <c r="KO324" s="45"/>
      <c r="KP324" s="45"/>
      <c r="KQ324" s="45"/>
      <c r="KR324" s="45"/>
      <c r="KS324" s="45"/>
      <c r="KT324" s="45"/>
      <c r="KU324" s="45"/>
      <c r="KV324" s="45"/>
      <c r="KW324" s="45"/>
      <c r="KX324" s="45"/>
      <c r="KY324" s="45"/>
      <c r="KZ324" s="45"/>
      <c r="LA324" s="45"/>
      <c r="LB324" s="45"/>
      <c r="LC324" s="45"/>
      <c r="LD324" s="45"/>
      <c r="LE324" s="45"/>
      <c r="LF324" s="45"/>
      <c r="LG324" s="45"/>
      <c r="LH324" s="45"/>
      <c r="LI324" s="45"/>
      <c r="LJ324" s="45"/>
      <c r="LK324" s="45"/>
      <c r="LL324" s="45"/>
      <c r="LM324" s="45"/>
      <c r="LN324" s="45"/>
      <c r="LO324" s="45"/>
      <c r="LP324" s="45"/>
      <c r="LQ324" s="45"/>
      <c r="LR324" s="45"/>
      <c r="LS324" s="45"/>
      <c r="LT324" s="45"/>
      <c r="LU324" s="45"/>
      <c r="LV324" s="45"/>
      <c r="LW324" s="45"/>
      <c r="LX324" s="45"/>
      <c r="LY324" s="45"/>
      <c r="LZ324" s="45"/>
      <c r="MA324" s="45"/>
      <c r="MB324" s="45"/>
      <c r="MC324" s="45"/>
      <c r="MD324" s="45"/>
      <c r="ME324" s="45"/>
      <c r="MF324" s="45"/>
      <c r="MG324" s="45"/>
      <c r="MH324" s="45"/>
      <c r="MI324" s="45"/>
      <c r="MJ324" s="45"/>
      <c r="MK324" s="45"/>
      <c r="ML324" s="45"/>
    </row>
    <row r="325" spans="1:426" s="47" customFormat="1" x14ac:dyDescent="0.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426" s="47" customFormat="1" x14ac:dyDescent="0.25"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  <c r="CW326" s="68"/>
      <c r="CX326" s="68"/>
      <c r="CY326" s="68"/>
      <c r="CZ326" s="68"/>
      <c r="DA326" s="68"/>
      <c r="DB326" s="68"/>
      <c r="DC326" s="68"/>
      <c r="DD326" s="68"/>
      <c r="DE326" s="68"/>
      <c r="DF326" s="68"/>
      <c r="DG326" s="68"/>
      <c r="DH326" s="68"/>
      <c r="DI326" s="68"/>
      <c r="DJ326" s="68"/>
      <c r="DK326" s="68"/>
      <c r="DL326" s="68"/>
      <c r="DM326" s="68"/>
      <c r="DN326" s="68"/>
      <c r="DO326" s="68"/>
      <c r="DP326" s="68"/>
      <c r="DQ326" s="68"/>
      <c r="DR326" s="68"/>
      <c r="DS326" s="68"/>
      <c r="DT326" s="68"/>
      <c r="DU326" s="68"/>
      <c r="DV326" s="68"/>
      <c r="DW326" s="68"/>
      <c r="DX326" s="68"/>
      <c r="DY326" s="68"/>
      <c r="DZ326" s="68"/>
      <c r="EA326" s="68"/>
      <c r="EB326" s="68"/>
      <c r="EC326" s="68"/>
      <c r="ED326" s="68"/>
      <c r="EE326" s="68"/>
      <c r="EF326" s="68"/>
      <c r="EG326" s="68"/>
      <c r="EH326" s="68"/>
      <c r="EI326" s="68"/>
      <c r="EJ326" s="68"/>
      <c r="EK326" s="68"/>
      <c r="EL326" s="68"/>
      <c r="EM326" s="68"/>
      <c r="EN326" s="68"/>
      <c r="EO326" s="68"/>
      <c r="EP326" s="68"/>
      <c r="EQ326" s="68"/>
      <c r="ER326" s="68"/>
      <c r="ES326" s="68"/>
      <c r="ET326" s="68"/>
      <c r="EU326" s="68"/>
      <c r="EV326" s="68"/>
      <c r="EW326" s="68"/>
      <c r="EX326" s="68"/>
      <c r="EY326" s="68"/>
      <c r="EZ326" s="68"/>
      <c r="FA326" s="68"/>
      <c r="FB326" s="68"/>
      <c r="FC326" s="68"/>
      <c r="FD326" s="68"/>
      <c r="FE326" s="68"/>
      <c r="FF326" s="68"/>
      <c r="FG326" s="68"/>
      <c r="FH326" s="68"/>
      <c r="FI326" s="68"/>
      <c r="FJ326" s="68"/>
      <c r="FK326" s="68"/>
      <c r="FL326" s="68"/>
      <c r="FM326" s="68"/>
      <c r="FN326" s="68"/>
      <c r="FO326" s="68"/>
      <c r="FP326" s="68"/>
      <c r="FQ326" s="68"/>
      <c r="FR326" s="68"/>
      <c r="FS326" s="68"/>
      <c r="FT326" s="68"/>
      <c r="FU326" s="68"/>
      <c r="FV326" s="68"/>
      <c r="FW326" s="68"/>
      <c r="FX326" s="68"/>
      <c r="FY326" s="68"/>
      <c r="FZ326" s="68"/>
      <c r="GA326" s="68"/>
      <c r="GB326" s="68"/>
      <c r="GC326" s="68"/>
      <c r="GD326" s="68"/>
      <c r="GE326" s="68"/>
      <c r="GF326" s="68"/>
      <c r="GG326" s="68"/>
      <c r="GH326" s="68"/>
      <c r="GI326" s="68"/>
      <c r="GJ326" s="68"/>
      <c r="GK326" s="68"/>
      <c r="GL326" s="68"/>
      <c r="GM326" s="68"/>
      <c r="GN326" s="68"/>
      <c r="GO326" s="68"/>
      <c r="GP326" s="68"/>
      <c r="GQ326" s="68"/>
      <c r="GR326" s="68"/>
      <c r="GS326" s="68"/>
      <c r="GT326" s="68"/>
      <c r="GU326" s="68"/>
      <c r="GV326" s="68"/>
      <c r="GW326" s="68"/>
      <c r="GX326" s="68"/>
      <c r="GY326" s="68"/>
      <c r="GZ326" s="68"/>
      <c r="HA326" s="68"/>
      <c r="HB326" s="68"/>
      <c r="HC326" s="68"/>
      <c r="HD326" s="68"/>
      <c r="HE326" s="68"/>
      <c r="HF326" s="68"/>
      <c r="HG326" s="68"/>
      <c r="HH326" s="68"/>
      <c r="HI326" s="68"/>
      <c r="HJ326" s="68"/>
      <c r="HK326" s="68"/>
      <c r="HL326" s="68"/>
      <c r="HM326" s="68"/>
      <c r="HN326" s="68"/>
      <c r="HO326" s="68"/>
      <c r="HP326" s="68"/>
      <c r="HQ326" s="68"/>
      <c r="HR326" s="68"/>
      <c r="HS326" s="68"/>
      <c r="HT326" s="68"/>
      <c r="HU326" s="68"/>
      <c r="HV326" s="68"/>
      <c r="HW326" s="68"/>
      <c r="HX326" s="68"/>
      <c r="HY326" s="68"/>
      <c r="HZ326" s="68"/>
      <c r="IA326" s="68"/>
    </row>
    <row r="327" spans="1:426" s="47" customFormat="1" x14ac:dyDescent="0.25"/>
    <row r="328" spans="1:426" s="47" customFormat="1" x14ac:dyDescent="0.25">
      <c r="A328" s="1"/>
    </row>
    <row r="329" spans="1:426" s="47" customFormat="1" x14ac:dyDescent="0.25">
      <c r="A329" s="1"/>
    </row>
    <row r="330" spans="1:426" s="47" customFormat="1" x14ac:dyDescent="0.25">
      <c r="A330" s="1"/>
    </row>
    <row r="331" spans="1:426" s="47" customFormat="1" x14ac:dyDescent="0.25">
      <c r="A331" s="1"/>
    </row>
    <row r="332" spans="1:426" s="47" customFormat="1" x14ac:dyDescent="0.25">
      <c r="A332" s="1"/>
    </row>
    <row r="333" spans="1:426" s="47" customFormat="1" x14ac:dyDescent="0.25"/>
    <row r="334" spans="1:426" s="47" customFormat="1" x14ac:dyDescent="0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DC334" s="68"/>
      <c r="DD334" s="68"/>
      <c r="DE334" s="68"/>
      <c r="DF334" s="68"/>
      <c r="DG334" s="68"/>
      <c r="DH334" s="68"/>
      <c r="DI334" s="68"/>
      <c r="DJ334" s="68"/>
      <c r="DM334" s="68"/>
      <c r="DN334" s="68"/>
      <c r="DO334" s="68"/>
      <c r="DP334" s="68"/>
      <c r="DQ334" s="68"/>
      <c r="DR334" s="68"/>
      <c r="DS334" s="68"/>
      <c r="DT334" s="68"/>
      <c r="DU334" s="68"/>
      <c r="DV334" s="68"/>
      <c r="DW334" s="68"/>
      <c r="DX334" s="68"/>
      <c r="DY334" s="68"/>
      <c r="DZ334" s="68"/>
      <c r="EA334" s="68"/>
      <c r="EB334" s="68"/>
      <c r="EC334" s="68"/>
      <c r="ED334" s="68"/>
      <c r="EE334" s="68"/>
      <c r="EF334" s="68"/>
      <c r="EG334" s="68"/>
      <c r="EH334" s="68"/>
      <c r="EI334" s="68"/>
      <c r="EJ334" s="68"/>
      <c r="EK334" s="68"/>
      <c r="EL334" s="68"/>
      <c r="EM334" s="68"/>
      <c r="EN334" s="68"/>
      <c r="EO334" s="68"/>
      <c r="EP334" s="68"/>
      <c r="EQ334" s="68"/>
      <c r="ER334" s="68"/>
      <c r="ES334" s="68"/>
      <c r="ET334" s="68"/>
      <c r="EU334" s="68"/>
      <c r="EV334" s="68"/>
      <c r="EW334" s="68"/>
      <c r="EX334" s="68"/>
      <c r="EY334" s="68"/>
      <c r="EZ334" s="68"/>
      <c r="FA334" s="68"/>
      <c r="FB334" s="68"/>
      <c r="FC334" s="68"/>
      <c r="FD334" s="68"/>
      <c r="FE334" s="68"/>
      <c r="FF334" s="68"/>
      <c r="FG334" s="68"/>
      <c r="FH334" s="68"/>
      <c r="FI334" s="68"/>
      <c r="FJ334" s="68"/>
      <c r="FK334" s="68"/>
      <c r="FL334" s="68"/>
      <c r="FM334" s="68"/>
      <c r="FN334" s="68"/>
      <c r="FO334" s="68"/>
      <c r="FP334" s="68"/>
      <c r="FQ334" s="68"/>
      <c r="FR334" s="68"/>
      <c r="FS334" s="68"/>
      <c r="FT334" s="68"/>
      <c r="FU334" s="68"/>
      <c r="FV334" s="68"/>
      <c r="FW334" s="68"/>
      <c r="FX334" s="68"/>
      <c r="FY334" s="68"/>
      <c r="FZ334" s="68"/>
      <c r="GA334" s="68"/>
      <c r="GB334" s="68"/>
      <c r="GC334" s="68"/>
      <c r="GD334" s="68"/>
      <c r="GE334" s="68"/>
      <c r="GF334" s="68"/>
      <c r="GG334" s="68"/>
      <c r="GH334" s="68"/>
      <c r="GI334" s="68"/>
      <c r="GJ334" s="68"/>
      <c r="GK334" s="68"/>
      <c r="GL334" s="68"/>
      <c r="GM334" s="68"/>
      <c r="GN334" s="68"/>
      <c r="GO334" s="68"/>
      <c r="GP334" s="68"/>
      <c r="GQ334" s="68"/>
      <c r="GR334" s="68"/>
      <c r="GS334" s="68"/>
      <c r="GT334" s="68"/>
      <c r="GU334" s="68"/>
      <c r="GV334" s="68"/>
      <c r="GW334" s="68"/>
      <c r="GX334" s="68"/>
      <c r="GY334" s="68"/>
      <c r="GZ334" s="68"/>
      <c r="HA334" s="68"/>
      <c r="HB334" s="68"/>
      <c r="HC334" s="68"/>
      <c r="HD334" s="68"/>
      <c r="HE334" s="68"/>
      <c r="HF334" s="68"/>
      <c r="HG334" s="68"/>
      <c r="HH334" s="68"/>
      <c r="HI334" s="68"/>
      <c r="HJ334" s="68"/>
      <c r="HK334" s="68"/>
      <c r="HL334" s="68"/>
      <c r="HM334" s="68"/>
      <c r="HN334" s="68"/>
      <c r="HO334" s="68"/>
      <c r="HP334" s="68"/>
      <c r="HQ334" s="68"/>
      <c r="HR334" s="68"/>
      <c r="HS334" s="68"/>
      <c r="HT334" s="68"/>
      <c r="HU334" s="68"/>
      <c r="HV334" s="68"/>
      <c r="HW334" s="68"/>
      <c r="HX334" s="68"/>
      <c r="HY334" s="68"/>
      <c r="HZ334" s="68"/>
      <c r="IA334" s="68"/>
      <c r="IB334" s="68"/>
      <c r="IC334" s="68"/>
      <c r="ID334" s="68"/>
      <c r="IE334" s="68"/>
      <c r="IF334" s="68"/>
      <c r="IG334" s="68"/>
      <c r="IH334" s="68"/>
      <c r="II334" s="68"/>
      <c r="IJ334" s="68"/>
      <c r="IK334" s="68"/>
      <c r="IL334" s="68"/>
      <c r="IM334" s="68"/>
      <c r="IN334" s="68"/>
      <c r="IO334" s="68"/>
      <c r="IP334" s="68"/>
      <c r="IQ334" s="68"/>
      <c r="IR334" s="68"/>
      <c r="IS334" s="68"/>
      <c r="IT334" s="68"/>
      <c r="IU334" s="68"/>
      <c r="IV334" s="68"/>
      <c r="IW334" s="68"/>
      <c r="IX334" s="68"/>
      <c r="IY334" s="68"/>
      <c r="IZ334" s="68"/>
      <c r="JA334" s="68"/>
      <c r="JB334" s="68"/>
      <c r="JC334" s="68"/>
      <c r="JD334" s="68"/>
      <c r="JE334" s="68"/>
      <c r="JF334" s="68"/>
      <c r="JG334" s="68"/>
      <c r="JH334" s="68"/>
      <c r="JI334" s="68"/>
      <c r="JJ334" s="68"/>
      <c r="JK334" s="68"/>
      <c r="JL334" s="68"/>
      <c r="JM334" s="68"/>
      <c r="JN334" s="68"/>
      <c r="JO334" s="68"/>
      <c r="JP334" s="68"/>
      <c r="JQ334" s="68"/>
      <c r="JR334" s="68"/>
      <c r="JS334" s="68"/>
      <c r="JT334" s="68"/>
      <c r="JU334" s="68"/>
      <c r="JV334" s="68"/>
      <c r="JW334" s="68"/>
      <c r="JX334" s="68"/>
      <c r="JY334" s="68"/>
      <c r="JZ334" s="68"/>
      <c r="KA334" s="68"/>
      <c r="KB334" s="68"/>
      <c r="KC334" s="68"/>
      <c r="KD334" s="68"/>
      <c r="KE334" s="68"/>
      <c r="KF334" s="68"/>
      <c r="KG334" s="68"/>
      <c r="KH334" s="68"/>
      <c r="KI334" s="68"/>
      <c r="KJ334" s="68"/>
      <c r="KK334" s="68"/>
      <c r="KL334" s="68"/>
      <c r="KM334" s="68"/>
      <c r="KN334" s="68"/>
      <c r="KO334" s="68"/>
      <c r="KP334" s="68"/>
      <c r="KQ334" s="68"/>
      <c r="KR334" s="68"/>
      <c r="KS334" s="68"/>
      <c r="KT334" s="68"/>
      <c r="KU334" s="68"/>
      <c r="KV334" s="68"/>
      <c r="KW334" s="68"/>
      <c r="KX334" s="68"/>
      <c r="KY334" s="68"/>
      <c r="KZ334" s="68"/>
      <c r="LA334" s="68"/>
      <c r="LB334" s="68"/>
      <c r="LC334" s="68"/>
      <c r="LD334" s="68"/>
      <c r="LE334" s="68"/>
      <c r="LF334" s="68"/>
      <c r="LG334" s="68"/>
      <c r="LH334" s="68"/>
      <c r="LI334" s="68"/>
      <c r="LJ334" s="68"/>
      <c r="LK334" s="68"/>
      <c r="LL334" s="68"/>
      <c r="LM334" s="68"/>
      <c r="LN334" s="68"/>
      <c r="LO334" s="68"/>
      <c r="LP334" s="68"/>
      <c r="LQ334" s="68"/>
      <c r="LR334" s="68"/>
      <c r="LS334" s="68"/>
      <c r="LT334" s="68"/>
      <c r="LU334" s="68"/>
      <c r="LV334" s="68"/>
      <c r="LW334" s="68"/>
      <c r="LX334" s="68"/>
      <c r="LY334" s="68"/>
      <c r="LZ334" s="68"/>
      <c r="MA334" s="68"/>
      <c r="MB334" s="68"/>
      <c r="MC334" s="68"/>
      <c r="MD334" s="68"/>
      <c r="ME334" s="68"/>
      <c r="MF334" s="68"/>
      <c r="MG334" s="68"/>
      <c r="MH334" s="68"/>
      <c r="MI334" s="68"/>
      <c r="MJ334" s="68"/>
      <c r="MK334" s="68"/>
      <c r="ML334" s="68"/>
      <c r="MP334" s="72"/>
      <c r="MQ334" s="72"/>
      <c r="MR334" s="72"/>
      <c r="MS334" s="72"/>
      <c r="MT334" s="72"/>
      <c r="MU334" s="72"/>
      <c r="MV334" s="72"/>
      <c r="MW334" s="72"/>
      <c r="MX334" s="72"/>
      <c r="MY334" s="72"/>
      <c r="MZ334" s="72"/>
      <c r="NA334" s="72"/>
      <c r="NB334" s="72"/>
      <c r="NC334" s="6"/>
      <c r="ND334" s="1"/>
      <c r="NE334" s="72"/>
      <c r="NF334" s="72"/>
      <c r="NG334" s="72"/>
      <c r="NH334" s="72"/>
      <c r="NI334" s="72"/>
      <c r="NJ334" s="72"/>
      <c r="NK334" s="72"/>
      <c r="NL334" s="72"/>
      <c r="NM334" s="72"/>
      <c r="NN334" s="72"/>
      <c r="NO334" s="72"/>
      <c r="NP334" s="72"/>
      <c r="NQ334" s="72"/>
      <c r="NR334" s="1"/>
      <c r="NS334" s="1"/>
      <c r="NT334" s="72"/>
      <c r="NU334" s="72"/>
      <c r="NV334" s="72"/>
      <c r="NW334" s="72"/>
      <c r="NX334" s="72"/>
      <c r="NY334" s="72"/>
      <c r="NZ334" s="72"/>
      <c r="OA334" s="72"/>
      <c r="OB334" s="72"/>
      <c r="OC334" s="72"/>
      <c r="OD334" s="72"/>
      <c r="OE334" s="72"/>
      <c r="OF334" s="72"/>
      <c r="OG334" s="1"/>
      <c r="OH334" s="1"/>
      <c r="OI334" s="72"/>
      <c r="OJ334" s="72"/>
      <c r="OK334" s="72"/>
      <c r="OL334" s="72"/>
      <c r="OM334" s="72"/>
      <c r="ON334" s="72"/>
      <c r="OO334" s="72"/>
      <c r="OP334" s="72"/>
      <c r="OQ334" s="72"/>
      <c r="OR334" s="72"/>
      <c r="OS334" s="72"/>
      <c r="OT334" s="72"/>
      <c r="OU334" s="72"/>
      <c r="OV334" s="6"/>
      <c r="OX334" s="72"/>
      <c r="OY334" s="72"/>
      <c r="OZ334" s="72"/>
      <c r="PA334" s="72"/>
      <c r="PB334" s="72"/>
      <c r="PC334" s="72"/>
      <c r="PD334" s="72"/>
      <c r="PE334" s="72"/>
      <c r="PF334" s="72"/>
      <c r="PG334" s="72"/>
      <c r="PH334" s="72"/>
      <c r="PI334" s="72"/>
      <c r="PJ334" s="72"/>
    </row>
    <row r="335" spans="1:426" s="47" customFormat="1" x14ac:dyDescent="0.25"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X335" s="72"/>
      <c r="Y335" s="72"/>
      <c r="Z335" s="72"/>
      <c r="AA335" s="72"/>
      <c r="AF335" s="72"/>
      <c r="AG335" s="72"/>
      <c r="AH335" s="72"/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6"/>
      <c r="AT335" s="1"/>
      <c r="AU335" s="72"/>
      <c r="AV335" s="72"/>
      <c r="AW335" s="72"/>
      <c r="AX335" s="72"/>
      <c r="AY335" s="72"/>
      <c r="AZ335" s="72"/>
      <c r="BA335" s="72"/>
      <c r="BB335" s="72"/>
      <c r="BC335" s="72"/>
      <c r="BD335" s="72"/>
      <c r="BE335" s="72"/>
      <c r="BF335" s="72"/>
      <c r="BG335" s="72"/>
      <c r="BH335" s="1"/>
      <c r="BI335" s="1"/>
      <c r="BJ335" s="72"/>
      <c r="BK335" s="72"/>
      <c r="BL335" s="72"/>
      <c r="BM335" s="72"/>
      <c r="BN335" s="72"/>
      <c r="BO335" s="72"/>
      <c r="BP335" s="72"/>
      <c r="BQ335" s="72"/>
      <c r="BR335" s="72"/>
      <c r="BS335" s="72"/>
      <c r="BT335" s="72"/>
      <c r="BU335" s="72"/>
      <c r="BV335" s="72"/>
      <c r="BW335" s="1"/>
      <c r="BX335" s="1"/>
      <c r="BY335" s="72"/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2"/>
      <c r="CK335" s="72"/>
      <c r="CL335" s="6"/>
      <c r="CN335" s="72"/>
      <c r="CO335" s="72"/>
      <c r="CP335" s="72"/>
      <c r="CQ335" s="72"/>
      <c r="CR335" s="72"/>
      <c r="CS335" s="72"/>
      <c r="CT335" s="72"/>
      <c r="CU335" s="72"/>
      <c r="CV335" s="72"/>
      <c r="CW335" s="72"/>
      <c r="CX335" s="72"/>
      <c r="CY335" s="72"/>
      <c r="CZ335" s="72"/>
      <c r="MN335" s="71"/>
      <c r="MO335" s="71"/>
      <c r="NC335" s="71"/>
      <c r="ND335" s="71"/>
      <c r="NR335" s="71"/>
      <c r="NS335" s="71"/>
      <c r="OG335" s="71"/>
      <c r="OH335" s="71"/>
      <c r="OV335" s="71"/>
      <c r="OW335" s="71"/>
    </row>
    <row r="336" spans="1:426" s="47" customFormat="1" x14ac:dyDescent="0.25">
      <c r="X336" s="1"/>
      <c r="Y336" s="69"/>
      <c r="Z336" s="69"/>
      <c r="AA336" s="69"/>
      <c r="AB336" s="70"/>
      <c r="AC336" s="70"/>
      <c r="AD336" s="70"/>
      <c r="AE336" s="70"/>
      <c r="AS336" s="70"/>
      <c r="AT336" s="70"/>
      <c r="BH336" s="70"/>
      <c r="BI336" s="70"/>
      <c r="BW336" s="70"/>
      <c r="BX336" s="70"/>
      <c r="MN336" s="71"/>
      <c r="MO336" s="71"/>
      <c r="NC336" s="71"/>
      <c r="ND336" s="71"/>
      <c r="NR336" s="71"/>
      <c r="NS336" s="71"/>
      <c r="OG336" s="71"/>
      <c r="OH336" s="71"/>
      <c r="OV336" s="71"/>
      <c r="OW336" s="71"/>
    </row>
    <row r="337" spans="1:426" s="47" customFormat="1" x14ac:dyDescent="0.25">
      <c r="A337" s="1"/>
      <c r="X337" s="1"/>
      <c r="Y337" s="69"/>
      <c r="Z337" s="69"/>
      <c r="AA337" s="69"/>
      <c r="AB337" s="70"/>
      <c r="AC337" s="70"/>
      <c r="AD337" s="70"/>
      <c r="AE337" s="70"/>
      <c r="AS337" s="70"/>
      <c r="AT337" s="70"/>
      <c r="BH337" s="70"/>
      <c r="BI337" s="70"/>
      <c r="BW337" s="70"/>
      <c r="BX337" s="70"/>
      <c r="MN337" s="71"/>
      <c r="MO337" s="71"/>
      <c r="NC337" s="71"/>
      <c r="ND337" s="71"/>
      <c r="NR337" s="71"/>
      <c r="NS337" s="71"/>
      <c r="OG337" s="71"/>
      <c r="OH337" s="71"/>
      <c r="OV337" s="71"/>
      <c r="OW337" s="71"/>
    </row>
    <row r="338" spans="1:426" s="47" customFormat="1" x14ac:dyDescent="0.25">
      <c r="A338" s="1"/>
      <c r="X338" s="1"/>
      <c r="Y338" s="69"/>
      <c r="Z338" s="69"/>
      <c r="AA338" s="69"/>
      <c r="AB338" s="70"/>
      <c r="AC338" s="70"/>
      <c r="AD338" s="70"/>
      <c r="AE338" s="70"/>
      <c r="AS338" s="70"/>
      <c r="AT338" s="70"/>
      <c r="BH338" s="70"/>
      <c r="BI338" s="70"/>
      <c r="BW338" s="70"/>
      <c r="BX338" s="70"/>
      <c r="MN338" s="71"/>
      <c r="MO338" s="71"/>
      <c r="NC338" s="71"/>
      <c r="ND338" s="71"/>
      <c r="NR338" s="71"/>
      <c r="NS338" s="71"/>
      <c r="OG338" s="71"/>
      <c r="OH338" s="71"/>
      <c r="OV338" s="71"/>
      <c r="OW338" s="71"/>
    </row>
    <row r="339" spans="1:426" s="47" customFormat="1" x14ac:dyDescent="0.25">
      <c r="A339" s="1"/>
      <c r="X339" s="1"/>
      <c r="Y339" s="69"/>
      <c r="Z339" s="69"/>
      <c r="AA339" s="69"/>
      <c r="AB339" s="70"/>
      <c r="AC339" s="70"/>
      <c r="AD339" s="70"/>
      <c r="AE339" s="70"/>
      <c r="AS339" s="70"/>
      <c r="AT339" s="70"/>
      <c r="BH339" s="70"/>
      <c r="BI339" s="70"/>
      <c r="BW339" s="70"/>
      <c r="BX339" s="70"/>
      <c r="MN339" s="71"/>
      <c r="MO339" s="71"/>
      <c r="NC339" s="71"/>
      <c r="ND339" s="71"/>
      <c r="NR339" s="71"/>
      <c r="NS339" s="71"/>
      <c r="OG339" s="71"/>
      <c r="OH339" s="71"/>
      <c r="OV339" s="71"/>
      <c r="OW339" s="71"/>
    </row>
    <row r="340" spans="1:426" s="47" customFormat="1" x14ac:dyDescent="0.25">
      <c r="A340" s="1"/>
      <c r="X340" s="1"/>
      <c r="Y340" s="69"/>
      <c r="Z340" s="69"/>
      <c r="AA340" s="69"/>
      <c r="AB340" s="70"/>
      <c r="AC340" s="70"/>
      <c r="AD340" s="70"/>
      <c r="AE340" s="70"/>
      <c r="AS340" s="70"/>
      <c r="AT340" s="70"/>
      <c r="BH340" s="70"/>
      <c r="BI340" s="70"/>
      <c r="BW340" s="70"/>
      <c r="BX340" s="70"/>
      <c r="MN340" s="71"/>
      <c r="MO340" s="71"/>
      <c r="NC340" s="71"/>
      <c r="ND340" s="71"/>
      <c r="NR340" s="71"/>
      <c r="NS340" s="71"/>
      <c r="OG340" s="71"/>
      <c r="OH340" s="71"/>
      <c r="OV340" s="71"/>
      <c r="OW340" s="71"/>
    </row>
    <row r="341" spans="1:426" s="47" customFormat="1" x14ac:dyDescent="0.25">
      <c r="A341" s="1"/>
      <c r="X341" s="1"/>
      <c r="Y341" s="69"/>
      <c r="Z341" s="69"/>
      <c r="AA341" s="69"/>
      <c r="AB341" s="70"/>
      <c r="AC341" s="70"/>
      <c r="AD341" s="70"/>
      <c r="AE341" s="70"/>
      <c r="AS341" s="70"/>
      <c r="AT341" s="70"/>
      <c r="BH341" s="70"/>
      <c r="BI341" s="70"/>
      <c r="BW341" s="70"/>
      <c r="BX341" s="70"/>
      <c r="MN341" s="71"/>
      <c r="MO341" s="71"/>
      <c r="NC341" s="71"/>
      <c r="ND341" s="71"/>
      <c r="NR341" s="71"/>
      <c r="NS341" s="71"/>
      <c r="OG341" s="71"/>
      <c r="OH341" s="71"/>
      <c r="OV341" s="71"/>
      <c r="OW341" s="71"/>
    </row>
    <row r="342" spans="1:426" s="47" customFormat="1" x14ac:dyDescent="0.25"/>
    <row r="343" spans="1:426" s="49" customFormat="1" x14ac:dyDescent="0.25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426" s="49" customFormat="1" x14ac:dyDescent="0.25"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  <c r="CW344" s="68"/>
      <c r="CX344" s="68"/>
      <c r="CY344" s="68"/>
      <c r="CZ344" s="68"/>
      <c r="DA344" s="68"/>
      <c r="DB344" s="68"/>
      <c r="DC344" s="68"/>
      <c r="DD344" s="68"/>
      <c r="DE344" s="68"/>
      <c r="DF344" s="68"/>
      <c r="DG344" s="68"/>
      <c r="DH344" s="68"/>
      <c r="DI344" s="68"/>
      <c r="DJ344" s="68"/>
      <c r="DK344" s="68"/>
      <c r="DL344" s="68"/>
      <c r="DM344" s="68"/>
      <c r="DN344" s="68"/>
      <c r="DO344" s="68"/>
      <c r="DP344" s="68"/>
      <c r="DQ344" s="68"/>
      <c r="DR344" s="68"/>
      <c r="DS344" s="68"/>
      <c r="DT344" s="68"/>
      <c r="DU344" s="68"/>
      <c r="DV344" s="68"/>
      <c r="DW344" s="68"/>
      <c r="DX344" s="68"/>
      <c r="DY344" s="68"/>
      <c r="DZ344" s="68"/>
      <c r="EA344" s="68"/>
      <c r="EB344" s="68"/>
      <c r="EC344" s="68"/>
      <c r="ED344" s="68"/>
      <c r="EE344" s="68"/>
      <c r="EF344" s="68"/>
      <c r="EG344" s="68"/>
      <c r="EH344" s="68"/>
      <c r="EI344" s="68"/>
      <c r="EJ344" s="68"/>
      <c r="EK344" s="68"/>
      <c r="EL344" s="68"/>
      <c r="EM344" s="68"/>
      <c r="EN344" s="68"/>
      <c r="EO344" s="68"/>
      <c r="EP344" s="68"/>
      <c r="EQ344" s="68"/>
      <c r="ER344" s="68"/>
      <c r="ES344" s="68"/>
      <c r="ET344" s="68"/>
      <c r="EU344" s="68"/>
      <c r="EV344" s="68"/>
      <c r="EW344" s="68"/>
      <c r="EX344" s="68"/>
      <c r="EY344" s="68"/>
      <c r="EZ344" s="68"/>
      <c r="FA344" s="68"/>
      <c r="FB344" s="68"/>
      <c r="FC344" s="68"/>
      <c r="FD344" s="68"/>
      <c r="FE344" s="68"/>
      <c r="FF344" s="68"/>
      <c r="FG344" s="68"/>
      <c r="FH344" s="68"/>
      <c r="FI344" s="68"/>
      <c r="FJ344" s="68"/>
      <c r="FK344" s="68"/>
      <c r="FL344" s="68"/>
      <c r="FM344" s="68"/>
      <c r="FN344" s="68"/>
      <c r="FO344" s="68"/>
      <c r="FP344" s="68"/>
      <c r="FQ344" s="68"/>
      <c r="FR344" s="68"/>
      <c r="FS344" s="68"/>
      <c r="FT344" s="68"/>
      <c r="FU344" s="68"/>
      <c r="FV344" s="68"/>
      <c r="FW344" s="68"/>
      <c r="FX344" s="68"/>
      <c r="FY344" s="68"/>
      <c r="FZ344" s="68"/>
      <c r="GA344" s="68"/>
      <c r="GB344" s="68"/>
      <c r="GC344" s="68"/>
      <c r="GD344" s="68"/>
      <c r="GE344" s="68"/>
      <c r="GF344" s="68"/>
      <c r="GG344" s="68"/>
      <c r="GH344" s="68"/>
      <c r="GI344" s="68"/>
      <c r="GJ344" s="68"/>
      <c r="GK344" s="68"/>
      <c r="GL344" s="68"/>
      <c r="GM344" s="68"/>
      <c r="GN344" s="68"/>
      <c r="GO344" s="68"/>
      <c r="GP344" s="68"/>
      <c r="GQ344" s="68"/>
      <c r="GR344" s="68"/>
      <c r="GS344" s="68"/>
      <c r="GT344" s="68"/>
      <c r="GU344" s="68"/>
      <c r="GV344" s="68"/>
      <c r="GW344" s="68"/>
      <c r="GX344" s="68"/>
      <c r="GY344" s="68"/>
      <c r="GZ344" s="68"/>
      <c r="HA344" s="68"/>
      <c r="HB344" s="68"/>
      <c r="HC344" s="68"/>
      <c r="HD344" s="68"/>
      <c r="HE344" s="68"/>
      <c r="HF344" s="68"/>
      <c r="HG344" s="68"/>
      <c r="HH344" s="68"/>
      <c r="HI344" s="68"/>
      <c r="HJ344" s="68"/>
      <c r="HK344" s="68"/>
      <c r="HL344" s="68"/>
      <c r="HM344" s="68"/>
      <c r="HN344" s="68"/>
      <c r="HO344" s="68"/>
      <c r="HP344" s="68"/>
      <c r="HQ344" s="68"/>
      <c r="HR344" s="68"/>
      <c r="HS344" s="68"/>
      <c r="HT344" s="68"/>
      <c r="HU344" s="68"/>
      <c r="HV344" s="68"/>
      <c r="HW344" s="68"/>
      <c r="HX344" s="68"/>
      <c r="HY344" s="68"/>
      <c r="HZ344" s="68"/>
      <c r="IA344" s="68"/>
    </row>
    <row r="345" spans="1:426" s="49" customFormat="1" x14ac:dyDescent="0.25"/>
    <row r="346" spans="1:426" s="49" customFormat="1" x14ac:dyDescent="0.25">
      <c r="A346" s="1"/>
    </row>
    <row r="347" spans="1:426" s="49" customFormat="1" x14ac:dyDescent="0.25">
      <c r="A347" s="1"/>
    </row>
    <row r="348" spans="1:426" s="49" customFormat="1" x14ac:dyDescent="0.25">
      <c r="A348" s="1"/>
    </row>
    <row r="349" spans="1:426" s="49" customFormat="1" x14ac:dyDescent="0.25">
      <c r="A349" s="1"/>
    </row>
    <row r="350" spans="1:426" s="49" customFormat="1" x14ac:dyDescent="0.25">
      <c r="A350" s="1"/>
    </row>
    <row r="351" spans="1:426" s="49" customFormat="1" x14ac:dyDescent="0.25"/>
    <row r="352" spans="1:426" s="49" customFormat="1" x14ac:dyDescent="0.25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DC352" s="68"/>
      <c r="DD352" s="68"/>
      <c r="DE352" s="68"/>
      <c r="DF352" s="68"/>
      <c r="DG352" s="68"/>
      <c r="DH352" s="68"/>
      <c r="DI352" s="68"/>
      <c r="DJ352" s="68"/>
      <c r="DM352" s="68"/>
      <c r="DN352" s="68"/>
      <c r="DO352" s="68"/>
      <c r="DP352" s="68"/>
      <c r="DQ352" s="68"/>
      <c r="DR352" s="68"/>
      <c r="DS352" s="68"/>
      <c r="DT352" s="68"/>
      <c r="DU352" s="68"/>
      <c r="DV352" s="68"/>
      <c r="DW352" s="68"/>
      <c r="DX352" s="68"/>
      <c r="DY352" s="68"/>
      <c r="DZ352" s="68"/>
      <c r="EA352" s="68"/>
      <c r="EB352" s="68"/>
      <c r="EC352" s="68"/>
      <c r="ED352" s="68"/>
      <c r="EE352" s="68"/>
      <c r="EF352" s="68"/>
      <c r="EG352" s="68"/>
      <c r="EH352" s="68"/>
      <c r="EI352" s="68"/>
      <c r="EJ352" s="68"/>
      <c r="EK352" s="68"/>
      <c r="EL352" s="68"/>
      <c r="EM352" s="68"/>
      <c r="EN352" s="68"/>
      <c r="EO352" s="68"/>
      <c r="EP352" s="68"/>
      <c r="EQ352" s="68"/>
      <c r="ER352" s="68"/>
      <c r="ES352" s="68"/>
      <c r="ET352" s="68"/>
      <c r="EU352" s="68"/>
      <c r="EV352" s="68"/>
      <c r="EW352" s="68"/>
      <c r="EX352" s="68"/>
      <c r="EY352" s="68"/>
      <c r="EZ352" s="68"/>
      <c r="FA352" s="68"/>
      <c r="FB352" s="68"/>
      <c r="FC352" s="68"/>
      <c r="FD352" s="68"/>
      <c r="FE352" s="68"/>
      <c r="FF352" s="68"/>
      <c r="FG352" s="68"/>
      <c r="FH352" s="68"/>
      <c r="FI352" s="68"/>
      <c r="FJ352" s="68"/>
      <c r="FK352" s="68"/>
      <c r="FL352" s="68"/>
      <c r="FM352" s="68"/>
      <c r="FN352" s="68"/>
      <c r="FO352" s="68"/>
      <c r="FP352" s="68"/>
      <c r="FQ352" s="68"/>
      <c r="FR352" s="68"/>
      <c r="FS352" s="68"/>
      <c r="FT352" s="68"/>
      <c r="FU352" s="68"/>
      <c r="FV352" s="68"/>
      <c r="FW352" s="68"/>
      <c r="FX352" s="68"/>
      <c r="FY352" s="68"/>
      <c r="FZ352" s="68"/>
      <c r="GA352" s="68"/>
      <c r="GB352" s="68"/>
      <c r="GC352" s="68"/>
      <c r="GD352" s="68"/>
      <c r="GE352" s="68"/>
      <c r="GF352" s="68"/>
      <c r="GG352" s="68"/>
      <c r="GH352" s="68"/>
      <c r="GI352" s="68"/>
      <c r="GJ352" s="68"/>
      <c r="GK352" s="68"/>
      <c r="GL352" s="68"/>
      <c r="GM352" s="68"/>
      <c r="GN352" s="68"/>
      <c r="GO352" s="68"/>
      <c r="GP352" s="68"/>
      <c r="GQ352" s="68"/>
      <c r="GR352" s="68"/>
      <c r="GS352" s="68"/>
      <c r="GT352" s="68"/>
      <c r="GU352" s="68"/>
      <c r="GV352" s="68"/>
      <c r="GW352" s="68"/>
      <c r="GX352" s="68"/>
      <c r="GY352" s="68"/>
      <c r="GZ352" s="68"/>
      <c r="HA352" s="68"/>
      <c r="HB352" s="68"/>
      <c r="HC352" s="68"/>
      <c r="HD352" s="68"/>
      <c r="HE352" s="68"/>
      <c r="HF352" s="68"/>
      <c r="HG352" s="68"/>
      <c r="HH352" s="68"/>
      <c r="HI352" s="68"/>
      <c r="HJ352" s="68"/>
      <c r="HK352" s="68"/>
      <c r="HL352" s="68"/>
      <c r="HM352" s="68"/>
      <c r="HN352" s="68"/>
      <c r="HO352" s="68"/>
      <c r="HP352" s="68"/>
      <c r="HQ352" s="68"/>
      <c r="HR352" s="68"/>
      <c r="HS352" s="68"/>
      <c r="HT352" s="68"/>
      <c r="HU352" s="68"/>
      <c r="HV352" s="68"/>
      <c r="HW352" s="68"/>
      <c r="HX352" s="68"/>
      <c r="HY352" s="68"/>
      <c r="HZ352" s="68"/>
      <c r="IA352" s="68"/>
      <c r="IB352" s="68"/>
      <c r="IC352" s="68"/>
      <c r="ID352" s="68"/>
      <c r="IE352" s="68"/>
      <c r="IF352" s="68"/>
      <c r="IG352" s="68"/>
      <c r="IH352" s="68"/>
      <c r="II352" s="68"/>
      <c r="IJ352" s="68"/>
      <c r="IK352" s="68"/>
      <c r="IL352" s="68"/>
      <c r="IM352" s="68"/>
      <c r="IN352" s="68"/>
      <c r="IO352" s="68"/>
      <c r="IP352" s="68"/>
      <c r="IQ352" s="68"/>
      <c r="IR352" s="68"/>
      <c r="IS352" s="68"/>
      <c r="IT352" s="68"/>
      <c r="IU352" s="68"/>
      <c r="IV352" s="68"/>
      <c r="IW352" s="68"/>
      <c r="IX352" s="68"/>
      <c r="IY352" s="68"/>
      <c r="IZ352" s="68"/>
      <c r="JA352" s="68"/>
      <c r="JB352" s="68"/>
      <c r="JC352" s="68"/>
      <c r="JD352" s="68"/>
      <c r="JE352" s="68"/>
      <c r="JF352" s="68"/>
      <c r="JG352" s="68"/>
      <c r="JH352" s="68"/>
      <c r="JI352" s="68"/>
      <c r="JJ352" s="68"/>
      <c r="JK352" s="68"/>
      <c r="JL352" s="68"/>
      <c r="JM352" s="68"/>
      <c r="JN352" s="68"/>
      <c r="JO352" s="68"/>
      <c r="JP352" s="68"/>
      <c r="JQ352" s="68"/>
      <c r="JR352" s="68"/>
      <c r="JS352" s="68"/>
      <c r="JT352" s="68"/>
      <c r="JU352" s="68"/>
      <c r="JV352" s="68"/>
      <c r="JW352" s="68"/>
      <c r="JX352" s="68"/>
      <c r="JY352" s="68"/>
      <c r="JZ352" s="68"/>
      <c r="KA352" s="68"/>
      <c r="KB352" s="68"/>
      <c r="KC352" s="68"/>
      <c r="KD352" s="68"/>
      <c r="KE352" s="68"/>
      <c r="KF352" s="68"/>
      <c r="KG352" s="68"/>
      <c r="KH352" s="68"/>
      <c r="KI352" s="68"/>
      <c r="KJ352" s="68"/>
      <c r="KK352" s="68"/>
      <c r="KL352" s="68"/>
      <c r="KM352" s="68"/>
      <c r="KN352" s="68"/>
      <c r="KO352" s="68"/>
      <c r="KP352" s="68"/>
      <c r="KQ352" s="68"/>
      <c r="KR352" s="68"/>
      <c r="KS352" s="68"/>
      <c r="KT352" s="68"/>
      <c r="KU352" s="68"/>
      <c r="KV352" s="68"/>
      <c r="KW352" s="68"/>
      <c r="KX352" s="68"/>
      <c r="KY352" s="68"/>
      <c r="KZ352" s="68"/>
      <c r="LA352" s="68"/>
      <c r="LB352" s="68"/>
      <c r="LC352" s="68"/>
      <c r="LD352" s="68"/>
      <c r="LE352" s="68"/>
      <c r="LF352" s="68"/>
      <c r="LG352" s="68"/>
      <c r="LH352" s="68"/>
      <c r="LI352" s="68"/>
      <c r="LJ352" s="68"/>
      <c r="LK352" s="68"/>
      <c r="LL352" s="68"/>
      <c r="LM352" s="68"/>
      <c r="LN352" s="68"/>
      <c r="LO352" s="68"/>
      <c r="LP352" s="68"/>
      <c r="LQ352" s="68"/>
      <c r="LR352" s="68"/>
      <c r="LS352" s="68"/>
      <c r="LT352" s="68"/>
      <c r="LU352" s="68"/>
      <c r="LV352" s="68"/>
      <c r="LW352" s="68"/>
      <c r="LX352" s="68"/>
      <c r="LY352" s="68"/>
      <c r="LZ352" s="68"/>
      <c r="MA352" s="68"/>
      <c r="MB352" s="68"/>
      <c r="MC352" s="68"/>
      <c r="MD352" s="68"/>
      <c r="ME352" s="68"/>
      <c r="MF352" s="68"/>
      <c r="MG352" s="68"/>
      <c r="MH352" s="68"/>
      <c r="MI352" s="68"/>
      <c r="MJ352" s="68"/>
      <c r="MK352" s="68"/>
      <c r="ML352" s="68"/>
      <c r="MP352" s="72"/>
      <c r="MQ352" s="72"/>
      <c r="MR352" s="72"/>
      <c r="MS352" s="72"/>
      <c r="MT352" s="72"/>
      <c r="MU352" s="72"/>
      <c r="MV352" s="72"/>
      <c r="MW352" s="72"/>
      <c r="MX352" s="72"/>
      <c r="MY352" s="72"/>
      <c r="MZ352" s="72"/>
      <c r="NA352" s="72"/>
      <c r="NB352" s="72"/>
      <c r="NC352" s="6"/>
      <c r="ND352" s="1"/>
      <c r="NE352" s="72"/>
      <c r="NF352" s="72"/>
      <c r="NG352" s="72"/>
      <c r="NH352" s="72"/>
      <c r="NI352" s="72"/>
      <c r="NJ352" s="72"/>
      <c r="NK352" s="72"/>
      <c r="NL352" s="72"/>
      <c r="NM352" s="72"/>
      <c r="NN352" s="72"/>
      <c r="NO352" s="72"/>
      <c r="NP352" s="72"/>
      <c r="NQ352" s="72"/>
      <c r="NR352" s="1"/>
      <c r="NS352" s="1"/>
      <c r="NT352" s="72"/>
      <c r="NU352" s="72"/>
      <c r="NV352" s="72"/>
      <c r="NW352" s="72"/>
      <c r="NX352" s="72"/>
      <c r="NY352" s="72"/>
      <c r="NZ352" s="72"/>
      <c r="OA352" s="72"/>
      <c r="OB352" s="72"/>
      <c r="OC352" s="72"/>
      <c r="OD352" s="72"/>
      <c r="OE352" s="72"/>
      <c r="OF352" s="72"/>
      <c r="OG352" s="1"/>
      <c r="OH352" s="1"/>
      <c r="OI352" s="72"/>
      <c r="OJ352" s="72"/>
      <c r="OK352" s="72"/>
      <c r="OL352" s="72"/>
      <c r="OM352" s="72"/>
      <c r="ON352" s="72"/>
      <c r="OO352" s="72"/>
      <c r="OP352" s="72"/>
      <c r="OQ352" s="72"/>
      <c r="OR352" s="72"/>
      <c r="OS352" s="72"/>
      <c r="OT352" s="72"/>
      <c r="OU352" s="72"/>
      <c r="OV352" s="6"/>
      <c r="OX352" s="72"/>
      <c r="OY352" s="72"/>
      <c r="OZ352" s="72"/>
      <c r="PA352" s="72"/>
      <c r="PB352" s="72"/>
      <c r="PC352" s="72"/>
      <c r="PD352" s="72"/>
      <c r="PE352" s="72"/>
      <c r="PF352" s="72"/>
      <c r="PG352" s="72"/>
      <c r="PH352" s="72"/>
      <c r="PI352" s="72"/>
      <c r="PJ352" s="72"/>
    </row>
    <row r="353" spans="1:413" s="49" customFormat="1" x14ac:dyDescent="0.25"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X353" s="72"/>
      <c r="Y353" s="72"/>
      <c r="Z353" s="72"/>
      <c r="AA353" s="72"/>
      <c r="AF353" s="72"/>
      <c r="AG353" s="72"/>
      <c r="AH353" s="72"/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6"/>
      <c r="AT353" s="1"/>
      <c r="AU353" s="72"/>
      <c r="AV353" s="72"/>
      <c r="AW353" s="72"/>
      <c r="AX353" s="72"/>
      <c r="AY353" s="72"/>
      <c r="AZ353" s="72"/>
      <c r="BA353" s="72"/>
      <c r="BB353" s="72"/>
      <c r="BC353" s="72"/>
      <c r="BD353" s="72"/>
      <c r="BE353" s="72"/>
      <c r="BF353" s="72"/>
      <c r="BG353" s="72"/>
      <c r="BH353" s="1"/>
      <c r="BI353" s="1"/>
      <c r="BJ353" s="72"/>
      <c r="BK353" s="72"/>
      <c r="BL353" s="72"/>
      <c r="BM353" s="72"/>
      <c r="BN353" s="72"/>
      <c r="BO353" s="72"/>
      <c r="BP353" s="72"/>
      <c r="BQ353" s="72"/>
      <c r="BR353" s="72"/>
      <c r="BS353" s="72"/>
      <c r="BT353" s="72"/>
      <c r="BU353" s="72"/>
      <c r="BV353" s="72"/>
      <c r="BW353" s="1"/>
      <c r="BX353" s="1"/>
      <c r="BY353" s="72"/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2"/>
      <c r="CK353" s="72"/>
      <c r="CL353" s="6"/>
      <c r="CN353" s="72"/>
      <c r="CO353" s="72"/>
      <c r="CP353" s="72"/>
      <c r="CQ353" s="72"/>
      <c r="CR353" s="72"/>
      <c r="CS353" s="72"/>
      <c r="CT353" s="72"/>
      <c r="CU353" s="72"/>
      <c r="CV353" s="72"/>
      <c r="CW353" s="72"/>
      <c r="CX353" s="72"/>
      <c r="CY353" s="72"/>
      <c r="CZ353" s="72"/>
      <c r="MN353" s="71"/>
      <c r="MO353" s="71"/>
      <c r="NC353" s="71"/>
      <c r="ND353" s="71"/>
      <c r="NR353" s="71"/>
      <c r="NS353" s="71"/>
      <c r="OG353" s="71"/>
      <c r="OH353" s="71"/>
      <c r="OV353" s="71"/>
      <c r="OW353" s="71"/>
    </row>
    <row r="354" spans="1:413" s="49" customFormat="1" x14ac:dyDescent="0.25">
      <c r="X354" s="1"/>
      <c r="Y354" s="69"/>
      <c r="Z354" s="69"/>
      <c r="AA354" s="69"/>
      <c r="AB354" s="70"/>
      <c r="AC354" s="70"/>
      <c r="AD354" s="70"/>
      <c r="AE354" s="70"/>
      <c r="AS354" s="70"/>
      <c r="AT354" s="70"/>
      <c r="BH354" s="70"/>
      <c r="BI354" s="70"/>
      <c r="BW354" s="70"/>
      <c r="BX354" s="70"/>
      <c r="MN354" s="71"/>
      <c r="MO354" s="71"/>
      <c r="NC354" s="71"/>
      <c r="ND354" s="71"/>
      <c r="NR354" s="71"/>
      <c r="NS354" s="71"/>
      <c r="OG354" s="71"/>
      <c r="OH354" s="71"/>
      <c r="OV354" s="71"/>
      <c r="OW354" s="71"/>
    </row>
    <row r="355" spans="1:413" s="49" customFormat="1" x14ac:dyDescent="0.25">
      <c r="A355" s="1"/>
      <c r="X355" s="1"/>
      <c r="Y355" s="69"/>
      <c r="Z355" s="69"/>
      <c r="AA355" s="69"/>
      <c r="AB355" s="70"/>
      <c r="AC355" s="70"/>
      <c r="AD355" s="70"/>
      <c r="AE355" s="70"/>
      <c r="AS355" s="70"/>
      <c r="AT355" s="70"/>
      <c r="BH355" s="70"/>
      <c r="BI355" s="70"/>
      <c r="BW355" s="70"/>
      <c r="BX355" s="70"/>
      <c r="MN355" s="71"/>
      <c r="MO355" s="71"/>
      <c r="NC355" s="71"/>
      <c r="ND355" s="71"/>
      <c r="NR355" s="71"/>
      <c r="NS355" s="71"/>
      <c r="OG355" s="71"/>
      <c r="OH355" s="71"/>
      <c r="OV355" s="71"/>
      <c r="OW355" s="71"/>
    </row>
    <row r="356" spans="1:413" s="49" customFormat="1" x14ac:dyDescent="0.25">
      <c r="A356" s="1"/>
      <c r="X356" s="1"/>
      <c r="Y356" s="69"/>
      <c r="Z356" s="69"/>
      <c r="AA356" s="69"/>
      <c r="AB356" s="70"/>
      <c r="AC356" s="70"/>
      <c r="AD356" s="70"/>
      <c r="AE356" s="70"/>
      <c r="AS356" s="70"/>
      <c r="AT356" s="70"/>
      <c r="BH356" s="70"/>
      <c r="BI356" s="70"/>
      <c r="BW356" s="70"/>
      <c r="BX356" s="70"/>
      <c r="MN356" s="71"/>
      <c r="MO356" s="71"/>
      <c r="NC356" s="71"/>
      <c r="ND356" s="71"/>
      <c r="NR356" s="71"/>
      <c r="NS356" s="71"/>
      <c r="OG356" s="71"/>
      <c r="OH356" s="71"/>
      <c r="OV356" s="71"/>
      <c r="OW356" s="71"/>
    </row>
    <row r="357" spans="1:413" s="49" customFormat="1" x14ac:dyDescent="0.25">
      <c r="A357" s="1"/>
      <c r="X357" s="1"/>
      <c r="Y357" s="69"/>
      <c r="Z357" s="69"/>
      <c r="AA357" s="69"/>
      <c r="AB357" s="70"/>
      <c r="AC357" s="70"/>
      <c r="AD357" s="70"/>
      <c r="AE357" s="70"/>
      <c r="AS357" s="70"/>
      <c r="AT357" s="70"/>
      <c r="BH357" s="70"/>
      <c r="BI357" s="70"/>
      <c r="BW357" s="70"/>
      <c r="BX357" s="70"/>
      <c r="MN357" s="71"/>
      <c r="MO357" s="71"/>
      <c r="NC357" s="71"/>
      <c r="ND357" s="71"/>
      <c r="NR357" s="71"/>
      <c r="NS357" s="71"/>
      <c r="OG357" s="71"/>
      <c r="OH357" s="71"/>
      <c r="OV357" s="71"/>
      <c r="OW357" s="71"/>
    </row>
    <row r="358" spans="1:413" s="49" customFormat="1" x14ac:dyDescent="0.25">
      <c r="A358" s="1"/>
      <c r="X358" s="1"/>
      <c r="Y358" s="69"/>
      <c r="Z358" s="69"/>
      <c r="AA358" s="69"/>
      <c r="AB358" s="70"/>
      <c r="AC358" s="70"/>
      <c r="AD358" s="70"/>
      <c r="AE358" s="70"/>
      <c r="AS358" s="70"/>
      <c r="AT358" s="70"/>
      <c r="BH358" s="70"/>
      <c r="BI358" s="70"/>
      <c r="BW358" s="70"/>
      <c r="BX358" s="70"/>
      <c r="MN358" s="71"/>
      <c r="MO358" s="71"/>
      <c r="NC358" s="71"/>
      <c r="ND358" s="71"/>
      <c r="NR358" s="71"/>
      <c r="NS358" s="71"/>
      <c r="OG358" s="71"/>
      <c r="OH358" s="71"/>
      <c r="OV358" s="71"/>
      <c r="OW358" s="71"/>
    </row>
    <row r="359" spans="1:413" s="49" customFormat="1" x14ac:dyDescent="0.25">
      <c r="A359" s="1"/>
      <c r="X359" s="1"/>
      <c r="Y359" s="69"/>
      <c r="Z359" s="69"/>
      <c r="AA359" s="69"/>
      <c r="AB359" s="70"/>
      <c r="AC359" s="70"/>
      <c r="AD359" s="70"/>
      <c r="AE359" s="70"/>
      <c r="AS359" s="70"/>
      <c r="AT359" s="70"/>
      <c r="BH359" s="70"/>
      <c r="BI359" s="70"/>
      <c r="BW359" s="70"/>
      <c r="BX359" s="70"/>
      <c r="MN359" s="71"/>
      <c r="MO359" s="71"/>
      <c r="NC359" s="71"/>
      <c r="ND359" s="71"/>
      <c r="NR359" s="71"/>
      <c r="NS359" s="71"/>
      <c r="OG359" s="71"/>
      <c r="OH359" s="71"/>
      <c r="OV359" s="71"/>
      <c r="OW359" s="71"/>
    </row>
    <row r="360" spans="1:413" s="49" customFormat="1" x14ac:dyDescent="0.25"/>
  </sheetData>
  <mergeCells count="2402">
    <mergeCell ref="Q10:AC10"/>
    <mergeCell ref="AD10:AP10"/>
    <mergeCell ref="AQ10:BC10"/>
    <mergeCell ref="BD10:BP10"/>
    <mergeCell ref="BQ10:CC10"/>
    <mergeCell ref="Y322:AA322"/>
    <mergeCell ref="AB322:AC322"/>
    <mergeCell ref="AD322:AE322"/>
    <mergeCell ref="AS322:AT322"/>
    <mergeCell ref="BH322:BI322"/>
    <mergeCell ref="BW322:BX322"/>
    <mergeCell ref="MN322:MO322"/>
    <mergeCell ref="NC322:ND322"/>
    <mergeCell ref="NR322:NS322"/>
    <mergeCell ref="OG322:OH322"/>
    <mergeCell ref="OV322:OW322"/>
    <mergeCell ref="Y323:AA323"/>
    <mergeCell ref="AB323:AC323"/>
    <mergeCell ref="AD323:AE323"/>
    <mergeCell ref="AS323:AT323"/>
    <mergeCell ref="BH323:BI323"/>
    <mergeCell ref="BW323:BX323"/>
    <mergeCell ref="MN323:MO323"/>
    <mergeCell ref="NC323:ND323"/>
    <mergeCell ref="NR323:NS323"/>
    <mergeCell ref="OG323:OH323"/>
    <mergeCell ref="OV323:OW323"/>
    <mergeCell ref="Y320:AA320"/>
    <mergeCell ref="AB320:AC320"/>
    <mergeCell ref="AD320:AE320"/>
    <mergeCell ref="AS320:AT320"/>
    <mergeCell ref="BH320:BI320"/>
    <mergeCell ref="BW320:BX320"/>
    <mergeCell ref="MN320:MO320"/>
    <mergeCell ref="NC320:ND320"/>
    <mergeCell ref="NR320:NS320"/>
    <mergeCell ref="OG320:OH320"/>
    <mergeCell ref="OV320:OW320"/>
    <mergeCell ref="Y321:AA321"/>
    <mergeCell ref="AB321:AC321"/>
    <mergeCell ref="AD321:AE321"/>
    <mergeCell ref="AS321:AT321"/>
    <mergeCell ref="BH321:BI321"/>
    <mergeCell ref="BW321:BX321"/>
    <mergeCell ref="MN321:MO321"/>
    <mergeCell ref="NC321:ND321"/>
    <mergeCell ref="NR321:NS321"/>
    <mergeCell ref="OG321:OH321"/>
    <mergeCell ref="OV321:OW321"/>
    <mergeCell ref="Y318:AA318"/>
    <mergeCell ref="AB318:AC318"/>
    <mergeCell ref="AD318:AE318"/>
    <mergeCell ref="AS318:AT318"/>
    <mergeCell ref="BH318:BI318"/>
    <mergeCell ref="BW318:BX318"/>
    <mergeCell ref="MN318:MO318"/>
    <mergeCell ref="NC318:ND318"/>
    <mergeCell ref="NR318:NS318"/>
    <mergeCell ref="OG318:OH318"/>
    <mergeCell ref="OV318:OW318"/>
    <mergeCell ref="Y319:AA319"/>
    <mergeCell ref="AB319:AC319"/>
    <mergeCell ref="AD319:AE319"/>
    <mergeCell ref="AS319:AT319"/>
    <mergeCell ref="BH319:BI319"/>
    <mergeCell ref="BW319:BX319"/>
    <mergeCell ref="MN319:MO319"/>
    <mergeCell ref="NC319:ND319"/>
    <mergeCell ref="NR319:NS319"/>
    <mergeCell ref="OG319:OH319"/>
    <mergeCell ref="OV319:OW319"/>
    <mergeCell ref="KM316:KY316"/>
    <mergeCell ref="KZ316:LL316"/>
    <mergeCell ref="LM316:LY316"/>
    <mergeCell ref="LZ316:ML316"/>
    <mergeCell ref="MP316:NB316"/>
    <mergeCell ref="NE316:NQ316"/>
    <mergeCell ref="NT316:OF316"/>
    <mergeCell ref="OI316:OU316"/>
    <mergeCell ref="OX316:PJ316"/>
    <mergeCell ref="B317:N317"/>
    <mergeCell ref="O317:V317"/>
    <mergeCell ref="X317:AA317"/>
    <mergeCell ref="AF317:AR317"/>
    <mergeCell ref="AU317:BG317"/>
    <mergeCell ref="BJ317:BV317"/>
    <mergeCell ref="BY317:CK317"/>
    <mergeCell ref="CN317:CZ317"/>
    <mergeCell ref="MN317:MO317"/>
    <mergeCell ref="NC317:ND317"/>
    <mergeCell ref="NR317:NS317"/>
    <mergeCell ref="OG317:OH317"/>
    <mergeCell ref="OV317:OW317"/>
    <mergeCell ref="HB308:HN308"/>
    <mergeCell ref="HO308:IA308"/>
    <mergeCell ref="DC316:DJ316"/>
    <mergeCell ref="DM316:DY316"/>
    <mergeCell ref="DZ316:EL316"/>
    <mergeCell ref="EM316:EY316"/>
    <mergeCell ref="EZ316:FL316"/>
    <mergeCell ref="FM316:FY316"/>
    <mergeCell ref="FZ316:GL316"/>
    <mergeCell ref="GM316:GY316"/>
    <mergeCell ref="GZ316:HL316"/>
    <mergeCell ref="HM316:HY316"/>
    <mergeCell ref="HZ316:IL316"/>
    <mergeCell ref="IM316:IY316"/>
    <mergeCell ref="IZ316:JL316"/>
    <mergeCell ref="JM316:JY316"/>
    <mergeCell ref="JZ316:KL316"/>
    <mergeCell ref="A307:AA307"/>
    <mergeCell ref="B308:N308"/>
    <mergeCell ref="O308:AA308"/>
    <mergeCell ref="AB308:AN308"/>
    <mergeCell ref="AO308:BA308"/>
    <mergeCell ref="BB308:BN308"/>
    <mergeCell ref="BO308:CA308"/>
    <mergeCell ref="CB308:CN308"/>
    <mergeCell ref="CO308:DA308"/>
    <mergeCell ref="DB308:DN308"/>
    <mergeCell ref="DO308:EA308"/>
    <mergeCell ref="EB308:EN308"/>
    <mergeCell ref="EO308:FA308"/>
    <mergeCell ref="FB308:FN308"/>
    <mergeCell ref="FO308:GA308"/>
    <mergeCell ref="GB308:GN308"/>
    <mergeCell ref="GO308:HA308"/>
    <mergeCell ref="Y286:AA286"/>
    <mergeCell ref="AB286:AC286"/>
    <mergeCell ref="AD286:AE286"/>
    <mergeCell ref="AS286:AT286"/>
    <mergeCell ref="BH286:BI286"/>
    <mergeCell ref="BW286:BX286"/>
    <mergeCell ref="MN286:MO286"/>
    <mergeCell ref="NC286:ND286"/>
    <mergeCell ref="NR286:NS286"/>
    <mergeCell ref="OG286:OH286"/>
    <mergeCell ref="OV286:OW286"/>
    <mergeCell ref="Y287:AA287"/>
    <mergeCell ref="AB287:AC287"/>
    <mergeCell ref="AD287:AE287"/>
    <mergeCell ref="AS287:AT287"/>
    <mergeCell ref="BH287:BI287"/>
    <mergeCell ref="BW287:BX287"/>
    <mergeCell ref="MN287:MO287"/>
    <mergeCell ref="NC287:ND287"/>
    <mergeCell ref="NR287:NS287"/>
    <mergeCell ref="OG287:OH287"/>
    <mergeCell ref="OV287:OW287"/>
    <mergeCell ref="Y284:AA284"/>
    <mergeCell ref="AB284:AC284"/>
    <mergeCell ref="AD284:AE284"/>
    <mergeCell ref="AS284:AT284"/>
    <mergeCell ref="BH284:BI284"/>
    <mergeCell ref="BW284:BX284"/>
    <mergeCell ref="MN284:MO284"/>
    <mergeCell ref="NC284:ND284"/>
    <mergeCell ref="NR284:NS284"/>
    <mergeCell ref="OG284:OH284"/>
    <mergeCell ref="OV284:OW284"/>
    <mergeCell ref="Y285:AA285"/>
    <mergeCell ref="AB285:AC285"/>
    <mergeCell ref="AD285:AE285"/>
    <mergeCell ref="AS285:AT285"/>
    <mergeCell ref="BH285:BI285"/>
    <mergeCell ref="BW285:BX285"/>
    <mergeCell ref="MN285:MO285"/>
    <mergeCell ref="NC285:ND285"/>
    <mergeCell ref="NR285:NS285"/>
    <mergeCell ref="OG285:OH285"/>
    <mergeCell ref="OV285:OW285"/>
    <mergeCell ref="Y282:AA282"/>
    <mergeCell ref="AB282:AC282"/>
    <mergeCell ref="AD282:AE282"/>
    <mergeCell ref="AS282:AT282"/>
    <mergeCell ref="BH282:BI282"/>
    <mergeCell ref="BW282:BX282"/>
    <mergeCell ref="MN282:MO282"/>
    <mergeCell ref="NC282:ND282"/>
    <mergeCell ref="NR282:NS282"/>
    <mergeCell ref="OG282:OH282"/>
    <mergeCell ref="OV282:OW282"/>
    <mergeCell ref="Y283:AA283"/>
    <mergeCell ref="AB283:AC283"/>
    <mergeCell ref="AD283:AE283"/>
    <mergeCell ref="AS283:AT283"/>
    <mergeCell ref="BH283:BI283"/>
    <mergeCell ref="BW283:BX283"/>
    <mergeCell ref="MN283:MO283"/>
    <mergeCell ref="NC283:ND283"/>
    <mergeCell ref="NR283:NS283"/>
    <mergeCell ref="OG283:OH283"/>
    <mergeCell ref="OV283:OW283"/>
    <mergeCell ref="KM280:KY280"/>
    <mergeCell ref="KZ280:LL280"/>
    <mergeCell ref="LM280:LY280"/>
    <mergeCell ref="LZ280:ML280"/>
    <mergeCell ref="MP280:NB280"/>
    <mergeCell ref="NE280:NQ280"/>
    <mergeCell ref="NT280:OF280"/>
    <mergeCell ref="OI280:OU280"/>
    <mergeCell ref="OX280:PJ280"/>
    <mergeCell ref="B281:N281"/>
    <mergeCell ref="O281:V281"/>
    <mergeCell ref="X281:AA281"/>
    <mergeCell ref="AF281:AR281"/>
    <mergeCell ref="AU281:BG281"/>
    <mergeCell ref="BJ281:BV281"/>
    <mergeCell ref="BY281:CK281"/>
    <mergeCell ref="CN281:CZ281"/>
    <mergeCell ref="MN281:MO281"/>
    <mergeCell ref="NC281:ND281"/>
    <mergeCell ref="NR281:NS281"/>
    <mergeCell ref="OG281:OH281"/>
    <mergeCell ref="OV281:OW281"/>
    <mergeCell ref="HB272:HN272"/>
    <mergeCell ref="HO272:IA272"/>
    <mergeCell ref="DC280:DJ280"/>
    <mergeCell ref="DM280:DY280"/>
    <mergeCell ref="DZ280:EL280"/>
    <mergeCell ref="EM280:EY280"/>
    <mergeCell ref="EZ280:FL280"/>
    <mergeCell ref="FM280:FY280"/>
    <mergeCell ref="FZ280:GL280"/>
    <mergeCell ref="GM280:GY280"/>
    <mergeCell ref="GZ280:HL280"/>
    <mergeCell ref="HM280:HY280"/>
    <mergeCell ref="HZ280:IL280"/>
    <mergeCell ref="IM280:IY280"/>
    <mergeCell ref="IZ280:JL280"/>
    <mergeCell ref="JM280:JY280"/>
    <mergeCell ref="JZ280:KL280"/>
    <mergeCell ref="A271:AA271"/>
    <mergeCell ref="B272:N272"/>
    <mergeCell ref="O272:AA272"/>
    <mergeCell ref="AB272:AN272"/>
    <mergeCell ref="AO272:BA272"/>
    <mergeCell ref="BB272:BN272"/>
    <mergeCell ref="BO272:CA272"/>
    <mergeCell ref="CB272:CN272"/>
    <mergeCell ref="CO272:DA272"/>
    <mergeCell ref="DB272:DN272"/>
    <mergeCell ref="DO272:EA272"/>
    <mergeCell ref="EB272:EN272"/>
    <mergeCell ref="EO272:FA272"/>
    <mergeCell ref="FB272:FN272"/>
    <mergeCell ref="FO272:GA272"/>
    <mergeCell ref="GB272:GN272"/>
    <mergeCell ref="GO272:HA272"/>
    <mergeCell ref="AB249:AC249"/>
    <mergeCell ref="AD249:AE249"/>
    <mergeCell ref="AS249:AT249"/>
    <mergeCell ref="BH249:BI249"/>
    <mergeCell ref="BW249:BX249"/>
    <mergeCell ref="Y250:AA250"/>
    <mergeCell ref="AB250:AC250"/>
    <mergeCell ref="AD250:AE250"/>
    <mergeCell ref="AS250:AT250"/>
    <mergeCell ref="BH250:BI250"/>
    <mergeCell ref="BW250:BX250"/>
    <mergeCell ref="Y251:AA251"/>
    <mergeCell ref="AB251:AC251"/>
    <mergeCell ref="AD251:AE251"/>
    <mergeCell ref="AS251:AT251"/>
    <mergeCell ref="BH251:BI251"/>
    <mergeCell ref="BW251:BX251"/>
    <mergeCell ref="Y249:AA249"/>
    <mergeCell ref="KZ244:LL244"/>
    <mergeCell ref="LM244:LY244"/>
    <mergeCell ref="LZ244:ML244"/>
    <mergeCell ref="B245:N245"/>
    <mergeCell ref="O245:V245"/>
    <mergeCell ref="X245:AA245"/>
    <mergeCell ref="AF245:AR245"/>
    <mergeCell ref="AU245:BG245"/>
    <mergeCell ref="BJ245:BV245"/>
    <mergeCell ref="BY245:CK245"/>
    <mergeCell ref="CN245:CZ245"/>
    <mergeCell ref="Y246:AA246"/>
    <mergeCell ref="AB246:AC246"/>
    <mergeCell ref="AD246:AE246"/>
    <mergeCell ref="AS246:AT246"/>
    <mergeCell ref="BH246:BI246"/>
    <mergeCell ref="BW246:BX246"/>
    <mergeCell ref="HO236:IA236"/>
    <mergeCell ref="DC244:DJ244"/>
    <mergeCell ref="DM244:DY244"/>
    <mergeCell ref="DZ244:EL244"/>
    <mergeCell ref="EM244:EY244"/>
    <mergeCell ref="EZ244:FL244"/>
    <mergeCell ref="FM244:FY244"/>
    <mergeCell ref="FZ244:GL244"/>
    <mergeCell ref="GM244:GY244"/>
    <mergeCell ref="GZ244:HL244"/>
    <mergeCell ref="HM244:HY244"/>
    <mergeCell ref="HZ244:IL244"/>
    <mergeCell ref="IM244:IY244"/>
    <mergeCell ref="IZ244:JL244"/>
    <mergeCell ref="JM244:JY244"/>
    <mergeCell ref="JZ244:KL244"/>
    <mergeCell ref="KM244:KY244"/>
    <mergeCell ref="Y248:AA248"/>
    <mergeCell ref="AB248:AC248"/>
    <mergeCell ref="AD248:AE248"/>
    <mergeCell ref="AS248:AT248"/>
    <mergeCell ref="BH248:BI248"/>
    <mergeCell ref="BW248:BX248"/>
    <mergeCell ref="DB236:DN236"/>
    <mergeCell ref="DO236:EA236"/>
    <mergeCell ref="EB236:EN236"/>
    <mergeCell ref="EO236:FA236"/>
    <mergeCell ref="CB236:CN236"/>
    <mergeCell ref="CO236:DA236"/>
    <mergeCell ref="FB236:FN236"/>
    <mergeCell ref="FO236:GA236"/>
    <mergeCell ref="GB236:GN236"/>
    <mergeCell ref="GO236:HA236"/>
    <mergeCell ref="HB236:HN236"/>
    <mergeCell ref="BO236:CA236"/>
    <mergeCell ref="Y247:AA247"/>
    <mergeCell ref="AB247:AC247"/>
    <mergeCell ref="AD247:AE247"/>
    <mergeCell ref="AS247:AT247"/>
    <mergeCell ref="BH247:BI247"/>
    <mergeCell ref="BW247:BX247"/>
    <mergeCell ref="A235:AA235"/>
    <mergeCell ref="B236:N236"/>
    <mergeCell ref="O236:AA236"/>
    <mergeCell ref="AB236:AN236"/>
    <mergeCell ref="AO236:BA236"/>
    <mergeCell ref="BB236:BN236"/>
    <mergeCell ref="Y233:AA233"/>
    <mergeCell ref="AB233:AC233"/>
    <mergeCell ref="AD233:AE233"/>
    <mergeCell ref="AS233:AT233"/>
    <mergeCell ref="BH233:BI233"/>
    <mergeCell ref="BW233:BX233"/>
    <mergeCell ref="Y228:AA228"/>
    <mergeCell ref="AB228:AC228"/>
    <mergeCell ref="AD228:AE228"/>
    <mergeCell ref="AS228:AT228"/>
    <mergeCell ref="BH228:BI228"/>
    <mergeCell ref="BW228:BX228"/>
    <mergeCell ref="Y229:AA229"/>
    <mergeCell ref="AB229:AC229"/>
    <mergeCell ref="AD229:AE229"/>
    <mergeCell ref="AS229:AT229"/>
    <mergeCell ref="BH229:BI229"/>
    <mergeCell ref="BW229:BX229"/>
    <mergeCell ref="Y232:AA232"/>
    <mergeCell ref="AB232:AC232"/>
    <mergeCell ref="AD232:AE232"/>
    <mergeCell ref="AS232:AT232"/>
    <mergeCell ref="BH232:BI232"/>
    <mergeCell ref="BW232:BX232"/>
    <mergeCell ref="Y230:AA230"/>
    <mergeCell ref="AB230:AC230"/>
    <mergeCell ref="AD230:AE230"/>
    <mergeCell ref="AS230:AT230"/>
    <mergeCell ref="BH230:BI230"/>
    <mergeCell ref="BW230:BX230"/>
    <mergeCell ref="Y231:AA231"/>
    <mergeCell ref="AB231:AC231"/>
    <mergeCell ref="AD231:AE231"/>
    <mergeCell ref="AS231:AT231"/>
    <mergeCell ref="BH231:BI231"/>
    <mergeCell ref="BW231:BX231"/>
    <mergeCell ref="IM226:IY226"/>
    <mergeCell ref="IZ226:JL226"/>
    <mergeCell ref="JM226:JY226"/>
    <mergeCell ref="JZ226:KL226"/>
    <mergeCell ref="KM226:KY226"/>
    <mergeCell ref="KZ226:LL226"/>
    <mergeCell ref="LM226:LY226"/>
    <mergeCell ref="LZ226:ML226"/>
    <mergeCell ref="B227:N227"/>
    <mergeCell ref="O227:V227"/>
    <mergeCell ref="X227:AA227"/>
    <mergeCell ref="AF227:AR227"/>
    <mergeCell ref="AU227:BG227"/>
    <mergeCell ref="BJ227:BV227"/>
    <mergeCell ref="BY227:CK227"/>
    <mergeCell ref="CN227:CZ227"/>
    <mergeCell ref="HO218:IA218"/>
    <mergeCell ref="DC226:DJ226"/>
    <mergeCell ref="DM226:DY226"/>
    <mergeCell ref="DZ226:EL226"/>
    <mergeCell ref="EM226:EY226"/>
    <mergeCell ref="EZ226:FL226"/>
    <mergeCell ref="FM226:FY226"/>
    <mergeCell ref="FZ226:GL226"/>
    <mergeCell ref="GM226:GY226"/>
    <mergeCell ref="GZ226:HL226"/>
    <mergeCell ref="HM226:HY226"/>
    <mergeCell ref="HZ226:IL226"/>
    <mergeCell ref="DB218:DN218"/>
    <mergeCell ref="DO218:EA218"/>
    <mergeCell ref="EB218:EN218"/>
    <mergeCell ref="EO218:FA218"/>
    <mergeCell ref="FB218:FN218"/>
    <mergeCell ref="FO218:GA218"/>
    <mergeCell ref="GB218:GN218"/>
    <mergeCell ref="GO218:HA218"/>
    <mergeCell ref="HB218:HN218"/>
    <mergeCell ref="A217:AA217"/>
    <mergeCell ref="B218:N218"/>
    <mergeCell ref="O218:AA218"/>
    <mergeCell ref="AB218:AN218"/>
    <mergeCell ref="AO218:BA218"/>
    <mergeCell ref="BB218:BN218"/>
    <mergeCell ref="BO218:CA218"/>
    <mergeCell ref="CB218:CN218"/>
    <mergeCell ref="CO218:DA218"/>
    <mergeCell ref="Y196:AA196"/>
    <mergeCell ref="AB196:AC196"/>
    <mergeCell ref="AD196:AE196"/>
    <mergeCell ref="AS196:AT196"/>
    <mergeCell ref="BH196:BI196"/>
    <mergeCell ref="BW196:BX196"/>
    <mergeCell ref="Y197:AA197"/>
    <mergeCell ref="AB197:AC197"/>
    <mergeCell ref="AD197:AE197"/>
    <mergeCell ref="AS197:AT197"/>
    <mergeCell ref="BH197:BI197"/>
    <mergeCell ref="BW197:BX197"/>
    <mergeCell ref="A199:AA199"/>
    <mergeCell ref="B200:N200"/>
    <mergeCell ref="O200:AA200"/>
    <mergeCell ref="AB200:AN200"/>
    <mergeCell ref="AO200:BA200"/>
    <mergeCell ref="BB200:BN200"/>
    <mergeCell ref="BO200:CA200"/>
    <mergeCell ref="CB200:CN200"/>
    <mergeCell ref="CO200:DA200"/>
    <mergeCell ref="Y211:AA211"/>
    <mergeCell ref="AB211:AC211"/>
    <mergeCell ref="Y194:AA194"/>
    <mergeCell ref="AB194:AC194"/>
    <mergeCell ref="AD194:AE194"/>
    <mergeCell ref="AS194:AT194"/>
    <mergeCell ref="BH194:BI194"/>
    <mergeCell ref="BW194:BX194"/>
    <mergeCell ref="Y195:AA195"/>
    <mergeCell ref="AB195:AC195"/>
    <mergeCell ref="AD195:AE195"/>
    <mergeCell ref="AS195:AT195"/>
    <mergeCell ref="BH195:BI195"/>
    <mergeCell ref="BW195:BX195"/>
    <mergeCell ref="Y192:AA192"/>
    <mergeCell ref="AB192:AC192"/>
    <mergeCell ref="AD192:AE192"/>
    <mergeCell ref="AS192:AT192"/>
    <mergeCell ref="BH192:BI192"/>
    <mergeCell ref="BW192:BX192"/>
    <mergeCell ref="Y193:AA193"/>
    <mergeCell ref="AB193:AC193"/>
    <mergeCell ref="AD193:AE193"/>
    <mergeCell ref="AS193:AT193"/>
    <mergeCell ref="BH193:BI193"/>
    <mergeCell ref="BW193:BX193"/>
    <mergeCell ref="IM190:IY190"/>
    <mergeCell ref="IZ190:JL190"/>
    <mergeCell ref="JM190:JY190"/>
    <mergeCell ref="JZ190:KL190"/>
    <mergeCell ref="KM190:KY190"/>
    <mergeCell ref="KZ190:LL190"/>
    <mergeCell ref="LM190:LY190"/>
    <mergeCell ref="LZ190:ML190"/>
    <mergeCell ref="B191:N191"/>
    <mergeCell ref="O191:V191"/>
    <mergeCell ref="X191:AA191"/>
    <mergeCell ref="AF191:AR191"/>
    <mergeCell ref="AU191:BG191"/>
    <mergeCell ref="BJ191:BV191"/>
    <mergeCell ref="BY191:CK191"/>
    <mergeCell ref="CN191:CZ191"/>
    <mergeCell ref="HO182:IA182"/>
    <mergeCell ref="DC190:DJ190"/>
    <mergeCell ref="DM190:DY190"/>
    <mergeCell ref="DZ190:EL190"/>
    <mergeCell ref="EM190:EY190"/>
    <mergeCell ref="EZ190:FL190"/>
    <mergeCell ref="FM190:FY190"/>
    <mergeCell ref="FZ190:GL190"/>
    <mergeCell ref="GM190:GY190"/>
    <mergeCell ref="GZ190:HL190"/>
    <mergeCell ref="HM190:HY190"/>
    <mergeCell ref="HZ190:IL190"/>
    <mergeCell ref="DB182:DN182"/>
    <mergeCell ref="DO182:EA182"/>
    <mergeCell ref="EB182:EN182"/>
    <mergeCell ref="EO182:FA182"/>
    <mergeCell ref="FB182:FN182"/>
    <mergeCell ref="FO182:GA182"/>
    <mergeCell ref="GB182:GN182"/>
    <mergeCell ref="GO182:HA182"/>
    <mergeCell ref="HB182:HN182"/>
    <mergeCell ref="A181:AA181"/>
    <mergeCell ref="B182:N182"/>
    <mergeCell ref="O182:AA182"/>
    <mergeCell ref="AB182:AN182"/>
    <mergeCell ref="AO182:BA182"/>
    <mergeCell ref="BB182:BN182"/>
    <mergeCell ref="BO182:CA182"/>
    <mergeCell ref="CB182:CN182"/>
    <mergeCell ref="CO182:DA182"/>
    <mergeCell ref="HZ10:IL10"/>
    <mergeCell ref="IM10:IY10"/>
    <mergeCell ref="IZ10:JL10"/>
    <mergeCell ref="IM136:IY136"/>
    <mergeCell ref="IZ136:JL136"/>
    <mergeCell ref="DM64:DY64"/>
    <mergeCell ref="DZ64:EL64"/>
    <mergeCell ref="HO164:IA164"/>
    <mergeCell ref="DM172:DY172"/>
    <mergeCell ref="DZ172:EL172"/>
    <mergeCell ref="EM172:EY172"/>
    <mergeCell ref="EZ172:FL172"/>
    <mergeCell ref="DB164:DN164"/>
    <mergeCell ref="DO164:EA164"/>
    <mergeCell ref="EB164:EN164"/>
    <mergeCell ref="EO164:FA164"/>
    <mergeCell ref="FB164:FN164"/>
    <mergeCell ref="Y178:AA178"/>
    <mergeCell ref="FM100:FY100"/>
    <mergeCell ref="FZ100:GL100"/>
    <mergeCell ref="JM10:JY10"/>
    <mergeCell ref="JZ10:KL10"/>
    <mergeCell ref="KM10:KY10"/>
    <mergeCell ref="KZ10:LL10"/>
    <mergeCell ref="LM10:LY10"/>
    <mergeCell ref="LZ10:ML10"/>
    <mergeCell ref="FZ10:GL10"/>
    <mergeCell ref="GM10:GY10"/>
    <mergeCell ref="GZ10:HL10"/>
    <mergeCell ref="HM10:HY10"/>
    <mergeCell ref="JM28:JY28"/>
    <mergeCell ref="JZ28:KL28"/>
    <mergeCell ref="KM28:KY28"/>
    <mergeCell ref="FM28:FY28"/>
    <mergeCell ref="FZ28:GL28"/>
    <mergeCell ref="GO20:HA20"/>
    <mergeCell ref="HB20:HN20"/>
    <mergeCell ref="HO20:IA20"/>
    <mergeCell ref="JM46:JY46"/>
    <mergeCell ref="JZ46:KL46"/>
    <mergeCell ref="KM46:KY46"/>
    <mergeCell ref="KZ46:LL46"/>
    <mergeCell ref="LM46:LY46"/>
    <mergeCell ref="LZ46:ML46"/>
    <mergeCell ref="KZ28:LL28"/>
    <mergeCell ref="LM28:LY28"/>
    <mergeCell ref="LZ28:ML28"/>
    <mergeCell ref="LM82:LY82"/>
    <mergeCell ref="LZ82:ML82"/>
    <mergeCell ref="GM64:GY64"/>
    <mergeCell ref="IZ82:JL82"/>
    <mergeCell ref="JM82:JY82"/>
    <mergeCell ref="JZ82:KL82"/>
    <mergeCell ref="KM82:KY82"/>
    <mergeCell ref="EZ46:FL46"/>
    <mergeCell ref="FM46:FY46"/>
    <mergeCell ref="FZ46:GL46"/>
    <mergeCell ref="GM46:GY46"/>
    <mergeCell ref="GZ46:HL46"/>
    <mergeCell ref="HM46:HY46"/>
    <mergeCell ref="HZ28:IL28"/>
    <mergeCell ref="IM28:IY28"/>
    <mergeCell ref="IZ28:JL28"/>
    <mergeCell ref="GM28:GY28"/>
    <mergeCell ref="GZ28:HL28"/>
    <mergeCell ref="HM28:HY28"/>
    <mergeCell ref="GB38:GN38"/>
    <mergeCell ref="GO38:HA38"/>
    <mergeCell ref="HB38:HN38"/>
    <mergeCell ref="HO38:IA38"/>
    <mergeCell ref="EZ28:FL28"/>
    <mergeCell ref="FB38:FN38"/>
    <mergeCell ref="FO38:GA38"/>
    <mergeCell ref="HZ46:IL46"/>
    <mergeCell ref="IM46:IY46"/>
    <mergeCell ref="IZ46:JL46"/>
    <mergeCell ref="KZ82:LL82"/>
    <mergeCell ref="KZ64:LL64"/>
    <mergeCell ref="LM64:LY64"/>
    <mergeCell ref="LZ64:ML64"/>
    <mergeCell ref="GM100:GY100"/>
    <mergeCell ref="GZ100:HL100"/>
    <mergeCell ref="HM100:HY100"/>
    <mergeCell ref="HZ100:IL100"/>
    <mergeCell ref="IM100:IY100"/>
    <mergeCell ref="IZ100:JL100"/>
    <mergeCell ref="JM100:JY100"/>
    <mergeCell ref="JZ100:KL100"/>
    <mergeCell ref="KM100:KY100"/>
    <mergeCell ref="KZ100:LL100"/>
    <mergeCell ref="LM100:LY100"/>
    <mergeCell ref="LZ100:ML100"/>
    <mergeCell ref="HO110:IA110"/>
    <mergeCell ref="GZ64:HL64"/>
    <mergeCell ref="HM64:HY64"/>
    <mergeCell ref="HZ64:IL64"/>
    <mergeCell ref="IM64:IY64"/>
    <mergeCell ref="IZ64:JL64"/>
    <mergeCell ref="JM64:JY64"/>
    <mergeCell ref="JZ64:KL64"/>
    <mergeCell ref="KM64:KY64"/>
    <mergeCell ref="GO74:HA74"/>
    <mergeCell ref="HB74:HN74"/>
    <mergeCell ref="HO74:IA74"/>
    <mergeCell ref="GZ82:HL82"/>
    <mergeCell ref="HM82:HY82"/>
    <mergeCell ref="HZ82:IL82"/>
    <mergeCell ref="IM82:IY82"/>
    <mergeCell ref="JM136:JY136"/>
    <mergeCell ref="JZ136:KL136"/>
    <mergeCell ref="KM136:KY136"/>
    <mergeCell ref="KZ136:LL136"/>
    <mergeCell ref="LM136:LY136"/>
    <mergeCell ref="LZ136:ML136"/>
    <mergeCell ref="DM118:DY118"/>
    <mergeCell ref="DZ118:EL118"/>
    <mergeCell ref="EM118:EY118"/>
    <mergeCell ref="EZ118:FL118"/>
    <mergeCell ref="FM118:FY118"/>
    <mergeCell ref="FZ118:GL118"/>
    <mergeCell ref="GM118:GY118"/>
    <mergeCell ref="GZ118:HL118"/>
    <mergeCell ref="HM118:HY118"/>
    <mergeCell ref="HZ118:IL118"/>
    <mergeCell ref="IM118:IY118"/>
    <mergeCell ref="IZ118:JL118"/>
    <mergeCell ref="JM118:JY118"/>
    <mergeCell ref="JZ118:KL118"/>
    <mergeCell ref="KM118:KY118"/>
    <mergeCell ref="KZ118:LL118"/>
    <mergeCell ref="DM136:DY136"/>
    <mergeCell ref="DZ136:EL136"/>
    <mergeCell ref="EM136:EY136"/>
    <mergeCell ref="EZ136:FL136"/>
    <mergeCell ref="LM118:LY118"/>
    <mergeCell ref="LZ118:ML118"/>
    <mergeCell ref="HO128:IA128"/>
    <mergeCell ref="JZ172:KL172"/>
    <mergeCell ref="KM172:KY172"/>
    <mergeCell ref="KZ172:LL172"/>
    <mergeCell ref="LM172:LY172"/>
    <mergeCell ref="LZ172:ML172"/>
    <mergeCell ref="DM154:DY154"/>
    <mergeCell ref="DZ154:EL154"/>
    <mergeCell ref="EM154:EY154"/>
    <mergeCell ref="EZ154:FL154"/>
    <mergeCell ref="FM154:FY154"/>
    <mergeCell ref="FZ154:GL154"/>
    <mergeCell ref="GM154:GY154"/>
    <mergeCell ref="GZ154:HL154"/>
    <mergeCell ref="HM154:HY154"/>
    <mergeCell ref="HZ154:IL154"/>
    <mergeCell ref="IM154:IY154"/>
    <mergeCell ref="IZ154:JL154"/>
    <mergeCell ref="JM154:JY154"/>
    <mergeCell ref="JZ154:KL154"/>
    <mergeCell ref="KM154:KY154"/>
    <mergeCell ref="KZ154:LL154"/>
    <mergeCell ref="LM154:LY154"/>
    <mergeCell ref="LZ154:ML154"/>
    <mergeCell ref="FM172:FY172"/>
    <mergeCell ref="FZ172:GL172"/>
    <mergeCell ref="GM172:GY172"/>
    <mergeCell ref="GZ172:HL172"/>
    <mergeCell ref="HM172:HY172"/>
    <mergeCell ref="HZ172:IL172"/>
    <mergeCell ref="IM172:IY172"/>
    <mergeCell ref="IZ172:JL172"/>
    <mergeCell ref="JM172:JY172"/>
    <mergeCell ref="AB178:AC178"/>
    <mergeCell ref="AD178:AE178"/>
    <mergeCell ref="AS178:AT178"/>
    <mergeCell ref="BH178:BI178"/>
    <mergeCell ref="BW178:BX178"/>
    <mergeCell ref="FO164:GA164"/>
    <mergeCell ref="GB164:GN164"/>
    <mergeCell ref="GO164:HA164"/>
    <mergeCell ref="HB164:HN164"/>
    <mergeCell ref="Y179:AA179"/>
    <mergeCell ref="AB179:AC179"/>
    <mergeCell ref="AD179:AE179"/>
    <mergeCell ref="AS179:AT179"/>
    <mergeCell ref="BH179:BI179"/>
    <mergeCell ref="BW179:BX179"/>
    <mergeCell ref="Y176:AA176"/>
    <mergeCell ref="AB176:AC176"/>
    <mergeCell ref="AD176:AE176"/>
    <mergeCell ref="AS176:AT176"/>
    <mergeCell ref="BH176:BI176"/>
    <mergeCell ref="BW176:BX176"/>
    <mergeCell ref="Y177:AA177"/>
    <mergeCell ref="AB177:AC177"/>
    <mergeCell ref="AD177:AE177"/>
    <mergeCell ref="AS177:AT177"/>
    <mergeCell ref="BH177:BI177"/>
    <mergeCell ref="BW177:BX177"/>
    <mergeCell ref="Y174:AA174"/>
    <mergeCell ref="AB174:AC174"/>
    <mergeCell ref="AD174:AE174"/>
    <mergeCell ref="AS174:AT174"/>
    <mergeCell ref="BH174:BI174"/>
    <mergeCell ref="BW174:BX174"/>
    <mergeCell ref="Y175:AA175"/>
    <mergeCell ref="AB175:AC175"/>
    <mergeCell ref="AD175:AE175"/>
    <mergeCell ref="AS175:AT175"/>
    <mergeCell ref="BH175:BI175"/>
    <mergeCell ref="BW175:BX175"/>
    <mergeCell ref="DC172:DJ172"/>
    <mergeCell ref="B173:N173"/>
    <mergeCell ref="O173:V173"/>
    <mergeCell ref="X173:AA173"/>
    <mergeCell ref="AF173:AR173"/>
    <mergeCell ref="AU173:BG173"/>
    <mergeCell ref="BJ173:BV173"/>
    <mergeCell ref="BY173:CK173"/>
    <mergeCell ref="CN173:CZ173"/>
    <mergeCell ref="A163:AA163"/>
    <mergeCell ref="B164:N164"/>
    <mergeCell ref="O164:AA164"/>
    <mergeCell ref="AB164:AN164"/>
    <mergeCell ref="AO164:BA164"/>
    <mergeCell ref="BB164:BN164"/>
    <mergeCell ref="BO164:CA164"/>
    <mergeCell ref="CB164:CN164"/>
    <mergeCell ref="CO164:DA164"/>
    <mergeCell ref="Y124:AA124"/>
    <mergeCell ref="AB124:AC124"/>
    <mergeCell ref="AD124:AE124"/>
    <mergeCell ref="AS124:AT124"/>
    <mergeCell ref="BH124:BI124"/>
    <mergeCell ref="BW124:BX124"/>
    <mergeCell ref="Y125:AA125"/>
    <mergeCell ref="AB125:AC125"/>
    <mergeCell ref="AD125:AE125"/>
    <mergeCell ref="AS125:AT125"/>
    <mergeCell ref="BH125:BI125"/>
    <mergeCell ref="BW125:BX125"/>
    <mergeCell ref="A127:AA127"/>
    <mergeCell ref="B128:N128"/>
    <mergeCell ref="O128:AA128"/>
    <mergeCell ref="AB128:AN128"/>
    <mergeCell ref="AO128:BA128"/>
    <mergeCell ref="BB128:BN128"/>
    <mergeCell ref="BO128:CA128"/>
    <mergeCell ref="Y122:AA122"/>
    <mergeCell ref="AB122:AC122"/>
    <mergeCell ref="AD122:AE122"/>
    <mergeCell ref="AS122:AT122"/>
    <mergeCell ref="BH122:BI122"/>
    <mergeCell ref="BW122:BX122"/>
    <mergeCell ref="Y123:AA123"/>
    <mergeCell ref="AB123:AC123"/>
    <mergeCell ref="AD123:AE123"/>
    <mergeCell ref="AS123:AT123"/>
    <mergeCell ref="BH123:BI123"/>
    <mergeCell ref="BW123:BX123"/>
    <mergeCell ref="Y120:AA120"/>
    <mergeCell ref="AB120:AC120"/>
    <mergeCell ref="AD120:AE120"/>
    <mergeCell ref="AS120:AT120"/>
    <mergeCell ref="BH120:BI120"/>
    <mergeCell ref="BW120:BX120"/>
    <mergeCell ref="Y121:AA121"/>
    <mergeCell ref="AB121:AC121"/>
    <mergeCell ref="AD121:AE121"/>
    <mergeCell ref="AS121:AT121"/>
    <mergeCell ref="BH121:BI121"/>
    <mergeCell ref="BW121:BX121"/>
    <mergeCell ref="B119:N119"/>
    <mergeCell ref="O119:V119"/>
    <mergeCell ref="X119:AA119"/>
    <mergeCell ref="AF119:AR119"/>
    <mergeCell ref="AU119:BG119"/>
    <mergeCell ref="BJ119:BV119"/>
    <mergeCell ref="BY119:CK119"/>
    <mergeCell ref="CN119:CZ119"/>
    <mergeCell ref="DB110:DN110"/>
    <mergeCell ref="FB110:FN110"/>
    <mergeCell ref="FO110:GA110"/>
    <mergeCell ref="GB110:GN110"/>
    <mergeCell ref="GO110:HA110"/>
    <mergeCell ref="HB110:HN110"/>
    <mergeCell ref="A109:AA109"/>
    <mergeCell ref="B110:N110"/>
    <mergeCell ref="O110:AA110"/>
    <mergeCell ref="AB110:AN110"/>
    <mergeCell ref="AO110:BA110"/>
    <mergeCell ref="BB110:BN110"/>
    <mergeCell ref="BO110:CA110"/>
    <mergeCell ref="CB110:CN110"/>
    <mergeCell ref="CO110:DA110"/>
    <mergeCell ref="DC118:DJ118"/>
    <mergeCell ref="DO110:EA110"/>
    <mergeCell ref="EB110:EN110"/>
    <mergeCell ref="EO110:FA110"/>
    <mergeCell ref="CN11:CZ11"/>
    <mergeCell ref="CN29:CZ29"/>
    <mergeCell ref="CN47:CZ47"/>
    <mergeCell ref="CN65:CZ65"/>
    <mergeCell ref="CN83:CZ83"/>
    <mergeCell ref="BY65:CK65"/>
    <mergeCell ref="AF29:AR29"/>
    <mergeCell ref="AU29:BG29"/>
    <mergeCell ref="BJ29:BV29"/>
    <mergeCell ref="BY29:CK29"/>
    <mergeCell ref="AF47:AR47"/>
    <mergeCell ref="AU47:BG47"/>
    <mergeCell ref="BJ47:BV47"/>
    <mergeCell ref="BY47:CK47"/>
    <mergeCell ref="BW70:BX70"/>
    <mergeCell ref="BW68:BX68"/>
    <mergeCell ref="BW66:BX66"/>
    <mergeCell ref="BH35:BI35"/>
    <mergeCell ref="BH48:BI48"/>
    <mergeCell ref="BH49:BI49"/>
    <mergeCell ref="BW33:BX33"/>
    <mergeCell ref="BW34:BX34"/>
    <mergeCell ref="BW35:BX35"/>
    <mergeCell ref="BH51:BI51"/>
    <mergeCell ref="BH52:BI52"/>
    <mergeCell ref="BH53:BI53"/>
    <mergeCell ref="BW48:BX48"/>
    <mergeCell ref="BW49:BX49"/>
    <mergeCell ref="BW50:BX50"/>
    <mergeCell ref="BW51:BX51"/>
    <mergeCell ref="BW52:BX52"/>
    <mergeCell ref="BW53:BX53"/>
    <mergeCell ref="Y71:AA71"/>
    <mergeCell ref="AB71:AC71"/>
    <mergeCell ref="AD71:AE71"/>
    <mergeCell ref="AS71:AT71"/>
    <mergeCell ref="BH71:BI71"/>
    <mergeCell ref="BW71:BX71"/>
    <mergeCell ref="Y70:AA70"/>
    <mergeCell ref="AB70:AC70"/>
    <mergeCell ref="AD70:AE70"/>
    <mergeCell ref="AS70:AT70"/>
    <mergeCell ref="BH70:BI70"/>
    <mergeCell ref="Y69:AA69"/>
    <mergeCell ref="AB69:AC69"/>
    <mergeCell ref="AD69:AE69"/>
    <mergeCell ref="AS69:AT69"/>
    <mergeCell ref="BH69:BI69"/>
    <mergeCell ref="BW69:BX69"/>
    <mergeCell ref="Y68:AA68"/>
    <mergeCell ref="AB68:AC68"/>
    <mergeCell ref="AD68:AE68"/>
    <mergeCell ref="AS68:AT68"/>
    <mergeCell ref="BH68:BI68"/>
    <mergeCell ref="Y67:AA67"/>
    <mergeCell ref="AB67:AC67"/>
    <mergeCell ref="AD67:AE67"/>
    <mergeCell ref="AS67:AT67"/>
    <mergeCell ref="BH67:BI67"/>
    <mergeCell ref="BW67:BX67"/>
    <mergeCell ref="Y66:AA66"/>
    <mergeCell ref="AB66:AC66"/>
    <mergeCell ref="AD66:AE66"/>
    <mergeCell ref="AS66:AT66"/>
    <mergeCell ref="BH66:BI66"/>
    <mergeCell ref="GB56:GN56"/>
    <mergeCell ref="GO56:HA56"/>
    <mergeCell ref="HB56:HN56"/>
    <mergeCell ref="HO56:IA56"/>
    <mergeCell ref="B65:N65"/>
    <mergeCell ref="O65:V65"/>
    <mergeCell ref="X65:AA65"/>
    <mergeCell ref="DO56:EA56"/>
    <mergeCell ref="EB56:EN56"/>
    <mergeCell ref="EO56:FA56"/>
    <mergeCell ref="FB56:FN56"/>
    <mergeCell ref="FO56:GA56"/>
    <mergeCell ref="BB56:BN56"/>
    <mergeCell ref="BO56:CA56"/>
    <mergeCell ref="CB56:CN56"/>
    <mergeCell ref="CO56:DA56"/>
    <mergeCell ref="DB56:DN56"/>
    <mergeCell ref="AF65:AR65"/>
    <mergeCell ref="AU65:BG65"/>
    <mergeCell ref="BJ65:BV65"/>
    <mergeCell ref="EM64:EY64"/>
    <mergeCell ref="EZ64:FL64"/>
    <mergeCell ref="FM64:FY64"/>
    <mergeCell ref="FZ64:GL64"/>
    <mergeCell ref="DC64:DJ64"/>
    <mergeCell ref="AD34:AE34"/>
    <mergeCell ref="AD35:AE35"/>
    <mergeCell ref="AB20:AN20"/>
    <mergeCell ref="AB33:AC33"/>
    <mergeCell ref="AB34:AC34"/>
    <mergeCell ref="AB35:AC35"/>
    <mergeCell ref="A55:AA55"/>
    <mergeCell ref="B56:N56"/>
    <mergeCell ref="O56:AA56"/>
    <mergeCell ref="AB56:AN56"/>
    <mergeCell ref="AO56:BA56"/>
    <mergeCell ref="Y50:AA50"/>
    <mergeCell ref="Y51:AA51"/>
    <mergeCell ref="Y52:AA52"/>
    <mergeCell ref="A37:AA37"/>
    <mergeCell ref="Y35:AA35"/>
    <mergeCell ref="AB31:AC31"/>
    <mergeCell ref="AB32:AC32"/>
    <mergeCell ref="AS34:AT34"/>
    <mergeCell ref="AS35:AT35"/>
    <mergeCell ref="AO38:BA38"/>
    <mergeCell ref="CO38:DA38"/>
    <mergeCell ref="DB38:DN38"/>
    <mergeCell ref="DM46:DY46"/>
    <mergeCell ref="DZ46:EL46"/>
    <mergeCell ref="EM46:EY46"/>
    <mergeCell ref="DC46:DJ46"/>
    <mergeCell ref="AD52:AE52"/>
    <mergeCell ref="AD53:AE53"/>
    <mergeCell ref="AS48:AT48"/>
    <mergeCell ref="AS49:AT49"/>
    <mergeCell ref="AS50:AT50"/>
    <mergeCell ref="AS51:AT51"/>
    <mergeCell ref="AS52:AT52"/>
    <mergeCell ref="AS53:AT53"/>
    <mergeCell ref="AD48:AE48"/>
    <mergeCell ref="AD49:AE49"/>
    <mergeCell ref="AD50:AE50"/>
    <mergeCell ref="BH50:BI50"/>
    <mergeCell ref="BB38:BN38"/>
    <mergeCell ref="BO38:CA38"/>
    <mergeCell ref="CO20:DA20"/>
    <mergeCell ref="DB20:DN20"/>
    <mergeCell ref="DM28:DY28"/>
    <mergeCell ref="DZ28:EL28"/>
    <mergeCell ref="EM28:EY28"/>
    <mergeCell ref="DC28:DJ28"/>
    <mergeCell ref="AB48:AC48"/>
    <mergeCell ref="AB49:AC49"/>
    <mergeCell ref="AB50:AC50"/>
    <mergeCell ref="AB51:AC51"/>
    <mergeCell ref="Y34:AA34"/>
    <mergeCell ref="B47:N47"/>
    <mergeCell ref="O47:V47"/>
    <mergeCell ref="X47:AA47"/>
    <mergeCell ref="B38:N38"/>
    <mergeCell ref="O38:AA38"/>
    <mergeCell ref="AB38:AN38"/>
    <mergeCell ref="AD51:AE51"/>
    <mergeCell ref="DO38:EA38"/>
    <mergeCell ref="EB38:EN38"/>
    <mergeCell ref="EO38:FA38"/>
    <mergeCell ref="Y30:AA30"/>
    <mergeCell ref="Y31:AA31"/>
    <mergeCell ref="Y32:AA32"/>
    <mergeCell ref="Y33:AA33"/>
    <mergeCell ref="AD30:AE30"/>
    <mergeCell ref="AD31:AE31"/>
    <mergeCell ref="AD32:AE32"/>
    <mergeCell ref="AD33:AE33"/>
    <mergeCell ref="AS30:AT30"/>
    <mergeCell ref="AS31:AT31"/>
    <mergeCell ref="CB38:CN38"/>
    <mergeCell ref="A1:AA1"/>
    <mergeCell ref="B20:N20"/>
    <mergeCell ref="O20:AA20"/>
    <mergeCell ref="B2:N2"/>
    <mergeCell ref="O2:AA2"/>
    <mergeCell ref="B13:D13"/>
    <mergeCell ref="B14:D14"/>
    <mergeCell ref="B15:D15"/>
    <mergeCell ref="B16:D16"/>
    <mergeCell ref="B17:D17"/>
    <mergeCell ref="A19:AA19"/>
    <mergeCell ref="HO2:IA2"/>
    <mergeCell ref="CB2:CN2"/>
    <mergeCell ref="CO2:DA2"/>
    <mergeCell ref="DB2:DN2"/>
    <mergeCell ref="DO2:EA2"/>
    <mergeCell ref="EB2:EN2"/>
    <mergeCell ref="EO2:FA2"/>
    <mergeCell ref="FB2:FN2"/>
    <mergeCell ref="FO2:GA2"/>
    <mergeCell ref="GB2:GN2"/>
    <mergeCell ref="GO2:HA2"/>
    <mergeCell ref="HB2:HN2"/>
    <mergeCell ref="FO20:GA20"/>
    <mergeCell ref="GB20:GN20"/>
    <mergeCell ref="DO20:EA20"/>
    <mergeCell ref="EB20:EN20"/>
    <mergeCell ref="EO20:FA20"/>
    <mergeCell ref="FB20:FN20"/>
    <mergeCell ref="AO20:BA20"/>
    <mergeCell ref="BB20:BN20"/>
    <mergeCell ref="CB20:CN20"/>
    <mergeCell ref="A73:AA73"/>
    <mergeCell ref="B74:N74"/>
    <mergeCell ref="O74:AA74"/>
    <mergeCell ref="AB74:AN74"/>
    <mergeCell ref="AO74:BA74"/>
    <mergeCell ref="BB74:BN74"/>
    <mergeCell ref="BO74:CA74"/>
    <mergeCell ref="AB2:AN2"/>
    <mergeCell ref="AO2:BA2"/>
    <mergeCell ref="BB2:BN2"/>
    <mergeCell ref="B12:D12"/>
    <mergeCell ref="A11:D11"/>
    <mergeCell ref="Y53:AA53"/>
    <mergeCell ref="AB30:AC30"/>
    <mergeCell ref="BW30:BX30"/>
    <mergeCell ref="BW31:BX31"/>
    <mergeCell ref="BW32:BX32"/>
    <mergeCell ref="AB52:AC52"/>
    <mergeCell ref="AB53:AC53"/>
    <mergeCell ref="B29:N29"/>
    <mergeCell ref="O29:V29"/>
    <mergeCell ref="X29:AA29"/>
    <mergeCell ref="BO20:CA20"/>
    <mergeCell ref="AS32:AT32"/>
    <mergeCell ref="AS33:AT33"/>
    <mergeCell ref="Y48:AA48"/>
    <mergeCell ref="Y49:AA49"/>
    <mergeCell ref="BH34:BI34"/>
    <mergeCell ref="BH30:BI30"/>
    <mergeCell ref="BH31:BI31"/>
    <mergeCell ref="BH32:BI32"/>
    <mergeCell ref="BH33:BI33"/>
    <mergeCell ref="B83:N83"/>
    <mergeCell ref="O83:V83"/>
    <mergeCell ref="X83:AA83"/>
    <mergeCell ref="CB74:CN74"/>
    <mergeCell ref="CO74:DA74"/>
    <mergeCell ref="DB74:DN74"/>
    <mergeCell ref="DO74:EA74"/>
    <mergeCell ref="EB74:EN74"/>
    <mergeCell ref="EO74:FA74"/>
    <mergeCell ref="FB74:FN74"/>
    <mergeCell ref="FO74:GA74"/>
    <mergeCell ref="GB74:GN74"/>
    <mergeCell ref="AF83:AR83"/>
    <mergeCell ref="AU83:BG83"/>
    <mergeCell ref="BJ83:BV83"/>
    <mergeCell ref="BY83:CK83"/>
    <mergeCell ref="DM82:DY82"/>
    <mergeCell ref="DZ82:EL82"/>
    <mergeCell ref="EM82:EY82"/>
    <mergeCell ref="EZ82:FL82"/>
    <mergeCell ref="FM82:FY82"/>
    <mergeCell ref="FZ82:GL82"/>
    <mergeCell ref="GM82:GY82"/>
    <mergeCell ref="DC82:DJ82"/>
    <mergeCell ref="Y84:AA84"/>
    <mergeCell ref="AB84:AC84"/>
    <mergeCell ref="AD84:AE84"/>
    <mergeCell ref="AS84:AT84"/>
    <mergeCell ref="BH84:BI84"/>
    <mergeCell ref="BW84:BX84"/>
    <mergeCell ref="Y85:AA85"/>
    <mergeCell ref="AB85:AC85"/>
    <mergeCell ref="AD85:AE85"/>
    <mergeCell ref="AS85:AT85"/>
    <mergeCell ref="BH85:BI85"/>
    <mergeCell ref="BW85:BX85"/>
    <mergeCell ref="Y86:AA86"/>
    <mergeCell ref="AB86:AC86"/>
    <mergeCell ref="AD86:AE86"/>
    <mergeCell ref="AS86:AT86"/>
    <mergeCell ref="BH86:BI86"/>
    <mergeCell ref="BW86:BX86"/>
    <mergeCell ref="Y87:AA87"/>
    <mergeCell ref="AB87:AC87"/>
    <mergeCell ref="AD87:AE87"/>
    <mergeCell ref="AS87:AT87"/>
    <mergeCell ref="BH87:BI87"/>
    <mergeCell ref="BW87:BX87"/>
    <mergeCell ref="Y88:AA88"/>
    <mergeCell ref="AB88:AC88"/>
    <mergeCell ref="AD88:AE88"/>
    <mergeCell ref="AS88:AT88"/>
    <mergeCell ref="BH88:BI88"/>
    <mergeCell ref="BW88:BX88"/>
    <mergeCell ref="Y89:AA89"/>
    <mergeCell ref="AB89:AC89"/>
    <mergeCell ref="AD89:AE89"/>
    <mergeCell ref="AS89:AT89"/>
    <mergeCell ref="BH89:BI89"/>
    <mergeCell ref="BW89:BX89"/>
    <mergeCell ref="A91:AA91"/>
    <mergeCell ref="B92:N92"/>
    <mergeCell ref="O92:AA92"/>
    <mergeCell ref="AB92:AN92"/>
    <mergeCell ref="AO92:BA92"/>
    <mergeCell ref="BB92:BN92"/>
    <mergeCell ref="BO92:CA92"/>
    <mergeCell ref="CB92:CN92"/>
    <mergeCell ref="CO92:DA92"/>
    <mergeCell ref="HO92:IA92"/>
    <mergeCell ref="B101:N101"/>
    <mergeCell ref="O101:V101"/>
    <mergeCell ref="X101:AA101"/>
    <mergeCell ref="AF101:AR101"/>
    <mergeCell ref="AU101:BG101"/>
    <mergeCell ref="BJ101:BV101"/>
    <mergeCell ref="BY101:CK101"/>
    <mergeCell ref="CN101:CZ101"/>
    <mergeCell ref="DB92:DN92"/>
    <mergeCell ref="DO92:EA92"/>
    <mergeCell ref="EB92:EN92"/>
    <mergeCell ref="EO92:FA92"/>
    <mergeCell ref="FB92:FN92"/>
    <mergeCell ref="FO92:GA92"/>
    <mergeCell ref="GB92:GN92"/>
    <mergeCell ref="GO92:HA92"/>
    <mergeCell ref="HB92:HN92"/>
    <mergeCell ref="DC100:DJ100"/>
    <mergeCell ref="DM100:DY100"/>
    <mergeCell ref="DZ100:EL100"/>
    <mergeCell ref="EM100:EY100"/>
    <mergeCell ref="EZ100:FL100"/>
    <mergeCell ref="Y102:AA102"/>
    <mergeCell ref="AB102:AC102"/>
    <mergeCell ref="AD102:AE102"/>
    <mergeCell ref="AS102:AT102"/>
    <mergeCell ref="BH102:BI102"/>
    <mergeCell ref="BW102:BX102"/>
    <mergeCell ref="Y103:AA103"/>
    <mergeCell ref="AB103:AC103"/>
    <mergeCell ref="AD103:AE103"/>
    <mergeCell ref="AS103:AT103"/>
    <mergeCell ref="BH103:BI103"/>
    <mergeCell ref="BW103:BX103"/>
    <mergeCell ref="Y104:AA104"/>
    <mergeCell ref="AB104:AC104"/>
    <mergeCell ref="AD104:AE104"/>
    <mergeCell ref="AS104:AT104"/>
    <mergeCell ref="BH104:BI104"/>
    <mergeCell ref="BW104:BX104"/>
    <mergeCell ref="Y105:AA105"/>
    <mergeCell ref="AB105:AC105"/>
    <mergeCell ref="AD105:AE105"/>
    <mergeCell ref="AS105:AT105"/>
    <mergeCell ref="BH105:BI105"/>
    <mergeCell ref="BW105:BX105"/>
    <mergeCell ref="Y106:AA106"/>
    <mergeCell ref="AB106:AC106"/>
    <mergeCell ref="AD106:AE106"/>
    <mergeCell ref="AS106:AT106"/>
    <mergeCell ref="BH106:BI106"/>
    <mergeCell ref="BW106:BX106"/>
    <mergeCell ref="Y107:AA107"/>
    <mergeCell ref="AB107:AC107"/>
    <mergeCell ref="AD107:AE107"/>
    <mergeCell ref="AS107:AT107"/>
    <mergeCell ref="BH107:BI107"/>
    <mergeCell ref="BW107:BX107"/>
    <mergeCell ref="B137:N137"/>
    <mergeCell ref="O137:V137"/>
    <mergeCell ref="X137:AA137"/>
    <mergeCell ref="AF137:AR137"/>
    <mergeCell ref="AU137:BG137"/>
    <mergeCell ref="BJ137:BV137"/>
    <mergeCell ref="BY137:CK137"/>
    <mergeCell ref="CN137:CZ137"/>
    <mergeCell ref="DB128:DN128"/>
    <mergeCell ref="DO128:EA128"/>
    <mergeCell ref="EB128:EN128"/>
    <mergeCell ref="EO128:FA128"/>
    <mergeCell ref="FB128:FN128"/>
    <mergeCell ref="FO128:GA128"/>
    <mergeCell ref="GB128:GN128"/>
    <mergeCell ref="GO128:HA128"/>
    <mergeCell ref="HB128:HN128"/>
    <mergeCell ref="FM136:FY136"/>
    <mergeCell ref="FZ136:GL136"/>
    <mergeCell ref="GM136:GY136"/>
    <mergeCell ref="GZ136:HL136"/>
    <mergeCell ref="HM136:HY136"/>
    <mergeCell ref="CB128:CN128"/>
    <mergeCell ref="CO128:DA128"/>
    <mergeCell ref="HZ136:IL136"/>
    <mergeCell ref="DC136:DJ136"/>
    <mergeCell ref="AD138:AE138"/>
    <mergeCell ref="AS138:AT138"/>
    <mergeCell ref="BH138:BI138"/>
    <mergeCell ref="BW138:BX138"/>
    <mergeCell ref="Y139:AA139"/>
    <mergeCell ref="AB139:AC139"/>
    <mergeCell ref="AD139:AE139"/>
    <mergeCell ref="AS139:AT139"/>
    <mergeCell ref="BH139:BI139"/>
    <mergeCell ref="BW139:BX139"/>
    <mergeCell ref="Y140:AA140"/>
    <mergeCell ref="AB140:AC140"/>
    <mergeCell ref="AD140:AE140"/>
    <mergeCell ref="AS140:AT140"/>
    <mergeCell ref="BH140:BI140"/>
    <mergeCell ref="BW140:BX140"/>
    <mergeCell ref="Y138:AA138"/>
    <mergeCell ref="AB138:AC138"/>
    <mergeCell ref="Y141:AA141"/>
    <mergeCell ref="AB141:AC141"/>
    <mergeCell ref="AD141:AE141"/>
    <mergeCell ref="AS141:AT141"/>
    <mergeCell ref="BH141:BI141"/>
    <mergeCell ref="BW141:BX141"/>
    <mergeCell ref="Y142:AA142"/>
    <mergeCell ref="AB142:AC142"/>
    <mergeCell ref="AD142:AE142"/>
    <mergeCell ref="AS142:AT142"/>
    <mergeCell ref="BH142:BI142"/>
    <mergeCell ref="BW142:BX142"/>
    <mergeCell ref="Y143:AA143"/>
    <mergeCell ref="AB143:AC143"/>
    <mergeCell ref="AD143:AE143"/>
    <mergeCell ref="AS143:AT143"/>
    <mergeCell ref="BH143:BI143"/>
    <mergeCell ref="BW143:BX143"/>
    <mergeCell ref="A145:AA145"/>
    <mergeCell ref="B146:N146"/>
    <mergeCell ref="O146:AA146"/>
    <mergeCell ref="AB146:AN146"/>
    <mergeCell ref="AO146:BA146"/>
    <mergeCell ref="BB146:BN146"/>
    <mergeCell ref="BO146:CA146"/>
    <mergeCell ref="CB146:CN146"/>
    <mergeCell ref="CO146:DA146"/>
    <mergeCell ref="HO146:IA146"/>
    <mergeCell ref="B155:N155"/>
    <mergeCell ref="O155:V155"/>
    <mergeCell ref="X155:AA155"/>
    <mergeCell ref="AF155:AR155"/>
    <mergeCell ref="AU155:BG155"/>
    <mergeCell ref="BJ155:BV155"/>
    <mergeCell ref="BY155:CK155"/>
    <mergeCell ref="CN155:CZ155"/>
    <mergeCell ref="DB146:DN146"/>
    <mergeCell ref="DO146:EA146"/>
    <mergeCell ref="EB146:EN146"/>
    <mergeCell ref="EO146:FA146"/>
    <mergeCell ref="FB146:FN146"/>
    <mergeCell ref="FO146:GA146"/>
    <mergeCell ref="GB146:GN146"/>
    <mergeCell ref="GO146:HA146"/>
    <mergeCell ref="HB146:HN146"/>
    <mergeCell ref="DC154:DJ154"/>
    <mergeCell ref="Y156:AA156"/>
    <mergeCell ref="AB156:AC156"/>
    <mergeCell ref="AD156:AE156"/>
    <mergeCell ref="AS156:AT156"/>
    <mergeCell ref="BH156:BI156"/>
    <mergeCell ref="BW156:BX156"/>
    <mergeCell ref="Y157:AA157"/>
    <mergeCell ref="AB157:AC157"/>
    <mergeCell ref="AD157:AE157"/>
    <mergeCell ref="AS157:AT157"/>
    <mergeCell ref="BH157:BI157"/>
    <mergeCell ref="BW157:BX157"/>
    <mergeCell ref="Y158:AA158"/>
    <mergeCell ref="AB158:AC158"/>
    <mergeCell ref="AD158:AE158"/>
    <mergeCell ref="AS158:AT158"/>
    <mergeCell ref="BH158:BI158"/>
    <mergeCell ref="BW158:BX158"/>
    <mergeCell ref="Y159:AA159"/>
    <mergeCell ref="AB159:AC159"/>
    <mergeCell ref="AD159:AE159"/>
    <mergeCell ref="AS159:AT159"/>
    <mergeCell ref="BH159:BI159"/>
    <mergeCell ref="BW159:BX159"/>
    <mergeCell ref="Y160:AA160"/>
    <mergeCell ref="AB160:AC160"/>
    <mergeCell ref="AD160:AE160"/>
    <mergeCell ref="AS160:AT160"/>
    <mergeCell ref="BH160:BI160"/>
    <mergeCell ref="BW160:BX160"/>
    <mergeCell ref="Y161:AA161"/>
    <mergeCell ref="AB161:AC161"/>
    <mergeCell ref="AD161:AE161"/>
    <mergeCell ref="AS161:AT161"/>
    <mergeCell ref="BH161:BI161"/>
    <mergeCell ref="BW161:BX161"/>
    <mergeCell ref="HO200:IA200"/>
    <mergeCell ref="DC208:DJ208"/>
    <mergeCell ref="DM208:DY208"/>
    <mergeCell ref="DZ208:EL208"/>
    <mergeCell ref="EM208:EY208"/>
    <mergeCell ref="EZ208:FL208"/>
    <mergeCell ref="FM208:FY208"/>
    <mergeCell ref="FZ208:GL208"/>
    <mergeCell ref="GM208:GY208"/>
    <mergeCell ref="GZ208:HL208"/>
    <mergeCell ref="HM208:HY208"/>
    <mergeCell ref="HZ208:IL208"/>
    <mergeCell ref="DB200:DN200"/>
    <mergeCell ref="DO200:EA200"/>
    <mergeCell ref="EB200:EN200"/>
    <mergeCell ref="EO200:FA200"/>
    <mergeCell ref="FB200:FN200"/>
    <mergeCell ref="FO200:GA200"/>
    <mergeCell ref="GB200:GN200"/>
    <mergeCell ref="GO200:HA200"/>
    <mergeCell ref="HB200:HN200"/>
    <mergeCell ref="IM208:IY208"/>
    <mergeCell ref="IZ208:JL208"/>
    <mergeCell ref="JM208:JY208"/>
    <mergeCell ref="JZ208:KL208"/>
    <mergeCell ref="KM208:KY208"/>
    <mergeCell ref="KZ208:LL208"/>
    <mergeCell ref="LM208:LY208"/>
    <mergeCell ref="LZ208:ML208"/>
    <mergeCell ref="B209:N209"/>
    <mergeCell ref="O209:V209"/>
    <mergeCell ref="X209:AA209"/>
    <mergeCell ref="AF209:AR209"/>
    <mergeCell ref="AU209:BG209"/>
    <mergeCell ref="BJ209:BV209"/>
    <mergeCell ref="BY209:CK209"/>
    <mergeCell ref="CN209:CZ209"/>
    <mergeCell ref="Y210:AA210"/>
    <mergeCell ref="AB210:AC210"/>
    <mergeCell ref="AD210:AE210"/>
    <mergeCell ref="AS210:AT210"/>
    <mergeCell ref="BH210:BI210"/>
    <mergeCell ref="BW210:BX210"/>
    <mergeCell ref="Y215:AA215"/>
    <mergeCell ref="AB215:AC215"/>
    <mergeCell ref="AD215:AE215"/>
    <mergeCell ref="AS215:AT215"/>
    <mergeCell ref="BH215:BI215"/>
    <mergeCell ref="BW215:BX215"/>
    <mergeCell ref="AD211:AE211"/>
    <mergeCell ref="AS211:AT211"/>
    <mergeCell ref="BH211:BI211"/>
    <mergeCell ref="BW211:BX211"/>
    <mergeCell ref="Y212:AA212"/>
    <mergeCell ref="AB212:AC212"/>
    <mergeCell ref="AD212:AE212"/>
    <mergeCell ref="AS212:AT212"/>
    <mergeCell ref="BH212:BI212"/>
    <mergeCell ref="BW212:BX212"/>
    <mergeCell ref="Y213:AA213"/>
    <mergeCell ref="AB213:AC213"/>
    <mergeCell ref="AD213:AE213"/>
    <mergeCell ref="AS213:AT213"/>
    <mergeCell ref="BH213:BI213"/>
    <mergeCell ref="BW213:BX213"/>
    <mergeCell ref="Y214:AA214"/>
    <mergeCell ref="AB214:AC214"/>
    <mergeCell ref="AD214:AE214"/>
    <mergeCell ref="AS214:AT214"/>
    <mergeCell ref="BH214:BI214"/>
    <mergeCell ref="BW214:BX214"/>
    <mergeCell ref="A253:AA253"/>
    <mergeCell ref="B254:N254"/>
    <mergeCell ref="O254:AA254"/>
    <mergeCell ref="AB254:AN254"/>
    <mergeCell ref="AO254:BA254"/>
    <mergeCell ref="BB254:BN254"/>
    <mergeCell ref="BO254:CA254"/>
    <mergeCell ref="CB254:CN254"/>
    <mergeCell ref="CO254:DA254"/>
    <mergeCell ref="DB254:DN254"/>
    <mergeCell ref="DO254:EA254"/>
    <mergeCell ref="EB254:EN254"/>
    <mergeCell ref="EO254:FA254"/>
    <mergeCell ref="FB254:FN254"/>
    <mergeCell ref="FO254:GA254"/>
    <mergeCell ref="GB254:GN254"/>
    <mergeCell ref="GO254:HA254"/>
    <mergeCell ref="HB254:HN254"/>
    <mergeCell ref="HO254:IA254"/>
    <mergeCell ref="DC262:DJ262"/>
    <mergeCell ref="DM262:DY262"/>
    <mergeCell ref="DZ262:EL262"/>
    <mergeCell ref="EM262:EY262"/>
    <mergeCell ref="EZ262:FL262"/>
    <mergeCell ref="FM262:FY262"/>
    <mergeCell ref="FZ262:GL262"/>
    <mergeCell ref="GM262:GY262"/>
    <mergeCell ref="GZ262:HL262"/>
    <mergeCell ref="HM262:HY262"/>
    <mergeCell ref="HZ262:IL262"/>
    <mergeCell ref="IM262:IY262"/>
    <mergeCell ref="IZ262:JL262"/>
    <mergeCell ref="JM262:JY262"/>
    <mergeCell ref="JZ262:KL262"/>
    <mergeCell ref="KM262:KY262"/>
    <mergeCell ref="KZ262:LL262"/>
    <mergeCell ref="LM262:LY262"/>
    <mergeCell ref="LZ262:ML262"/>
    <mergeCell ref="B263:N263"/>
    <mergeCell ref="O263:V263"/>
    <mergeCell ref="X263:AA263"/>
    <mergeCell ref="AF263:AR263"/>
    <mergeCell ref="AU263:BG263"/>
    <mergeCell ref="BJ263:BV263"/>
    <mergeCell ref="BY263:CK263"/>
    <mergeCell ref="CN263:CZ263"/>
    <mergeCell ref="Y264:AA264"/>
    <mergeCell ref="AB264:AC264"/>
    <mergeCell ref="AD264:AE264"/>
    <mergeCell ref="AS264:AT264"/>
    <mergeCell ref="BH264:BI264"/>
    <mergeCell ref="BW264:BX264"/>
    <mergeCell ref="Y265:AA265"/>
    <mergeCell ref="AB265:AC265"/>
    <mergeCell ref="AD265:AE265"/>
    <mergeCell ref="AS265:AT265"/>
    <mergeCell ref="BH265:BI265"/>
    <mergeCell ref="BW265:BX265"/>
    <mergeCell ref="Y266:AA266"/>
    <mergeCell ref="AB266:AC266"/>
    <mergeCell ref="AD266:AE266"/>
    <mergeCell ref="AS266:AT266"/>
    <mergeCell ref="BH266:BI266"/>
    <mergeCell ref="BW266:BX266"/>
    <mergeCell ref="Y267:AA267"/>
    <mergeCell ref="AB267:AC267"/>
    <mergeCell ref="AD267:AE267"/>
    <mergeCell ref="AS267:AT267"/>
    <mergeCell ref="BH267:BI267"/>
    <mergeCell ref="BW267:BX267"/>
    <mergeCell ref="MN268:MO268"/>
    <mergeCell ref="NC268:ND268"/>
    <mergeCell ref="NR268:NS268"/>
    <mergeCell ref="OG268:OH268"/>
    <mergeCell ref="MN269:MO269"/>
    <mergeCell ref="Y268:AA268"/>
    <mergeCell ref="AB268:AC268"/>
    <mergeCell ref="AD268:AE268"/>
    <mergeCell ref="AS268:AT268"/>
    <mergeCell ref="BH268:BI268"/>
    <mergeCell ref="BW268:BX268"/>
    <mergeCell ref="Y269:AA269"/>
    <mergeCell ref="AB269:AC269"/>
    <mergeCell ref="AD269:AE269"/>
    <mergeCell ref="AS269:AT269"/>
    <mergeCell ref="BH269:BI269"/>
    <mergeCell ref="BW269:BX269"/>
    <mergeCell ref="NC269:ND269"/>
    <mergeCell ref="NR269:NS269"/>
    <mergeCell ref="OG269:OH269"/>
    <mergeCell ref="OV263:OW263"/>
    <mergeCell ref="OV264:OW264"/>
    <mergeCell ref="OV265:OW265"/>
    <mergeCell ref="OV266:OW266"/>
    <mergeCell ref="OV267:OW267"/>
    <mergeCell ref="OV268:OW268"/>
    <mergeCell ref="OV269:OW269"/>
    <mergeCell ref="MP262:NB262"/>
    <mergeCell ref="NE262:NQ262"/>
    <mergeCell ref="NT262:OF262"/>
    <mergeCell ref="OI262:OU262"/>
    <mergeCell ref="OX262:PJ262"/>
    <mergeCell ref="MN263:MO263"/>
    <mergeCell ref="NC263:ND263"/>
    <mergeCell ref="NR263:NS263"/>
    <mergeCell ref="OG263:OH263"/>
    <mergeCell ref="MN264:MO264"/>
    <mergeCell ref="NC264:ND264"/>
    <mergeCell ref="NR264:NS264"/>
    <mergeCell ref="OG264:OH264"/>
    <mergeCell ref="MN265:MO265"/>
    <mergeCell ref="NC265:ND265"/>
    <mergeCell ref="NR265:NS265"/>
    <mergeCell ref="OG265:OH265"/>
    <mergeCell ref="MN266:MO266"/>
    <mergeCell ref="NC266:ND266"/>
    <mergeCell ref="NR266:NS266"/>
    <mergeCell ref="OG266:OH266"/>
    <mergeCell ref="MN267:MO267"/>
    <mergeCell ref="NC267:ND267"/>
    <mergeCell ref="NR267:NS267"/>
    <mergeCell ref="OG267:OH267"/>
    <mergeCell ref="MP244:NB244"/>
    <mergeCell ref="NE244:NQ244"/>
    <mergeCell ref="NT244:OF244"/>
    <mergeCell ref="OI244:OU244"/>
    <mergeCell ref="OX244:PJ244"/>
    <mergeCell ref="MN245:MO245"/>
    <mergeCell ref="NC245:ND245"/>
    <mergeCell ref="NR245:NS245"/>
    <mergeCell ref="OG245:OH245"/>
    <mergeCell ref="OV245:OW245"/>
    <mergeCell ref="MN246:MO246"/>
    <mergeCell ref="NC246:ND246"/>
    <mergeCell ref="NR246:NS246"/>
    <mergeCell ref="OG246:OH246"/>
    <mergeCell ref="OV246:OW246"/>
    <mergeCell ref="MN247:MO247"/>
    <mergeCell ref="NC247:ND247"/>
    <mergeCell ref="NR247:NS247"/>
    <mergeCell ref="OG247:OH247"/>
    <mergeCell ref="OV247:OW247"/>
    <mergeCell ref="MN248:MO248"/>
    <mergeCell ref="NC248:ND248"/>
    <mergeCell ref="NR248:NS248"/>
    <mergeCell ref="OG248:OH248"/>
    <mergeCell ref="OV248:OW248"/>
    <mergeCell ref="MN249:MO249"/>
    <mergeCell ref="NC249:ND249"/>
    <mergeCell ref="NR249:NS249"/>
    <mergeCell ref="OG249:OH249"/>
    <mergeCell ref="OV249:OW249"/>
    <mergeCell ref="MN250:MO250"/>
    <mergeCell ref="NC250:ND250"/>
    <mergeCell ref="NR250:NS250"/>
    <mergeCell ref="OG250:OH250"/>
    <mergeCell ref="OV250:OW250"/>
    <mergeCell ref="MN251:MO251"/>
    <mergeCell ref="NC251:ND251"/>
    <mergeCell ref="NR251:NS251"/>
    <mergeCell ref="OG251:OH251"/>
    <mergeCell ref="OV251:OW251"/>
    <mergeCell ref="MP226:NB226"/>
    <mergeCell ref="NE226:NQ226"/>
    <mergeCell ref="NT226:OF226"/>
    <mergeCell ref="OI226:OU226"/>
    <mergeCell ref="OX226:PJ226"/>
    <mergeCell ref="MN227:MO227"/>
    <mergeCell ref="NC227:ND227"/>
    <mergeCell ref="NR227:NS227"/>
    <mergeCell ref="OG227:OH227"/>
    <mergeCell ref="OV227:OW227"/>
    <mergeCell ref="MN228:MO228"/>
    <mergeCell ref="NC228:ND228"/>
    <mergeCell ref="NR228:NS228"/>
    <mergeCell ref="OG228:OH228"/>
    <mergeCell ref="OV228:OW228"/>
    <mergeCell ref="MN229:MO229"/>
    <mergeCell ref="NC229:ND229"/>
    <mergeCell ref="NR229:NS229"/>
    <mergeCell ref="OG229:OH229"/>
    <mergeCell ref="OV229:OW229"/>
    <mergeCell ref="MN230:MO230"/>
    <mergeCell ref="NC230:ND230"/>
    <mergeCell ref="NR230:NS230"/>
    <mergeCell ref="OG230:OH230"/>
    <mergeCell ref="OV230:OW230"/>
    <mergeCell ref="MN231:MO231"/>
    <mergeCell ref="NC231:ND231"/>
    <mergeCell ref="NR231:NS231"/>
    <mergeCell ref="OG231:OH231"/>
    <mergeCell ref="OV231:OW231"/>
    <mergeCell ref="MN232:MO232"/>
    <mergeCell ref="NC232:ND232"/>
    <mergeCell ref="NR232:NS232"/>
    <mergeCell ref="OG232:OH232"/>
    <mergeCell ref="OV232:OW232"/>
    <mergeCell ref="MN233:MO233"/>
    <mergeCell ref="NC233:ND233"/>
    <mergeCell ref="NR233:NS233"/>
    <mergeCell ref="OG233:OH233"/>
    <mergeCell ref="OV233:OW233"/>
    <mergeCell ref="MP28:NB28"/>
    <mergeCell ref="NE28:NQ28"/>
    <mergeCell ref="NT28:OF28"/>
    <mergeCell ref="OI28:OU28"/>
    <mergeCell ref="OX28:PJ28"/>
    <mergeCell ref="MN29:MO29"/>
    <mergeCell ref="NC29:ND29"/>
    <mergeCell ref="NR29:NS29"/>
    <mergeCell ref="OG29:OH29"/>
    <mergeCell ref="OV29:OW29"/>
    <mergeCell ref="MN30:MO30"/>
    <mergeCell ref="NC30:ND30"/>
    <mergeCell ref="NR30:NS30"/>
    <mergeCell ref="OG30:OH30"/>
    <mergeCell ref="OV30:OW30"/>
    <mergeCell ref="MN31:MO31"/>
    <mergeCell ref="NC31:ND31"/>
    <mergeCell ref="NR31:NS31"/>
    <mergeCell ref="OG31:OH31"/>
    <mergeCell ref="OV31:OW31"/>
    <mergeCell ref="MN32:MO32"/>
    <mergeCell ref="NC32:ND32"/>
    <mergeCell ref="NR32:NS32"/>
    <mergeCell ref="OG32:OH32"/>
    <mergeCell ref="OV32:OW32"/>
    <mergeCell ref="MN33:MO33"/>
    <mergeCell ref="NC33:ND33"/>
    <mergeCell ref="NR33:NS33"/>
    <mergeCell ref="OG33:OH33"/>
    <mergeCell ref="OV33:OW33"/>
    <mergeCell ref="MN34:MO34"/>
    <mergeCell ref="NC34:ND34"/>
    <mergeCell ref="NR34:NS34"/>
    <mergeCell ref="OG34:OH34"/>
    <mergeCell ref="OV34:OW34"/>
    <mergeCell ref="MN35:MO35"/>
    <mergeCell ref="NC35:ND35"/>
    <mergeCell ref="NR35:NS35"/>
    <mergeCell ref="OG35:OH35"/>
    <mergeCell ref="OV35:OW35"/>
    <mergeCell ref="MP10:NB10"/>
    <mergeCell ref="NE10:NQ10"/>
    <mergeCell ref="NT10:OF10"/>
    <mergeCell ref="OI10:OU10"/>
    <mergeCell ref="OX10:PJ10"/>
    <mergeCell ref="MN11:MO11"/>
    <mergeCell ref="NC11:ND11"/>
    <mergeCell ref="NR11:NS11"/>
    <mergeCell ref="OG11:OH11"/>
    <mergeCell ref="OV11:OW11"/>
    <mergeCell ref="MN12:MO12"/>
    <mergeCell ref="NC12:ND12"/>
    <mergeCell ref="NR12:NS12"/>
    <mergeCell ref="OG12:OH12"/>
    <mergeCell ref="OV12:OW12"/>
    <mergeCell ref="MN13:MO13"/>
    <mergeCell ref="NC13:ND13"/>
    <mergeCell ref="NR13:NS13"/>
    <mergeCell ref="OG13:OH13"/>
    <mergeCell ref="OV13:OW13"/>
    <mergeCell ref="MN14:MO14"/>
    <mergeCell ref="NC14:ND14"/>
    <mergeCell ref="NR14:NS14"/>
    <mergeCell ref="OG14:OH14"/>
    <mergeCell ref="OV14:OW14"/>
    <mergeCell ref="MN15:MO15"/>
    <mergeCell ref="NC15:ND15"/>
    <mergeCell ref="NR15:NS15"/>
    <mergeCell ref="OG15:OH15"/>
    <mergeCell ref="OV15:OW15"/>
    <mergeCell ref="MN16:MO16"/>
    <mergeCell ref="NC16:ND16"/>
    <mergeCell ref="NR16:NS16"/>
    <mergeCell ref="OG16:OH16"/>
    <mergeCell ref="OV16:OW16"/>
    <mergeCell ref="MN17:MO17"/>
    <mergeCell ref="NC17:ND17"/>
    <mergeCell ref="NR17:NS17"/>
    <mergeCell ref="OG17:OH17"/>
    <mergeCell ref="OV17:OW17"/>
    <mergeCell ref="MP46:NB46"/>
    <mergeCell ref="NE46:NQ46"/>
    <mergeCell ref="NT46:OF46"/>
    <mergeCell ref="OI46:OU46"/>
    <mergeCell ref="OX46:PJ46"/>
    <mergeCell ref="MN47:MO47"/>
    <mergeCell ref="NC47:ND47"/>
    <mergeCell ref="NR47:NS47"/>
    <mergeCell ref="OG47:OH47"/>
    <mergeCell ref="OV47:OW47"/>
    <mergeCell ref="MN48:MO48"/>
    <mergeCell ref="NC48:ND48"/>
    <mergeCell ref="NR48:NS48"/>
    <mergeCell ref="OG48:OH48"/>
    <mergeCell ref="OV48:OW48"/>
    <mergeCell ref="MN49:MO49"/>
    <mergeCell ref="NC49:ND49"/>
    <mergeCell ref="NR49:NS49"/>
    <mergeCell ref="OG49:OH49"/>
    <mergeCell ref="OV49:OW49"/>
    <mergeCell ref="MN50:MO50"/>
    <mergeCell ref="NC50:ND50"/>
    <mergeCell ref="NR50:NS50"/>
    <mergeCell ref="OG50:OH50"/>
    <mergeCell ref="OV50:OW50"/>
    <mergeCell ref="MN51:MO51"/>
    <mergeCell ref="NC51:ND51"/>
    <mergeCell ref="NR51:NS51"/>
    <mergeCell ref="OG51:OH51"/>
    <mergeCell ref="OV51:OW51"/>
    <mergeCell ref="MN52:MO52"/>
    <mergeCell ref="NC52:ND52"/>
    <mergeCell ref="NR52:NS52"/>
    <mergeCell ref="OG52:OH52"/>
    <mergeCell ref="OV52:OW52"/>
    <mergeCell ref="MN53:MO53"/>
    <mergeCell ref="NC53:ND53"/>
    <mergeCell ref="NR53:NS53"/>
    <mergeCell ref="OG53:OH53"/>
    <mergeCell ref="OV53:OW53"/>
    <mergeCell ref="MP64:NB64"/>
    <mergeCell ref="NE64:NQ64"/>
    <mergeCell ref="NT64:OF64"/>
    <mergeCell ref="OI64:OU64"/>
    <mergeCell ref="OX64:PJ64"/>
    <mergeCell ref="MN65:MO65"/>
    <mergeCell ref="NC65:ND65"/>
    <mergeCell ref="NR65:NS65"/>
    <mergeCell ref="OG65:OH65"/>
    <mergeCell ref="OV65:OW65"/>
    <mergeCell ref="MN66:MO66"/>
    <mergeCell ref="NC66:ND66"/>
    <mergeCell ref="NR66:NS66"/>
    <mergeCell ref="OG66:OH66"/>
    <mergeCell ref="OV66:OW66"/>
    <mergeCell ref="MN67:MO67"/>
    <mergeCell ref="NC67:ND67"/>
    <mergeCell ref="NR67:NS67"/>
    <mergeCell ref="OG67:OH67"/>
    <mergeCell ref="OV67:OW67"/>
    <mergeCell ref="MN68:MO68"/>
    <mergeCell ref="NC68:ND68"/>
    <mergeCell ref="NR68:NS68"/>
    <mergeCell ref="OG68:OH68"/>
    <mergeCell ref="OV68:OW68"/>
    <mergeCell ref="MN69:MO69"/>
    <mergeCell ref="NC69:ND69"/>
    <mergeCell ref="NR69:NS69"/>
    <mergeCell ref="OG69:OH69"/>
    <mergeCell ref="OV69:OW69"/>
    <mergeCell ref="MN70:MO70"/>
    <mergeCell ref="NC70:ND70"/>
    <mergeCell ref="NR70:NS70"/>
    <mergeCell ref="OG70:OH70"/>
    <mergeCell ref="OV70:OW70"/>
    <mergeCell ref="MN71:MO71"/>
    <mergeCell ref="NC71:ND71"/>
    <mergeCell ref="NR71:NS71"/>
    <mergeCell ref="OG71:OH71"/>
    <mergeCell ref="OV71:OW71"/>
    <mergeCell ref="MP82:NB82"/>
    <mergeCell ref="NE82:NQ82"/>
    <mergeCell ref="NT82:OF82"/>
    <mergeCell ref="OI82:OU82"/>
    <mergeCell ref="OX82:PJ82"/>
    <mergeCell ref="MN83:MO83"/>
    <mergeCell ref="NC83:ND83"/>
    <mergeCell ref="NR83:NS83"/>
    <mergeCell ref="OG83:OH83"/>
    <mergeCell ref="OV83:OW83"/>
    <mergeCell ref="MN84:MO84"/>
    <mergeCell ref="NC84:ND84"/>
    <mergeCell ref="NR84:NS84"/>
    <mergeCell ref="OG84:OH84"/>
    <mergeCell ref="OV84:OW84"/>
    <mergeCell ref="MN85:MO85"/>
    <mergeCell ref="NC85:ND85"/>
    <mergeCell ref="NR85:NS85"/>
    <mergeCell ref="OG85:OH85"/>
    <mergeCell ref="OV85:OW85"/>
    <mergeCell ref="MN86:MO86"/>
    <mergeCell ref="NC86:ND86"/>
    <mergeCell ref="NR86:NS86"/>
    <mergeCell ref="OG86:OH86"/>
    <mergeCell ref="OV86:OW86"/>
    <mergeCell ref="MN87:MO87"/>
    <mergeCell ref="NC87:ND87"/>
    <mergeCell ref="NR87:NS87"/>
    <mergeCell ref="OG87:OH87"/>
    <mergeCell ref="OV87:OW87"/>
    <mergeCell ref="MN88:MO88"/>
    <mergeCell ref="NC88:ND88"/>
    <mergeCell ref="NR88:NS88"/>
    <mergeCell ref="OG88:OH88"/>
    <mergeCell ref="OV88:OW88"/>
    <mergeCell ref="MN89:MO89"/>
    <mergeCell ref="NC89:ND89"/>
    <mergeCell ref="NR89:NS89"/>
    <mergeCell ref="OG89:OH89"/>
    <mergeCell ref="OV89:OW89"/>
    <mergeCell ref="MP100:NB100"/>
    <mergeCell ref="NE100:NQ100"/>
    <mergeCell ref="NT100:OF100"/>
    <mergeCell ref="OI100:OU100"/>
    <mergeCell ref="OX100:PJ100"/>
    <mergeCell ref="MN101:MO101"/>
    <mergeCell ref="NC101:ND101"/>
    <mergeCell ref="NR101:NS101"/>
    <mergeCell ref="OG101:OH101"/>
    <mergeCell ref="OV101:OW101"/>
    <mergeCell ref="MN102:MO102"/>
    <mergeCell ref="NC102:ND102"/>
    <mergeCell ref="NR102:NS102"/>
    <mergeCell ref="OG102:OH102"/>
    <mergeCell ref="OV102:OW102"/>
    <mergeCell ref="MN103:MO103"/>
    <mergeCell ref="NC103:ND103"/>
    <mergeCell ref="NR103:NS103"/>
    <mergeCell ref="OG103:OH103"/>
    <mergeCell ref="OV103:OW103"/>
    <mergeCell ref="MN104:MO104"/>
    <mergeCell ref="NC104:ND104"/>
    <mergeCell ref="NR104:NS104"/>
    <mergeCell ref="OG104:OH104"/>
    <mergeCell ref="OV104:OW104"/>
    <mergeCell ref="MN105:MO105"/>
    <mergeCell ref="NC105:ND105"/>
    <mergeCell ref="NR105:NS105"/>
    <mergeCell ref="OG105:OH105"/>
    <mergeCell ref="OV105:OW105"/>
    <mergeCell ref="MN106:MO106"/>
    <mergeCell ref="NC106:ND106"/>
    <mergeCell ref="NR106:NS106"/>
    <mergeCell ref="OG106:OH106"/>
    <mergeCell ref="OV106:OW106"/>
    <mergeCell ref="MN107:MO107"/>
    <mergeCell ref="NC107:ND107"/>
    <mergeCell ref="NR107:NS107"/>
    <mergeCell ref="OG107:OH107"/>
    <mergeCell ref="OV107:OW107"/>
    <mergeCell ref="MP118:NB118"/>
    <mergeCell ref="NE118:NQ118"/>
    <mergeCell ref="NT118:OF118"/>
    <mergeCell ref="OI118:OU118"/>
    <mergeCell ref="OX118:PJ118"/>
    <mergeCell ref="MN119:MO119"/>
    <mergeCell ref="NC119:ND119"/>
    <mergeCell ref="NR119:NS119"/>
    <mergeCell ref="OG119:OH119"/>
    <mergeCell ref="OV119:OW119"/>
    <mergeCell ref="MN120:MO120"/>
    <mergeCell ref="NC120:ND120"/>
    <mergeCell ref="NR120:NS120"/>
    <mergeCell ref="OG120:OH120"/>
    <mergeCell ref="OV120:OW120"/>
    <mergeCell ref="MN121:MO121"/>
    <mergeCell ref="NC121:ND121"/>
    <mergeCell ref="NR121:NS121"/>
    <mergeCell ref="OG121:OH121"/>
    <mergeCell ref="OV121:OW121"/>
    <mergeCell ref="MN122:MO122"/>
    <mergeCell ref="NC122:ND122"/>
    <mergeCell ref="NR122:NS122"/>
    <mergeCell ref="OG122:OH122"/>
    <mergeCell ref="OV122:OW122"/>
    <mergeCell ref="MN123:MO123"/>
    <mergeCell ref="NC123:ND123"/>
    <mergeCell ref="NR123:NS123"/>
    <mergeCell ref="OG123:OH123"/>
    <mergeCell ref="OV123:OW123"/>
    <mergeCell ref="MN124:MO124"/>
    <mergeCell ref="NC124:ND124"/>
    <mergeCell ref="NR124:NS124"/>
    <mergeCell ref="OG124:OH124"/>
    <mergeCell ref="OV124:OW124"/>
    <mergeCell ref="MN125:MO125"/>
    <mergeCell ref="NC125:ND125"/>
    <mergeCell ref="NR125:NS125"/>
    <mergeCell ref="OG125:OH125"/>
    <mergeCell ref="OV125:OW125"/>
    <mergeCell ref="MP136:NB136"/>
    <mergeCell ref="NE136:NQ136"/>
    <mergeCell ref="NT136:OF136"/>
    <mergeCell ref="OI136:OU136"/>
    <mergeCell ref="OX136:PJ136"/>
    <mergeCell ref="MN137:MO137"/>
    <mergeCell ref="NC137:ND137"/>
    <mergeCell ref="NR137:NS137"/>
    <mergeCell ref="OG137:OH137"/>
    <mergeCell ref="OV137:OW137"/>
    <mergeCell ref="MN138:MO138"/>
    <mergeCell ref="NC138:ND138"/>
    <mergeCell ref="NR138:NS138"/>
    <mergeCell ref="OG138:OH138"/>
    <mergeCell ref="OV138:OW138"/>
    <mergeCell ref="MN139:MO139"/>
    <mergeCell ref="NC139:ND139"/>
    <mergeCell ref="NR139:NS139"/>
    <mergeCell ref="OG139:OH139"/>
    <mergeCell ref="OV139:OW139"/>
    <mergeCell ref="MN140:MO140"/>
    <mergeCell ref="NC140:ND140"/>
    <mergeCell ref="NR140:NS140"/>
    <mergeCell ref="OG140:OH140"/>
    <mergeCell ref="OV140:OW140"/>
    <mergeCell ref="MN141:MO141"/>
    <mergeCell ref="NC141:ND141"/>
    <mergeCell ref="NR141:NS141"/>
    <mergeCell ref="OG141:OH141"/>
    <mergeCell ref="OV141:OW141"/>
    <mergeCell ref="MN142:MO142"/>
    <mergeCell ref="NC142:ND142"/>
    <mergeCell ref="NR142:NS142"/>
    <mergeCell ref="OG142:OH142"/>
    <mergeCell ref="OV142:OW142"/>
    <mergeCell ref="MN143:MO143"/>
    <mergeCell ref="NC143:ND143"/>
    <mergeCell ref="NR143:NS143"/>
    <mergeCell ref="OG143:OH143"/>
    <mergeCell ref="OV143:OW143"/>
    <mergeCell ref="MP154:NB154"/>
    <mergeCell ref="NE154:NQ154"/>
    <mergeCell ref="NT154:OF154"/>
    <mergeCell ref="OI154:OU154"/>
    <mergeCell ref="OX154:PJ154"/>
    <mergeCell ref="MN155:MO155"/>
    <mergeCell ref="NC155:ND155"/>
    <mergeCell ref="NR155:NS155"/>
    <mergeCell ref="OG155:OH155"/>
    <mergeCell ref="OV155:OW155"/>
    <mergeCell ref="MN156:MO156"/>
    <mergeCell ref="NC156:ND156"/>
    <mergeCell ref="NR156:NS156"/>
    <mergeCell ref="OG156:OH156"/>
    <mergeCell ref="OV156:OW156"/>
    <mergeCell ref="MN157:MO157"/>
    <mergeCell ref="NC157:ND157"/>
    <mergeCell ref="NR157:NS157"/>
    <mergeCell ref="OG157:OH157"/>
    <mergeCell ref="OV157:OW157"/>
    <mergeCell ref="MN158:MO158"/>
    <mergeCell ref="NC158:ND158"/>
    <mergeCell ref="NR158:NS158"/>
    <mergeCell ref="OG158:OH158"/>
    <mergeCell ref="OV158:OW158"/>
    <mergeCell ref="MN159:MO159"/>
    <mergeCell ref="NC159:ND159"/>
    <mergeCell ref="NR159:NS159"/>
    <mergeCell ref="OG159:OH159"/>
    <mergeCell ref="OV159:OW159"/>
    <mergeCell ref="MN160:MO160"/>
    <mergeCell ref="NC160:ND160"/>
    <mergeCell ref="NR160:NS160"/>
    <mergeCell ref="OG160:OH160"/>
    <mergeCell ref="OV160:OW160"/>
    <mergeCell ref="MN161:MO161"/>
    <mergeCell ref="NC161:ND161"/>
    <mergeCell ref="NR161:NS161"/>
    <mergeCell ref="OG161:OH161"/>
    <mergeCell ref="OV161:OW161"/>
    <mergeCell ref="MP172:NB172"/>
    <mergeCell ref="NE172:NQ172"/>
    <mergeCell ref="NT172:OF172"/>
    <mergeCell ref="OI172:OU172"/>
    <mergeCell ref="OX172:PJ172"/>
    <mergeCell ref="MN173:MO173"/>
    <mergeCell ref="NC173:ND173"/>
    <mergeCell ref="NR173:NS173"/>
    <mergeCell ref="OG173:OH173"/>
    <mergeCell ref="OV173:OW173"/>
    <mergeCell ref="MN174:MO174"/>
    <mergeCell ref="NC174:ND174"/>
    <mergeCell ref="NR174:NS174"/>
    <mergeCell ref="OG174:OH174"/>
    <mergeCell ref="OV174:OW174"/>
    <mergeCell ref="MN175:MO175"/>
    <mergeCell ref="NC175:ND175"/>
    <mergeCell ref="NR175:NS175"/>
    <mergeCell ref="OG175:OH175"/>
    <mergeCell ref="OV175:OW175"/>
    <mergeCell ref="MN176:MO176"/>
    <mergeCell ref="NC176:ND176"/>
    <mergeCell ref="NR176:NS176"/>
    <mergeCell ref="OG176:OH176"/>
    <mergeCell ref="OV176:OW176"/>
    <mergeCell ref="MN177:MO177"/>
    <mergeCell ref="NC177:ND177"/>
    <mergeCell ref="NR177:NS177"/>
    <mergeCell ref="OG177:OH177"/>
    <mergeCell ref="OV177:OW177"/>
    <mergeCell ref="MN178:MO178"/>
    <mergeCell ref="NC178:ND178"/>
    <mergeCell ref="NR178:NS178"/>
    <mergeCell ref="OG178:OH178"/>
    <mergeCell ref="OV178:OW178"/>
    <mergeCell ref="MN179:MO179"/>
    <mergeCell ref="NC179:ND179"/>
    <mergeCell ref="NR179:NS179"/>
    <mergeCell ref="OG179:OH179"/>
    <mergeCell ref="OV179:OW179"/>
    <mergeCell ref="MP190:NB190"/>
    <mergeCell ref="NE190:NQ190"/>
    <mergeCell ref="NT190:OF190"/>
    <mergeCell ref="OI190:OU190"/>
    <mergeCell ref="OX190:PJ190"/>
    <mergeCell ref="MN191:MO191"/>
    <mergeCell ref="NC191:ND191"/>
    <mergeCell ref="NR191:NS191"/>
    <mergeCell ref="OG191:OH191"/>
    <mergeCell ref="OV191:OW191"/>
    <mergeCell ref="MN192:MO192"/>
    <mergeCell ref="NC192:ND192"/>
    <mergeCell ref="NR192:NS192"/>
    <mergeCell ref="OG192:OH192"/>
    <mergeCell ref="OV192:OW192"/>
    <mergeCell ref="MN193:MO193"/>
    <mergeCell ref="NC193:ND193"/>
    <mergeCell ref="NR193:NS193"/>
    <mergeCell ref="OG193:OH193"/>
    <mergeCell ref="OV193:OW193"/>
    <mergeCell ref="MN194:MO194"/>
    <mergeCell ref="NC194:ND194"/>
    <mergeCell ref="NR194:NS194"/>
    <mergeCell ref="OG194:OH194"/>
    <mergeCell ref="OV194:OW194"/>
    <mergeCell ref="MN195:MO195"/>
    <mergeCell ref="NC195:ND195"/>
    <mergeCell ref="NR195:NS195"/>
    <mergeCell ref="OG195:OH195"/>
    <mergeCell ref="OV195:OW195"/>
    <mergeCell ref="MN196:MO196"/>
    <mergeCell ref="NC196:ND196"/>
    <mergeCell ref="NR196:NS196"/>
    <mergeCell ref="OG196:OH196"/>
    <mergeCell ref="OV196:OW196"/>
    <mergeCell ref="MN197:MO197"/>
    <mergeCell ref="NC197:ND197"/>
    <mergeCell ref="NR197:NS197"/>
    <mergeCell ref="OG197:OH197"/>
    <mergeCell ref="OV197:OW197"/>
    <mergeCell ref="MP208:NB208"/>
    <mergeCell ref="NE208:NQ208"/>
    <mergeCell ref="NT208:OF208"/>
    <mergeCell ref="OI208:OU208"/>
    <mergeCell ref="OX208:PJ208"/>
    <mergeCell ref="MN209:MO209"/>
    <mergeCell ref="NC209:ND209"/>
    <mergeCell ref="NR209:NS209"/>
    <mergeCell ref="OG209:OH209"/>
    <mergeCell ref="OV209:OW209"/>
    <mergeCell ref="MN210:MO210"/>
    <mergeCell ref="NC210:ND210"/>
    <mergeCell ref="NR210:NS210"/>
    <mergeCell ref="OG210:OH210"/>
    <mergeCell ref="OV210:OW210"/>
    <mergeCell ref="MN211:MO211"/>
    <mergeCell ref="NC211:ND211"/>
    <mergeCell ref="NR211:NS211"/>
    <mergeCell ref="OG211:OH211"/>
    <mergeCell ref="OV211:OW211"/>
    <mergeCell ref="MN212:MO212"/>
    <mergeCell ref="NC212:ND212"/>
    <mergeCell ref="NR212:NS212"/>
    <mergeCell ref="OG212:OH212"/>
    <mergeCell ref="OV212:OW212"/>
    <mergeCell ref="MN213:MO213"/>
    <mergeCell ref="NC213:ND213"/>
    <mergeCell ref="NR213:NS213"/>
    <mergeCell ref="OG213:OH213"/>
    <mergeCell ref="OV213:OW213"/>
    <mergeCell ref="MN214:MO214"/>
    <mergeCell ref="NC214:ND214"/>
    <mergeCell ref="NR214:NS214"/>
    <mergeCell ref="OG214:OH214"/>
    <mergeCell ref="OV214:OW214"/>
    <mergeCell ref="MN215:MO215"/>
    <mergeCell ref="NC215:ND215"/>
    <mergeCell ref="NR215:NS215"/>
    <mergeCell ref="OG215:OH215"/>
    <mergeCell ref="OV215:OW215"/>
    <mergeCell ref="A289:AA289"/>
    <mergeCell ref="B290:N290"/>
    <mergeCell ref="O290:AA290"/>
    <mergeCell ref="AB290:AN290"/>
    <mergeCell ref="AO290:BA290"/>
    <mergeCell ref="BB290:BN290"/>
    <mergeCell ref="BO290:CA290"/>
    <mergeCell ref="CB290:CN290"/>
    <mergeCell ref="CO290:DA290"/>
    <mergeCell ref="DB290:DN290"/>
    <mergeCell ref="DO290:EA290"/>
    <mergeCell ref="EB290:EN290"/>
    <mergeCell ref="EO290:FA290"/>
    <mergeCell ref="FB290:FN290"/>
    <mergeCell ref="FO290:GA290"/>
    <mergeCell ref="GB290:GN290"/>
    <mergeCell ref="GO290:HA290"/>
    <mergeCell ref="HB290:HN290"/>
    <mergeCell ref="HO290:IA290"/>
    <mergeCell ref="DC298:DJ298"/>
    <mergeCell ref="DM298:DY298"/>
    <mergeCell ref="DZ298:EL298"/>
    <mergeCell ref="EM298:EY298"/>
    <mergeCell ref="EZ298:FL298"/>
    <mergeCell ref="FM298:FY298"/>
    <mergeCell ref="FZ298:GL298"/>
    <mergeCell ref="GM298:GY298"/>
    <mergeCell ref="GZ298:HL298"/>
    <mergeCell ref="HM298:HY298"/>
    <mergeCell ref="HZ298:IL298"/>
    <mergeCell ref="IM298:IY298"/>
    <mergeCell ref="IZ298:JL298"/>
    <mergeCell ref="JM298:JY298"/>
    <mergeCell ref="JZ298:KL298"/>
    <mergeCell ref="KM298:KY298"/>
    <mergeCell ref="KZ298:LL298"/>
    <mergeCell ref="LM298:LY298"/>
    <mergeCell ref="LZ298:ML298"/>
    <mergeCell ref="MP298:NB298"/>
    <mergeCell ref="NE298:NQ298"/>
    <mergeCell ref="NT298:OF298"/>
    <mergeCell ref="OI298:OU298"/>
    <mergeCell ref="OX298:PJ298"/>
    <mergeCell ref="B299:N299"/>
    <mergeCell ref="O299:V299"/>
    <mergeCell ref="X299:AA299"/>
    <mergeCell ref="AF299:AR299"/>
    <mergeCell ref="AU299:BG299"/>
    <mergeCell ref="BJ299:BV299"/>
    <mergeCell ref="BY299:CK299"/>
    <mergeCell ref="CN299:CZ299"/>
    <mergeCell ref="MN299:MO299"/>
    <mergeCell ref="NC299:ND299"/>
    <mergeCell ref="NR299:NS299"/>
    <mergeCell ref="OG299:OH299"/>
    <mergeCell ref="OV299:OW299"/>
    <mergeCell ref="Y300:AA300"/>
    <mergeCell ref="AB300:AC300"/>
    <mergeCell ref="AD300:AE300"/>
    <mergeCell ref="AS300:AT300"/>
    <mergeCell ref="BH300:BI300"/>
    <mergeCell ref="BW300:BX300"/>
    <mergeCell ref="MN300:MO300"/>
    <mergeCell ref="NC300:ND300"/>
    <mergeCell ref="NR300:NS300"/>
    <mergeCell ref="OG300:OH300"/>
    <mergeCell ref="OV300:OW300"/>
    <mergeCell ref="Y301:AA301"/>
    <mergeCell ref="AB301:AC301"/>
    <mergeCell ref="AD301:AE301"/>
    <mergeCell ref="AS301:AT301"/>
    <mergeCell ref="BH301:BI301"/>
    <mergeCell ref="BW301:BX301"/>
    <mergeCell ref="MN301:MO301"/>
    <mergeCell ref="NC301:ND301"/>
    <mergeCell ref="NR301:NS301"/>
    <mergeCell ref="OG301:OH301"/>
    <mergeCell ref="OV301:OW301"/>
    <mergeCell ref="Y302:AA302"/>
    <mergeCell ref="AB302:AC302"/>
    <mergeCell ref="AD302:AE302"/>
    <mergeCell ref="AS302:AT302"/>
    <mergeCell ref="BH302:BI302"/>
    <mergeCell ref="BW302:BX302"/>
    <mergeCell ref="MN302:MO302"/>
    <mergeCell ref="NC302:ND302"/>
    <mergeCell ref="NR302:NS302"/>
    <mergeCell ref="OG302:OH302"/>
    <mergeCell ref="OV302:OW302"/>
    <mergeCell ref="Y303:AA303"/>
    <mergeCell ref="AB303:AC303"/>
    <mergeCell ref="AD303:AE303"/>
    <mergeCell ref="AS303:AT303"/>
    <mergeCell ref="BH303:BI303"/>
    <mergeCell ref="BW303:BX303"/>
    <mergeCell ref="MN303:MO303"/>
    <mergeCell ref="NC303:ND303"/>
    <mergeCell ref="NR303:NS303"/>
    <mergeCell ref="OG303:OH303"/>
    <mergeCell ref="OV303:OW303"/>
    <mergeCell ref="Y304:AA304"/>
    <mergeCell ref="AB304:AC304"/>
    <mergeCell ref="AD304:AE304"/>
    <mergeCell ref="AS304:AT304"/>
    <mergeCell ref="BH304:BI304"/>
    <mergeCell ref="BW304:BX304"/>
    <mergeCell ref="MN304:MO304"/>
    <mergeCell ref="NC304:ND304"/>
    <mergeCell ref="NR304:NS304"/>
    <mergeCell ref="OG304:OH304"/>
    <mergeCell ref="OV304:OW304"/>
    <mergeCell ref="Y305:AA305"/>
    <mergeCell ref="AB305:AC305"/>
    <mergeCell ref="AD305:AE305"/>
    <mergeCell ref="AS305:AT305"/>
    <mergeCell ref="BH305:BI305"/>
    <mergeCell ref="BW305:BX305"/>
    <mergeCell ref="MN305:MO305"/>
    <mergeCell ref="NC305:ND305"/>
    <mergeCell ref="NR305:NS305"/>
    <mergeCell ref="OG305:OH305"/>
    <mergeCell ref="OV305:OW305"/>
    <mergeCell ref="A325:AA325"/>
    <mergeCell ref="B326:N326"/>
    <mergeCell ref="O326:AA326"/>
    <mergeCell ref="AB326:AN326"/>
    <mergeCell ref="AO326:BA326"/>
    <mergeCell ref="BB326:BN326"/>
    <mergeCell ref="BO326:CA326"/>
    <mergeCell ref="CB326:CN326"/>
    <mergeCell ref="CO326:DA326"/>
    <mergeCell ref="DB326:DN326"/>
    <mergeCell ref="DO326:EA326"/>
    <mergeCell ref="EB326:EN326"/>
    <mergeCell ref="EO326:FA326"/>
    <mergeCell ref="FB326:FN326"/>
    <mergeCell ref="FO326:GA326"/>
    <mergeCell ref="GB326:GN326"/>
    <mergeCell ref="GO326:HA326"/>
    <mergeCell ref="HB326:HN326"/>
    <mergeCell ref="HO326:IA326"/>
    <mergeCell ref="DC334:DJ334"/>
    <mergeCell ref="DM334:DY334"/>
    <mergeCell ref="DZ334:EL334"/>
    <mergeCell ref="EM334:EY334"/>
    <mergeCell ref="EZ334:FL334"/>
    <mergeCell ref="FM334:FY334"/>
    <mergeCell ref="FZ334:GL334"/>
    <mergeCell ref="GM334:GY334"/>
    <mergeCell ref="GZ334:HL334"/>
    <mergeCell ref="HM334:HY334"/>
    <mergeCell ref="HZ334:IL334"/>
    <mergeCell ref="IM334:IY334"/>
    <mergeCell ref="IZ334:JL334"/>
    <mergeCell ref="JM334:JY334"/>
    <mergeCell ref="JZ334:KL334"/>
    <mergeCell ref="KM334:KY334"/>
    <mergeCell ref="KZ334:LL334"/>
    <mergeCell ref="LM334:LY334"/>
    <mergeCell ref="LZ334:ML334"/>
    <mergeCell ref="MP334:NB334"/>
    <mergeCell ref="NE334:NQ334"/>
    <mergeCell ref="NT334:OF334"/>
    <mergeCell ref="OI334:OU334"/>
    <mergeCell ref="OX334:PJ334"/>
    <mergeCell ref="B335:N335"/>
    <mergeCell ref="O335:V335"/>
    <mergeCell ref="X335:AA335"/>
    <mergeCell ref="AF335:AR335"/>
    <mergeCell ref="AU335:BG335"/>
    <mergeCell ref="BJ335:BV335"/>
    <mergeCell ref="BY335:CK335"/>
    <mergeCell ref="CN335:CZ335"/>
    <mergeCell ref="MN335:MO335"/>
    <mergeCell ref="NC335:ND335"/>
    <mergeCell ref="NR335:NS335"/>
    <mergeCell ref="OG335:OH335"/>
    <mergeCell ref="OV335:OW335"/>
    <mergeCell ref="Y336:AA336"/>
    <mergeCell ref="AB336:AC336"/>
    <mergeCell ref="AD336:AE336"/>
    <mergeCell ref="AS336:AT336"/>
    <mergeCell ref="BH336:BI336"/>
    <mergeCell ref="BW336:BX336"/>
    <mergeCell ref="MN336:MO336"/>
    <mergeCell ref="NC336:ND336"/>
    <mergeCell ref="NR336:NS336"/>
    <mergeCell ref="OG336:OH336"/>
    <mergeCell ref="OV336:OW336"/>
    <mergeCell ref="Y337:AA337"/>
    <mergeCell ref="AB337:AC337"/>
    <mergeCell ref="AD337:AE337"/>
    <mergeCell ref="AS337:AT337"/>
    <mergeCell ref="BH337:BI337"/>
    <mergeCell ref="BW337:BX337"/>
    <mergeCell ref="MN337:MO337"/>
    <mergeCell ref="NC337:ND337"/>
    <mergeCell ref="NR337:NS337"/>
    <mergeCell ref="OG337:OH337"/>
    <mergeCell ref="OV337:OW337"/>
    <mergeCell ref="Y338:AA338"/>
    <mergeCell ref="AB338:AC338"/>
    <mergeCell ref="AD338:AE338"/>
    <mergeCell ref="AS338:AT338"/>
    <mergeCell ref="BH338:BI338"/>
    <mergeCell ref="BW338:BX338"/>
    <mergeCell ref="MN338:MO338"/>
    <mergeCell ref="NC338:ND338"/>
    <mergeCell ref="NR338:NS338"/>
    <mergeCell ref="OG338:OH338"/>
    <mergeCell ref="OV338:OW338"/>
    <mergeCell ref="Y339:AA339"/>
    <mergeCell ref="AB339:AC339"/>
    <mergeCell ref="AD339:AE339"/>
    <mergeCell ref="AS339:AT339"/>
    <mergeCell ref="BH339:BI339"/>
    <mergeCell ref="BW339:BX339"/>
    <mergeCell ref="MN339:MO339"/>
    <mergeCell ref="NC339:ND339"/>
    <mergeCell ref="NR339:NS339"/>
    <mergeCell ref="OG339:OH339"/>
    <mergeCell ref="OV339:OW339"/>
    <mergeCell ref="Y340:AA340"/>
    <mergeCell ref="AB340:AC340"/>
    <mergeCell ref="AD340:AE340"/>
    <mergeCell ref="AS340:AT340"/>
    <mergeCell ref="BH340:BI340"/>
    <mergeCell ref="BW340:BX340"/>
    <mergeCell ref="MN340:MO340"/>
    <mergeCell ref="NC340:ND340"/>
    <mergeCell ref="NR340:NS340"/>
    <mergeCell ref="OG340:OH340"/>
    <mergeCell ref="OV340:OW340"/>
    <mergeCell ref="Y341:AA341"/>
    <mergeCell ref="AB341:AC341"/>
    <mergeCell ref="AD341:AE341"/>
    <mergeCell ref="AS341:AT341"/>
    <mergeCell ref="BH341:BI341"/>
    <mergeCell ref="BW341:BX341"/>
    <mergeCell ref="MN341:MO341"/>
    <mergeCell ref="NC341:ND341"/>
    <mergeCell ref="NR341:NS341"/>
    <mergeCell ref="OG341:OH341"/>
    <mergeCell ref="OV341:OW341"/>
    <mergeCell ref="A343:AA343"/>
    <mergeCell ref="B344:N344"/>
    <mergeCell ref="O344:AA344"/>
    <mergeCell ref="AB344:AN344"/>
    <mergeCell ref="AO344:BA344"/>
    <mergeCell ref="BB344:BN344"/>
    <mergeCell ref="BO344:CA344"/>
    <mergeCell ref="CB344:CN344"/>
    <mergeCell ref="CO344:DA344"/>
    <mergeCell ref="DB344:DN344"/>
    <mergeCell ref="DO344:EA344"/>
    <mergeCell ref="EB344:EN344"/>
    <mergeCell ref="EO344:FA344"/>
    <mergeCell ref="FB344:FN344"/>
    <mergeCell ref="FO344:GA344"/>
    <mergeCell ref="GB344:GN344"/>
    <mergeCell ref="GO344:HA344"/>
    <mergeCell ref="HB344:HN344"/>
    <mergeCell ref="HO344:IA344"/>
    <mergeCell ref="DC352:DJ352"/>
    <mergeCell ref="DM352:DY352"/>
    <mergeCell ref="DZ352:EL352"/>
    <mergeCell ref="EM352:EY352"/>
    <mergeCell ref="EZ352:FL352"/>
    <mergeCell ref="FM352:FY352"/>
    <mergeCell ref="FZ352:GL352"/>
    <mergeCell ref="GM352:GY352"/>
    <mergeCell ref="GZ352:HL352"/>
    <mergeCell ref="HM352:HY352"/>
    <mergeCell ref="HZ352:IL352"/>
    <mergeCell ref="IM352:IY352"/>
    <mergeCell ref="IZ352:JL352"/>
    <mergeCell ref="JM352:JY352"/>
    <mergeCell ref="JZ352:KL352"/>
    <mergeCell ref="KM352:KY352"/>
    <mergeCell ref="KZ352:LL352"/>
    <mergeCell ref="LM352:LY352"/>
    <mergeCell ref="LZ352:ML352"/>
    <mergeCell ref="MP352:NB352"/>
    <mergeCell ref="NE352:NQ352"/>
    <mergeCell ref="NT352:OF352"/>
    <mergeCell ref="OI352:OU352"/>
    <mergeCell ref="OX352:PJ352"/>
    <mergeCell ref="B353:N353"/>
    <mergeCell ref="O353:V353"/>
    <mergeCell ref="X353:AA353"/>
    <mergeCell ref="AF353:AR353"/>
    <mergeCell ref="AU353:BG353"/>
    <mergeCell ref="BJ353:BV353"/>
    <mergeCell ref="BY353:CK353"/>
    <mergeCell ref="CN353:CZ353"/>
    <mergeCell ref="MN353:MO353"/>
    <mergeCell ref="NC353:ND353"/>
    <mergeCell ref="NR353:NS353"/>
    <mergeCell ref="OG353:OH353"/>
    <mergeCell ref="OV353:OW353"/>
    <mergeCell ref="Y354:AA354"/>
    <mergeCell ref="AB354:AC354"/>
    <mergeCell ref="AD354:AE354"/>
    <mergeCell ref="AS354:AT354"/>
    <mergeCell ref="BH354:BI354"/>
    <mergeCell ref="BW354:BX354"/>
    <mergeCell ref="MN354:MO354"/>
    <mergeCell ref="NC354:ND354"/>
    <mergeCell ref="NR354:NS354"/>
    <mergeCell ref="OG354:OH354"/>
    <mergeCell ref="OV354:OW354"/>
    <mergeCell ref="Y355:AA355"/>
    <mergeCell ref="AB355:AC355"/>
    <mergeCell ref="AD355:AE355"/>
    <mergeCell ref="AS355:AT355"/>
    <mergeCell ref="BH355:BI355"/>
    <mergeCell ref="BW355:BX355"/>
    <mergeCell ref="MN355:MO355"/>
    <mergeCell ref="NC355:ND355"/>
    <mergeCell ref="NR355:NS355"/>
    <mergeCell ref="OG355:OH355"/>
    <mergeCell ref="OV355:OW355"/>
    <mergeCell ref="Y356:AA356"/>
    <mergeCell ref="AB356:AC356"/>
    <mergeCell ref="AD356:AE356"/>
    <mergeCell ref="AS356:AT356"/>
    <mergeCell ref="BH356:BI356"/>
    <mergeCell ref="BW356:BX356"/>
    <mergeCell ref="MN356:MO356"/>
    <mergeCell ref="NC356:ND356"/>
    <mergeCell ref="NR356:NS356"/>
    <mergeCell ref="OG356:OH356"/>
    <mergeCell ref="OV356:OW356"/>
    <mergeCell ref="Y357:AA357"/>
    <mergeCell ref="AB357:AC357"/>
    <mergeCell ref="AD357:AE357"/>
    <mergeCell ref="AS357:AT357"/>
    <mergeCell ref="BH357:BI357"/>
    <mergeCell ref="BW357:BX357"/>
    <mergeCell ref="MN357:MO357"/>
    <mergeCell ref="NC357:ND357"/>
    <mergeCell ref="NR357:NS357"/>
    <mergeCell ref="OG357:OH357"/>
    <mergeCell ref="OV357:OW357"/>
    <mergeCell ref="Y358:AA358"/>
    <mergeCell ref="AB358:AC358"/>
    <mergeCell ref="AD358:AE358"/>
    <mergeCell ref="AS358:AT358"/>
    <mergeCell ref="BH358:BI358"/>
    <mergeCell ref="BW358:BX358"/>
    <mergeCell ref="MN358:MO358"/>
    <mergeCell ref="NC358:ND358"/>
    <mergeCell ref="NR358:NS358"/>
    <mergeCell ref="OG358:OH358"/>
    <mergeCell ref="OV358:OW358"/>
    <mergeCell ref="Y359:AA359"/>
    <mergeCell ref="AB359:AC359"/>
    <mergeCell ref="AD359:AE359"/>
    <mergeCell ref="AS359:AT359"/>
    <mergeCell ref="BH359:BI359"/>
    <mergeCell ref="BW359:BX359"/>
    <mergeCell ref="MN359:MO359"/>
    <mergeCell ref="NC359:ND359"/>
    <mergeCell ref="NR359:NS359"/>
    <mergeCell ref="OG359:OH359"/>
    <mergeCell ref="OV359:OW359"/>
  </mergeCells>
  <conditionalFormatting sqref="O31:V35 O48:V53 O67:V71 O85:V89 O103:V107 O121:V125 O139:V143 O157:V161 O175:V179 O193:V197 O211:V215 O229:V233 O247:V251 O265:V269 O283:V287 O301:V305 O319:V323 O336:V341 O355:V359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1:K35 B49:K53 AF31:AO35 AF49:AO53 AU49:BD53 AU31:BD35 CD13:CH17 BJ31:BS35 BY31:CH35 BJ49:BS53 BY49:CH53 B67:K71 AF67:AO71 AU67:BD71 BJ67:BS71 BY67:CH71 B85:K89 AF85:AO89 AU85:BD89 BJ85:BS89 BY85:CH89 CN85:CW89 CN67:CW71 CN49:CW53 CN31:CW35 CN13:CW17 E13:E17 B103:K107 AF103:AO107 AU103:BD107 BJ103:BS107 BY103:CH107 CN103:CW107 B121:K125 AF121:AO125 AU121:BD125 BJ121:BS125 BY121:CH125 CN121:CW125 CN139:CW143 BY139:CH143 BJ139:BS143 AU139:BD143 AF139:AO143 B139:K143 AF157:AO161 AU157:BD161 BJ157:BS161 B157:K161 BY157:CH161 CN157:CW161 CN175:CW179 BY175:CH179 BJ175:BS179 AU175:BD179 AF175:AO179 B175:K179 B193:K197 AF193:AO197 AU193:BD197 BJ193:BS197 BY193:CH197 CN193:CW197 CN211:CW215 BY211:CH215 BJ211:BS215 AU211:BD215 AF211:AO215 B211:K215 AF229:AO233 B229:K233 AU229:BD233 BJ229:BS233 BY229:CH233 CN229:CW233 BY247:CH251 CN247:CW251 BJ247:BS251 AU247:BD251 AF247:AO251 B247:K251 AF265:AO269 B265:K269 AU265:BD269 BJ265:BS269 BY265:CH269 CN265:CW269 B283:K287 B292:K296 B301:K306 AF283:AO287 AF301:AO305 AU301:BD305 AU283:BD287 BJ283:BS287 BJ301:BS305 BY283:CH287 BY301:CH305 CN301:CW305 CN283:CW287 B319:K323 AF319:AO323 AU319:BD323 BJ319:BS323 BY319:CH323 CN319:CW323 CN337:CW341 BY337:CH341 BJ337:BS341 AU337:BD341 AF337:AO341 B337:K341 CN355:CW359 BY355:CH359 BJ355:BS359 AU355:BD359 AF355:AO359 B355:K359">
    <cfRule type="colorScale" priority="1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D17 Y30:AA35 Y48:AA53 Y66:AA72 Y84:AA89 Y102:AA107 Y120:AA125 Y138:AA143 Y156:AA161 Y174:AA179 Y192:AA197 Y210:AA215 Y228:AA233 Y246:AA251 Y264:AA269 Y282:AA287 Y300:AA305 Y318:AA323 Y336:AA341 Y354:AA359">
    <cfRule type="colorScale" priority="1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66:AC71 AB48:AC53 AB84:AC89 AB102:AC107 AB120:AC125 AB138:AC143 AB156:AC161 AB174:AC179 AB192:AC197 AB210:AC215 AB228:AC233 AB246:AC251 AB264:AC269 AB282:AC287 AB300:AC305 AB318:AC323 AB336:AC341 AB354:AC359 AB30:AC35">
    <cfRule type="colorScale" priority="134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L31:N35 L49:N53 AP49:AR53 BE49:BG53 BE31:BG35 AP31:AR35 CI13:CK17 BT31:BV35 CI31:CK35 CI49:CK53 BT49:BV53 CI67:CK71 BT67:BV71 BE67:BG71 AP67:AR71 L67:N71 L85:N89 AP85:AR89 BE85:BG89 BT85:BV89 CI85:CK89 CX85:CZ89 CX67:CZ71 CX49:CZ53 CX31:CZ35 CX13:CZ17 AP103:AR107 BE103:BG107 BT103:BV107 CI103:CK107 CX103:CZ107 L103:N107 L121:N125 AP121:AR125 BE121:BG125 BT121:BV125 CX121:CZ125 CI121:CK125 L139:N143 AP139:AR143 BE139:BG143 BT139:BV143 CI139:CK143 CX139:CZ143 CX157:CZ161 CI157:CK161 BT157:BV161 BE157:BG161 AP157:AR161 L157:N161 L175:N179 AP175:AR179 BE175:BG179 BT175:BV179 CI175:CK179 CX175:CZ179 CX193:CZ197 CI193:CK197 BT193:BV197 BE193:BG197 AP193:AR197 L193:N197 L211:N215 AP211:AR215 BE211:BG215 BT211:BV215 CI211:CK215 CX211:CZ215 CI229:CK233 BT229:BV233 BE229:BG233 AP229:AR233 CX229:CZ233 L229:N233 L247:N251 AP247:AR251 BE247:BG251 BT247:BV251 CI247:CK251 CX247:CZ251 CX265:CZ269 CI265:CK269 BT265:BV269 BE265:BG269 AP265:AR269 L265:N269 L301:N305 L283:N287 AP283:AR287 AP301:AR305 BE301:BG305 BE283:BG287 BT283:BV287 BT301:BV305 CI283:CK287 CX283:CZ287 CX301:CZ305 CI301:CK305 L319:N323 AP319:AR323 BE319:BG323 BT319:BV323 CI319:CK323 CX319:CZ323 CX337:CZ341 BE337:BG341 BT337:BV341 CI337:CK341 AP337:AR341 L337:N341 CX355:CZ359 CI355:CK359 BT355:BV359 BE355:BG359 AP355:AR359 L355:N359">
    <cfRule type="colorScale" priority="1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C156:DJ161 DC138:DJ143 DC120:DJ126 DC102:DJ107 DC84:DJ89 DC66:DJ71 DC48:DJ53 DC30:DJ35 G12:N17 DC173:DJ179 DM174:ML179 DM156:ML161 DM138:ML143 DM120:ML125 DM102:ML107 DM84:ML89 DM66:ML71 DM48:ML53 DM30:ML35 DC192:DJ197 DM192:ML197 DC210:DJ215 DM210:ML215 DM228:ML233 DC228:DJ233 DC246:DJ251 DM246:ML251 DM264:ML269 DC264:DJ269 OX264:PJ269 OI264:OU269 NT264:OF269 NE264:NQ269 MP264:NB269 MP246:NB251 NE246:NQ251 NT246:OF251 OI246:OU251 OX246:PJ251 OX228:PJ233 OI228:OU233 NT228:OF233 NE228:NQ233 MP228:NB233 MP210:NB215 NE210:NQ215 NT210:OF215 OI210:OU215 OX210:PJ215 OX192:PJ197 OI192:OU197 NT192:OF197 NE192:NQ197 MP192:NB197 OX174:PJ179 OI174:OU179 NT174:OF179 NE174:NQ179 MP174:NB179 OX156:PK161 OI156:OU161 NT156:OF161 NE156:NQ161 MP156:NB161 MP138:NB143 NE138:NQ143 NT138:OF143 OI138:OU143 OX138:PJ143 OX120:PJ125 OI120:OU125 NT120:OF125 NE120:NQ125 MP120:NB125 MP102:NB107 NE102:NQ107 NT102:OF107 OI102:OU107 OX102:PJ107 OX12:PJ17 OI12:OU17 NT12:OF17 NE12:NQ17 MP12:NB17 MP29:NB35 NE30:NQ35 NT30:OF35 OI30:OU35 OX30:PJ35 OX48:PJ53 OI48:OU53 NT48:OF53 NE48:NQ53 MP48:NB53 MP66:NB71 NE66:NQ71 NT66:OF71 OI66:OU71 OX66:PJ71 MP84:NB89 NE84:NQ89 NT84:OF89 OI84:OU89 OX84:PJ89 OX282:PJ287 OI282:OU287 NT282:OF287 NE282:NQ287 MP282:NB287 MP300:NB305 NE300:NQ305 NT300:OF305 OI300:OU305 OX300:PJ305 DM300:ML305 DC300:DJ305 DC281:DJ287 DM282:ML287 OX318:PJ323 OI318:OU323 NT318:OF323 NE318:NQ323 MP318:NB323 DM318:ML323 DC318:DJ323 DC336:DJ341 DM336:ML341 MP336:NB341 NE336:NQ341 NT336:OF341 OI336:OU341 OX336:PJ341 OX354:PJ359 OI354:OU359 NT354:OF359 NE354:NQ359 MP354:NB359 DM354:ML359 DC354:DJ359 FZ12:ML17 Q12:CC17">
    <cfRule type="colorScale" priority="96">
      <colorScale>
        <cfvo type="percentile" val="30"/>
        <cfvo type="percentile" val="60"/>
        <cfvo type="percentile" val="97"/>
        <color rgb="FFF8696B"/>
        <color rgb="FFFCFCFF"/>
        <color rgb="FF5A8AC6"/>
      </colorScale>
    </cfRule>
  </conditionalFormatting>
  <conditionalFormatting sqref="A292:XFD296 A274:XFD278 A22:XFD26 A40:XFD44 A58:XFD62 A76:XFD80 A94:XFD98 A112:XFD116 A130:XFD134 A148:XFD152 A166:XFD170 A184:XFD188 A202:XFD206 A220:XFD224 A238:XFD242 A256:XFD260 A310:XFD314 A328:XFD332 A346:XFD350 IJ4:XFD8 A4:IA8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262"/>
  <sheetViews>
    <sheetView workbookViewId="0">
      <pane xSplit="3" ySplit="1" topLeftCell="AI233" activePane="bottomRight" state="frozen"/>
      <selection pane="topRight" activeCell="D1" sqref="D1"/>
      <selection pane="bottomLeft" activeCell="A2" sqref="A2"/>
      <selection pane="bottomRight" activeCell="AV241" sqref="AV241"/>
    </sheetView>
  </sheetViews>
  <sheetFormatPr defaultRowHeight="15" x14ac:dyDescent="0.25"/>
  <cols>
    <col min="1" max="1" width="3.7109375" bestFit="1" customWidth="1"/>
    <col min="2" max="8" width="5" bestFit="1" customWidth="1"/>
    <col min="9" max="9" width="5.140625" bestFit="1" customWidth="1"/>
    <col min="10" max="18" width="5" bestFit="1" customWidth="1"/>
    <col min="19" max="19" width="6.140625" bestFit="1" customWidth="1"/>
    <col min="20" max="20" width="4.28515625" bestFit="1" customWidth="1"/>
    <col min="21" max="40" width="5" bestFit="1" customWidth="1"/>
    <col min="41" max="42" width="4" bestFit="1" customWidth="1"/>
    <col min="43" max="49" width="5" bestFit="1" customWidth="1"/>
    <col min="50" max="50" width="5" style="17" customWidth="1"/>
    <col min="51" max="52" width="7.7109375" customWidth="1"/>
    <col min="53" max="53" width="8.42578125" customWidth="1"/>
    <col min="54" max="54" width="8.7109375" customWidth="1"/>
    <col min="55" max="55" width="12" bestFit="1" customWidth="1"/>
    <col min="56" max="237" width="5.28515625" customWidth="1"/>
  </cols>
  <sheetData>
    <row r="1" spans="1:97" s="17" customFormat="1" x14ac:dyDescent="0.25">
      <c r="D1" s="1" t="s">
        <v>79</v>
      </c>
      <c r="E1" s="1" t="s">
        <v>80</v>
      </c>
      <c r="F1" s="1" t="s">
        <v>81</v>
      </c>
      <c r="G1" s="1" t="s">
        <v>82</v>
      </c>
      <c r="H1" s="17" t="s">
        <v>83</v>
      </c>
      <c r="I1" s="17" t="s">
        <v>84</v>
      </c>
      <c r="J1" s="17" t="s">
        <v>85</v>
      </c>
      <c r="K1" s="17" t="s">
        <v>86</v>
      </c>
      <c r="L1" s="17" t="s">
        <v>87</v>
      </c>
      <c r="M1" s="17" t="s">
        <v>88</v>
      </c>
      <c r="N1" s="17" t="s">
        <v>89</v>
      </c>
      <c r="O1" s="1" t="s">
        <v>35</v>
      </c>
      <c r="P1" s="1" t="s">
        <v>92</v>
      </c>
      <c r="Q1" s="1" t="s">
        <v>93</v>
      </c>
      <c r="R1" s="1" t="s">
        <v>94</v>
      </c>
      <c r="S1" s="1" t="s">
        <v>98</v>
      </c>
      <c r="T1" s="17" t="s">
        <v>30</v>
      </c>
      <c r="U1" s="17" t="s">
        <v>90</v>
      </c>
      <c r="V1" s="17" t="s">
        <v>91</v>
      </c>
      <c r="W1" s="17" t="s">
        <v>100</v>
      </c>
      <c r="X1" s="17" t="s">
        <v>95</v>
      </c>
      <c r="Y1" s="17" t="s">
        <v>96</v>
      </c>
      <c r="Z1" s="17" t="s">
        <v>97</v>
      </c>
      <c r="AA1" s="17" t="s">
        <v>99</v>
      </c>
      <c r="AB1" s="17" t="s">
        <v>101</v>
      </c>
      <c r="AC1" s="1" t="s">
        <v>102</v>
      </c>
      <c r="AD1" s="1" t="s">
        <v>103</v>
      </c>
      <c r="AE1" s="1" t="s">
        <v>104</v>
      </c>
      <c r="AF1" s="1" t="s">
        <v>107</v>
      </c>
      <c r="AG1" s="1" t="s">
        <v>108</v>
      </c>
      <c r="AH1" s="1" t="s">
        <v>109</v>
      </c>
      <c r="AI1" s="17" t="s">
        <v>105</v>
      </c>
      <c r="AJ1" s="17" t="s">
        <v>106</v>
      </c>
      <c r="AK1" s="17" t="s">
        <v>110</v>
      </c>
      <c r="AL1" s="1" t="s">
        <v>111</v>
      </c>
      <c r="AM1" s="1" t="s">
        <v>81</v>
      </c>
      <c r="AN1" s="1" t="s">
        <v>112</v>
      </c>
      <c r="AO1" s="1" t="s">
        <v>113</v>
      </c>
      <c r="AP1" s="1" t="s">
        <v>34</v>
      </c>
      <c r="AQ1" s="1" t="s">
        <v>114</v>
      </c>
      <c r="AR1" s="1" t="s">
        <v>36</v>
      </c>
      <c r="AS1" s="1" t="s">
        <v>115</v>
      </c>
      <c r="AT1" s="1" t="s">
        <v>79</v>
      </c>
      <c r="AU1" s="1" t="s">
        <v>116</v>
      </c>
      <c r="AV1" s="1" t="s">
        <v>117</v>
      </c>
      <c r="AW1" s="1" t="s">
        <v>118</v>
      </c>
      <c r="AX1" s="1" t="s">
        <v>82</v>
      </c>
      <c r="AZ1" s="1" t="s">
        <v>228</v>
      </c>
      <c r="BA1" s="1" t="s">
        <v>229</v>
      </c>
      <c r="BB1" s="1" t="s">
        <v>37</v>
      </c>
    </row>
    <row r="2" spans="1:97" x14ac:dyDescent="0.25">
      <c r="A2" s="73" t="s">
        <v>60</v>
      </c>
      <c r="B2" s="17" t="s">
        <v>29</v>
      </c>
      <c r="C2">
        <f>AVERAGE(INDEX(D$242:ID$242,ROWS(C$2:C2)))</f>
        <v>3.91</v>
      </c>
      <c r="D2" t="s">
        <v>119</v>
      </c>
      <c r="E2" s="17">
        <v>140</v>
      </c>
      <c r="F2" s="17">
        <v>16</v>
      </c>
      <c r="G2" s="17">
        <v>15</v>
      </c>
      <c r="H2" s="17">
        <v>10</v>
      </c>
      <c r="I2" s="17">
        <v>14</v>
      </c>
      <c r="J2" s="17">
        <v>16</v>
      </c>
      <c r="K2" s="17">
        <v>12</v>
      </c>
      <c r="L2" s="17">
        <v>13</v>
      </c>
      <c r="M2" s="17">
        <v>12</v>
      </c>
      <c r="N2" s="17">
        <v>12</v>
      </c>
      <c r="O2" s="17">
        <v>15</v>
      </c>
      <c r="P2" s="17">
        <v>16</v>
      </c>
      <c r="Q2" s="17">
        <v>14</v>
      </c>
      <c r="R2" s="17">
        <v>4</v>
      </c>
      <c r="S2" s="17">
        <v>16</v>
      </c>
      <c r="T2" s="17">
        <v>11</v>
      </c>
      <c r="U2" s="17">
        <v>11</v>
      </c>
      <c r="V2" s="17">
        <v>10</v>
      </c>
      <c r="W2" s="17">
        <v>12</v>
      </c>
      <c r="X2" s="17">
        <v>13</v>
      </c>
      <c r="Y2" s="17">
        <v>10</v>
      </c>
      <c r="Z2" s="17">
        <v>12</v>
      </c>
      <c r="AA2" s="17">
        <v>15</v>
      </c>
      <c r="AB2" s="17">
        <v>14</v>
      </c>
      <c r="AC2" s="17">
        <v>16</v>
      </c>
      <c r="AD2" s="17">
        <v>16</v>
      </c>
      <c r="AE2" s="17">
        <v>13</v>
      </c>
      <c r="AF2" s="17">
        <v>15</v>
      </c>
      <c r="AG2" s="17">
        <v>15</v>
      </c>
      <c r="AH2" s="17">
        <v>13</v>
      </c>
      <c r="AI2" s="17">
        <v>6</v>
      </c>
      <c r="AJ2" s="17">
        <v>16</v>
      </c>
      <c r="AK2" s="17">
        <v>4</v>
      </c>
      <c r="AL2" s="17">
        <v>15</v>
      </c>
      <c r="AM2" s="17">
        <v>7</v>
      </c>
      <c r="AN2" s="17">
        <v>11</v>
      </c>
      <c r="AO2" s="17">
        <v>5</v>
      </c>
      <c r="AP2" s="17">
        <v>10</v>
      </c>
      <c r="AQ2" s="17">
        <v>14</v>
      </c>
      <c r="AR2" s="17">
        <v>16</v>
      </c>
      <c r="AS2" s="17">
        <v>13</v>
      </c>
      <c r="AT2" s="17">
        <v>14</v>
      </c>
      <c r="AU2" s="17">
        <v>13</v>
      </c>
      <c r="AV2" s="17">
        <v>14</v>
      </c>
      <c r="AW2" s="17">
        <v>12</v>
      </c>
      <c r="AX2" s="17">
        <f>(AVERAGE(MAX(AW2,AU2),AV2,AR2,AQ2,AN2)-AVERAGE(AL2,AP2,AS2,AT2,Q2))</f>
        <v>0.40000000000000036</v>
      </c>
      <c r="AY2" s="38" t="s">
        <v>219</v>
      </c>
      <c r="AZ2">
        <f>AVERAGE(AL2,AP2,AS2,AT2,V2,AH2,F2,F2)</f>
        <v>13.375</v>
      </c>
      <c r="BA2">
        <f>AVERAGE(G2,G2,W2,AD2,AF2,AR2,AN2)</f>
        <v>14.285714285714286</v>
      </c>
      <c r="BB2">
        <f>AVERAGE(G2,G2,U2,AQ2,AU2,AW2)</f>
        <v>13.333333333333334</v>
      </c>
      <c r="BC2" t="str">
        <f>IF(AZ2&gt;(AZ$237), "TW", "")</f>
        <v>TW</v>
      </c>
      <c r="BD2" s="57" t="str">
        <f>IF(BA2&gt;(BA$237), "PLM", "")</f>
        <v/>
      </c>
      <c r="BE2" s="57" t="str">
        <f>IF(BB2&gt;(BB$237), "Sht", "")</f>
        <v/>
      </c>
      <c r="BH2" s="24" t="s">
        <v>29</v>
      </c>
      <c r="BI2">
        <f t="shared" ref="BI2:BI14" si="0">C2</f>
        <v>3.91</v>
      </c>
      <c r="BJ2">
        <f t="shared" ref="BJ2:BJ14" si="1">C15</f>
        <v>4.01</v>
      </c>
      <c r="BK2" s="24">
        <f t="shared" ref="BK2:BK14" si="2">C28</f>
        <v>4.08</v>
      </c>
      <c r="BL2" s="24">
        <f t="shared" ref="BL2:BL14" si="3">C41</f>
        <v>3.97</v>
      </c>
      <c r="BM2">
        <f t="shared" ref="BM2:BM14" si="4">C54</f>
        <v>3.87</v>
      </c>
      <c r="BN2" t="e">
        <f t="shared" ref="BN2:BN14" si="5">C67</f>
        <v>#REF!</v>
      </c>
      <c r="BO2" t="e">
        <f t="shared" ref="BO2:BO14" si="6">C80</f>
        <v>#REF!</v>
      </c>
      <c r="BP2" t="e">
        <f t="shared" ref="BP2:BP14" si="7">C93</f>
        <v>#REF!</v>
      </c>
      <c r="BQ2" t="e">
        <f t="shared" ref="BQ2:BQ14" si="8">C106</f>
        <v>#REF!</v>
      </c>
      <c r="BR2" t="e">
        <f t="shared" ref="BR2:BR14" si="9">C119</f>
        <v>#REF!</v>
      </c>
      <c r="BS2" t="e">
        <f t="shared" ref="BS2:BS14" si="10">C132</f>
        <v>#REF!</v>
      </c>
      <c r="BT2" t="e">
        <f t="shared" ref="BT2:BT14" si="11">C145</f>
        <v>#REF!</v>
      </c>
      <c r="BU2" t="e">
        <f t="shared" ref="BU2:BU14" si="12">C158</f>
        <v>#REF!</v>
      </c>
      <c r="BV2" t="e">
        <f t="shared" ref="BV2:BV14" si="13">C171</f>
        <v>#REF!</v>
      </c>
      <c r="BW2" t="e">
        <f t="shared" ref="BW2:BW14" si="14">C184</f>
        <v>#REF!</v>
      </c>
      <c r="BX2" t="e">
        <f t="shared" ref="BX2:BX14" si="15">C197</f>
        <v>#REF!</v>
      </c>
      <c r="BY2" t="e">
        <f t="shared" ref="BY2:BY14" si="16">C210</f>
        <v>#REF!</v>
      </c>
      <c r="BZ2" t="e">
        <f t="shared" ref="BZ2:BZ14" si="17">C223</f>
        <v>#REF!</v>
      </c>
    </row>
    <row r="3" spans="1:97" x14ac:dyDescent="0.25">
      <c r="A3" s="73"/>
      <c r="B3" s="17" t="s">
        <v>30</v>
      </c>
      <c r="C3" s="17">
        <f>AVERAGE(INDEX(D$242:ID$242,ROWS(C$2:C3)))</f>
        <v>1.94</v>
      </c>
      <c r="D3" t="s">
        <v>119</v>
      </c>
      <c r="E3" s="17">
        <v>140</v>
      </c>
      <c r="F3" s="17">
        <v>16</v>
      </c>
      <c r="G3" s="17">
        <v>15</v>
      </c>
      <c r="H3" s="17">
        <v>10</v>
      </c>
      <c r="I3" s="17">
        <v>14</v>
      </c>
      <c r="J3" s="17">
        <v>16</v>
      </c>
      <c r="K3" s="17">
        <v>12</v>
      </c>
      <c r="L3" s="17">
        <v>13</v>
      </c>
      <c r="M3" s="17">
        <v>12</v>
      </c>
      <c r="N3" s="17">
        <v>12</v>
      </c>
      <c r="O3" s="17">
        <v>15</v>
      </c>
      <c r="P3" s="17">
        <v>16</v>
      </c>
      <c r="Q3" s="17">
        <v>14</v>
      </c>
      <c r="R3" s="17">
        <v>4</v>
      </c>
      <c r="S3" s="17">
        <v>16</v>
      </c>
      <c r="T3" s="17">
        <v>11</v>
      </c>
      <c r="U3" s="17">
        <v>11</v>
      </c>
      <c r="V3" s="17">
        <v>10</v>
      </c>
      <c r="W3" s="17">
        <v>12</v>
      </c>
      <c r="X3" s="17">
        <v>13</v>
      </c>
      <c r="Y3" s="17">
        <v>10</v>
      </c>
      <c r="Z3" s="17">
        <v>12</v>
      </c>
      <c r="AA3" s="17">
        <v>15</v>
      </c>
      <c r="AB3" s="17">
        <v>14</v>
      </c>
      <c r="AC3" s="17">
        <v>16</v>
      </c>
      <c r="AD3" s="17">
        <v>16</v>
      </c>
      <c r="AE3" s="17">
        <v>13</v>
      </c>
      <c r="AF3" s="17">
        <v>15</v>
      </c>
      <c r="AG3" s="17">
        <v>15</v>
      </c>
      <c r="AH3" s="17">
        <v>13</v>
      </c>
      <c r="AI3" s="17">
        <v>6</v>
      </c>
      <c r="AJ3" s="17">
        <v>16</v>
      </c>
      <c r="AK3" s="17">
        <v>4</v>
      </c>
      <c r="AL3" s="17">
        <v>15</v>
      </c>
      <c r="AM3" s="17">
        <v>7</v>
      </c>
      <c r="AN3" s="17">
        <v>11</v>
      </c>
      <c r="AO3" s="17">
        <v>5</v>
      </c>
      <c r="AP3" s="17">
        <v>10</v>
      </c>
      <c r="AQ3" s="17">
        <v>14</v>
      </c>
      <c r="AR3" s="17">
        <v>16</v>
      </c>
      <c r="AS3" s="17">
        <v>13</v>
      </c>
      <c r="AT3" s="17">
        <v>14</v>
      </c>
      <c r="AU3" s="17">
        <v>13</v>
      </c>
      <c r="AV3" s="17">
        <v>14</v>
      </c>
      <c r="AW3" s="17">
        <v>12</v>
      </c>
      <c r="AX3" s="17">
        <f t="shared" ref="AX3:AX66" si="18">(AVERAGE(MAX(AW3,AU3),AV3,AR3,AQ3,AN3)-AVERAGE(AL3,AP3,AS3,AT3,Q3))</f>
        <v>0.40000000000000036</v>
      </c>
      <c r="AY3" s="38" t="s">
        <v>219</v>
      </c>
      <c r="AZ3" s="57">
        <f t="shared" ref="AZ3:AZ66" si="19">AVERAGE(AL3,AP3,AS3,AT3,V3,AH3,F3,F3)</f>
        <v>13.375</v>
      </c>
      <c r="BA3" s="57">
        <f t="shared" ref="BA3:BA66" si="20">AVERAGE(G3,G3,W3,AD3,AF3,AR3,AN3)</f>
        <v>14.285714285714286</v>
      </c>
      <c r="BB3" s="57">
        <f t="shared" ref="BB3:BB66" si="21">AVERAGE(G3,G3,U3,AQ3,AU3,AW3)</f>
        <v>13.333333333333334</v>
      </c>
      <c r="BC3" s="57" t="str">
        <f t="shared" ref="BC3:BC66" si="22">IF(AZ3&gt;(AZ$237), "TW", "")</f>
        <v>TW</v>
      </c>
      <c r="BD3" s="57" t="str">
        <f t="shared" ref="BD3:BD66" si="23">IF(BA3&gt;(BA$237), "PLM", "")</f>
        <v/>
      </c>
      <c r="BE3" s="57" t="str">
        <f t="shared" ref="BE3:BE66" si="24">IF(BB3&gt;(BB$237), "Sht", "")</f>
        <v/>
      </c>
      <c r="BH3" s="24" t="s">
        <v>30</v>
      </c>
      <c r="BI3" s="24">
        <f t="shared" si="0"/>
        <v>1.94</v>
      </c>
      <c r="BJ3" s="24">
        <f t="shared" si="1"/>
        <v>1.97</v>
      </c>
      <c r="BK3" s="24">
        <f t="shared" si="2"/>
        <v>1.92</v>
      </c>
      <c r="BL3" s="24">
        <f t="shared" si="3"/>
        <v>1.89</v>
      </c>
      <c r="BM3" s="24">
        <f t="shared" si="4"/>
        <v>1.81</v>
      </c>
      <c r="BN3" s="24" t="e">
        <f t="shared" si="5"/>
        <v>#REF!</v>
      </c>
      <c r="BO3" s="24" t="e">
        <f t="shared" si="6"/>
        <v>#REF!</v>
      </c>
      <c r="BP3" s="24" t="e">
        <f t="shared" si="7"/>
        <v>#REF!</v>
      </c>
      <c r="BQ3" s="24" t="e">
        <f t="shared" si="8"/>
        <v>#REF!</v>
      </c>
      <c r="BR3" s="24" t="e">
        <f t="shared" si="9"/>
        <v>#REF!</v>
      </c>
      <c r="BS3" s="24" t="e">
        <f t="shared" si="10"/>
        <v>#REF!</v>
      </c>
      <c r="BT3" s="24" t="e">
        <f t="shared" si="11"/>
        <v>#REF!</v>
      </c>
      <c r="BU3" s="24" t="e">
        <f t="shared" si="12"/>
        <v>#REF!</v>
      </c>
      <c r="BV3" s="24" t="e">
        <f t="shared" si="13"/>
        <v>#REF!</v>
      </c>
      <c r="BW3" s="24" t="e">
        <f t="shared" si="14"/>
        <v>#REF!</v>
      </c>
      <c r="BX3" s="24" t="e">
        <f t="shared" si="15"/>
        <v>#REF!</v>
      </c>
      <c r="BY3" s="24" t="e">
        <f t="shared" si="16"/>
        <v>#REF!</v>
      </c>
      <c r="BZ3" s="24" t="e">
        <f t="shared" si="17"/>
        <v>#REF!</v>
      </c>
    </row>
    <row r="4" spans="1:97" x14ac:dyDescent="0.25">
      <c r="A4" s="73"/>
      <c r="B4" s="17" t="s">
        <v>31</v>
      </c>
      <c r="C4" s="17">
        <f>AVERAGE(INDEX(D$242:ID$242,ROWS(C$2:C4)))</f>
        <v>2.85</v>
      </c>
      <c r="D4" s="17" t="s">
        <v>119</v>
      </c>
      <c r="E4" s="17">
        <v>140</v>
      </c>
      <c r="F4" s="17">
        <v>16</v>
      </c>
      <c r="G4" s="17">
        <v>15</v>
      </c>
      <c r="H4" s="17">
        <v>10</v>
      </c>
      <c r="I4" s="17">
        <v>14</v>
      </c>
      <c r="J4" s="17">
        <v>16</v>
      </c>
      <c r="K4" s="17">
        <v>12</v>
      </c>
      <c r="L4" s="17">
        <v>13</v>
      </c>
      <c r="M4" s="17">
        <v>12</v>
      </c>
      <c r="N4" s="17">
        <v>12</v>
      </c>
      <c r="O4" s="17">
        <v>15</v>
      </c>
      <c r="P4" s="17">
        <v>16</v>
      </c>
      <c r="Q4" s="17">
        <v>14</v>
      </c>
      <c r="R4" s="17">
        <v>4</v>
      </c>
      <c r="S4" s="17">
        <v>16</v>
      </c>
      <c r="T4" s="17">
        <v>11</v>
      </c>
      <c r="U4" s="17">
        <v>11</v>
      </c>
      <c r="V4" s="17">
        <v>10</v>
      </c>
      <c r="W4" s="17">
        <v>12</v>
      </c>
      <c r="X4" s="17">
        <v>13</v>
      </c>
      <c r="Y4" s="17">
        <v>10</v>
      </c>
      <c r="Z4" s="17">
        <v>12</v>
      </c>
      <c r="AA4" s="17">
        <v>15</v>
      </c>
      <c r="AB4" s="17">
        <v>14</v>
      </c>
      <c r="AC4" s="17">
        <v>16</v>
      </c>
      <c r="AD4" s="17">
        <v>16</v>
      </c>
      <c r="AE4" s="17">
        <v>13</v>
      </c>
      <c r="AF4" s="17">
        <v>15</v>
      </c>
      <c r="AG4" s="17">
        <v>15</v>
      </c>
      <c r="AH4" s="17">
        <v>13</v>
      </c>
      <c r="AI4" s="17">
        <v>6</v>
      </c>
      <c r="AJ4" s="17">
        <v>16</v>
      </c>
      <c r="AK4" s="17">
        <v>4</v>
      </c>
      <c r="AL4" s="17">
        <v>15</v>
      </c>
      <c r="AM4" s="17">
        <v>7</v>
      </c>
      <c r="AN4" s="17">
        <v>11</v>
      </c>
      <c r="AO4" s="17">
        <v>5</v>
      </c>
      <c r="AP4" s="17">
        <v>10</v>
      </c>
      <c r="AQ4" s="17">
        <v>14</v>
      </c>
      <c r="AR4" s="17">
        <v>16</v>
      </c>
      <c r="AS4" s="17">
        <v>13</v>
      </c>
      <c r="AT4" s="17">
        <v>14</v>
      </c>
      <c r="AU4" s="17">
        <v>13</v>
      </c>
      <c r="AV4" s="17">
        <v>14</v>
      </c>
      <c r="AW4" s="17">
        <v>12</v>
      </c>
      <c r="AX4" s="17">
        <f t="shared" si="18"/>
        <v>0.40000000000000036</v>
      </c>
      <c r="AY4" s="38" t="s">
        <v>219</v>
      </c>
      <c r="AZ4" s="57">
        <f t="shared" si="19"/>
        <v>13.375</v>
      </c>
      <c r="BA4" s="57">
        <f t="shared" si="20"/>
        <v>14.285714285714286</v>
      </c>
      <c r="BB4" s="57">
        <f t="shared" si="21"/>
        <v>13.333333333333334</v>
      </c>
      <c r="BC4" s="57" t="str">
        <f t="shared" si="22"/>
        <v>TW</v>
      </c>
      <c r="BD4" s="57" t="str">
        <f t="shared" si="23"/>
        <v/>
      </c>
      <c r="BE4" s="57" t="str">
        <f t="shared" si="24"/>
        <v/>
      </c>
      <c r="BH4" s="24" t="s">
        <v>31</v>
      </c>
      <c r="BI4" s="24">
        <f t="shared" si="0"/>
        <v>2.85</v>
      </c>
      <c r="BJ4" s="24">
        <f t="shared" si="1"/>
        <v>3.15</v>
      </c>
      <c r="BK4" s="24">
        <f t="shared" si="2"/>
        <v>2.88</v>
      </c>
      <c r="BL4" s="24">
        <f t="shared" si="3"/>
        <v>3.12</v>
      </c>
      <c r="BM4" s="24">
        <f t="shared" si="4"/>
        <v>3.12</v>
      </c>
      <c r="BN4" s="24" t="e">
        <f t="shared" si="5"/>
        <v>#REF!</v>
      </c>
      <c r="BO4" s="24" t="e">
        <f t="shared" si="6"/>
        <v>#REF!</v>
      </c>
      <c r="BP4" s="24" t="e">
        <f t="shared" si="7"/>
        <v>#REF!</v>
      </c>
      <c r="BQ4" s="24" t="e">
        <f t="shared" si="8"/>
        <v>#REF!</v>
      </c>
      <c r="BR4" s="24" t="e">
        <f t="shared" si="9"/>
        <v>#REF!</v>
      </c>
      <c r="BS4" s="24" t="e">
        <f t="shared" si="10"/>
        <v>#REF!</v>
      </c>
      <c r="BT4" s="24" t="e">
        <f t="shared" si="11"/>
        <v>#REF!</v>
      </c>
      <c r="BU4" s="24" t="e">
        <f t="shared" si="12"/>
        <v>#REF!</v>
      </c>
      <c r="BV4" s="24" t="e">
        <f t="shared" si="13"/>
        <v>#REF!</v>
      </c>
      <c r="BW4" s="24" t="e">
        <f t="shared" si="14"/>
        <v>#REF!</v>
      </c>
      <c r="BX4" s="24" t="e">
        <f t="shared" si="15"/>
        <v>#REF!</v>
      </c>
      <c r="BY4" s="24" t="e">
        <f t="shared" si="16"/>
        <v>#REF!</v>
      </c>
      <c r="BZ4" s="24" t="e">
        <f t="shared" si="17"/>
        <v>#REF!</v>
      </c>
    </row>
    <row r="5" spans="1:97" x14ac:dyDescent="0.25">
      <c r="A5" s="73"/>
      <c r="B5" s="17" t="s">
        <v>32</v>
      </c>
      <c r="C5" s="17">
        <f>AVERAGE(INDEX(D$242:ID$242,ROWS(C$2:C5)))</f>
        <v>2.93</v>
      </c>
      <c r="D5" s="17" t="s">
        <v>119</v>
      </c>
      <c r="E5" s="17">
        <v>140</v>
      </c>
      <c r="F5" s="17">
        <v>16</v>
      </c>
      <c r="G5" s="17">
        <v>15</v>
      </c>
      <c r="H5" s="17">
        <v>10</v>
      </c>
      <c r="I5" s="17">
        <v>14</v>
      </c>
      <c r="J5" s="17">
        <v>16</v>
      </c>
      <c r="K5" s="17">
        <v>12</v>
      </c>
      <c r="L5" s="17">
        <v>13</v>
      </c>
      <c r="M5" s="17">
        <v>12</v>
      </c>
      <c r="N5" s="17">
        <v>12</v>
      </c>
      <c r="O5" s="17">
        <v>15</v>
      </c>
      <c r="P5" s="17">
        <v>16</v>
      </c>
      <c r="Q5" s="17">
        <v>14</v>
      </c>
      <c r="R5" s="17">
        <v>4</v>
      </c>
      <c r="S5" s="17">
        <v>16</v>
      </c>
      <c r="T5" s="17">
        <v>11</v>
      </c>
      <c r="U5" s="17">
        <v>11</v>
      </c>
      <c r="V5" s="17">
        <v>10</v>
      </c>
      <c r="W5" s="17">
        <v>12</v>
      </c>
      <c r="X5" s="17">
        <v>13</v>
      </c>
      <c r="Y5" s="17">
        <v>10</v>
      </c>
      <c r="Z5" s="17">
        <v>12</v>
      </c>
      <c r="AA5" s="17">
        <v>15</v>
      </c>
      <c r="AB5" s="17">
        <v>14</v>
      </c>
      <c r="AC5" s="17">
        <v>16</v>
      </c>
      <c r="AD5" s="17">
        <v>16</v>
      </c>
      <c r="AE5" s="17">
        <v>13</v>
      </c>
      <c r="AF5" s="17">
        <v>15</v>
      </c>
      <c r="AG5" s="17">
        <v>15</v>
      </c>
      <c r="AH5" s="17">
        <v>13</v>
      </c>
      <c r="AI5" s="17">
        <v>6</v>
      </c>
      <c r="AJ5" s="17">
        <v>16</v>
      </c>
      <c r="AK5" s="17">
        <v>4</v>
      </c>
      <c r="AL5" s="17">
        <v>15</v>
      </c>
      <c r="AM5" s="17">
        <v>7</v>
      </c>
      <c r="AN5" s="17">
        <v>11</v>
      </c>
      <c r="AO5" s="17">
        <v>5</v>
      </c>
      <c r="AP5" s="17">
        <v>10</v>
      </c>
      <c r="AQ5" s="17">
        <v>14</v>
      </c>
      <c r="AR5" s="17">
        <v>16</v>
      </c>
      <c r="AS5" s="17">
        <v>13</v>
      </c>
      <c r="AT5" s="17">
        <v>14</v>
      </c>
      <c r="AU5" s="17">
        <v>13</v>
      </c>
      <c r="AV5" s="17">
        <v>14</v>
      </c>
      <c r="AW5" s="17">
        <v>12</v>
      </c>
      <c r="AX5" s="17">
        <f t="shared" si="18"/>
        <v>0.40000000000000036</v>
      </c>
      <c r="AY5" s="38" t="s">
        <v>219</v>
      </c>
      <c r="AZ5" s="57">
        <f t="shared" si="19"/>
        <v>13.375</v>
      </c>
      <c r="BA5" s="57">
        <f t="shared" si="20"/>
        <v>14.285714285714286</v>
      </c>
      <c r="BB5" s="57">
        <f t="shared" si="21"/>
        <v>13.333333333333334</v>
      </c>
      <c r="BC5" s="57" t="str">
        <f t="shared" si="22"/>
        <v>TW</v>
      </c>
      <c r="BD5" s="57" t="str">
        <f t="shared" si="23"/>
        <v/>
      </c>
      <c r="BE5" s="57" t="str">
        <f t="shared" si="24"/>
        <v/>
      </c>
      <c r="BH5" s="24" t="s">
        <v>32</v>
      </c>
      <c r="BI5" s="24">
        <f t="shared" si="0"/>
        <v>2.93</v>
      </c>
      <c r="BJ5" s="24">
        <f t="shared" si="1"/>
        <v>2.98</v>
      </c>
      <c r="BK5" s="24">
        <f t="shared" si="2"/>
        <v>2.91</v>
      </c>
      <c r="BL5" s="24">
        <f t="shared" si="3"/>
        <v>3.03</v>
      </c>
      <c r="BM5" s="24">
        <f t="shared" si="4"/>
        <v>2.92</v>
      </c>
      <c r="BN5" s="24" t="e">
        <f t="shared" si="5"/>
        <v>#REF!</v>
      </c>
      <c r="BO5" s="24" t="e">
        <f t="shared" si="6"/>
        <v>#REF!</v>
      </c>
      <c r="BP5" s="24" t="e">
        <f t="shared" si="7"/>
        <v>#REF!</v>
      </c>
      <c r="BQ5" s="24" t="e">
        <f t="shared" si="8"/>
        <v>#REF!</v>
      </c>
      <c r="BR5" s="24" t="e">
        <f t="shared" si="9"/>
        <v>#REF!</v>
      </c>
      <c r="BS5" s="24" t="e">
        <f t="shared" si="10"/>
        <v>#REF!</v>
      </c>
      <c r="BT5" s="24" t="e">
        <f t="shared" si="11"/>
        <v>#REF!</v>
      </c>
      <c r="BU5" s="24" t="e">
        <f t="shared" si="12"/>
        <v>#REF!</v>
      </c>
      <c r="BV5" s="24" t="e">
        <f t="shared" si="13"/>
        <v>#REF!</v>
      </c>
      <c r="BW5" s="24" t="e">
        <f t="shared" si="14"/>
        <v>#REF!</v>
      </c>
      <c r="BX5" s="24" t="e">
        <f t="shared" si="15"/>
        <v>#REF!</v>
      </c>
      <c r="BY5" s="24" t="e">
        <f t="shared" si="16"/>
        <v>#REF!</v>
      </c>
      <c r="BZ5" s="24" t="e">
        <f t="shared" si="17"/>
        <v>#REF!</v>
      </c>
    </row>
    <row r="6" spans="1:97" x14ac:dyDescent="0.25">
      <c r="A6" s="73"/>
      <c r="B6" s="17" t="s">
        <v>33</v>
      </c>
      <c r="C6" s="17">
        <f>AVERAGE(INDEX(D$242:ID$242,ROWS(C$2:C6)))</f>
        <v>3.01</v>
      </c>
      <c r="D6" s="17" t="s">
        <v>119</v>
      </c>
      <c r="E6" s="17">
        <v>140</v>
      </c>
      <c r="F6" s="17">
        <v>16</v>
      </c>
      <c r="G6" s="17">
        <v>15</v>
      </c>
      <c r="H6" s="17">
        <v>10</v>
      </c>
      <c r="I6" s="17">
        <v>14</v>
      </c>
      <c r="J6" s="17">
        <v>16</v>
      </c>
      <c r="K6" s="17">
        <v>12</v>
      </c>
      <c r="L6" s="17">
        <v>13</v>
      </c>
      <c r="M6" s="17">
        <v>12</v>
      </c>
      <c r="N6" s="17">
        <v>12</v>
      </c>
      <c r="O6" s="17">
        <v>15</v>
      </c>
      <c r="P6" s="17">
        <v>16</v>
      </c>
      <c r="Q6" s="17">
        <v>14</v>
      </c>
      <c r="R6" s="17">
        <v>4</v>
      </c>
      <c r="S6" s="17">
        <v>16</v>
      </c>
      <c r="T6" s="17">
        <v>11</v>
      </c>
      <c r="U6" s="17">
        <v>11</v>
      </c>
      <c r="V6" s="17">
        <v>10</v>
      </c>
      <c r="W6" s="17">
        <v>12</v>
      </c>
      <c r="X6" s="17">
        <v>13</v>
      </c>
      <c r="Y6" s="17">
        <v>10</v>
      </c>
      <c r="Z6" s="17">
        <v>12</v>
      </c>
      <c r="AA6" s="17">
        <v>15</v>
      </c>
      <c r="AB6" s="17">
        <v>14</v>
      </c>
      <c r="AC6" s="17">
        <v>16</v>
      </c>
      <c r="AD6" s="17">
        <v>16</v>
      </c>
      <c r="AE6" s="17">
        <v>13</v>
      </c>
      <c r="AF6" s="17">
        <v>15</v>
      </c>
      <c r="AG6" s="17">
        <v>15</v>
      </c>
      <c r="AH6" s="17">
        <v>13</v>
      </c>
      <c r="AI6" s="17">
        <v>6</v>
      </c>
      <c r="AJ6" s="17">
        <v>16</v>
      </c>
      <c r="AK6" s="17">
        <v>4</v>
      </c>
      <c r="AL6" s="17">
        <v>15</v>
      </c>
      <c r="AM6" s="17">
        <v>7</v>
      </c>
      <c r="AN6" s="17">
        <v>11</v>
      </c>
      <c r="AO6" s="17">
        <v>5</v>
      </c>
      <c r="AP6" s="17">
        <v>10</v>
      </c>
      <c r="AQ6" s="17">
        <v>14</v>
      </c>
      <c r="AR6" s="17">
        <v>16</v>
      </c>
      <c r="AS6" s="17">
        <v>13</v>
      </c>
      <c r="AT6" s="17">
        <v>14</v>
      </c>
      <c r="AU6" s="17">
        <v>13</v>
      </c>
      <c r="AV6" s="17">
        <v>14</v>
      </c>
      <c r="AW6" s="17">
        <v>12</v>
      </c>
      <c r="AX6" s="17">
        <f t="shared" si="18"/>
        <v>0.40000000000000036</v>
      </c>
      <c r="AY6" s="38" t="s">
        <v>219</v>
      </c>
      <c r="AZ6" s="57">
        <f t="shared" si="19"/>
        <v>13.375</v>
      </c>
      <c r="BA6" s="57">
        <f t="shared" si="20"/>
        <v>14.285714285714286</v>
      </c>
      <c r="BB6" s="57">
        <f t="shared" si="21"/>
        <v>13.333333333333334</v>
      </c>
      <c r="BC6" s="57" t="str">
        <f t="shared" si="22"/>
        <v>TW</v>
      </c>
      <c r="BD6" s="57" t="str">
        <f t="shared" si="23"/>
        <v/>
      </c>
      <c r="BE6" s="57" t="str">
        <f t="shared" si="24"/>
        <v/>
      </c>
      <c r="BH6" s="24" t="s">
        <v>33</v>
      </c>
      <c r="BI6" s="24">
        <f t="shared" si="0"/>
        <v>3.01</v>
      </c>
      <c r="BJ6" s="24">
        <f t="shared" si="1"/>
        <v>3.04</v>
      </c>
      <c r="BK6" s="24">
        <f t="shared" si="2"/>
        <v>3.05</v>
      </c>
      <c r="BL6" s="24">
        <f t="shared" si="3"/>
        <v>2.99</v>
      </c>
      <c r="BM6" s="24">
        <f t="shared" si="4"/>
        <v>3.17</v>
      </c>
      <c r="BN6" s="24" t="e">
        <f t="shared" si="5"/>
        <v>#REF!</v>
      </c>
      <c r="BO6" s="24" t="e">
        <f t="shared" si="6"/>
        <v>#REF!</v>
      </c>
      <c r="BP6" s="24" t="e">
        <f t="shared" si="7"/>
        <v>#REF!</v>
      </c>
      <c r="BQ6" s="24" t="e">
        <f t="shared" si="8"/>
        <v>#REF!</v>
      </c>
      <c r="BR6" s="24" t="e">
        <f t="shared" si="9"/>
        <v>#REF!</v>
      </c>
      <c r="BS6" s="24" t="e">
        <f t="shared" si="10"/>
        <v>#REF!</v>
      </c>
      <c r="BT6" s="24" t="e">
        <f t="shared" si="11"/>
        <v>#REF!</v>
      </c>
      <c r="BU6" s="24" t="e">
        <f t="shared" si="12"/>
        <v>#REF!</v>
      </c>
      <c r="BV6" s="24" t="e">
        <f t="shared" si="13"/>
        <v>#REF!</v>
      </c>
      <c r="BW6" s="24" t="e">
        <f t="shared" si="14"/>
        <v>#REF!</v>
      </c>
      <c r="BX6" s="24" t="e">
        <f t="shared" si="15"/>
        <v>#REF!</v>
      </c>
      <c r="BY6" s="24" t="e">
        <f t="shared" si="16"/>
        <v>#REF!</v>
      </c>
      <c r="BZ6" s="24" t="e">
        <f t="shared" si="17"/>
        <v>#REF!</v>
      </c>
    </row>
    <row r="7" spans="1:97" x14ac:dyDescent="0.25">
      <c r="A7" s="73"/>
      <c r="B7" s="17" t="s">
        <v>34</v>
      </c>
      <c r="C7" s="17">
        <f>AVERAGE(INDEX(D$242:ID$242,ROWS(C$2:C7)))</f>
        <v>2.0499999999999998</v>
      </c>
      <c r="D7" s="17" t="s">
        <v>119</v>
      </c>
      <c r="E7" s="17">
        <v>140</v>
      </c>
      <c r="F7" s="17">
        <v>16</v>
      </c>
      <c r="G7" s="17">
        <v>15</v>
      </c>
      <c r="H7" s="17">
        <v>10</v>
      </c>
      <c r="I7" s="17">
        <v>14</v>
      </c>
      <c r="J7" s="17">
        <v>16</v>
      </c>
      <c r="K7" s="17">
        <v>12</v>
      </c>
      <c r="L7" s="17">
        <v>13</v>
      </c>
      <c r="M7" s="17">
        <v>12</v>
      </c>
      <c r="N7" s="17">
        <v>12</v>
      </c>
      <c r="O7" s="17">
        <v>15</v>
      </c>
      <c r="P7" s="17">
        <v>16</v>
      </c>
      <c r="Q7" s="17">
        <v>14</v>
      </c>
      <c r="R7" s="17">
        <v>4</v>
      </c>
      <c r="S7" s="17">
        <v>16</v>
      </c>
      <c r="T7" s="17">
        <v>11</v>
      </c>
      <c r="U7" s="17">
        <v>11</v>
      </c>
      <c r="V7" s="17">
        <v>10</v>
      </c>
      <c r="W7" s="17">
        <v>12</v>
      </c>
      <c r="X7" s="17">
        <v>13</v>
      </c>
      <c r="Y7" s="17">
        <v>10</v>
      </c>
      <c r="Z7" s="17">
        <v>12</v>
      </c>
      <c r="AA7" s="17">
        <v>15</v>
      </c>
      <c r="AB7" s="17">
        <v>14</v>
      </c>
      <c r="AC7" s="17">
        <v>16</v>
      </c>
      <c r="AD7" s="17">
        <v>16</v>
      </c>
      <c r="AE7" s="17">
        <v>13</v>
      </c>
      <c r="AF7" s="17">
        <v>15</v>
      </c>
      <c r="AG7" s="17">
        <v>15</v>
      </c>
      <c r="AH7" s="17">
        <v>13</v>
      </c>
      <c r="AI7" s="17">
        <v>6</v>
      </c>
      <c r="AJ7" s="17">
        <v>16</v>
      </c>
      <c r="AK7" s="17">
        <v>4</v>
      </c>
      <c r="AL7" s="17">
        <v>15</v>
      </c>
      <c r="AM7" s="17">
        <v>7</v>
      </c>
      <c r="AN7" s="17">
        <v>11</v>
      </c>
      <c r="AO7" s="17">
        <v>5</v>
      </c>
      <c r="AP7" s="17">
        <v>10</v>
      </c>
      <c r="AQ7" s="17">
        <v>14</v>
      </c>
      <c r="AR7" s="17">
        <v>16</v>
      </c>
      <c r="AS7" s="17">
        <v>13</v>
      </c>
      <c r="AT7" s="17">
        <v>14</v>
      </c>
      <c r="AU7" s="17">
        <v>13</v>
      </c>
      <c r="AV7" s="17">
        <v>14</v>
      </c>
      <c r="AW7" s="17">
        <v>12</v>
      </c>
      <c r="AX7" s="17">
        <f t="shared" si="18"/>
        <v>0.40000000000000036</v>
      </c>
      <c r="AY7" s="38" t="s">
        <v>219</v>
      </c>
      <c r="AZ7" s="57">
        <f t="shared" si="19"/>
        <v>13.375</v>
      </c>
      <c r="BA7" s="57">
        <f t="shared" si="20"/>
        <v>14.285714285714286</v>
      </c>
      <c r="BB7" s="57">
        <f t="shared" si="21"/>
        <v>13.333333333333334</v>
      </c>
      <c r="BC7" s="57" t="str">
        <f t="shared" si="22"/>
        <v>TW</v>
      </c>
      <c r="BD7" s="57" t="str">
        <f t="shared" si="23"/>
        <v/>
      </c>
      <c r="BE7" s="57" t="str">
        <f t="shared" si="24"/>
        <v/>
      </c>
      <c r="BH7" s="24" t="s">
        <v>34</v>
      </c>
      <c r="BI7" s="24">
        <f t="shared" si="0"/>
        <v>2.0499999999999998</v>
      </c>
      <c r="BJ7" s="24">
        <f t="shared" si="1"/>
        <v>2</v>
      </c>
      <c r="BK7" s="24">
        <f t="shared" si="2"/>
        <v>2.04</v>
      </c>
      <c r="BL7" s="24">
        <f t="shared" si="3"/>
        <v>2.02</v>
      </c>
      <c r="BM7" s="24">
        <f t="shared" si="4"/>
        <v>1.88</v>
      </c>
      <c r="BN7" s="24" t="e">
        <f t="shared" si="5"/>
        <v>#REF!</v>
      </c>
      <c r="BO7" s="24" t="e">
        <f t="shared" si="6"/>
        <v>#REF!</v>
      </c>
      <c r="BP7" s="24" t="e">
        <f t="shared" si="7"/>
        <v>#REF!</v>
      </c>
      <c r="BQ7" s="24" t="e">
        <f t="shared" si="8"/>
        <v>#REF!</v>
      </c>
      <c r="BR7" s="24" t="e">
        <f t="shared" si="9"/>
        <v>#REF!</v>
      </c>
      <c r="BS7" s="24" t="e">
        <f t="shared" si="10"/>
        <v>#REF!</v>
      </c>
      <c r="BT7" s="24" t="e">
        <f t="shared" si="11"/>
        <v>#REF!</v>
      </c>
      <c r="BU7" s="24" t="e">
        <f t="shared" si="12"/>
        <v>#REF!</v>
      </c>
      <c r="BV7" s="24" t="e">
        <f t="shared" si="13"/>
        <v>#REF!</v>
      </c>
      <c r="BW7" s="24" t="e">
        <f t="shared" si="14"/>
        <v>#REF!</v>
      </c>
      <c r="BX7" s="24" t="e">
        <f t="shared" si="15"/>
        <v>#REF!</v>
      </c>
      <c r="BY7" s="24" t="e">
        <f t="shared" si="16"/>
        <v>#REF!</v>
      </c>
      <c r="BZ7" s="24" t="e">
        <f t="shared" si="17"/>
        <v>#REF!</v>
      </c>
    </row>
    <row r="8" spans="1:97" x14ac:dyDescent="0.25">
      <c r="A8" s="73"/>
      <c r="B8" s="17" t="s">
        <v>35</v>
      </c>
      <c r="C8" s="17">
        <f>AVERAGE(INDEX(D$242:ID$242,ROWS(C$2:C8)))</f>
        <v>4.0999999999999996</v>
      </c>
      <c r="D8" s="17" t="s">
        <v>119</v>
      </c>
      <c r="E8" s="17">
        <v>140</v>
      </c>
      <c r="F8" s="17">
        <v>16</v>
      </c>
      <c r="G8" s="17">
        <v>15</v>
      </c>
      <c r="H8" s="17">
        <v>10</v>
      </c>
      <c r="I8" s="17">
        <v>14</v>
      </c>
      <c r="J8" s="17">
        <v>16</v>
      </c>
      <c r="K8" s="17">
        <v>12</v>
      </c>
      <c r="L8" s="17">
        <v>13</v>
      </c>
      <c r="M8" s="17">
        <v>12</v>
      </c>
      <c r="N8" s="17">
        <v>12</v>
      </c>
      <c r="O8" s="17">
        <v>15</v>
      </c>
      <c r="P8" s="17">
        <v>16</v>
      </c>
      <c r="Q8" s="17">
        <v>14</v>
      </c>
      <c r="R8" s="17">
        <v>4</v>
      </c>
      <c r="S8" s="17">
        <v>16</v>
      </c>
      <c r="T8" s="17">
        <v>11</v>
      </c>
      <c r="U8" s="17">
        <v>11</v>
      </c>
      <c r="V8" s="17">
        <v>10</v>
      </c>
      <c r="W8" s="17">
        <v>12</v>
      </c>
      <c r="X8" s="17">
        <v>13</v>
      </c>
      <c r="Y8" s="17">
        <v>10</v>
      </c>
      <c r="Z8" s="17">
        <v>12</v>
      </c>
      <c r="AA8" s="17">
        <v>15</v>
      </c>
      <c r="AB8" s="17">
        <v>14</v>
      </c>
      <c r="AC8" s="17">
        <v>16</v>
      </c>
      <c r="AD8" s="17">
        <v>16</v>
      </c>
      <c r="AE8" s="17">
        <v>13</v>
      </c>
      <c r="AF8" s="17">
        <v>15</v>
      </c>
      <c r="AG8" s="17">
        <v>15</v>
      </c>
      <c r="AH8" s="17">
        <v>13</v>
      </c>
      <c r="AI8" s="17">
        <v>6</v>
      </c>
      <c r="AJ8" s="17">
        <v>16</v>
      </c>
      <c r="AK8" s="17">
        <v>4</v>
      </c>
      <c r="AL8" s="17">
        <v>15</v>
      </c>
      <c r="AM8" s="17">
        <v>7</v>
      </c>
      <c r="AN8" s="17">
        <v>11</v>
      </c>
      <c r="AO8" s="17">
        <v>5</v>
      </c>
      <c r="AP8" s="17">
        <v>10</v>
      </c>
      <c r="AQ8" s="17">
        <v>14</v>
      </c>
      <c r="AR8" s="17">
        <v>16</v>
      </c>
      <c r="AS8" s="17">
        <v>13</v>
      </c>
      <c r="AT8" s="17">
        <v>14</v>
      </c>
      <c r="AU8" s="17">
        <v>13</v>
      </c>
      <c r="AV8" s="17">
        <v>14</v>
      </c>
      <c r="AW8" s="17">
        <v>12</v>
      </c>
      <c r="AX8" s="17">
        <f t="shared" si="18"/>
        <v>0.40000000000000036</v>
      </c>
      <c r="AY8" s="38" t="s">
        <v>219</v>
      </c>
      <c r="AZ8" s="57">
        <f t="shared" si="19"/>
        <v>13.375</v>
      </c>
      <c r="BA8" s="57">
        <f t="shared" si="20"/>
        <v>14.285714285714286</v>
      </c>
      <c r="BB8" s="57">
        <f t="shared" si="21"/>
        <v>13.333333333333334</v>
      </c>
      <c r="BC8" s="57" t="str">
        <f t="shared" si="22"/>
        <v>TW</v>
      </c>
      <c r="BD8" s="57" t="str">
        <f t="shared" si="23"/>
        <v/>
      </c>
      <c r="BE8" s="57" t="str">
        <f t="shared" si="24"/>
        <v/>
      </c>
      <c r="BH8" s="24" t="s">
        <v>35</v>
      </c>
      <c r="BI8" s="24">
        <f t="shared" si="0"/>
        <v>4.0999999999999996</v>
      </c>
      <c r="BJ8" s="24">
        <f t="shared" si="1"/>
        <v>4.1399999999999997</v>
      </c>
      <c r="BK8" s="24">
        <f t="shared" si="2"/>
        <v>4.04</v>
      </c>
      <c r="BL8" s="24">
        <f t="shared" si="3"/>
        <v>3.94</v>
      </c>
      <c r="BM8" s="24">
        <f t="shared" si="4"/>
        <v>3.98</v>
      </c>
      <c r="BN8" s="24" t="e">
        <f t="shared" si="5"/>
        <v>#REF!</v>
      </c>
      <c r="BO8" s="24" t="e">
        <f t="shared" si="6"/>
        <v>#REF!</v>
      </c>
      <c r="BP8" s="24" t="e">
        <f t="shared" si="7"/>
        <v>#REF!</v>
      </c>
      <c r="BQ8" s="24" t="e">
        <f t="shared" si="8"/>
        <v>#REF!</v>
      </c>
      <c r="BR8" s="24" t="e">
        <f t="shared" si="9"/>
        <v>#REF!</v>
      </c>
      <c r="BS8" s="24" t="e">
        <f t="shared" si="10"/>
        <v>#REF!</v>
      </c>
      <c r="BT8" s="24" t="e">
        <f t="shared" si="11"/>
        <v>#REF!</v>
      </c>
      <c r="BU8" s="24" t="e">
        <f t="shared" si="12"/>
        <v>#REF!</v>
      </c>
      <c r="BV8" s="24" t="e">
        <f t="shared" si="13"/>
        <v>#REF!</v>
      </c>
      <c r="BW8" s="24" t="e">
        <f t="shared" si="14"/>
        <v>#REF!</v>
      </c>
      <c r="BX8" s="24" t="e">
        <f t="shared" si="15"/>
        <v>#REF!</v>
      </c>
      <c r="BY8" s="24" t="e">
        <f t="shared" si="16"/>
        <v>#REF!</v>
      </c>
      <c r="BZ8" s="24" t="e">
        <f t="shared" si="17"/>
        <v>#REF!</v>
      </c>
    </row>
    <row r="9" spans="1:97" x14ac:dyDescent="0.25">
      <c r="A9" s="73"/>
      <c r="B9" s="17" t="s">
        <v>36</v>
      </c>
      <c r="C9" s="17">
        <f>AVERAGE(INDEX(D$242:ID$242,ROWS(C$2:C9)))</f>
        <v>3.47</v>
      </c>
      <c r="D9" s="17" t="s">
        <v>119</v>
      </c>
      <c r="E9" s="17">
        <v>140</v>
      </c>
      <c r="F9" s="17">
        <v>16</v>
      </c>
      <c r="G9" s="17">
        <v>15</v>
      </c>
      <c r="H9" s="17">
        <v>10</v>
      </c>
      <c r="I9" s="17">
        <v>14</v>
      </c>
      <c r="J9" s="17">
        <v>16</v>
      </c>
      <c r="K9" s="17">
        <v>12</v>
      </c>
      <c r="L9" s="17">
        <v>13</v>
      </c>
      <c r="M9" s="17">
        <v>12</v>
      </c>
      <c r="N9" s="17">
        <v>12</v>
      </c>
      <c r="O9" s="17">
        <v>15</v>
      </c>
      <c r="P9" s="17">
        <v>16</v>
      </c>
      <c r="Q9" s="17">
        <v>14</v>
      </c>
      <c r="R9" s="17">
        <v>4</v>
      </c>
      <c r="S9" s="17">
        <v>16</v>
      </c>
      <c r="T9" s="17">
        <v>11</v>
      </c>
      <c r="U9" s="17">
        <v>11</v>
      </c>
      <c r="V9" s="17">
        <v>10</v>
      </c>
      <c r="W9" s="17">
        <v>12</v>
      </c>
      <c r="X9" s="17">
        <v>13</v>
      </c>
      <c r="Y9" s="17">
        <v>10</v>
      </c>
      <c r="Z9" s="17">
        <v>12</v>
      </c>
      <c r="AA9" s="17">
        <v>15</v>
      </c>
      <c r="AB9" s="17">
        <v>14</v>
      </c>
      <c r="AC9" s="17">
        <v>16</v>
      </c>
      <c r="AD9" s="17">
        <v>16</v>
      </c>
      <c r="AE9" s="17">
        <v>13</v>
      </c>
      <c r="AF9" s="17">
        <v>15</v>
      </c>
      <c r="AG9" s="17">
        <v>15</v>
      </c>
      <c r="AH9" s="17">
        <v>13</v>
      </c>
      <c r="AI9" s="17">
        <v>6</v>
      </c>
      <c r="AJ9" s="17">
        <v>16</v>
      </c>
      <c r="AK9" s="17">
        <v>4</v>
      </c>
      <c r="AL9" s="17">
        <v>15</v>
      </c>
      <c r="AM9" s="17">
        <v>7</v>
      </c>
      <c r="AN9" s="17">
        <v>11</v>
      </c>
      <c r="AO9" s="17">
        <v>5</v>
      </c>
      <c r="AP9" s="17">
        <v>10</v>
      </c>
      <c r="AQ9" s="17">
        <v>14</v>
      </c>
      <c r="AR9" s="17">
        <v>16</v>
      </c>
      <c r="AS9" s="17">
        <v>13</v>
      </c>
      <c r="AT9" s="17">
        <v>14</v>
      </c>
      <c r="AU9" s="17">
        <v>13</v>
      </c>
      <c r="AV9" s="17">
        <v>14</v>
      </c>
      <c r="AW9" s="17">
        <v>12</v>
      </c>
      <c r="AX9" s="17">
        <f t="shared" si="18"/>
        <v>0.40000000000000036</v>
      </c>
      <c r="AY9" s="38" t="s">
        <v>219</v>
      </c>
      <c r="AZ9" s="57">
        <f t="shared" si="19"/>
        <v>13.375</v>
      </c>
      <c r="BA9" s="57">
        <f t="shared" si="20"/>
        <v>14.285714285714286</v>
      </c>
      <c r="BB9" s="57">
        <f t="shared" si="21"/>
        <v>13.333333333333334</v>
      </c>
      <c r="BC9" s="57" t="str">
        <f t="shared" si="22"/>
        <v>TW</v>
      </c>
      <c r="BD9" s="57" t="str">
        <f t="shared" si="23"/>
        <v/>
      </c>
      <c r="BE9" s="57" t="str">
        <f t="shared" si="24"/>
        <v/>
      </c>
      <c r="BH9" s="24" t="s">
        <v>36</v>
      </c>
      <c r="BI9" s="24">
        <f t="shared" si="0"/>
        <v>3.47</v>
      </c>
      <c r="BJ9" s="24">
        <f t="shared" si="1"/>
        <v>3.5</v>
      </c>
      <c r="BK9" s="24">
        <f t="shared" si="2"/>
        <v>3.52</v>
      </c>
      <c r="BL9" s="24">
        <f t="shared" si="3"/>
        <v>3.45</v>
      </c>
      <c r="BM9" s="24">
        <f t="shared" si="4"/>
        <v>3.62</v>
      </c>
      <c r="BN9" s="24" t="e">
        <f t="shared" si="5"/>
        <v>#REF!</v>
      </c>
      <c r="BO9" s="24" t="e">
        <f t="shared" si="6"/>
        <v>#REF!</v>
      </c>
      <c r="BP9" s="24" t="e">
        <f t="shared" si="7"/>
        <v>#REF!</v>
      </c>
      <c r="BQ9" s="24" t="e">
        <f t="shared" si="8"/>
        <v>#REF!</v>
      </c>
      <c r="BR9" s="24" t="e">
        <f t="shared" si="9"/>
        <v>#REF!</v>
      </c>
      <c r="BS9" s="24" t="e">
        <f t="shared" si="10"/>
        <v>#REF!</v>
      </c>
      <c r="BT9" s="24" t="e">
        <f t="shared" si="11"/>
        <v>#REF!</v>
      </c>
      <c r="BU9" s="24" t="e">
        <f t="shared" si="12"/>
        <v>#REF!</v>
      </c>
      <c r="BV9" s="24" t="e">
        <f t="shared" si="13"/>
        <v>#REF!</v>
      </c>
      <c r="BW9" s="24" t="e">
        <f t="shared" si="14"/>
        <v>#REF!</v>
      </c>
      <c r="BX9" s="24" t="e">
        <f t="shared" si="15"/>
        <v>#REF!</v>
      </c>
      <c r="BY9" s="24" t="e">
        <f t="shared" si="16"/>
        <v>#REF!</v>
      </c>
      <c r="BZ9" s="24" t="e">
        <f t="shared" si="17"/>
        <v>#REF!</v>
      </c>
    </row>
    <row r="10" spans="1:97" x14ac:dyDescent="0.25">
      <c r="A10" s="73"/>
      <c r="B10" s="17" t="s">
        <v>37</v>
      </c>
      <c r="C10" s="17">
        <f>AVERAGE(INDEX(D$242:ID$242,ROWS(C$2:C10)))</f>
        <v>3.74</v>
      </c>
      <c r="D10" s="17" t="s">
        <v>119</v>
      </c>
      <c r="E10" s="17">
        <v>140</v>
      </c>
      <c r="F10" s="17">
        <v>16</v>
      </c>
      <c r="G10" s="17">
        <v>15</v>
      </c>
      <c r="H10" s="17">
        <v>10</v>
      </c>
      <c r="I10" s="17">
        <v>14</v>
      </c>
      <c r="J10" s="17">
        <v>16</v>
      </c>
      <c r="K10" s="17">
        <v>12</v>
      </c>
      <c r="L10" s="17">
        <v>13</v>
      </c>
      <c r="M10" s="17">
        <v>12</v>
      </c>
      <c r="N10" s="17">
        <v>12</v>
      </c>
      <c r="O10" s="17">
        <v>15</v>
      </c>
      <c r="P10" s="17">
        <v>16</v>
      </c>
      <c r="Q10" s="17">
        <v>14</v>
      </c>
      <c r="R10" s="17">
        <v>4</v>
      </c>
      <c r="S10" s="17">
        <v>16</v>
      </c>
      <c r="T10" s="17">
        <v>11</v>
      </c>
      <c r="U10" s="17">
        <v>11</v>
      </c>
      <c r="V10" s="17">
        <v>10</v>
      </c>
      <c r="W10" s="17">
        <v>12</v>
      </c>
      <c r="X10" s="17">
        <v>13</v>
      </c>
      <c r="Y10" s="17">
        <v>10</v>
      </c>
      <c r="Z10" s="17">
        <v>12</v>
      </c>
      <c r="AA10" s="17">
        <v>15</v>
      </c>
      <c r="AB10" s="17">
        <v>14</v>
      </c>
      <c r="AC10" s="17">
        <v>16</v>
      </c>
      <c r="AD10" s="17">
        <v>16</v>
      </c>
      <c r="AE10" s="17">
        <v>13</v>
      </c>
      <c r="AF10" s="17">
        <v>15</v>
      </c>
      <c r="AG10" s="17">
        <v>15</v>
      </c>
      <c r="AH10" s="17">
        <v>13</v>
      </c>
      <c r="AI10" s="17">
        <v>6</v>
      </c>
      <c r="AJ10" s="17">
        <v>16</v>
      </c>
      <c r="AK10" s="17">
        <v>4</v>
      </c>
      <c r="AL10" s="17">
        <v>15</v>
      </c>
      <c r="AM10" s="17">
        <v>7</v>
      </c>
      <c r="AN10" s="17">
        <v>11</v>
      </c>
      <c r="AO10" s="17">
        <v>5</v>
      </c>
      <c r="AP10" s="17">
        <v>10</v>
      </c>
      <c r="AQ10" s="17">
        <v>14</v>
      </c>
      <c r="AR10" s="17">
        <v>16</v>
      </c>
      <c r="AS10" s="17">
        <v>13</v>
      </c>
      <c r="AT10" s="17">
        <v>14</v>
      </c>
      <c r="AU10" s="17">
        <v>13</v>
      </c>
      <c r="AV10" s="17">
        <v>14</v>
      </c>
      <c r="AW10" s="17">
        <v>12</v>
      </c>
      <c r="AX10" s="17">
        <f t="shared" si="18"/>
        <v>0.40000000000000036</v>
      </c>
      <c r="AY10" s="38" t="s">
        <v>219</v>
      </c>
      <c r="AZ10" s="57">
        <f t="shared" si="19"/>
        <v>13.375</v>
      </c>
      <c r="BA10" s="57">
        <f t="shared" si="20"/>
        <v>14.285714285714286</v>
      </c>
      <c r="BB10" s="57">
        <f t="shared" si="21"/>
        <v>13.333333333333334</v>
      </c>
      <c r="BC10" s="57" t="str">
        <f t="shared" si="22"/>
        <v>TW</v>
      </c>
      <c r="BD10" s="57" t="str">
        <f t="shared" si="23"/>
        <v/>
      </c>
      <c r="BE10" s="57" t="str">
        <f t="shared" si="24"/>
        <v/>
      </c>
      <c r="BH10" s="24" t="s">
        <v>37</v>
      </c>
      <c r="BI10" s="24">
        <f t="shared" si="0"/>
        <v>3.74</v>
      </c>
      <c r="BJ10" s="24">
        <f t="shared" si="1"/>
        <v>3.55</v>
      </c>
      <c r="BK10" s="24">
        <f t="shared" si="2"/>
        <v>3.61</v>
      </c>
      <c r="BL10" s="24">
        <f t="shared" si="3"/>
        <v>3.63</v>
      </c>
      <c r="BM10" s="24">
        <f t="shared" si="4"/>
        <v>3.59</v>
      </c>
      <c r="BN10" s="24" t="e">
        <f t="shared" si="5"/>
        <v>#REF!</v>
      </c>
      <c r="BO10" s="24" t="e">
        <f t="shared" si="6"/>
        <v>#REF!</v>
      </c>
      <c r="BP10" s="24" t="e">
        <f t="shared" si="7"/>
        <v>#REF!</v>
      </c>
      <c r="BQ10" s="24" t="e">
        <f t="shared" si="8"/>
        <v>#REF!</v>
      </c>
      <c r="BR10" s="24" t="e">
        <f t="shared" si="9"/>
        <v>#REF!</v>
      </c>
      <c r="BS10" s="24" t="e">
        <f t="shared" si="10"/>
        <v>#REF!</v>
      </c>
      <c r="BT10" s="24" t="e">
        <f t="shared" si="11"/>
        <v>#REF!</v>
      </c>
      <c r="BU10" s="24" t="e">
        <f t="shared" si="12"/>
        <v>#REF!</v>
      </c>
      <c r="BV10" s="24" t="e">
        <f t="shared" si="13"/>
        <v>#REF!</v>
      </c>
      <c r="BW10" s="24" t="e">
        <f t="shared" si="14"/>
        <v>#REF!</v>
      </c>
      <c r="BX10" s="24" t="e">
        <f t="shared" si="15"/>
        <v>#REF!</v>
      </c>
      <c r="BY10" s="24" t="e">
        <f t="shared" si="16"/>
        <v>#REF!</v>
      </c>
      <c r="BZ10" s="24" t="e">
        <f t="shared" si="17"/>
        <v>#REF!</v>
      </c>
    </row>
    <row r="11" spans="1:97" x14ac:dyDescent="0.25">
      <c r="A11" s="73"/>
      <c r="B11" s="17" t="s">
        <v>38</v>
      </c>
      <c r="C11" s="17">
        <f>AVERAGE(INDEX(D$242:ID$242,ROWS(C$2:C11)))</f>
        <v>1.96</v>
      </c>
      <c r="D11" s="17" t="s">
        <v>119</v>
      </c>
      <c r="E11" s="17">
        <v>140</v>
      </c>
      <c r="F11" s="17">
        <v>16</v>
      </c>
      <c r="G11" s="17">
        <v>15</v>
      </c>
      <c r="H11" s="17">
        <v>10</v>
      </c>
      <c r="I11" s="17">
        <v>14</v>
      </c>
      <c r="J11" s="17">
        <v>16</v>
      </c>
      <c r="K11" s="17">
        <v>12</v>
      </c>
      <c r="L11" s="17">
        <v>13</v>
      </c>
      <c r="M11" s="17">
        <v>12</v>
      </c>
      <c r="N11" s="17">
        <v>12</v>
      </c>
      <c r="O11" s="17">
        <v>15</v>
      </c>
      <c r="P11" s="17">
        <v>16</v>
      </c>
      <c r="Q11" s="17">
        <v>14</v>
      </c>
      <c r="R11" s="17">
        <v>4</v>
      </c>
      <c r="S11" s="17">
        <v>16</v>
      </c>
      <c r="T11" s="17">
        <v>11</v>
      </c>
      <c r="U11" s="17">
        <v>11</v>
      </c>
      <c r="V11" s="17">
        <v>10</v>
      </c>
      <c r="W11" s="17">
        <v>12</v>
      </c>
      <c r="X11" s="17">
        <v>13</v>
      </c>
      <c r="Y11" s="17">
        <v>10</v>
      </c>
      <c r="Z11" s="17">
        <v>12</v>
      </c>
      <c r="AA11" s="17">
        <v>15</v>
      </c>
      <c r="AB11" s="17">
        <v>14</v>
      </c>
      <c r="AC11" s="17">
        <v>16</v>
      </c>
      <c r="AD11" s="17">
        <v>16</v>
      </c>
      <c r="AE11" s="17">
        <v>13</v>
      </c>
      <c r="AF11" s="17">
        <v>15</v>
      </c>
      <c r="AG11" s="17">
        <v>15</v>
      </c>
      <c r="AH11" s="17">
        <v>13</v>
      </c>
      <c r="AI11" s="17">
        <v>6</v>
      </c>
      <c r="AJ11" s="17">
        <v>16</v>
      </c>
      <c r="AK11" s="17">
        <v>4</v>
      </c>
      <c r="AL11" s="17">
        <v>15</v>
      </c>
      <c r="AM11" s="17">
        <v>7</v>
      </c>
      <c r="AN11" s="17">
        <v>11</v>
      </c>
      <c r="AO11" s="17">
        <v>5</v>
      </c>
      <c r="AP11" s="17">
        <v>10</v>
      </c>
      <c r="AQ11" s="17">
        <v>14</v>
      </c>
      <c r="AR11" s="17">
        <v>16</v>
      </c>
      <c r="AS11" s="17">
        <v>13</v>
      </c>
      <c r="AT11" s="17">
        <v>14</v>
      </c>
      <c r="AU11" s="17">
        <v>13</v>
      </c>
      <c r="AV11" s="17">
        <v>14</v>
      </c>
      <c r="AW11" s="17">
        <v>12</v>
      </c>
      <c r="AX11" s="17">
        <f t="shared" si="18"/>
        <v>0.40000000000000036</v>
      </c>
      <c r="AY11" s="38" t="s">
        <v>219</v>
      </c>
      <c r="AZ11" s="57">
        <f t="shared" si="19"/>
        <v>13.375</v>
      </c>
      <c r="BA11" s="57">
        <f t="shared" si="20"/>
        <v>14.285714285714286</v>
      </c>
      <c r="BB11" s="57">
        <f t="shared" si="21"/>
        <v>13.333333333333334</v>
      </c>
      <c r="BC11" s="57" t="str">
        <f t="shared" si="22"/>
        <v>TW</v>
      </c>
      <c r="BD11" s="57" t="str">
        <f t="shared" si="23"/>
        <v/>
      </c>
      <c r="BE11" s="57" t="str">
        <f t="shared" si="24"/>
        <v/>
      </c>
      <c r="BH11" s="24" t="s">
        <v>38</v>
      </c>
      <c r="BI11" s="24">
        <f t="shared" si="0"/>
        <v>1.96</v>
      </c>
      <c r="BJ11" s="24">
        <f t="shared" si="1"/>
        <v>1.96</v>
      </c>
      <c r="BK11" s="24">
        <f t="shared" si="2"/>
        <v>2.0299999999999998</v>
      </c>
      <c r="BL11" s="24">
        <f t="shared" si="3"/>
        <v>1.93</v>
      </c>
      <c r="BM11" s="24">
        <f t="shared" si="4"/>
        <v>1.88</v>
      </c>
      <c r="BN11" s="24" t="e">
        <f t="shared" si="5"/>
        <v>#REF!</v>
      </c>
      <c r="BO11" s="24" t="e">
        <f t="shared" si="6"/>
        <v>#REF!</v>
      </c>
      <c r="BP11" s="24" t="e">
        <f t="shared" si="7"/>
        <v>#REF!</v>
      </c>
      <c r="BQ11" s="24" t="e">
        <f t="shared" si="8"/>
        <v>#REF!</v>
      </c>
      <c r="BR11" s="24" t="e">
        <f t="shared" si="9"/>
        <v>#REF!</v>
      </c>
      <c r="BS11" s="24" t="e">
        <f t="shared" si="10"/>
        <v>#REF!</v>
      </c>
      <c r="BT11" s="24" t="e">
        <f t="shared" si="11"/>
        <v>#REF!</v>
      </c>
      <c r="BU11" s="24" t="e">
        <f t="shared" si="12"/>
        <v>#REF!</v>
      </c>
      <c r="BV11" s="24" t="e">
        <f t="shared" si="13"/>
        <v>#REF!</v>
      </c>
      <c r="BW11" s="24" t="e">
        <f t="shared" si="14"/>
        <v>#REF!</v>
      </c>
      <c r="BX11" s="24" t="e">
        <f t="shared" si="15"/>
        <v>#REF!</v>
      </c>
      <c r="BY11" s="24" t="e">
        <f t="shared" si="16"/>
        <v>#REF!</v>
      </c>
      <c r="BZ11" s="24" t="e">
        <f t="shared" si="17"/>
        <v>#REF!</v>
      </c>
    </row>
    <row r="12" spans="1:97" x14ac:dyDescent="0.25">
      <c r="A12" s="73"/>
      <c r="B12" s="17" t="s">
        <v>39</v>
      </c>
      <c r="C12" s="17">
        <f>AVERAGE(INDEX(D$242:ID$242,ROWS(C$2:C12)))</f>
        <v>0.5</v>
      </c>
      <c r="D12" s="17" t="s">
        <v>119</v>
      </c>
      <c r="E12" s="17">
        <v>140</v>
      </c>
      <c r="F12" s="17">
        <v>16</v>
      </c>
      <c r="G12" s="17">
        <v>15</v>
      </c>
      <c r="H12" s="17">
        <v>10</v>
      </c>
      <c r="I12" s="17">
        <v>14</v>
      </c>
      <c r="J12" s="17">
        <v>16</v>
      </c>
      <c r="K12" s="17">
        <v>12</v>
      </c>
      <c r="L12" s="17">
        <v>13</v>
      </c>
      <c r="M12" s="17">
        <v>12</v>
      </c>
      <c r="N12" s="17">
        <v>12</v>
      </c>
      <c r="O12" s="17">
        <v>15</v>
      </c>
      <c r="P12" s="17">
        <v>16</v>
      </c>
      <c r="Q12" s="17">
        <v>14</v>
      </c>
      <c r="R12" s="17">
        <v>4</v>
      </c>
      <c r="S12" s="17">
        <v>16</v>
      </c>
      <c r="T12" s="17">
        <v>11</v>
      </c>
      <c r="U12" s="17">
        <v>11</v>
      </c>
      <c r="V12" s="17">
        <v>10</v>
      </c>
      <c r="W12" s="17">
        <v>12</v>
      </c>
      <c r="X12" s="17">
        <v>13</v>
      </c>
      <c r="Y12" s="17">
        <v>10</v>
      </c>
      <c r="Z12" s="17">
        <v>12</v>
      </c>
      <c r="AA12" s="17">
        <v>15</v>
      </c>
      <c r="AB12" s="17">
        <v>14</v>
      </c>
      <c r="AC12" s="17">
        <v>16</v>
      </c>
      <c r="AD12" s="17">
        <v>16</v>
      </c>
      <c r="AE12" s="17">
        <v>13</v>
      </c>
      <c r="AF12" s="17">
        <v>15</v>
      </c>
      <c r="AG12" s="17">
        <v>15</v>
      </c>
      <c r="AH12" s="17">
        <v>13</v>
      </c>
      <c r="AI12" s="17">
        <v>6</v>
      </c>
      <c r="AJ12" s="17">
        <v>16</v>
      </c>
      <c r="AK12" s="17">
        <v>4</v>
      </c>
      <c r="AL12" s="17">
        <v>15</v>
      </c>
      <c r="AM12" s="17">
        <v>7</v>
      </c>
      <c r="AN12" s="17">
        <v>11</v>
      </c>
      <c r="AO12" s="17">
        <v>5</v>
      </c>
      <c r="AP12" s="17">
        <v>10</v>
      </c>
      <c r="AQ12" s="17">
        <v>14</v>
      </c>
      <c r="AR12" s="17">
        <v>16</v>
      </c>
      <c r="AS12" s="17">
        <v>13</v>
      </c>
      <c r="AT12" s="17">
        <v>14</v>
      </c>
      <c r="AU12" s="17">
        <v>13</v>
      </c>
      <c r="AV12" s="17">
        <v>14</v>
      </c>
      <c r="AW12" s="17">
        <v>12</v>
      </c>
      <c r="AX12" s="17">
        <f t="shared" si="18"/>
        <v>0.40000000000000036</v>
      </c>
      <c r="AY12" s="38" t="s">
        <v>219</v>
      </c>
      <c r="AZ12" s="57">
        <f t="shared" si="19"/>
        <v>13.375</v>
      </c>
      <c r="BA12" s="57">
        <f t="shared" si="20"/>
        <v>14.285714285714286</v>
      </c>
      <c r="BB12" s="57">
        <f t="shared" si="21"/>
        <v>13.333333333333334</v>
      </c>
      <c r="BC12" s="57" t="str">
        <f t="shared" si="22"/>
        <v>TW</v>
      </c>
      <c r="BD12" s="57" t="str">
        <f t="shared" si="23"/>
        <v/>
      </c>
      <c r="BE12" s="57" t="str">
        <f t="shared" si="24"/>
        <v/>
      </c>
      <c r="BH12" s="24" t="s">
        <v>39</v>
      </c>
      <c r="BI12" s="24">
        <f t="shared" si="0"/>
        <v>0.5</v>
      </c>
      <c r="BJ12" s="24">
        <f t="shared" si="1"/>
        <v>0.53</v>
      </c>
      <c r="BK12" s="24">
        <f t="shared" si="2"/>
        <v>0.57999999999999996</v>
      </c>
      <c r="BL12" s="24">
        <f t="shared" si="3"/>
        <v>0.49</v>
      </c>
      <c r="BM12" s="24">
        <f t="shared" si="4"/>
        <v>0.43</v>
      </c>
      <c r="BN12" s="24" t="e">
        <f t="shared" si="5"/>
        <v>#REF!</v>
      </c>
      <c r="BO12" s="24" t="e">
        <f t="shared" si="6"/>
        <v>#REF!</v>
      </c>
      <c r="BP12" s="24" t="e">
        <f t="shared" si="7"/>
        <v>#REF!</v>
      </c>
      <c r="BQ12" s="24" t="e">
        <f t="shared" si="8"/>
        <v>#REF!</v>
      </c>
      <c r="BR12" s="24" t="e">
        <f t="shared" si="9"/>
        <v>#REF!</v>
      </c>
      <c r="BS12" s="24" t="e">
        <f t="shared" si="10"/>
        <v>#REF!</v>
      </c>
      <c r="BT12" s="24" t="e">
        <f t="shared" si="11"/>
        <v>#REF!</v>
      </c>
      <c r="BU12" s="24" t="e">
        <f t="shared" si="12"/>
        <v>#REF!</v>
      </c>
      <c r="BV12" s="24" t="e">
        <f t="shared" si="13"/>
        <v>#REF!</v>
      </c>
      <c r="BW12" s="24" t="e">
        <f t="shared" si="14"/>
        <v>#REF!</v>
      </c>
      <c r="BX12" s="24" t="e">
        <f t="shared" si="15"/>
        <v>#REF!</v>
      </c>
      <c r="BY12" s="24" t="e">
        <f t="shared" si="16"/>
        <v>#REF!</v>
      </c>
      <c r="BZ12" s="24" t="e">
        <f t="shared" si="17"/>
        <v>#REF!</v>
      </c>
    </row>
    <row r="13" spans="1:97" x14ac:dyDescent="0.25">
      <c r="A13" s="73"/>
      <c r="B13" s="17" t="s">
        <v>40</v>
      </c>
      <c r="C13" s="17">
        <f>AVERAGE(INDEX(D$242:ID$242,ROWS(C$2:C13)))</f>
        <v>0.48</v>
      </c>
      <c r="D13" s="17" t="s">
        <v>119</v>
      </c>
      <c r="E13" s="17">
        <v>140</v>
      </c>
      <c r="F13" s="17">
        <v>16</v>
      </c>
      <c r="G13" s="17">
        <v>15</v>
      </c>
      <c r="H13" s="17">
        <v>10</v>
      </c>
      <c r="I13" s="17">
        <v>14</v>
      </c>
      <c r="J13" s="17">
        <v>16</v>
      </c>
      <c r="K13" s="17">
        <v>12</v>
      </c>
      <c r="L13" s="17">
        <v>13</v>
      </c>
      <c r="M13" s="17">
        <v>12</v>
      </c>
      <c r="N13" s="17">
        <v>12</v>
      </c>
      <c r="O13" s="17">
        <v>15</v>
      </c>
      <c r="P13" s="17">
        <v>16</v>
      </c>
      <c r="Q13" s="17">
        <v>14</v>
      </c>
      <c r="R13" s="17">
        <v>4</v>
      </c>
      <c r="S13" s="17">
        <v>16</v>
      </c>
      <c r="T13" s="17">
        <v>11</v>
      </c>
      <c r="U13" s="17">
        <v>11</v>
      </c>
      <c r="V13" s="17">
        <v>10</v>
      </c>
      <c r="W13" s="17">
        <v>12</v>
      </c>
      <c r="X13" s="17">
        <v>13</v>
      </c>
      <c r="Y13" s="17">
        <v>10</v>
      </c>
      <c r="Z13" s="17">
        <v>12</v>
      </c>
      <c r="AA13" s="17">
        <v>15</v>
      </c>
      <c r="AB13" s="17">
        <v>14</v>
      </c>
      <c r="AC13" s="17">
        <v>16</v>
      </c>
      <c r="AD13" s="17">
        <v>16</v>
      </c>
      <c r="AE13" s="17">
        <v>13</v>
      </c>
      <c r="AF13" s="17">
        <v>15</v>
      </c>
      <c r="AG13" s="17">
        <v>15</v>
      </c>
      <c r="AH13" s="17">
        <v>13</v>
      </c>
      <c r="AI13" s="17">
        <v>6</v>
      </c>
      <c r="AJ13" s="17">
        <v>16</v>
      </c>
      <c r="AK13" s="17">
        <v>4</v>
      </c>
      <c r="AL13" s="17">
        <v>15</v>
      </c>
      <c r="AM13" s="17">
        <v>7</v>
      </c>
      <c r="AN13" s="17">
        <v>11</v>
      </c>
      <c r="AO13" s="17">
        <v>5</v>
      </c>
      <c r="AP13" s="17">
        <v>10</v>
      </c>
      <c r="AQ13" s="17">
        <v>14</v>
      </c>
      <c r="AR13" s="17">
        <v>16</v>
      </c>
      <c r="AS13" s="17">
        <v>13</v>
      </c>
      <c r="AT13" s="17">
        <v>14</v>
      </c>
      <c r="AU13" s="17">
        <v>13</v>
      </c>
      <c r="AV13" s="17">
        <v>14</v>
      </c>
      <c r="AW13" s="17">
        <v>12</v>
      </c>
      <c r="AX13" s="17">
        <f t="shared" si="18"/>
        <v>0.40000000000000036</v>
      </c>
      <c r="AY13" s="38" t="s">
        <v>219</v>
      </c>
      <c r="AZ13" s="57">
        <f t="shared" si="19"/>
        <v>13.375</v>
      </c>
      <c r="BA13" s="57">
        <f t="shared" si="20"/>
        <v>14.285714285714286</v>
      </c>
      <c r="BB13" s="57">
        <f t="shared" si="21"/>
        <v>13.333333333333334</v>
      </c>
      <c r="BC13" s="57" t="str">
        <f t="shared" si="22"/>
        <v>TW</v>
      </c>
      <c r="BD13" s="57" t="str">
        <f t="shared" si="23"/>
        <v/>
      </c>
      <c r="BE13" s="57" t="str">
        <f t="shared" si="24"/>
        <v/>
      </c>
      <c r="BH13" s="24" t="s">
        <v>40</v>
      </c>
      <c r="BI13" s="24">
        <f t="shared" si="0"/>
        <v>0.48</v>
      </c>
      <c r="BJ13" s="24">
        <f t="shared" si="1"/>
        <v>0.55000000000000004</v>
      </c>
      <c r="BK13" s="24">
        <f t="shared" si="2"/>
        <v>0.38</v>
      </c>
      <c r="BL13" s="24">
        <f t="shared" si="3"/>
        <v>0.5</v>
      </c>
      <c r="BM13" s="24">
        <f t="shared" si="4"/>
        <v>0.51</v>
      </c>
      <c r="BN13" s="24" t="e">
        <f t="shared" si="5"/>
        <v>#REF!</v>
      </c>
      <c r="BO13" s="24" t="e">
        <f t="shared" si="6"/>
        <v>#REF!</v>
      </c>
      <c r="BP13" s="24" t="e">
        <f t="shared" si="7"/>
        <v>#REF!</v>
      </c>
      <c r="BQ13" s="24" t="e">
        <f t="shared" si="8"/>
        <v>#REF!</v>
      </c>
      <c r="BR13" s="24" t="e">
        <f t="shared" si="9"/>
        <v>#REF!</v>
      </c>
      <c r="BS13" s="24" t="e">
        <f t="shared" si="10"/>
        <v>#REF!</v>
      </c>
      <c r="BT13" s="24" t="e">
        <f t="shared" si="11"/>
        <v>#REF!</v>
      </c>
      <c r="BU13" s="24" t="e">
        <f t="shared" si="12"/>
        <v>#REF!</v>
      </c>
      <c r="BV13" s="24" t="e">
        <f t="shared" si="13"/>
        <v>#REF!</v>
      </c>
      <c r="BW13" s="24" t="e">
        <f t="shared" si="14"/>
        <v>#REF!</v>
      </c>
      <c r="BX13" s="24" t="e">
        <f t="shared" si="15"/>
        <v>#REF!</v>
      </c>
      <c r="BY13" s="24" t="e">
        <f t="shared" si="16"/>
        <v>#REF!</v>
      </c>
      <c r="BZ13" s="24" t="e">
        <f t="shared" si="17"/>
        <v>#REF!</v>
      </c>
    </row>
    <row r="14" spans="1:97" x14ac:dyDescent="0.25">
      <c r="A14" s="73"/>
      <c r="B14" s="17" t="s">
        <v>41</v>
      </c>
      <c r="C14" s="17">
        <f>AVERAGE(INDEX(D$242:ID$242,ROWS(C$2:C14)))</f>
        <v>0.51</v>
      </c>
      <c r="D14" s="17" t="s">
        <v>119</v>
      </c>
      <c r="E14" s="17">
        <v>140</v>
      </c>
      <c r="F14" s="17">
        <v>16</v>
      </c>
      <c r="G14" s="17">
        <v>15</v>
      </c>
      <c r="H14" s="17">
        <v>10</v>
      </c>
      <c r="I14" s="17">
        <v>14</v>
      </c>
      <c r="J14" s="17">
        <v>16</v>
      </c>
      <c r="K14" s="17">
        <v>12</v>
      </c>
      <c r="L14" s="17">
        <v>13</v>
      </c>
      <c r="M14" s="17">
        <v>12</v>
      </c>
      <c r="N14" s="17">
        <v>12</v>
      </c>
      <c r="O14" s="17">
        <v>15</v>
      </c>
      <c r="P14" s="17">
        <v>16</v>
      </c>
      <c r="Q14" s="17">
        <v>14</v>
      </c>
      <c r="R14" s="17">
        <v>4</v>
      </c>
      <c r="S14" s="17">
        <v>16</v>
      </c>
      <c r="T14" s="17">
        <v>11</v>
      </c>
      <c r="U14" s="17">
        <v>11</v>
      </c>
      <c r="V14" s="17">
        <v>10</v>
      </c>
      <c r="W14" s="17">
        <v>12</v>
      </c>
      <c r="X14" s="17">
        <v>13</v>
      </c>
      <c r="Y14" s="17">
        <v>10</v>
      </c>
      <c r="Z14" s="17">
        <v>12</v>
      </c>
      <c r="AA14" s="17">
        <v>15</v>
      </c>
      <c r="AB14" s="17">
        <v>14</v>
      </c>
      <c r="AC14" s="17">
        <v>16</v>
      </c>
      <c r="AD14" s="17">
        <v>16</v>
      </c>
      <c r="AE14" s="17">
        <v>13</v>
      </c>
      <c r="AF14" s="17">
        <v>15</v>
      </c>
      <c r="AG14" s="17">
        <v>15</v>
      </c>
      <c r="AH14" s="17">
        <v>13</v>
      </c>
      <c r="AI14" s="17">
        <v>6</v>
      </c>
      <c r="AJ14" s="17">
        <v>16</v>
      </c>
      <c r="AK14" s="17">
        <v>4</v>
      </c>
      <c r="AL14" s="17">
        <v>15</v>
      </c>
      <c r="AM14" s="17">
        <v>7</v>
      </c>
      <c r="AN14" s="17">
        <v>11</v>
      </c>
      <c r="AO14" s="17">
        <v>5</v>
      </c>
      <c r="AP14" s="17">
        <v>10</v>
      </c>
      <c r="AQ14" s="17">
        <v>14</v>
      </c>
      <c r="AR14" s="17">
        <v>16</v>
      </c>
      <c r="AS14" s="17">
        <v>13</v>
      </c>
      <c r="AT14" s="17">
        <v>14</v>
      </c>
      <c r="AU14" s="17">
        <v>13</v>
      </c>
      <c r="AV14" s="17">
        <v>14</v>
      </c>
      <c r="AW14" s="17">
        <v>12</v>
      </c>
      <c r="AX14" s="17">
        <f t="shared" si="18"/>
        <v>0.40000000000000036</v>
      </c>
      <c r="AY14" t="s">
        <v>219</v>
      </c>
      <c r="AZ14" s="57">
        <f t="shared" si="19"/>
        <v>13.375</v>
      </c>
      <c r="BA14" s="57">
        <f t="shared" si="20"/>
        <v>14.285714285714286</v>
      </c>
      <c r="BB14" s="57">
        <f t="shared" si="21"/>
        <v>13.333333333333334</v>
      </c>
      <c r="BC14" s="57" t="str">
        <f t="shared" si="22"/>
        <v>TW</v>
      </c>
      <c r="BD14" s="57" t="str">
        <f t="shared" si="23"/>
        <v/>
      </c>
      <c r="BE14" s="57" t="str">
        <f t="shared" si="24"/>
        <v/>
      </c>
      <c r="BH14" s="24" t="s">
        <v>41</v>
      </c>
      <c r="BI14" s="24">
        <f t="shared" si="0"/>
        <v>0.51</v>
      </c>
      <c r="BJ14" s="24">
        <f t="shared" si="1"/>
        <v>0.5</v>
      </c>
      <c r="BK14" s="24">
        <f t="shared" si="2"/>
        <v>0.48</v>
      </c>
      <c r="BL14" s="24">
        <f t="shared" si="3"/>
        <v>0.5</v>
      </c>
      <c r="BM14" s="24">
        <f t="shared" si="4"/>
        <v>0.52</v>
      </c>
      <c r="BN14" s="24" t="e">
        <f t="shared" si="5"/>
        <v>#REF!</v>
      </c>
      <c r="BO14" s="24" t="e">
        <f t="shared" si="6"/>
        <v>#REF!</v>
      </c>
      <c r="BP14" s="24" t="e">
        <f t="shared" si="7"/>
        <v>#REF!</v>
      </c>
      <c r="BQ14" s="24" t="e">
        <f t="shared" si="8"/>
        <v>#REF!</v>
      </c>
      <c r="BR14" s="24" t="e">
        <f t="shared" si="9"/>
        <v>#REF!</v>
      </c>
      <c r="BS14" s="24" t="e">
        <f t="shared" si="10"/>
        <v>#REF!</v>
      </c>
      <c r="BT14" s="24" t="e">
        <f t="shared" si="11"/>
        <v>#REF!</v>
      </c>
      <c r="BU14" s="24" t="e">
        <f t="shared" si="12"/>
        <v>#REF!</v>
      </c>
      <c r="BV14" s="24" t="e">
        <f t="shared" si="13"/>
        <v>#REF!</v>
      </c>
      <c r="BW14" s="24" t="e">
        <f t="shared" si="14"/>
        <v>#REF!</v>
      </c>
      <c r="BX14" s="24" t="e">
        <f t="shared" si="15"/>
        <v>#REF!</v>
      </c>
      <c r="BY14" s="24" t="e">
        <f t="shared" si="16"/>
        <v>#REF!</v>
      </c>
      <c r="BZ14" s="24" t="e">
        <f t="shared" si="17"/>
        <v>#REF!</v>
      </c>
    </row>
    <row r="15" spans="1:97" x14ac:dyDescent="0.25">
      <c r="A15" s="73" t="s">
        <v>61</v>
      </c>
      <c r="B15" s="17" t="s">
        <v>29</v>
      </c>
      <c r="C15" s="17">
        <f>AVERAGE(INDEX(D$242:ID$242,ROWS(C$2:C15)))</f>
        <v>4.01</v>
      </c>
      <c r="D15" s="17" t="s">
        <v>119</v>
      </c>
      <c r="E15" s="17">
        <v>157</v>
      </c>
      <c r="F15" s="17">
        <v>19</v>
      </c>
      <c r="G15" s="17">
        <v>10</v>
      </c>
      <c r="H15" s="17">
        <v>13</v>
      </c>
      <c r="I15" s="17">
        <v>16</v>
      </c>
      <c r="J15" s="17">
        <v>18</v>
      </c>
      <c r="K15" s="17">
        <v>13</v>
      </c>
      <c r="L15" s="17">
        <v>15</v>
      </c>
      <c r="M15" s="17">
        <v>14</v>
      </c>
      <c r="N15" s="17">
        <v>17</v>
      </c>
      <c r="O15" s="17">
        <v>18</v>
      </c>
      <c r="P15" s="17">
        <v>16</v>
      </c>
      <c r="Q15" s="17">
        <v>15</v>
      </c>
      <c r="R15" s="17">
        <v>6</v>
      </c>
      <c r="S15" s="17">
        <v>16</v>
      </c>
      <c r="T15" s="17">
        <v>9</v>
      </c>
      <c r="U15" s="17">
        <v>17</v>
      </c>
      <c r="V15" s="17">
        <v>12</v>
      </c>
      <c r="W15" s="17">
        <v>11</v>
      </c>
      <c r="X15" s="17">
        <v>10</v>
      </c>
      <c r="Y15" s="17">
        <v>12</v>
      </c>
      <c r="Z15" s="17">
        <v>8</v>
      </c>
      <c r="AA15" s="17">
        <v>14</v>
      </c>
      <c r="AB15" s="17">
        <v>17</v>
      </c>
      <c r="AC15" s="17">
        <v>14</v>
      </c>
      <c r="AD15" s="17">
        <v>15</v>
      </c>
      <c r="AE15" s="17">
        <v>16</v>
      </c>
      <c r="AF15" s="17">
        <v>14</v>
      </c>
      <c r="AG15" s="17">
        <v>16</v>
      </c>
      <c r="AH15" s="17">
        <v>14</v>
      </c>
      <c r="AI15" s="17">
        <v>8</v>
      </c>
      <c r="AJ15" s="17">
        <v>18</v>
      </c>
      <c r="AK15" s="17">
        <v>4</v>
      </c>
      <c r="AL15" s="17">
        <v>16</v>
      </c>
      <c r="AM15" s="17">
        <v>12</v>
      </c>
      <c r="AN15" s="17">
        <v>10</v>
      </c>
      <c r="AO15" s="17">
        <v>6</v>
      </c>
      <c r="AP15" s="17">
        <v>10</v>
      </c>
      <c r="AQ15" s="17">
        <v>15</v>
      </c>
      <c r="AR15" s="17">
        <v>14</v>
      </c>
      <c r="AS15" s="17">
        <v>20</v>
      </c>
      <c r="AT15" s="17">
        <v>18</v>
      </c>
      <c r="AU15" s="17">
        <v>12</v>
      </c>
      <c r="AV15" s="17">
        <v>15</v>
      </c>
      <c r="AW15" s="17">
        <v>8</v>
      </c>
      <c r="AX15" s="17">
        <f t="shared" si="18"/>
        <v>-2.6000000000000014</v>
      </c>
      <c r="AY15" s="38" t="s">
        <v>220</v>
      </c>
      <c r="AZ15" s="57">
        <f t="shared" si="19"/>
        <v>16</v>
      </c>
      <c r="BA15" s="57">
        <f t="shared" si="20"/>
        <v>12</v>
      </c>
      <c r="BB15" s="57">
        <f t="shared" si="21"/>
        <v>12</v>
      </c>
      <c r="BC15" s="57" t="str">
        <f t="shared" si="22"/>
        <v>TW</v>
      </c>
      <c r="BD15" s="57" t="str">
        <f t="shared" si="23"/>
        <v/>
      </c>
      <c r="BE15" s="57" t="str">
        <f t="shared" si="24"/>
        <v/>
      </c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</row>
    <row r="16" spans="1:97" x14ac:dyDescent="0.25">
      <c r="A16" s="73"/>
      <c r="B16" s="17" t="s">
        <v>30</v>
      </c>
      <c r="C16" s="17">
        <f>AVERAGE(INDEX(D$242:ID$242,ROWS(C$2:C16)))</f>
        <v>1.97</v>
      </c>
      <c r="D16" s="17" t="s">
        <v>119</v>
      </c>
      <c r="E16" s="17">
        <v>157</v>
      </c>
      <c r="F16" s="17">
        <v>19</v>
      </c>
      <c r="G16" s="17">
        <v>10</v>
      </c>
      <c r="H16" s="17">
        <v>13</v>
      </c>
      <c r="I16" s="17">
        <v>16</v>
      </c>
      <c r="J16" s="17">
        <v>18</v>
      </c>
      <c r="K16" s="17">
        <v>13</v>
      </c>
      <c r="L16" s="17">
        <v>15</v>
      </c>
      <c r="M16" s="17">
        <v>14</v>
      </c>
      <c r="N16" s="17">
        <v>17</v>
      </c>
      <c r="O16" s="17">
        <v>18</v>
      </c>
      <c r="P16" s="17">
        <v>16</v>
      </c>
      <c r="Q16" s="17">
        <v>15</v>
      </c>
      <c r="R16" s="17">
        <v>6</v>
      </c>
      <c r="S16" s="17">
        <v>16</v>
      </c>
      <c r="T16" s="17">
        <v>9</v>
      </c>
      <c r="U16" s="17">
        <v>17</v>
      </c>
      <c r="V16" s="17">
        <v>12</v>
      </c>
      <c r="W16" s="17">
        <v>11</v>
      </c>
      <c r="X16" s="17">
        <v>10</v>
      </c>
      <c r="Y16" s="17">
        <v>12</v>
      </c>
      <c r="Z16" s="17">
        <v>8</v>
      </c>
      <c r="AA16" s="17">
        <v>14</v>
      </c>
      <c r="AB16" s="17">
        <v>17</v>
      </c>
      <c r="AC16" s="17">
        <v>14</v>
      </c>
      <c r="AD16" s="17">
        <v>15</v>
      </c>
      <c r="AE16" s="17">
        <v>16</v>
      </c>
      <c r="AF16" s="17">
        <v>14</v>
      </c>
      <c r="AG16" s="17">
        <v>16</v>
      </c>
      <c r="AH16" s="17">
        <v>14</v>
      </c>
      <c r="AI16" s="17">
        <v>8</v>
      </c>
      <c r="AJ16" s="17">
        <v>18</v>
      </c>
      <c r="AK16" s="17">
        <v>4</v>
      </c>
      <c r="AL16" s="17">
        <v>16</v>
      </c>
      <c r="AM16" s="17">
        <v>12</v>
      </c>
      <c r="AN16" s="17">
        <v>10</v>
      </c>
      <c r="AO16" s="17">
        <v>6</v>
      </c>
      <c r="AP16" s="17">
        <v>10</v>
      </c>
      <c r="AQ16" s="17">
        <v>15</v>
      </c>
      <c r="AR16" s="17">
        <v>14</v>
      </c>
      <c r="AS16" s="17">
        <v>20</v>
      </c>
      <c r="AT16" s="17">
        <v>18</v>
      </c>
      <c r="AU16" s="17">
        <v>12</v>
      </c>
      <c r="AV16" s="17">
        <v>15</v>
      </c>
      <c r="AW16" s="17">
        <v>8</v>
      </c>
      <c r="AX16" s="17">
        <f t="shared" si="18"/>
        <v>-2.6000000000000014</v>
      </c>
      <c r="AY16" s="38" t="s">
        <v>220</v>
      </c>
      <c r="AZ16" s="57">
        <f t="shared" si="19"/>
        <v>16</v>
      </c>
      <c r="BA16" s="57">
        <f t="shared" si="20"/>
        <v>12</v>
      </c>
      <c r="BB16" s="57">
        <f t="shared" si="21"/>
        <v>12</v>
      </c>
      <c r="BC16" s="57" t="str">
        <f t="shared" si="22"/>
        <v>TW</v>
      </c>
      <c r="BD16" s="57" t="str">
        <f t="shared" si="23"/>
        <v/>
      </c>
      <c r="BE16" s="57" t="str">
        <f t="shared" si="24"/>
        <v/>
      </c>
    </row>
    <row r="17" spans="1:57" x14ac:dyDescent="0.25">
      <c r="A17" s="73"/>
      <c r="B17" s="17" t="s">
        <v>31</v>
      </c>
      <c r="C17" s="17">
        <f>AVERAGE(INDEX(D$242:ID$242,ROWS(C$2:C17)))</f>
        <v>3.15</v>
      </c>
      <c r="D17" s="17" t="s">
        <v>119</v>
      </c>
      <c r="E17" s="17">
        <v>157</v>
      </c>
      <c r="F17" s="17">
        <v>19</v>
      </c>
      <c r="G17" s="17">
        <v>10</v>
      </c>
      <c r="H17" s="17">
        <v>13</v>
      </c>
      <c r="I17" s="17">
        <v>16</v>
      </c>
      <c r="J17" s="17">
        <v>18</v>
      </c>
      <c r="K17" s="17">
        <v>13</v>
      </c>
      <c r="L17" s="17">
        <v>15</v>
      </c>
      <c r="M17" s="17">
        <v>14</v>
      </c>
      <c r="N17" s="17">
        <v>17</v>
      </c>
      <c r="O17" s="17">
        <v>18</v>
      </c>
      <c r="P17" s="17">
        <v>16</v>
      </c>
      <c r="Q17" s="17">
        <v>15</v>
      </c>
      <c r="R17" s="17">
        <v>6</v>
      </c>
      <c r="S17" s="17">
        <v>16</v>
      </c>
      <c r="T17" s="17">
        <v>9</v>
      </c>
      <c r="U17" s="17">
        <v>17</v>
      </c>
      <c r="V17" s="17">
        <v>12</v>
      </c>
      <c r="W17" s="17">
        <v>11</v>
      </c>
      <c r="X17" s="17">
        <v>10</v>
      </c>
      <c r="Y17" s="17">
        <v>12</v>
      </c>
      <c r="Z17" s="17">
        <v>8</v>
      </c>
      <c r="AA17" s="17">
        <v>14</v>
      </c>
      <c r="AB17" s="17">
        <v>17</v>
      </c>
      <c r="AC17" s="17">
        <v>14</v>
      </c>
      <c r="AD17" s="17">
        <v>15</v>
      </c>
      <c r="AE17" s="17">
        <v>16</v>
      </c>
      <c r="AF17" s="17">
        <v>14</v>
      </c>
      <c r="AG17" s="17">
        <v>16</v>
      </c>
      <c r="AH17" s="17">
        <v>14</v>
      </c>
      <c r="AI17" s="17">
        <v>8</v>
      </c>
      <c r="AJ17" s="17">
        <v>18</v>
      </c>
      <c r="AK17" s="17">
        <v>4</v>
      </c>
      <c r="AL17" s="17">
        <v>16</v>
      </c>
      <c r="AM17" s="17">
        <v>12</v>
      </c>
      <c r="AN17" s="17">
        <v>10</v>
      </c>
      <c r="AO17" s="17">
        <v>6</v>
      </c>
      <c r="AP17" s="17">
        <v>10</v>
      </c>
      <c r="AQ17" s="17">
        <v>15</v>
      </c>
      <c r="AR17" s="17">
        <v>14</v>
      </c>
      <c r="AS17" s="17">
        <v>20</v>
      </c>
      <c r="AT17" s="17">
        <v>18</v>
      </c>
      <c r="AU17" s="17">
        <v>12</v>
      </c>
      <c r="AV17" s="17">
        <v>15</v>
      </c>
      <c r="AW17" s="17">
        <v>8</v>
      </c>
      <c r="AX17" s="17">
        <f t="shared" si="18"/>
        <v>-2.6000000000000014</v>
      </c>
      <c r="AY17" s="38" t="s">
        <v>220</v>
      </c>
      <c r="AZ17" s="57">
        <f t="shared" si="19"/>
        <v>16</v>
      </c>
      <c r="BA17" s="57">
        <f t="shared" si="20"/>
        <v>12</v>
      </c>
      <c r="BB17" s="57">
        <f t="shared" si="21"/>
        <v>12</v>
      </c>
      <c r="BC17" s="57" t="str">
        <f t="shared" si="22"/>
        <v>TW</v>
      </c>
      <c r="BD17" s="57" t="str">
        <f t="shared" si="23"/>
        <v/>
      </c>
      <c r="BE17" s="57" t="str">
        <f t="shared" si="24"/>
        <v/>
      </c>
    </row>
    <row r="18" spans="1:57" x14ac:dyDescent="0.25">
      <c r="A18" s="73"/>
      <c r="B18" s="17" t="s">
        <v>32</v>
      </c>
      <c r="C18" s="17">
        <f>AVERAGE(INDEX(D$242:ID$242,ROWS(C$2:C18)))</f>
        <v>2.98</v>
      </c>
      <c r="D18" s="17" t="s">
        <v>119</v>
      </c>
      <c r="E18" s="17">
        <v>157</v>
      </c>
      <c r="F18" s="17">
        <v>19</v>
      </c>
      <c r="G18" s="17">
        <v>10</v>
      </c>
      <c r="H18" s="17">
        <v>13</v>
      </c>
      <c r="I18" s="17">
        <v>16</v>
      </c>
      <c r="J18" s="17">
        <v>18</v>
      </c>
      <c r="K18" s="17">
        <v>13</v>
      </c>
      <c r="L18" s="17">
        <v>15</v>
      </c>
      <c r="M18" s="17">
        <v>14</v>
      </c>
      <c r="N18" s="17">
        <v>17</v>
      </c>
      <c r="O18" s="17">
        <v>18</v>
      </c>
      <c r="P18" s="17">
        <v>16</v>
      </c>
      <c r="Q18" s="17">
        <v>15</v>
      </c>
      <c r="R18" s="17">
        <v>6</v>
      </c>
      <c r="S18" s="17">
        <v>16</v>
      </c>
      <c r="T18" s="17">
        <v>9</v>
      </c>
      <c r="U18" s="17">
        <v>17</v>
      </c>
      <c r="V18" s="17">
        <v>12</v>
      </c>
      <c r="W18" s="17">
        <v>11</v>
      </c>
      <c r="X18" s="17">
        <v>10</v>
      </c>
      <c r="Y18" s="17">
        <v>12</v>
      </c>
      <c r="Z18" s="17">
        <v>8</v>
      </c>
      <c r="AA18" s="17">
        <v>14</v>
      </c>
      <c r="AB18" s="17">
        <v>17</v>
      </c>
      <c r="AC18" s="17">
        <v>14</v>
      </c>
      <c r="AD18" s="17">
        <v>15</v>
      </c>
      <c r="AE18" s="17">
        <v>16</v>
      </c>
      <c r="AF18" s="17">
        <v>14</v>
      </c>
      <c r="AG18" s="17">
        <v>16</v>
      </c>
      <c r="AH18" s="17">
        <v>14</v>
      </c>
      <c r="AI18" s="17">
        <v>8</v>
      </c>
      <c r="AJ18" s="17">
        <v>18</v>
      </c>
      <c r="AK18" s="17">
        <v>4</v>
      </c>
      <c r="AL18" s="17">
        <v>16</v>
      </c>
      <c r="AM18" s="17">
        <v>12</v>
      </c>
      <c r="AN18" s="17">
        <v>10</v>
      </c>
      <c r="AO18" s="17">
        <v>6</v>
      </c>
      <c r="AP18" s="17">
        <v>10</v>
      </c>
      <c r="AQ18" s="17">
        <v>15</v>
      </c>
      <c r="AR18" s="17">
        <v>14</v>
      </c>
      <c r="AS18" s="17">
        <v>20</v>
      </c>
      <c r="AT18" s="17">
        <v>18</v>
      </c>
      <c r="AU18" s="17">
        <v>12</v>
      </c>
      <c r="AV18" s="17">
        <v>15</v>
      </c>
      <c r="AW18" s="17">
        <v>8</v>
      </c>
      <c r="AX18" s="17">
        <f t="shared" si="18"/>
        <v>-2.6000000000000014</v>
      </c>
      <c r="AY18" s="38" t="s">
        <v>220</v>
      </c>
      <c r="AZ18" s="57">
        <f t="shared" si="19"/>
        <v>16</v>
      </c>
      <c r="BA18" s="57">
        <f t="shared" si="20"/>
        <v>12</v>
      </c>
      <c r="BB18" s="57">
        <f t="shared" si="21"/>
        <v>12</v>
      </c>
      <c r="BC18" s="57" t="str">
        <f t="shared" si="22"/>
        <v>TW</v>
      </c>
      <c r="BD18" s="57" t="str">
        <f t="shared" si="23"/>
        <v/>
      </c>
      <c r="BE18" s="57" t="str">
        <f t="shared" si="24"/>
        <v/>
      </c>
    </row>
    <row r="19" spans="1:57" x14ac:dyDescent="0.25">
      <c r="A19" s="73"/>
      <c r="B19" s="17" t="s">
        <v>33</v>
      </c>
      <c r="C19" s="17">
        <f>AVERAGE(INDEX(D$242:ID$242,ROWS(C$2:C19)))</f>
        <v>3.04</v>
      </c>
      <c r="D19" s="17" t="s">
        <v>119</v>
      </c>
      <c r="E19" s="17">
        <v>157</v>
      </c>
      <c r="F19" s="17">
        <v>19</v>
      </c>
      <c r="G19" s="17">
        <v>10</v>
      </c>
      <c r="H19" s="17">
        <v>13</v>
      </c>
      <c r="I19" s="17">
        <v>16</v>
      </c>
      <c r="J19" s="17">
        <v>18</v>
      </c>
      <c r="K19" s="17">
        <v>13</v>
      </c>
      <c r="L19" s="17">
        <v>15</v>
      </c>
      <c r="M19" s="17">
        <v>14</v>
      </c>
      <c r="N19" s="17">
        <v>17</v>
      </c>
      <c r="O19" s="17">
        <v>18</v>
      </c>
      <c r="P19" s="17">
        <v>16</v>
      </c>
      <c r="Q19" s="17">
        <v>15</v>
      </c>
      <c r="R19" s="17">
        <v>6</v>
      </c>
      <c r="S19" s="17">
        <v>16</v>
      </c>
      <c r="T19" s="17">
        <v>9</v>
      </c>
      <c r="U19" s="17">
        <v>17</v>
      </c>
      <c r="V19" s="17">
        <v>12</v>
      </c>
      <c r="W19" s="17">
        <v>11</v>
      </c>
      <c r="X19" s="17">
        <v>10</v>
      </c>
      <c r="Y19" s="17">
        <v>12</v>
      </c>
      <c r="Z19" s="17">
        <v>8</v>
      </c>
      <c r="AA19" s="17">
        <v>14</v>
      </c>
      <c r="AB19" s="17">
        <v>17</v>
      </c>
      <c r="AC19" s="17">
        <v>14</v>
      </c>
      <c r="AD19" s="17">
        <v>15</v>
      </c>
      <c r="AE19" s="17">
        <v>16</v>
      </c>
      <c r="AF19" s="17">
        <v>14</v>
      </c>
      <c r="AG19" s="17">
        <v>16</v>
      </c>
      <c r="AH19" s="17">
        <v>14</v>
      </c>
      <c r="AI19" s="17">
        <v>8</v>
      </c>
      <c r="AJ19" s="17">
        <v>18</v>
      </c>
      <c r="AK19" s="17">
        <v>4</v>
      </c>
      <c r="AL19" s="17">
        <v>16</v>
      </c>
      <c r="AM19" s="17">
        <v>12</v>
      </c>
      <c r="AN19" s="17">
        <v>10</v>
      </c>
      <c r="AO19" s="17">
        <v>6</v>
      </c>
      <c r="AP19" s="17">
        <v>10</v>
      </c>
      <c r="AQ19" s="17">
        <v>15</v>
      </c>
      <c r="AR19" s="17">
        <v>14</v>
      </c>
      <c r="AS19" s="17">
        <v>20</v>
      </c>
      <c r="AT19" s="17">
        <v>18</v>
      </c>
      <c r="AU19" s="17">
        <v>12</v>
      </c>
      <c r="AV19" s="17">
        <v>15</v>
      </c>
      <c r="AW19" s="17">
        <v>8</v>
      </c>
      <c r="AX19" s="17">
        <f t="shared" si="18"/>
        <v>-2.6000000000000014</v>
      </c>
      <c r="AY19" s="38" t="s">
        <v>220</v>
      </c>
      <c r="AZ19" s="57">
        <f t="shared" si="19"/>
        <v>16</v>
      </c>
      <c r="BA19" s="57">
        <f t="shared" si="20"/>
        <v>12</v>
      </c>
      <c r="BB19" s="57">
        <f t="shared" si="21"/>
        <v>12</v>
      </c>
      <c r="BC19" s="57" t="str">
        <f t="shared" si="22"/>
        <v>TW</v>
      </c>
      <c r="BD19" s="57" t="str">
        <f t="shared" si="23"/>
        <v/>
      </c>
      <c r="BE19" s="57" t="str">
        <f t="shared" si="24"/>
        <v/>
      </c>
    </row>
    <row r="20" spans="1:57" x14ac:dyDescent="0.25">
      <c r="A20" s="73"/>
      <c r="B20" s="17" t="s">
        <v>34</v>
      </c>
      <c r="C20" s="17">
        <f>AVERAGE(INDEX(D$242:ID$242,ROWS(C$2:C20)))</f>
        <v>2</v>
      </c>
      <c r="D20" s="17" t="s">
        <v>119</v>
      </c>
      <c r="E20" s="17">
        <v>157</v>
      </c>
      <c r="F20" s="17">
        <v>19</v>
      </c>
      <c r="G20" s="17">
        <v>10</v>
      </c>
      <c r="H20" s="17">
        <v>13</v>
      </c>
      <c r="I20" s="17">
        <v>16</v>
      </c>
      <c r="J20" s="17">
        <v>18</v>
      </c>
      <c r="K20" s="17">
        <v>13</v>
      </c>
      <c r="L20" s="17">
        <v>15</v>
      </c>
      <c r="M20" s="17">
        <v>14</v>
      </c>
      <c r="N20" s="17">
        <v>17</v>
      </c>
      <c r="O20" s="17">
        <v>18</v>
      </c>
      <c r="P20" s="17">
        <v>16</v>
      </c>
      <c r="Q20" s="17">
        <v>15</v>
      </c>
      <c r="R20" s="17">
        <v>6</v>
      </c>
      <c r="S20" s="17">
        <v>16</v>
      </c>
      <c r="T20" s="17">
        <v>9</v>
      </c>
      <c r="U20" s="17">
        <v>17</v>
      </c>
      <c r="V20" s="17">
        <v>12</v>
      </c>
      <c r="W20" s="17">
        <v>11</v>
      </c>
      <c r="X20" s="17">
        <v>10</v>
      </c>
      <c r="Y20" s="17">
        <v>12</v>
      </c>
      <c r="Z20" s="17">
        <v>8</v>
      </c>
      <c r="AA20" s="17">
        <v>14</v>
      </c>
      <c r="AB20" s="17">
        <v>17</v>
      </c>
      <c r="AC20" s="17">
        <v>14</v>
      </c>
      <c r="AD20" s="17">
        <v>15</v>
      </c>
      <c r="AE20" s="17">
        <v>16</v>
      </c>
      <c r="AF20" s="17">
        <v>14</v>
      </c>
      <c r="AG20" s="17">
        <v>16</v>
      </c>
      <c r="AH20" s="17">
        <v>14</v>
      </c>
      <c r="AI20" s="17">
        <v>8</v>
      </c>
      <c r="AJ20" s="17">
        <v>18</v>
      </c>
      <c r="AK20" s="17">
        <v>4</v>
      </c>
      <c r="AL20" s="17">
        <v>16</v>
      </c>
      <c r="AM20" s="17">
        <v>12</v>
      </c>
      <c r="AN20" s="17">
        <v>10</v>
      </c>
      <c r="AO20" s="17">
        <v>6</v>
      </c>
      <c r="AP20" s="17">
        <v>10</v>
      </c>
      <c r="AQ20" s="17">
        <v>15</v>
      </c>
      <c r="AR20" s="17">
        <v>14</v>
      </c>
      <c r="AS20" s="17">
        <v>20</v>
      </c>
      <c r="AT20" s="17">
        <v>18</v>
      </c>
      <c r="AU20" s="17">
        <v>12</v>
      </c>
      <c r="AV20" s="17">
        <v>15</v>
      </c>
      <c r="AW20" s="17">
        <v>8</v>
      </c>
      <c r="AX20" s="17">
        <f t="shared" si="18"/>
        <v>-2.6000000000000014</v>
      </c>
      <c r="AY20" s="38" t="s">
        <v>220</v>
      </c>
      <c r="AZ20" s="57">
        <f t="shared" si="19"/>
        <v>16</v>
      </c>
      <c r="BA20" s="57">
        <f t="shared" si="20"/>
        <v>12</v>
      </c>
      <c r="BB20" s="57">
        <f t="shared" si="21"/>
        <v>12</v>
      </c>
      <c r="BC20" s="57" t="str">
        <f t="shared" si="22"/>
        <v>TW</v>
      </c>
      <c r="BD20" s="57" t="str">
        <f t="shared" si="23"/>
        <v/>
      </c>
      <c r="BE20" s="57" t="str">
        <f t="shared" si="24"/>
        <v/>
      </c>
    </row>
    <row r="21" spans="1:57" x14ac:dyDescent="0.25">
      <c r="A21" s="73"/>
      <c r="B21" s="17" t="s">
        <v>35</v>
      </c>
      <c r="C21" s="17">
        <f>AVERAGE(INDEX(D$242:ID$242,ROWS(C$2:C21)))</f>
        <v>4.1399999999999997</v>
      </c>
      <c r="D21" s="17" t="s">
        <v>119</v>
      </c>
      <c r="E21" s="17">
        <v>157</v>
      </c>
      <c r="F21" s="17">
        <v>19</v>
      </c>
      <c r="G21" s="17">
        <v>10</v>
      </c>
      <c r="H21" s="17">
        <v>13</v>
      </c>
      <c r="I21" s="17">
        <v>16</v>
      </c>
      <c r="J21" s="17">
        <v>18</v>
      </c>
      <c r="K21" s="17">
        <v>13</v>
      </c>
      <c r="L21" s="17">
        <v>15</v>
      </c>
      <c r="M21" s="17">
        <v>14</v>
      </c>
      <c r="N21" s="17">
        <v>17</v>
      </c>
      <c r="O21" s="17">
        <v>18</v>
      </c>
      <c r="P21" s="17">
        <v>16</v>
      </c>
      <c r="Q21" s="17">
        <v>15</v>
      </c>
      <c r="R21" s="17">
        <v>6</v>
      </c>
      <c r="S21" s="17">
        <v>16</v>
      </c>
      <c r="T21" s="17">
        <v>9</v>
      </c>
      <c r="U21" s="17">
        <v>17</v>
      </c>
      <c r="V21" s="17">
        <v>12</v>
      </c>
      <c r="W21" s="17">
        <v>11</v>
      </c>
      <c r="X21" s="17">
        <v>10</v>
      </c>
      <c r="Y21" s="17">
        <v>12</v>
      </c>
      <c r="Z21" s="17">
        <v>8</v>
      </c>
      <c r="AA21" s="17">
        <v>14</v>
      </c>
      <c r="AB21" s="17">
        <v>17</v>
      </c>
      <c r="AC21" s="17">
        <v>14</v>
      </c>
      <c r="AD21" s="17">
        <v>15</v>
      </c>
      <c r="AE21" s="17">
        <v>16</v>
      </c>
      <c r="AF21" s="17">
        <v>14</v>
      </c>
      <c r="AG21" s="17">
        <v>16</v>
      </c>
      <c r="AH21" s="17">
        <v>14</v>
      </c>
      <c r="AI21" s="17">
        <v>8</v>
      </c>
      <c r="AJ21" s="17">
        <v>18</v>
      </c>
      <c r="AK21" s="17">
        <v>4</v>
      </c>
      <c r="AL21" s="17">
        <v>16</v>
      </c>
      <c r="AM21" s="17">
        <v>12</v>
      </c>
      <c r="AN21" s="17">
        <v>10</v>
      </c>
      <c r="AO21" s="17">
        <v>6</v>
      </c>
      <c r="AP21" s="17">
        <v>10</v>
      </c>
      <c r="AQ21" s="17">
        <v>15</v>
      </c>
      <c r="AR21" s="17">
        <v>14</v>
      </c>
      <c r="AS21" s="17">
        <v>20</v>
      </c>
      <c r="AT21" s="17">
        <v>18</v>
      </c>
      <c r="AU21" s="17">
        <v>12</v>
      </c>
      <c r="AV21" s="17">
        <v>15</v>
      </c>
      <c r="AW21" s="17">
        <v>8</v>
      </c>
      <c r="AX21" s="17">
        <f t="shared" si="18"/>
        <v>-2.6000000000000014</v>
      </c>
      <c r="AY21" s="38" t="s">
        <v>220</v>
      </c>
      <c r="AZ21" s="57">
        <f t="shared" si="19"/>
        <v>16</v>
      </c>
      <c r="BA21" s="57">
        <f t="shared" si="20"/>
        <v>12</v>
      </c>
      <c r="BB21" s="57">
        <f t="shared" si="21"/>
        <v>12</v>
      </c>
      <c r="BC21" s="57" t="str">
        <f t="shared" si="22"/>
        <v>TW</v>
      </c>
      <c r="BD21" s="57" t="str">
        <f t="shared" si="23"/>
        <v/>
      </c>
      <c r="BE21" s="57" t="str">
        <f t="shared" si="24"/>
        <v/>
      </c>
    </row>
    <row r="22" spans="1:57" x14ac:dyDescent="0.25">
      <c r="A22" s="73"/>
      <c r="B22" s="17" t="s">
        <v>36</v>
      </c>
      <c r="C22" s="17">
        <f>AVERAGE(INDEX(D$242:ID$242,ROWS(C$2:C22)))</f>
        <v>3.5</v>
      </c>
      <c r="D22" s="17" t="s">
        <v>119</v>
      </c>
      <c r="E22" s="17">
        <v>157</v>
      </c>
      <c r="F22" s="17">
        <v>19</v>
      </c>
      <c r="G22" s="17">
        <v>10</v>
      </c>
      <c r="H22" s="17">
        <v>13</v>
      </c>
      <c r="I22" s="17">
        <v>16</v>
      </c>
      <c r="J22" s="17">
        <v>18</v>
      </c>
      <c r="K22" s="17">
        <v>13</v>
      </c>
      <c r="L22" s="17">
        <v>15</v>
      </c>
      <c r="M22" s="17">
        <v>14</v>
      </c>
      <c r="N22" s="17">
        <v>17</v>
      </c>
      <c r="O22" s="17">
        <v>18</v>
      </c>
      <c r="P22" s="17">
        <v>16</v>
      </c>
      <c r="Q22" s="17">
        <v>15</v>
      </c>
      <c r="R22" s="17">
        <v>6</v>
      </c>
      <c r="S22" s="17">
        <v>16</v>
      </c>
      <c r="T22" s="17">
        <v>9</v>
      </c>
      <c r="U22" s="17">
        <v>17</v>
      </c>
      <c r="V22" s="17">
        <v>12</v>
      </c>
      <c r="W22" s="17">
        <v>11</v>
      </c>
      <c r="X22" s="17">
        <v>10</v>
      </c>
      <c r="Y22" s="17">
        <v>12</v>
      </c>
      <c r="Z22" s="17">
        <v>8</v>
      </c>
      <c r="AA22" s="17">
        <v>14</v>
      </c>
      <c r="AB22" s="17">
        <v>17</v>
      </c>
      <c r="AC22" s="17">
        <v>14</v>
      </c>
      <c r="AD22" s="17">
        <v>15</v>
      </c>
      <c r="AE22" s="17">
        <v>16</v>
      </c>
      <c r="AF22" s="17">
        <v>14</v>
      </c>
      <c r="AG22" s="17">
        <v>16</v>
      </c>
      <c r="AH22" s="17">
        <v>14</v>
      </c>
      <c r="AI22" s="17">
        <v>8</v>
      </c>
      <c r="AJ22" s="17">
        <v>18</v>
      </c>
      <c r="AK22" s="17">
        <v>4</v>
      </c>
      <c r="AL22" s="17">
        <v>16</v>
      </c>
      <c r="AM22" s="17">
        <v>12</v>
      </c>
      <c r="AN22" s="17">
        <v>10</v>
      </c>
      <c r="AO22" s="17">
        <v>6</v>
      </c>
      <c r="AP22" s="17">
        <v>10</v>
      </c>
      <c r="AQ22" s="17">
        <v>15</v>
      </c>
      <c r="AR22" s="17">
        <v>14</v>
      </c>
      <c r="AS22" s="17">
        <v>20</v>
      </c>
      <c r="AT22" s="17">
        <v>18</v>
      </c>
      <c r="AU22" s="17">
        <v>12</v>
      </c>
      <c r="AV22" s="17">
        <v>15</v>
      </c>
      <c r="AW22" s="17">
        <v>8</v>
      </c>
      <c r="AX22" s="17">
        <f t="shared" si="18"/>
        <v>-2.6000000000000014</v>
      </c>
      <c r="AY22" s="38" t="s">
        <v>220</v>
      </c>
      <c r="AZ22" s="57">
        <f t="shared" si="19"/>
        <v>16</v>
      </c>
      <c r="BA22" s="57">
        <f t="shared" si="20"/>
        <v>12</v>
      </c>
      <c r="BB22" s="57">
        <f t="shared" si="21"/>
        <v>12</v>
      </c>
      <c r="BC22" s="57" t="str">
        <f t="shared" si="22"/>
        <v>TW</v>
      </c>
      <c r="BD22" s="57" t="str">
        <f t="shared" si="23"/>
        <v/>
      </c>
      <c r="BE22" s="57" t="str">
        <f t="shared" si="24"/>
        <v/>
      </c>
    </row>
    <row r="23" spans="1:57" x14ac:dyDescent="0.25">
      <c r="A23" s="73"/>
      <c r="B23" s="17" t="s">
        <v>37</v>
      </c>
      <c r="C23" s="17">
        <f>AVERAGE(INDEX(D$242:ID$242,ROWS(C$2:C23)))</f>
        <v>3.55</v>
      </c>
      <c r="D23" s="17" t="s">
        <v>119</v>
      </c>
      <c r="E23" s="17">
        <v>157</v>
      </c>
      <c r="F23" s="17">
        <v>19</v>
      </c>
      <c r="G23" s="17">
        <v>10</v>
      </c>
      <c r="H23" s="17">
        <v>13</v>
      </c>
      <c r="I23" s="17">
        <v>16</v>
      </c>
      <c r="J23" s="17">
        <v>18</v>
      </c>
      <c r="K23" s="17">
        <v>13</v>
      </c>
      <c r="L23" s="17">
        <v>15</v>
      </c>
      <c r="M23" s="17">
        <v>14</v>
      </c>
      <c r="N23" s="17">
        <v>17</v>
      </c>
      <c r="O23" s="17">
        <v>18</v>
      </c>
      <c r="P23" s="17">
        <v>16</v>
      </c>
      <c r="Q23" s="17">
        <v>15</v>
      </c>
      <c r="R23" s="17">
        <v>6</v>
      </c>
      <c r="S23" s="17">
        <v>16</v>
      </c>
      <c r="T23" s="17">
        <v>9</v>
      </c>
      <c r="U23" s="17">
        <v>17</v>
      </c>
      <c r="V23" s="17">
        <v>12</v>
      </c>
      <c r="W23" s="17">
        <v>11</v>
      </c>
      <c r="X23" s="17">
        <v>10</v>
      </c>
      <c r="Y23" s="17">
        <v>12</v>
      </c>
      <c r="Z23" s="17">
        <v>8</v>
      </c>
      <c r="AA23" s="17">
        <v>14</v>
      </c>
      <c r="AB23" s="17">
        <v>17</v>
      </c>
      <c r="AC23" s="17">
        <v>14</v>
      </c>
      <c r="AD23" s="17">
        <v>15</v>
      </c>
      <c r="AE23" s="17">
        <v>16</v>
      </c>
      <c r="AF23" s="17">
        <v>14</v>
      </c>
      <c r="AG23" s="17">
        <v>16</v>
      </c>
      <c r="AH23" s="17">
        <v>14</v>
      </c>
      <c r="AI23" s="17">
        <v>8</v>
      </c>
      <c r="AJ23" s="17">
        <v>18</v>
      </c>
      <c r="AK23" s="17">
        <v>4</v>
      </c>
      <c r="AL23" s="17">
        <v>16</v>
      </c>
      <c r="AM23" s="17">
        <v>12</v>
      </c>
      <c r="AN23" s="17">
        <v>10</v>
      </c>
      <c r="AO23" s="17">
        <v>6</v>
      </c>
      <c r="AP23" s="17">
        <v>10</v>
      </c>
      <c r="AQ23" s="17">
        <v>15</v>
      </c>
      <c r="AR23" s="17">
        <v>14</v>
      </c>
      <c r="AS23" s="17">
        <v>20</v>
      </c>
      <c r="AT23" s="17">
        <v>18</v>
      </c>
      <c r="AU23" s="17">
        <v>12</v>
      </c>
      <c r="AV23" s="17">
        <v>15</v>
      </c>
      <c r="AW23" s="17">
        <v>8</v>
      </c>
      <c r="AX23" s="17">
        <f t="shared" si="18"/>
        <v>-2.6000000000000014</v>
      </c>
      <c r="AY23" s="38" t="s">
        <v>220</v>
      </c>
      <c r="AZ23" s="57">
        <f t="shared" si="19"/>
        <v>16</v>
      </c>
      <c r="BA23" s="57">
        <f t="shared" si="20"/>
        <v>12</v>
      </c>
      <c r="BB23" s="57">
        <f t="shared" si="21"/>
        <v>12</v>
      </c>
      <c r="BC23" s="57" t="str">
        <f t="shared" si="22"/>
        <v>TW</v>
      </c>
      <c r="BD23" s="57" t="str">
        <f t="shared" si="23"/>
        <v/>
      </c>
      <c r="BE23" s="57" t="str">
        <f t="shared" si="24"/>
        <v/>
      </c>
    </row>
    <row r="24" spans="1:57" x14ac:dyDescent="0.25">
      <c r="A24" s="73"/>
      <c r="B24" s="17" t="s">
        <v>38</v>
      </c>
      <c r="C24" s="17">
        <f>AVERAGE(INDEX(D$242:ID$242,ROWS(C$2:C24)))</f>
        <v>1.96</v>
      </c>
      <c r="D24" s="17" t="s">
        <v>119</v>
      </c>
      <c r="E24" s="17">
        <v>157</v>
      </c>
      <c r="F24" s="17">
        <v>19</v>
      </c>
      <c r="G24" s="17">
        <v>10</v>
      </c>
      <c r="H24" s="17">
        <v>13</v>
      </c>
      <c r="I24" s="17">
        <v>16</v>
      </c>
      <c r="J24" s="17">
        <v>18</v>
      </c>
      <c r="K24" s="17">
        <v>13</v>
      </c>
      <c r="L24" s="17">
        <v>15</v>
      </c>
      <c r="M24" s="17">
        <v>14</v>
      </c>
      <c r="N24" s="17">
        <v>17</v>
      </c>
      <c r="O24" s="17">
        <v>18</v>
      </c>
      <c r="P24" s="17">
        <v>16</v>
      </c>
      <c r="Q24" s="17">
        <v>15</v>
      </c>
      <c r="R24" s="17">
        <v>6</v>
      </c>
      <c r="S24" s="17">
        <v>16</v>
      </c>
      <c r="T24" s="17">
        <v>9</v>
      </c>
      <c r="U24" s="17">
        <v>17</v>
      </c>
      <c r="V24" s="17">
        <v>12</v>
      </c>
      <c r="W24" s="17">
        <v>11</v>
      </c>
      <c r="X24" s="17">
        <v>10</v>
      </c>
      <c r="Y24" s="17">
        <v>12</v>
      </c>
      <c r="Z24" s="17">
        <v>8</v>
      </c>
      <c r="AA24" s="17">
        <v>14</v>
      </c>
      <c r="AB24" s="17">
        <v>17</v>
      </c>
      <c r="AC24" s="17">
        <v>14</v>
      </c>
      <c r="AD24" s="17">
        <v>15</v>
      </c>
      <c r="AE24" s="17">
        <v>16</v>
      </c>
      <c r="AF24" s="17">
        <v>14</v>
      </c>
      <c r="AG24" s="17">
        <v>16</v>
      </c>
      <c r="AH24" s="17">
        <v>14</v>
      </c>
      <c r="AI24" s="17">
        <v>8</v>
      </c>
      <c r="AJ24" s="17">
        <v>18</v>
      </c>
      <c r="AK24" s="17">
        <v>4</v>
      </c>
      <c r="AL24" s="17">
        <v>16</v>
      </c>
      <c r="AM24" s="17">
        <v>12</v>
      </c>
      <c r="AN24" s="17">
        <v>10</v>
      </c>
      <c r="AO24" s="17">
        <v>6</v>
      </c>
      <c r="AP24" s="17">
        <v>10</v>
      </c>
      <c r="AQ24" s="17">
        <v>15</v>
      </c>
      <c r="AR24" s="17">
        <v>14</v>
      </c>
      <c r="AS24" s="17">
        <v>20</v>
      </c>
      <c r="AT24" s="17">
        <v>18</v>
      </c>
      <c r="AU24" s="17">
        <v>12</v>
      </c>
      <c r="AV24" s="17">
        <v>15</v>
      </c>
      <c r="AW24" s="17">
        <v>8</v>
      </c>
      <c r="AX24" s="17">
        <f t="shared" si="18"/>
        <v>-2.6000000000000014</v>
      </c>
      <c r="AY24" s="38" t="s">
        <v>220</v>
      </c>
      <c r="AZ24" s="57">
        <f t="shared" si="19"/>
        <v>16</v>
      </c>
      <c r="BA24" s="57">
        <f t="shared" si="20"/>
        <v>12</v>
      </c>
      <c r="BB24" s="57">
        <f t="shared" si="21"/>
        <v>12</v>
      </c>
      <c r="BC24" s="57" t="str">
        <f t="shared" si="22"/>
        <v>TW</v>
      </c>
      <c r="BD24" s="57" t="str">
        <f t="shared" si="23"/>
        <v/>
      </c>
      <c r="BE24" s="57" t="str">
        <f t="shared" si="24"/>
        <v/>
      </c>
    </row>
    <row r="25" spans="1:57" x14ac:dyDescent="0.25">
      <c r="A25" s="73"/>
      <c r="B25" s="17" t="s">
        <v>39</v>
      </c>
      <c r="C25" s="17">
        <f>AVERAGE(INDEX(D$242:ID$242,ROWS(C$2:C25)))</f>
        <v>0.53</v>
      </c>
      <c r="D25" s="17" t="s">
        <v>119</v>
      </c>
      <c r="E25" s="17">
        <v>157</v>
      </c>
      <c r="F25" s="17">
        <v>19</v>
      </c>
      <c r="G25" s="17">
        <v>10</v>
      </c>
      <c r="H25" s="17">
        <v>13</v>
      </c>
      <c r="I25" s="17">
        <v>16</v>
      </c>
      <c r="J25" s="17">
        <v>18</v>
      </c>
      <c r="K25" s="17">
        <v>13</v>
      </c>
      <c r="L25" s="17">
        <v>15</v>
      </c>
      <c r="M25" s="17">
        <v>14</v>
      </c>
      <c r="N25" s="17">
        <v>17</v>
      </c>
      <c r="O25" s="17">
        <v>18</v>
      </c>
      <c r="P25" s="17">
        <v>16</v>
      </c>
      <c r="Q25" s="17">
        <v>15</v>
      </c>
      <c r="R25" s="17">
        <v>6</v>
      </c>
      <c r="S25" s="17">
        <v>16</v>
      </c>
      <c r="T25" s="17">
        <v>9</v>
      </c>
      <c r="U25" s="17">
        <v>17</v>
      </c>
      <c r="V25" s="17">
        <v>12</v>
      </c>
      <c r="W25" s="17">
        <v>11</v>
      </c>
      <c r="X25" s="17">
        <v>10</v>
      </c>
      <c r="Y25" s="17">
        <v>12</v>
      </c>
      <c r="Z25" s="17">
        <v>8</v>
      </c>
      <c r="AA25" s="17">
        <v>14</v>
      </c>
      <c r="AB25" s="17">
        <v>17</v>
      </c>
      <c r="AC25" s="17">
        <v>14</v>
      </c>
      <c r="AD25" s="17">
        <v>15</v>
      </c>
      <c r="AE25" s="17">
        <v>16</v>
      </c>
      <c r="AF25" s="17">
        <v>14</v>
      </c>
      <c r="AG25" s="17">
        <v>16</v>
      </c>
      <c r="AH25" s="17">
        <v>14</v>
      </c>
      <c r="AI25" s="17">
        <v>8</v>
      </c>
      <c r="AJ25" s="17">
        <v>18</v>
      </c>
      <c r="AK25" s="17">
        <v>4</v>
      </c>
      <c r="AL25" s="17">
        <v>16</v>
      </c>
      <c r="AM25" s="17">
        <v>12</v>
      </c>
      <c r="AN25" s="17">
        <v>10</v>
      </c>
      <c r="AO25" s="17">
        <v>6</v>
      </c>
      <c r="AP25" s="17">
        <v>10</v>
      </c>
      <c r="AQ25" s="17">
        <v>15</v>
      </c>
      <c r="AR25" s="17">
        <v>14</v>
      </c>
      <c r="AS25" s="17">
        <v>20</v>
      </c>
      <c r="AT25" s="17">
        <v>18</v>
      </c>
      <c r="AU25" s="17">
        <v>12</v>
      </c>
      <c r="AV25" s="17">
        <v>15</v>
      </c>
      <c r="AW25" s="17">
        <v>8</v>
      </c>
      <c r="AX25" s="17">
        <f t="shared" si="18"/>
        <v>-2.6000000000000014</v>
      </c>
      <c r="AY25" s="38" t="s">
        <v>220</v>
      </c>
      <c r="AZ25" s="57">
        <f t="shared" si="19"/>
        <v>16</v>
      </c>
      <c r="BA25" s="57">
        <f t="shared" si="20"/>
        <v>12</v>
      </c>
      <c r="BB25" s="57">
        <f t="shared" si="21"/>
        <v>12</v>
      </c>
      <c r="BC25" s="57" t="str">
        <f t="shared" si="22"/>
        <v>TW</v>
      </c>
      <c r="BD25" s="57" t="str">
        <f t="shared" si="23"/>
        <v/>
      </c>
      <c r="BE25" s="57" t="str">
        <f t="shared" si="24"/>
        <v/>
      </c>
    </row>
    <row r="26" spans="1:57" x14ac:dyDescent="0.25">
      <c r="A26" s="73"/>
      <c r="B26" s="17" t="s">
        <v>40</v>
      </c>
      <c r="C26" s="17">
        <f>AVERAGE(INDEX(D$242:ID$242,ROWS(C$2:C26)))</f>
        <v>0.55000000000000004</v>
      </c>
      <c r="D26" s="17" t="s">
        <v>119</v>
      </c>
      <c r="E26" s="17">
        <v>157</v>
      </c>
      <c r="F26" s="17">
        <v>19</v>
      </c>
      <c r="G26" s="17">
        <v>10</v>
      </c>
      <c r="H26" s="17">
        <v>13</v>
      </c>
      <c r="I26" s="17">
        <v>16</v>
      </c>
      <c r="J26" s="17">
        <v>18</v>
      </c>
      <c r="K26" s="17">
        <v>13</v>
      </c>
      <c r="L26" s="17">
        <v>15</v>
      </c>
      <c r="M26" s="17">
        <v>14</v>
      </c>
      <c r="N26" s="17">
        <v>17</v>
      </c>
      <c r="O26" s="17">
        <v>18</v>
      </c>
      <c r="P26" s="17">
        <v>16</v>
      </c>
      <c r="Q26" s="17">
        <v>15</v>
      </c>
      <c r="R26" s="17">
        <v>6</v>
      </c>
      <c r="S26" s="17">
        <v>16</v>
      </c>
      <c r="T26" s="17">
        <v>9</v>
      </c>
      <c r="U26" s="17">
        <v>17</v>
      </c>
      <c r="V26" s="17">
        <v>12</v>
      </c>
      <c r="W26" s="17">
        <v>11</v>
      </c>
      <c r="X26" s="17">
        <v>10</v>
      </c>
      <c r="Y26" s="17">
        <v>12</v>
      </c>
      <c r="Z26" s="17">
        <v>8</v>
      </c>
      <c r="AA26" s="17">
        <v>14</v>
      </c>
      <c r="AB26" s="17">
        <v>17</v>
      </c>
      <c r="AC26" s="17">
        <v>14</v>
      </c>
      <c r="AD26" s="17">
        <v>15</v>
      </c>
      <c r="AE26" s="17">
        <v>16</v>
      </c>
      <c r="AF26" s="17">
        <v>14</v>
      </c>
      <c r="AG26" s="17">
        <v>16</v>
      </c>
      <c r="AH26" s="17">
        <v>14</v>
      </c>
      <c r="AI26" s="17">
        <v>8</v>
      </c>
      <c r="AJ26" s="17">
        <v>18</v>
      </c>
      <c r="AK26" s="17">
        <v>4</v>
      </c>
      <c r="AL26" s="17">
        <v>16</v>
      </c>
      <c r="AM26" s="17">
        <v>12</v>
      </c>
      <c r="AN26" s="17">
        <v>10</v>
      </c>
      <c r="AO26" s="17">
        <v>6</v>
      </c>
      <c r="AP26" s="17">
        <v>10</v>
      </c>
      <c r="AQ26" s="17">
        <v>15</v>
      </c>
      <c r="AR26" s="17">
        <v>14</v>
      </c>
      <c r="AS26" s="17">
        <v>20</v>
      </c>
      <c r="AT26" s="17">
        <v>18</v>
      </c>
      <c r="AU26" s="17">
        <v>12</v>
      </c>
      <c r="AV26" s="17">
        <v>15</v>
      </c>
      <c r="AW26" s="17">
        <v>8</v>
      </c>
      <c r="AX26" s="17">
        <f t="shared" si="18"/>
        <v>-2.6000000000000014</v>
      </c>
      <c r="AY26" s="38" t="s">
        <v>220</v>
      </c>
      <c r="AZ26" s="57">
        <f t="shared" si="19"/>
        <v>16</v>
      </c>
      <c r="BA26" s="57">
        <f t="shared" si="20"/>
        <v>12</v>
      </c>
      <c r="BB26" s="57">
        <f t="shared" si="21"/>
        <v>12</v>
      </c>
      <c r="BC26" s="57" t="str">
        <f t="shared" si="22"/>
        <v>TW</v>
      </c>
      <c r="BD26" s="57" t="str">
        <f t="shared" si="23"/>
        <v/>
      </c>
      <c r="BE26" s="57" t="str">
        <f t="shared" si="24"/>
        <v/>
      </c>
    </row>
    <row r="27" spans="1:57" x14ac:dyDescent="0.25">
      <c r="A27" s="73"/>
      <c r="B27" s="17" t="s">
        <v>41</v>
      </c>
      <c r="C27" s="17">
        <f>AVERAGE(INDEX(D$242:ID$242,ROWS(C$2:C27)))</f>
        <v>0.5</v>
      </c>
      <c r="D27" s="17" t="s">
        <v>119</v>
      </c>
      <c r="E27" s="17">
        <v>157</v>
      </c>
      <c r="F27" s="17">
        <v>19</v>
      </c>
      <c r="G27" s="17">
        <v>10</v>
      </c>
      <c r="H27" s="17">
        <v>13</v>
      </c>
      <c r="I27" s="17">
        <v>16</v>
      </c>
      <c r="J27" s="17">
        <v>18</v>
      </c>
      <c r="K27" s="17">
        <v>13</v>
      </c>
      <c r="L27" s="17">
        <v>15</v>
      </c>
      <c r="M27" s="17">
        <v>14</v>
      </c>
      <c r="N27" s="17">
        <v>17</v>
      </c>
      <c r="O27" s="17">
        <v>18</v>
      </c>
      <c r="P27" s="17">
        <v>16</v>
      </c>
      <c r="Q27" s="17">
        <v>15</v>
      </c>
      <c r="R27" s="17">
        <v>6</v>
      </c>
      <c r="S27" s="17">
        <v>16</v>
      </c>
      <c r="T27" s="17">
        <v>9</v>
      </c>
      <c r="U27" s="17">
        <v>17</v>
      </c>
      <c r="V27" s="17">
        <v>12</v>
      </c>
      <c r="W27" s="17">
        <v>11</v>
      </c>
      <c r="X27" s="17">
        <v>10</v>
      </c>
      <c r="Y27" s="17">
        <v>12</v>
      </c>
      <c r="Z27" s="17">
        <v>8</v>
      </c>
      <c r="AA27" s="17">
        <v>14</v>
      </c>
      <c r="AB27" s="17">
        <v>17</v>
      </c>
      <c r="AC27" s="17">
        <v>14</v>
      </c>
      <c r="AD27" s="17">
        <v>15</v>
      </c>
      <c r="AE27" s="17">
        <v>16</v>
      </c>
      <c r="AF27" s="17">
        <v>14</v>
      </c>
      <c r="AG27" s="17">
        <v>16</v>
      </c>
      <c r="AH27" s="17">
        <v>14</v>
      </c>
      <c r="AI27" s="17">
        <v>8</v>
      </c>
      <c r="AJ27" s="17">
        <v>18</v>
      </c>
      <c r="AK27" s="17">
        <v>4</v>
      </c>
      <c r="AL27" s="17">
        <v>16</v>
      </c>
      <c r="AM27" s="17">
        <v>12</v>
      </c>
      <c r="AN27" s="17">
        <v>10</v>
      </c>
      <c r="AO27" s="17">
        <v>6</v>
      </c>
      <c r="AP27" s="17">
        <v>10</v>
      </c>
      <c r="AQ27" s="17">
        <v>15</v>
      </c>
      <c r="AR27" s="17">
        <v>14</v>
      </c>
      <c r="AS27" s="17">
        <v>20</v>
      </c>
      <c r="AT27" s="17">
        <v>18</v>
      </c>
      <c r="AU27" s="17">
        <v>12</v>
      </c>
      <c r="AV27" s="17">
        <v>15</v>
      </c>
      <c r="AW27" s="17">
        <v>8</v>
      </c>
      <c r="AX27" s="17">
        <f t="shared" si="18"/>
        <v>-2.6000000000000014</v>
      </c>
      <c r="AY27" t="s">
        <v>220</v>
      </c>
      <c r="AZ27" s="57">
        <f t="shared" si="19"/>
        <v>16</v>
      </c>
      <c r="BA27" s="57">
        <f t="shared" si="20"/>
        <v>12</v>
      </c>
      <c r="BB27" s="57">
        <f t="shared" si="21"/>
        <v>12</v>
      </c>
      <c r="BC27" s="57" t="str">
        <f t="shared" si="22"/>
        <v>TW</v>
      </c>
      <c r="BD27" s="57" t="str">
        <f t="shared" si="23"/>
        <v/>
      </c>
      <c r="BE27" s="57" t="str">
        <f t="shared" si="24"/>
        <v/>
      </c>
    </row>
    <row r="28" spans="1:57" x14ac:dyDescent="0.25">
      <c r="A28" s="73" t="s">
        <v>62</v>
      </c>
      <c r="B28" s="17" t="s">
        <v>29</v>
      </c>
      <c r="C28" s="17">
        <f>AVERAGE(INDEX(D$242:ID$242,ROWS(C$2:C28)))</f>
        <v>4.08</v>
      </c>
      <c r="D28" t="s">
        <v>120</v>
      </c>
      <c r="E28" s="17">
        <v>163</v>
      </c>
      <c r="F28" s="17">
        <v>13</v>
      </c>
      <c r="G28" s="17">
        <v>17</v>
      </c>
      <c r="H28" s="17">
        <v>10</v>
      </c>
      <c r="I28" s="17">
        <v>14</v>
      </c>
      <c r="J28" s="17">
        <v>16</v>
      </c>
      <c r="K28" s="17">
        <v>13</v>
      </c>
      <c r="L28" s="17">
        <v>14</v>
      </c>
      <c r="M28" s="17">
        <v>13</v>
      </c>
      <c r="N28" s="17">
        <v>12</v>
      </c>
      <c r="O28" s="17">
        <v>12</v>
      </c>
      <c r="P28" s="17">
        <v>13</v>
      </c>
      <c r="Q28" s="17">
        <v>11</v>
      </c>
      <c r="R28" s="17">
        <v>8</v>
      </c>
      <c r="S28" s="17">
        <v>13</v>
      </c>
      <c r="T28" s="17">
        <v>7</v>
      </c>
      <c r="U28" s="17">
        <v>11</v>
      </c>
      <c r="V28" s="17">
        <v>9</v>
      </c>
      <c r="W28" s="17">
        <v>16</v>
      </c>
      <c r="X28" s="17">
        <v>16</v>
      </c>
      <c r="Y28" s="17">
        <v>11</v>
      </c>
      <c r="Z28" s="17">
        <v>17</v>
      </c>
      <c r="AA28" s="17">
        <v>16</v>
      </c>
      <c r="AB28" s="17">
        <v>16</v>
      </c>
      <c r="AC28" s="17">
        <v>17</v>
      </c>
      <c r="AD28" s="17">
        <v>18</v>
      </c>
      <c r="AE28" s="17">
        <v>14</v>
      </c>
      <c r="AF28" s="17">
        <v>17</v>
      </c>
      <c r="AG28" s="17">
        <v>17</v>
      </c>
      <c r="AH28" s="17">
        <v>14</v>
      </c>
      <c r="AI28" s="17">
        <v>3</v>
      </c>
      <c r="AJ28" s="17">
        <v>16</v>
      </c>
      <c r="AK28" s="17">
        <v>7</v>
      </c>
      <c r="AL28" s="17">
        <v>13</v>
      </c>
      <c r="AM28" s="17">
        <v>10</v>
      </c>
      <c r="AN28" s="17">
        <v>16</v>
      </c>
      <c r="AO28" s="17">
        <v>6</v>
      </c>
      <c r="AP28" s="17">
        <v>11</v>
      </c>
      <c r="AQ28" s="17">
        <v>16</v>
      </c>
      <c r="AR28" s="17">
        <v>17</v>
      </c>
      <c r="AS28" s="17">
        <v>17</v>
      </c>
      <c r="AT28" s="17">
        <v>13</v>
      </c>
      <c r="AU28" s="17">
        <v>17</v>
      </c>
      <c r="AV28" s="17">
        <v>19</v>
      </c>
      <c r="AW28" s="17">
        <v>17</v>
      </c>
      <c r="AX28" s="17">
        <f t="shared" si="18"/>
        <v>4</v>
      </c>
      <c r="AY28" s="38" t="s">
        <v>221</v>
      </c>
      <c r="AZ28" s="57">
        <f t="shared" si="19"/>
        <v>12.875</v>
      </c>
      <c r="BA28" s="57">
        <f t="shared" si="20"/>
        <v>16.857142857142858</v>
      </c>
      <c r="BB28" s="57">
        <f t="shared" si="21"/>
        <v>15.833333333333334</v>
      </c>
      <c r="BC28" s="57" t="str">
        <f t="shared" si="22"/>
        <v>TW</v>
      </c>
      <c r="BD28" s="57" t="str">
        <f t="shared" si="23"/>
        <v>PLM</v>
      </c>
      <c r="BE28" s="57" t="str">
        <f t="shared" si="24"/>
        <v>Sht</v>
      </c>
    </row>
    <row r="29" spans="1:57" x14ac:dyDescent="0.25">
      <c r="A29" s="73"/>
      <c r="B29" s="17" t="s">
        <v>30</v>
      </c>
      <c r="C29" s="17">
        <f>AVERAGE(INDEX(D$242:ID$242,ROWS(C$2:C29)))</f>
        <v>1.92</v>
      </c>
      <c r="D29" s="17" t="s">
        <v>120</v>
      </c>
      <c r="E29" s="17">
        <v>163</v>
      </c>
      <c r="F29" s="17">
        <v>13</v>
      </c>
      <c r="G29" s="17">
        <v>17</v>
      </c>
      <c r="H29" s="17">
        <v>10</v>
      </c>
      <c r="I29" s="17">
        <v>14</v>
      </c>
      <c r="J29" s="17">
        <v>16</v>
      </c>
      <c r="K29" s="17">
        <v>13</v>
      </c>
      <c r="L29" s="17">
        <v>14</v>
      </c>
      <c r="M29" s="17">
        <v>13</v>
      </c>
      <c r="N29" s="17">
        <v>12</v>
      </c>
      <c r="O29" s="17">
        <v>12</v>
      </c>
      <c r="P29" s="17">
        <v>13</v>
      </c>
      <c r="Q29" s="17">
        <v>11</v>
      </c>
      <c r="R29" s="17">
        <v>8</v>
      </c>
      <c r="S29" s="17">
        <v>13</v>
      </c>
      <c r="T29" s="17">
        <v>7</v>
      </c>
      <c r="U29" s="17">
        <v>11</v>
      </c>
      <c r="V29" s="17">
        <v>9</v>
      </c>
      <c r="W29" s="17">
        <v>16</v>
      </c>
      <c r="X29" s="17">
        <v>16</v>
      </c>
      <c r="Y29" s="17">
        <v>11</v>
      </c>
      <c r="Z29" s="17">
        <v>17</v>
      </c>
      <c r="AA29" s="17">
        <v>16</v>
      </c>
      <c r="AB29" s="17">
        <v>16</v>
      </c>
      <c r="AC29" s="17">
        <v>17</v>
      </c>
      <c r="AD29" s="17">
        <v>18</v>
      </c>
      <c r="AE29" s="17">
        <v>14</v>
      </c>
      <c r="AF29" s="17">
        <v>17</v>
      </c>
      <c r="AG29" s="17">
        <v>17</v>
      </c>
      <c r="AH29" s="17">
        <v>14</v>
      </c>
      <c r="AI29" s="17">
        <v>3</v>
      </c>
      <c r="AJ29" s="17">
        <v>16</v>
      </c>
      <c r="AK29" s="17">
        <v>7</v>
      </c>
      <c r="AL29" s="17">
        <v>13</v>
      </c>
      <c r="AM29" s="17">
        <v>10</v>
      </c>
      <c r="AN29" s="17">
        <v>16</v>
      </c>
      <c r="AO29" s="17">
        <v>6</v>
      </c>
      <c r="AP29" s="17">
        <v>11</v>
      </c>
      <c r="AQ29" s="17">
        <v>16</v>
      </c>
      <c r="AR29" s="17">
        <v>17</v>
      </c>
      <c r="AS29" s="17">
        <v>17</v>
      </c>
      <c r="AT29" s="17">
        <v>13</v>
      </c>
      <c r="AU29" s="17">
        <v>17</v>
      </c>
      <c r="AV29" s="17">
        <v>19</v>
      </c>
      <c r="AW29" s="17">
        <v>17</v>
      </c>
      <c r="AX29" s="17">
        <f t="shared" si="18"/>
        <v>4</v>
      </c>
      <c r="AY29" s="38" t="s">
        <v>221</v>
      </c>
      <c r="AZ29" s="57">
        <f t="shared" si="19"/>
        <v>12.875</v>
      </c>
      <c r="BA29" s="57">
        <f t="shared" si="20"/>
        <v>16.857142857142858</v>
      </c>
      <c r="BB29" s="57">
        <f t="shared" si="21"/>
        <v>15.833333333333334</v>
      </c>
      <c r="BC29" s="57" t="str">
        <f t="shared" si="22"/>
        <v>TW</v>
      </c>
      <c r="BD29" s="57" t="str">
        <f t="shared" si="23"/>
        <v>PLM</v>
      </c>
      <c r="BE29" s="57" t="str">
        <f t="shared" si="24"/>
        <v>Sht</v>
      </c>
    </row>
    <row r="30" spans="1:57" x14ac:dyDescent="0.25">
      <c r="A30" s="73"/>
      <c r="B30" s="17" t="s">
        <v>31</v>
      </c>
      <c r="C30" s="17">
        <f>AVERAGE(INDEX(D$242:ID$242,ROWS(C$2:C30)))</f>
        <v>2.88</v>
      </c>
      <c r="D30" s="17" t="s">
        <v>120</v>
      </c>
      <c r="E30" s="17">
        <v>163</v>
      </c>
      <c r="F30" s="17">
        <v>13</v>
      </c>
      <c r="G30" s="17">
        <v>17</v>
      </c>
      <c r="H30" s="17">
        <v>10</v>
      </c>
      <c r="I30" s="17">
        <v>14</v>
      </c>
      <c r="J30" s="17">
        <v>16</v>
      </c>
      <c r="K30" s="17">
        <v>13</v>
      </c>
      <c r="L30" s="17">
        <v>14</v>
      </c>
      <c r="M30" s="17">
        <v>13</v>
      </c>
      <c r="N30" s="17">
        <v>12</v>
      </c>
      <c r="O30" s="17">
        <v>12</v>
      </c>
      <c r="P30" s="17">
        <v>13</v>
      </c>
      <c r="Q30" s="17">
        <v>11</v>
      </c>
      <c r="R30" s="17">
        <v>8</v>
      </c>
      <c r="S30" s="17">
        <v>13</v>
      </c>
      <c r="T30" s="17">
        <v>7</v>
      </c>
      <c r="U30" s="17">
        <v>11</v>
      </c>
      <c r="V30" s="17">
        <v>9</v>
      </c>
      <c r="W30" s="17">
        <v>16</v>
      </c>
      <c r="X30" s="17">
        <v>16</v>
      </c>
      <c r="Y30" s="17">
        <v>11</v>
      </c>
      <c r="Z30" s="17">
        <v>17</v>
      </c>
      <c r="AA30" s="17">
        <v>16</v>
      </c>
      <c r="AB30" s="17">
        <v>16</v>
      </c>
      <c r="AC30" s="17">
        <v>17</v>
      </c>
      <c r="AD30" s="17">
        <v>18</v>
      </c>
      <c r="AE30" s="17">
        <v>14</v>
      </c>
      <c r="AF30" s="17">
        <v>17</v>
      </c>
      <c r="AG30" s="17">
        <v>17</v>
      </c>
      <c r="AH30" s="17">
        <v>14</v>
      </c>
      <c r="AI30" s="17">
        <v>3</v>
      </c>
      <c r="AJ30" s="17">
        <v>16</v>
      </c>
      <c r="AK30" s="17">
        <v>7</v>
      </c>
      <c r="AL30" s="17">
        <v>13</v>
      </c>
      <c r="AM30" s="17">
        <v>10</v>
      </c>
      <c r="AN30" s="17">
        <v>16</v>
      </c>
      <c r="AO30" s="17">
        <v>6</v>
      </c>
      <c r="AP30" s="17">
        <v>11</v>
      </c>
      <c r="AQ30" s="17">
        <v>16</v>
      </c>
      <c r="AR30" s="17">
        <v>17</v>
      </c>
      <c r="AS30" s="17">
        <v>17</v>
      </c>
      <c r="AT30" s="17">
        <v>13</v>
      </c>
      <c r="AU30" s="17">
        <v>17</v>
      </c>
      <c r="AV30" s="17">
        <v>19</v>
      </c>
      <c r="AW30" s="17">
        <v>17</v>
      </c>
      <c r="AX30" s="17">
        <f t="shared" si="18"/>
        <v>4</v>
      </c>
      <c r="AY30" s="38" t="s">
        <v>221</v>
      </c>
      <c r="AZ30" s="57">
        <f t="shared" si="19"/>
        <v>12.875</v>
      </c>
      <c r="BA30" s="57">
        <f t="shared" si="20"/>
        <v>16.857142857142858</v>
      </c>
      <c r="BB30" s="57">
        <f t="shared" si="21"/>
        <v>15.833333333333334</v>
      </c>
      <c r="BC30" s="57" t="str">
        <f t="shared" si="22"/>
        <v>TW</v>
      </c>
      <c r="BD30" s="57" t="str">
        <f t="shared" si="23"/>
        <v>PLM</v>
      </c>
      <c r="BE30" s="57" t="str">
        <f t="shared" si="24"/>
        <v>Sht</v>
      </c>
    </row>
    <row r="31" spans="1:57" x14ac:dyDescent="0.25">
      <c r="A31" s="73"/>
      <c r="B31" s="17" t="s">
        <v>32</v>
      </c>
      <c r="C31" s="17">
        <f>AVERAGE(INDEX(D$242:ID$242,ROWS(C$2:C31)))</f>
        <v>2.91</v>
      </c>
      <c r="D31" s="17" t="s">
        <v>120</v>
      </c>
      <c r="E31" s="17">
        <v>163</v>
      </c>
      <c r="F31" s="17">
        <v>13</v>
      </c>
      <c r="G31" s="17">
        <v>17</v>
      </c>
      <c r="H31" s="17">
        <v>10</v>
      </c>
      <c r="I31" s="17">
        <v>14</v>
      </c>
      <c r="J31" s="17">
        <v>16</v>
      </c>
      <c r="K31" s="17">
        <v>13</v>
      </c>
      <c r="L31" s="17">
        <v>14</v>
      </c>
      <c r="M31" s="17">
        <v>13</v>
      </c>
      <c r="N31" s="17">
        <v>12</v>
      </c>
      <c r="O31" s="17">
        <v>12</v>
      </c>
      <c r="P31" s="17">
        <v>13</v>
      </c>
      <c r="Q31" s="17">
        <v>11</v>
      </c>
      <c r="R31" s="17">
        <v>8</v>
      </c>
      <c r="S31" s="17">
        <v>13</v>
      </c>
      <c r="T31" s="17">
        <v>7</v>
      </c>
      <c r="U31" s="17">
        <v>11</v>
      </c>
      <c r="V31" s="17">
        <v>9</v>
      </c>
      <c r="W31" s="17">
        <v>16</v>
      </c>
      <c r="X31" s="17">
        <v>16</v>
      </c>
      <c r="Y31" s="17">
        <v>11</v>
      </c>
      <c r="Z31" s="17">
        <v>17</v>
      </c>
      <c r="AA31" s="17">
        <v>16</v>
      </c>
      <c r="AB31" s="17">
        <v>16</v>
      </c>
      <c r="AC31" s="17">
        <v>17</v>
      </c>
      <c r="AD31" s="17">
        <v>18</v>
      </c>
      <c r="AE31" s="17">
        <v>14</v>
      </c>
      <c r="AF31" s="17">
        <v>17</v>
      </c>
      <c r="AG31" s="17">
        <v>17</v>
      </c>
      <c r="AH31" s="17">
        <v>14</v>
      </c>
      <c r="AI31" s="17">
        <v>3</v>
      </c>
      <c r="AJ31" s="17">
        <v>16</v>
      </c>
      <c r="AK31" s="17">
        <v>7</v>
      </c>
      <c r="AL31" s="17">
        <v>13</v>
      </c>
      <c r="AM31" s="17">
        <v>10</v>
      </c>
      <c r="AN31" s="17">
        <v>16</v>
      </c>
      <c r="AO31" s="17">
        <v>6</v>
      </c>
      <c r="AP31" s="17">
        <v>11</v>
      </c>
      <c r="AQ31" s="17">
        <v>16</v>
      </c>
      <c r="AR31" s="17">
        <v>17</v>
      </c>
      <c r="AS31" s="17">
        <v>17</v>
      </c>
      <c r="AT31" s="17">
        <v>13</v>
      </c>
      <c r="AU31" s="17">
        <v>17</v>
      </c>
      <c r="AV31" s="17">
        <v>19</v>
      </c>
      <c r="AW31" s="17">
        <v>17</v>
      </c>
      <c r="AX31" s="17">
        <f t="shared" si="18"/>
        <v>4</v>
      </c>
      <c r="AY31" s="38" t="s">
        <v>221</v>
      </c>
      <c r="AZ31" s="57">
        <f t="shared" si="19"/>
        <v>12.875</v>
      </c>
      <c r="BA31" s="57">
        <f t="shared" si="20"/>
        <v>16.857142857142858</v>
      </c>
      <c r="BB31" s="57">
        <f t="shared" si="21"/>
        <v>15.833333333333334</v>
      </c>
      <c r="BC31" s="57" t="str">
        <f t="shared" si="22"/>
        <v>TW</v>
      </c>
      <c r="BD31" s="57" t="str">
        <f t="shared" si="23"/>
        <v>PLM</v>
      </c>
      <c r="BE31" s="57" t="str">
        <f t="shared" si="24"/>
        <v>Sht</v>
      </c>
    </row>
    <row r="32" spans="1:57" x14ac:dyDescent="0.25">
      <c r="A32" s="73"/>
      <c r="B32" s="17" t="s">
        <v>33</v>
      </c>
      <c r="C32" s="17">
        <f>AVERAGE(INDEX(D$242:ID$242,ROWS(C$2:C32)))</f>
        <v>3.05</v>
      </c>
      <c r="D32" s="17" t="s">
        <v>120</v>
      </c>
      <c r="E32" s="17">
        <v>163</v>
      </c>
      <c r="F32" s="17">
        <v>13</v>
      </c>
      <c r="G32" s="17">
        <v>17</v>
      </c>
      <c r="H32" s="17">
        <v>10</v>
      </c>
      <c r="I32" s="17">
        <v>14</v>
      </c>
      <c r="J32" s="17">
        <v>16</v>
      </c>
      <c r="K32" s="17">
        <v>13</v>
      </c>
      <c r="L32" s="17">
        <v>14</v>
      </c>
      <c r="M32" s="17">
        <v>13</v>
      </c>
      <c r="N32" s="17">
        <v>12</v>
      </c>
      <c r="O32" s="17">
        <v>12</v>
      </c>
      <c r="P32" s="17">
        <v>13</v>
      </c>
      <c r="Q32" s="17">
        <v>11</v>
      </c>
      <c r="R32" s="17">
        <v>8</v>
      </c>
      <c r="S32" s="17">
        <v>13</v>
      </c>
      <c r="T32" s="17">
        <v>7</v>
      </c>
      <c r="U32" s="17">
        <v>11</v>
      </c>
      <c r="V32" s="17">
        <v>9</v>
      </c>
      <c r="W32" s="17">
        <v>16</v>
      </c>
      <c r="X32" s="17">
        <v>16</v>
      </c>
      <c r="Y32" s="17">
        <v>11</v>
      </c>
      <c r="Z32" s="17">
        <v>17</v>
      </c>
      <c r="AA32" s="17">
        <v>16</v>
      </c>
      <c r="AB32" s="17">
        <v>16</v>
      </c>
      <c r="AC32" s="17">
        <v>17</v>
      </c>
      <c r="AD32" s="17">
        <v>18</v>
      </c>
      <c r="AE32" s="17">
        <v>14</v>
      </c>
      <c r="AF32" s="17">
        <v>17</v>
      </c>
      <c r="AG32" s="17">
        <v>17</v>
      </c>
      <c r="AH32" s="17">
        <v>14</v>
      </c>
      <c r="AI32" s="17">
        <v>3</v>
      </c>
      <c r="AJ32" s="17">
        <v>16</v>
      </c>
      <c r="AK32" s="17">
        <v>7</v>
      </c>
      <c r="AL32" s="17">
        <v>13</v>
      </c>
      <c r="AM32" s="17">
        <v>10</v>
      </c>
      <c r="AN32" s="17">
        <v>16</v>
      </c>
      <c r="AO32" s="17">
        <v>6</v>
      </c>
      <c r="AP32" s="17">
        <v>11</v>
      </c>
      <c r="AQ32" s="17">
        <v>16</v>
      </c>
      <c r="AR32" s="17">
        <v>17</v>
      </c>
      <c r="AS32" s="17">
        <v>17</v>
      </c>
      <c r="AT32" s="17">
        <v>13</v>
      </c>
      <c r="AU32" s="17">
        <v>17</v>
      </c>
      <c r="AV32" s="17">
        <v>19</v>
      </c>
      <c r="AW32" s="17">
        <v>17</v>
      </c>
      <c r="AX32" s="17">
        <f t="shared" si="18"/>
        <v>4</v>
      </c>
      <c r="AY32" s="38" t="s">
        <v>221</v>
      </c>
      <c r="AZ32" s="57">
        <f t="shared" si="19"/>
        <v>12.875</v>
      </c>
      <c r="BA32" s="57">
        <f t="shared" si="20"/>
        <v>16.857142857142858</v>
      </c>
      <c r="BB32" s="57">
        <f t="shared" si="21"/>
        <v>15.833333333333334</v>
      </c>
      <c r="BC32" s="57" t="str">
        <f t="shared" si="22"/>
        <v>TW</v>
      </c>
      <c r="BD32" s="57" t="str">
        <f t="shared" si="23"/>
        <v>PLM</v>
      </c>
      <c r="BE32" s="57" t="str">
        <f t="shared" si="24"/>
        <v>Sht</v>
      </c>
    </row>
    <row r="33" spans="1:57" x14ac:dyDescent="0.25">
      <c r="A33" s="73"/>
      <c r="B33" s="17" t="s">
        <v>34</v>
      </c>
      <c r="C33" s="17">
        <f>AVERAGE(INDEX(D$242:ID$242,ROWS(C$2:C33)))</f>
        <v>2.04</v>
      </c>
      <c r="D33" s="17" t="s">
        <v>120</v>
      </c>
      <c r="E33" s="17">
        <v>163</v>
      </c>
      <c r="F33" s="17">
        <v>13</v>
      </c>
      <c r="G33" s="17">
        <v>17</v>
      </c>
      <c r="H33" s="17">
        <v>10</v>
      </c>
      <c r="I33" s="17">
        <v>14</v>
      </c>
      <c r="J33" s="17">
        <v>16</v>
      </c>
      <c r="K33" s="17">
        <v>13</v>
      </c>
      <c r="L33" s="17">
        <v>14</v>
      </c>
      <c r="M33" s="17">
        <v>13</v>
      </c>
      <c r="N33" s="17">
        <v>12</v>
      </c>
      <c r="O33" s="17">
        <v>12</v>
      </c>
      <c r="P33" s="17">
        <v>13</v>
      </c>
      <c r="Q33" s="17">
        <v>11</v>
      </c>
      <c r="R33" s="17">
        <v>8</v>
      </c>
      <c r="S33" s="17">
        <v>13</v>
      </c>
      <c r="T33" s="17">
        <v>7</v>
      </c>
      <c r="U33" s="17">
        <v>11</v>
      </c>
      <c r="V33" s="17">
        <v>9</v>
      </c>
      <c r="W33" s="17">
        <v>16</v>
      </c>
      <c r="X33" s="17">
        <v>16</v>
      </c>
      <c r="Y33" s="17">
        <v>11</v>
      </c>
      <c r="Z33" s="17">
        <v>17</v>
      </c>
      <c r="AA33" s="17">
        <v>16</v>
      </c>
      <c r="AB33" s="17">
        <v>16</v>
      </c>
      <c r="AC33" s="17">
        <v>17</v>
      </c>
      <c r="AD33" s="17">
        <v>18</v>
      </c>
      <c r="AE33" s="17">
        <v>14</v>
      </c>
      <c r="AF33" s="17">
        <v>17</v>
      </c>
      <c r="AG33" s="17">
        <v>17</v>
      </c>
      <c r="AH33" s="17">
        <v>14</v>
      </c>
      <c r="AI33" s="17">
        <v>3</v>
      </c>
      <c r="AJ33" s="17">
        <v>16</v>
      </c>
      <c r="AK33" s="17">
        <v>7</v>
      </c>
      <c r="AL33" s="17">
        <v>13</v>
      </c>
      <c r="AM33" s="17">
        <v>10</v>
      </c>
      <c r="AN33" s="17">
        <v>16</v>
      </c>
      <c r="AO33" s="17">
        <v>6</v>
      </c>
      <c r="AP33" s="17">
        <v>11</v>
      </c>
      <c r="AQ33" s="17">
        <v>16</v>
      </c>
      <c r="AR33" s="17">
        <v>17</v>
      </c>
      <c r="AS33" s="17">
        <v>17</v>
      </c>
      <c r="AT33" s="17">
        <v>13</v>
      </c>
      <c r="AU33" s="17">
        <v>17</v>
      </c>
      <c r="AV33" s="17">
        <v>19</v>
      </c>
      <c r="AW33" s="17">
        <v>17</v>
      </c>
      <c r="AX33" s="17">
        <f t="shared" si="18"/>
        <v>4</v>
      </c>
      <c r="AY33" s="38" t="s">
        <v>221</v>
      </c>
      <c r="AZ33" s="57">
        <f t="shared" si="19"/>
        <v>12.875</v>
      </c>
      <c r="BA33" s="57">
        <f t="shared" si="20"/>
        <v>16.857142857142858</v>
      </c>
      <c r="BB33" s="57">
        <f t="shared" si="21"/>
        <v>15.833333333333334</v>
      </c>
      <c r="BC33" s="57" t="str">
        <f t="shared" si="22"/>
        <v>TW</v>
      </c>
      <c r="BD33" s="57" t="str">
        <f t="shared" si="23"/>
        <v>PLM</v>
      </c>
      <c r="BE33" s="57" t="str">
        <f t="shared" si="24"/>
        <v>Sht</v>
      </c>
    </row>
    <row r="34" spans="1:57" x14ac:dyDescent="0.25">
      <c r="A34" s="73"/>
      <c r="B34" s="17" t="s">
        <v>35</v>
      </c>
      <c r="C34" s="17">
        <f>AVERAGE(INDEX(D$242:ID$242,ROWS(C$2:C34)))</f>
        <v>4.04</v>
      </c>
      <c r="D34" s="17" t="s">
        <v>120</v>
      </c>
      <c r="E34" s="17">
        <v>163</v>
      </c>
      <c r="F34" s="17">
        <v>13</v>
      </c>
      <c r="G34" s="17">
        <v>17</v>
      </c>
      <c r="H34" s="17">
        <v>10</v>
      </c>
      <c r="I34" s="17">
        <v>14</v>
      </c>
      <c r="J34" s="17">
        <v>16</v>
      </c>
      <c r="K34" s="17">
        <v>13</v>
      </c>
      <c r="L34" s="17">
        <v>14</v>
      </c>
      <c r="M34" s="17">
        <v>13</v>
      </c>
      <c r="N34" s="17">
        <v>12</v>
      </c>
      <c r="O34" s="17">
        <v>12</v>
      </c>
      <c r="P34" s="17">
        <v>13</v>
      </c>
      <c r="Q34" s="17">
        <v>11</v>
      </c>
      <c r="R34" s="17">
        <v>8</v>
      </c>
      <c r="S34" s="17">
        <v>13</v>
      </c>
      <c r="T34" s="17">
        <v>7</v>
      </c>
      <c r="U34" s="17">
        <v>11</v>
      </c>
      <c r="V34" s="17">
        <v>9</v>
      </c>
      <c r="W34" s="17">
        <v>16</v>
      </c>
      <c r="X34" s="17">
        <v>16</v>
      </c>
      <c r="Y34" s="17">
        <v>11</v>
      </c>
      <c r="Z34" s="17">
        <v>17</v>
      </c>
      <c r="AA34" s="17">
        <v>16</v>
      </c>
      <c r="AB34" s="17">
        <v>16</v>
      </c>
      <c r="AC34" s="17">
        <v>17</v>
      </c>
      <c r="AD34" s="17">
        <v>18</v>
      </c>
      <c r="AE34" s="17">
        <v>14</v>
      </c>
      <c r="AF34" s="17">
        <v>17</v>
      </c>
      <c r="AG34" s="17">
        <v>17</v>
      </c>
      <c r="AH34" s="17">
        <v>14</v>
      </c>
      <c r="AI34" s="17">
        <v>3</v>
      </c>
      <c r="AJ34" s="17">
        <v>16</v>
      </c>
      <c r="AK34" s="17">
        <v>7</v>
      </c>
      <c r="AL34" s="17">
        <v>13</v>
      </c>
      <c r="AM34" s="17">
        <v>10</v>
      </c>
      <c r="AN34" s="17">
        <v>16</v>
      </c>
      <c r="AO34" s="17">
        <v>6</v>
      </c>
      <c r="AP34" s="17">
        <v>11</v>
      </c>
      <c r="AQ34" s="17">
        <v>16</v>
      </c>
      <c r="AR34" s="17">
        <v>17</v>
      </c>
      <c r="AS34" s="17">
        <v>17</v>
      </c>
      <c r="AT34" s="17">
        <v>13</v>
      </c>
      <c r="AU34" s="17">
        <v>17</v>
      </c>
      <c r="AV34" s="17">
        <v>19</v>
      </c>
      <c r="AW34" s="17">
        <v>17</v>
      </c>
      <c r="AX34" s="17">
        <f t="shared" si="18"/>
        <v>4</v>
      </c>
      <c r="AY34" s="38" t="s">
        <v>221</v>
      </c>
      <c r="AZ34" s="57">
        <f t="shared" si="19"/>
        <v>12.875</v>
      </c>
      <c r="BA34" s="57">
        <f t="shared" si="20"/>
        <v>16.857142857142858</v>
      </c>
      <c r="BB34" s="57">
        <f t="shared" si="21"/>
        <v>15.833333333333334</v>
      </c>
      <c r="BC34" s="57" t="str">
        <f t="shared" si="22"/>
        <v>TW</v>
      </c>
      <c r="BD34" s="57" t="str">
        <f t="shared" si="23"/>
        <v>PLM</v>
      </c>
      <c r="BE34" s="57" t="str">
        <f t="shared" si="24"/>
        <v>Sht</v>
      </c>
    </row>
    <row r="35" spans="1:57" x14ac:dyDescent="0.25">
      <c r="A35" s="73"/>
      <c r="B35" s="17" t="s">
        <v>36</v>
      </c>
      <c r="C35" s="17">
        <f>AVERAGE(INDEX(D$242:ID$242,ROWS(C$2:C35)))</f>
        <v>3.52</v>
      </c>
      <c r="D35" s="17" t="s">
        <v>120</v>
      </c>
      <c r="E35" s="17">
        <v>163</v>
      </c>
      <c r="F35" s="17">
        <v>13</v>
      </c>
      <c r="G35" s="17">
        <v>17</v>
      </c>
      <c r="H35" s="17">
        <v>10</v>
      </c>
      <c r="I35" s="17">
        <v>14</v>
      </c>
      <c r="J35" s="17">
        <v>16</v>
      </c>
      <c r="K35" s="17">
        <v>13</v>
      </c>
      <c r="L35" s="17">
        <v>14</v>
      </c>
      <c r="M35" s="17">
        <v>13</v>
      </c>
      <c r="N35" s="17">
        <v>12</v>
      </c>
      <c r="O35" s="17">
        <v>12</v>
      </c>
      <c r="P35" s="17">
        <v>13</v>
      </c>
      <c r="Q35" s="17">
        <v>11</v>
      </c>
      <c r="R35" s="17">
        <v>8</v>
      </c>
      <c r="S35" s="17">
        <v>13</v>
      </c>
      <c r="T35" s="17">
        <v>7</v>
      </c>
      <c r="U35" s="17">
        <v>11</v>
      </c>
      <c r="V35" s="17">
        <v>9</v>
      </c>
      <c r="W35" s="17">
        <v>16</v>
      </c>
      <c r="X35" s="17">
        <v>16</v>
      </c>
      <c r="Y35" s="17">
        <v>11</v>
      </c>
      <c r="Z35" s="17">
        <v>17</v>
      </c>
      <c r="AA35" s="17">
        <v>16</v>
      </c>
      <c r="AB35" s="17">
        <v>16</v>
      </c>
      <c r="AC35" s="17">
        <v>17</v>
      </c>
      <c r="AD35" s="17">
        <v>18</v>
      </c>
      <c r="AE35" s="17">
        <v>14</v>
      </c>
      <c r="AF35" s="17">
        <v>17</v>
      </c>
      <c r="AG35" s="17">
        <v>17</v>
      </c>
      <c r="AH35" s="17">
        <v>14</v>
      </c>
      <c r="AI35" s="17">
        <v>3</v>
      </c>
      <c r="AJ35" s="17">
        <v>16</v>
      </c>
      <c r="AK35" s="17">
        <v>7</v>
      </c>
      <c r="AL35" s="17">
        <v>13</v>
      </c>
      <c r="AM35" s="17">
        <v>10</v>
      </c>
      <c r="AN35" s="17">
        <v>16</v>
      </c>
      <c r="AO35" s="17">
        <v>6</v>
      </c>
      <c r="AP35" s="17">
        <v>11</v>
      </c>
      <c r="AQ35" s="17">
        <v>16</v>
      </c>
      <c r="AR35" s="17">
        <v>17</v>
      </c>
      <c r="AS35" s="17">
        <v>17</v>
      </c>
      <c r="AT35" s="17">
        <v>13</v>
      </c>
      <c r="AU35" s="17">
        <v>17</v>
      </c>
      <c r="AV35" s="17">
        <v>19</v>
      </c>
      <c r="AW35" s="17">
        <v>17</v>
      </c>
      <c r="AX35" s="17">
        <f t="shared" si="18"/>
        <v>4</v>
      </c>
      <c r="AY35" s="38" t="s">
        <v>221</v>
      </c>
      <c r="AZ35" s="57">
        <f t="shared" si="19"/>
        <v>12.875</v>
      </c>
      <c r="BA35" s="57">
        <f t="shared" si="20"/>
        <v>16.857142857142858</v>
      </c>
      <c r="BB35" s="57">
        <f t="shared" si="21"/>
        <v>15.833333333333334</v>
      </c>
      <c r="BC35" s="57" t="str">
        <f t="shared" si="22"/>
        <v>TW</v>
      </c>
      <c r="BD35" s="57" t="str">
        <f t="shared" si="23"/>
        <v>PLM</v>
      </c>
      <c r="BE35" s="57" t="str">
        <f t="shared" si="24"/>
        <v>Sht</v>
      </c>
    </row>
    <row r="36" spans="1:57" x14ac:dyDescent="0.25">
      <c r="A36" s="73"/>
      <c r="B36" s="17" t="s">
        <v>37</v>
      </c>
      <c r="C36" s="17">
        <f>AVERAGE(INDEX(D$242:ID$242,ROWS(C$2:C36)))</f>
        <v>3.61</v>
      </c>
      <c r="D36" s="17" t="s">
        <v>120</v>
      </c>
      <c r="E36" s="17">
        <v>163</v>
      </c>
      <c r="F36" s="17">
        <v>13</v>
      </c>
      <c r="G36" s="17">
        <v>17</v>
      </c>
      <c r="H36" s="17">
        <v>10</v>
      </c>
      <c r="I36" s="17">
        <v>14</v>
      </c>
      <c r="J36" s="17">
        <v>16</v>
      </c>
      <c r="K36" s="17">
        <v>13</v>
      </c>
      <c r="L36" s="17">
        <v>14</v>
      </c>
      <c r="M36" s="17">
        <v>13</v>
      </c>
      <c r="N36" s="17">
        <v>12</v>
      </c>
      <c r="O36" s="17">
        <v>12</v>
      </c>
      <c r="P36" s="17">
        <v>13</v>
      </c>
      <c r="Q36" s="17">
        <v>11</v>
      </c>
      <c r="R36" s="17">
        <v>8</v>
      </c>
      <c r="S36" s="17">
        <v>13</v>
      </c>
      <c r="T36" s="17">
        <v>7</v>
      </c>
      <c r="U36" s="17">
        <v>11</v>
      </c>
      <c r="V36" s="17">
        <v>9</v>
      </c>
      <c r="W36" s="17">
        <v>16</v>
      </c>
      <c r="X36" s="17">
        <v>16</v>
      </c>
      <c r="Y36" s="17">
        <v>11</v>
      </c>
      <c r="Z36" s="17">
        <v>17</v>
      </c>
      <c r="AA36" s="17">
        <v>16</v>
      </c>
      <c r="AB36" s="17">
        <v>16</v>
      </c>
      <c r="AC36" s="17">
        <v>17</v>
      </c>
      <c r="AD36" s="17">
        <v>18</v>
      </c>
      <c r="AE36" s="17">
        <v>14</v>
      </c>
      <c r="AF36" s="17">
        <v>17</v>
      </c>
      <c r="AG36" s="17">
        <v>17</v>
      </c>
      <c r="AH36" s="17">
        <v>14</v>
      </c>
      <c r="AI36" s="17">
        <v>3</v>
      </c>
      <c r="AJ36" s="17">
        <v>16</v>
      </c>
      <c r="AK36" s="17">
        <v>7</v>
      </c>
      <c r="AL36" s="17">
        <v>13</v>
      </c>
      <c r="AM36" s="17">
        <v>10</v>
      </c>
      <c r="AN36" s="17">
        <v>16</v>
      </c>
      <c r="AO36" s="17">
        <v>6</v>
      </c>
      <c r="AP36" s="17">
        <v>11</v>
      </c>
      <c r="AQ36" s="17">
        <v>16</v>
      </c>
      <c r="AR36" s="17">
        <v>17</v>
      </c>
      <c r="AS36" s="17">
        <v>17</v>
      </c>
      <c r="AT36" s="17">
        <v>13</v>
      </c>
      <c r="AU36" s="17">
        <v>17</v>
      </c>
      <c r="AV36" s="17">
        <v>19</v>
      </c>
      <c r="AW36" s="17">
        <v>17</v>
      </c>
      <c r="AX36" s="17">
        <f t="shared" si="18"/>
        <v>4</v>
      </c>
      <c r="AY36" s="38" t="s">
        <v>221</v>
      </c>
      <c r="AZ36" s="57">
        <f t="shared" si="19"/>
        <v>12.875</v>
      </c>
      <c r="BA36" s="57">
        <f t="shared" si="20"/>
        <v>16.857142857142858</v>
      </c>
      <c r="BB36" s="57">
        <f t="shared" si="21"/>
        <v>15.833333333333334</v>
      </c>
      <c r="BC36" s="57" t="str">
        <f t="shared" si="22"/>
        <v>TW</v>
      </c>
      <c r="BD36" s="57" t="str">
        <f t="shared" si="23"/>
        <v>PLM</v>
      </c>
      <c r="BE36" s="57" t="str">
        <f t="shared" si="24"/>
        <v>Sht</v>
      </c>
    </row>
    <row r="37" spans="1:57" x14ac:dyDescent="0.25">
      <c r="A37" s="73"/>
      <c r="B37" s="17" t="s">
        <v>38</v>
      </c>
      <c r="C37" s="17">
        <f>AVERAGE(INDEX(D$242:ID$242,ROWS(C$2:C37)))</f>
        <v>2.0299999999999998</v>
      </c>
      <c r="D37" s="17" t="s">
        <v>120</v>
      </c>
      <c r="E37" s="17">
        <v>163</v>
      </c>
      <c r="F37" s="17">
        <v>13</v>
      </c>
      <c r="G37" s="17">
        <v>17</v>
      </c>
      <c r="H37" s="17">
        <v>10</v>
      </c>
      <c r="I37" s="17">
        <v>14</v>
      </c>
      <c r="J37" s="17">
        <v>16</v>
      </c>
      <c r="K37" s="17">
        <v>13</v>
      </c>
      <c r="L37" s="17">
        <v>14</v>
      </c>
      <c r="M37" s="17">
        <v>13</v>
      </c>
      <c r="N37" s="17">
        <v>12</v>
      </c>
      <c r="O37" s="17">
        <v>12</v>
      </c>
      <c r="P37" s="17">
        <v>13</v>
      </c>
      <c r="Q37" s="17">
        <v>11</v>
      </c>
      <c r="R37" s="17">
        <v>8</v>
      </c>
      <c r="S37" s="17">
        <v>13</v>
      </c>
      <c r="T37" s="17">
        <v>7</v>
      </c>
      <c r="U37" s="17">
        <v>11</v>
      </c>
      <c r="V37" s="17">
        <v>9</v>
      </c>
      <c r="W37" s="17">
        <v>16</v>
      </c>
      <c r="X37" s="17">
        <v>16</v>
      </c>
      <c r="Y37" s="17">
        <v>11</v>
      </c>
      <c r="Z37" s="17">
        <v>17</v>
      </c>
      <c r="AA37" s="17">
        <v>16</v>
      </c>
      <c r="AB37" s="17">
        <v>16</v>
      </c>
      <c r="AC37" s="17">
        <v>17</v>
      </c>
      <c r="AD37" s="17">
        <v>18</v>
      </c>
      <c r="AE37" s="17">
        <v>14</v>
      </c>
      <c r="AF37" s="17">
        <v>17</v>
      </c>
      <c r="AG37" s="17">
        <v>17</v>
      </c>
      <c r="AH37" s="17">
        <v>14</v>
      </c>
      <c r="AI37" s="17">
        <v>3</v>
      </c>
      <c r="AJ37" s="17">
        <v>16</v>
      </c>
      <c r="AK37" s="17">
        <v>7</v>
      </c>
      <c r="AL37" s="17">
        <v>13</v>
      </c>
      <c r="AM37" s="17">
        <v>10</v>
      </c>
      <c r="AN37" s="17">
        <v>16</v>
      </c>
      <c r="AO37" s="17">
        <v>6</v>
      </c>
      <c r="AP37" s="17">
        <v>11</v>
      </c>
      <c r="AQ37" s="17">
        <v>16</v>
      </c>
      <c r="AR37" s="17">
        <v>17</v>
      </c>
      <c r="AS37" s="17">
        <v>17</v>
      </c>
      <c r="AT37" s="17">
        <v>13</v>
      </c>
      <c r="AU37" s="17">
        <v>17</v>
      </c>
      <c r="AV37" s="17">
        <v>19</v>
      </c>
      <c r="AW37" s="17">
        <v>17</v>
      </c>
      <c r="AX37" s="17">
        <f t="shared" si="18"/>
        <v>4</v>
      </c>
      <c r="AY37" s="38" t="s">
        <v>221</v>
      </c>
      <c r="AZ37" s="57">
        <f t="shared" si="19"/>
        <v>12.875</v>
      </c>
      <c r="BA37" s="57">
        <f t="shared" si="20"/>
        <v>16.857142857142858</v>
      </c>
      <c r="BB37" s="57">
        <f t="shared" si="21"/>
        <v>15.833333333333334</v>
      </c>
      <c r="BC37" s="57" t="str">
        <f t="shared" si="22"/>
        <v>TW</v>
      </c>
      <c r="BD37" s="57" t="str">
        <f t="shared" si="23"/>
        <v>PLM</v>
      </c>
      <c r="BE37" s="57" t="str">
        <f t="shared" si="24"/>
        <v>Sht</v>
      </c>
    </row>
    <row r="38" spans="1:57" x14ac:dyDescent="0.25">
      <c r="A38" s="73"/>
      <c r="B38" s="17" t="s">
        <v>39</v>
      </c>
      <c r="C38" s="17">
        <f>AVERAGE(INDEX(D$242:ID$242,ROWS(C$2:C38)))</f>
        <v>0.57999999999999996</v>
      </c>
      <c r="D38" s="17" t="s">
        <v>120</v>
      </c>
      <c r="E38" s="17">
        <v>163</v>
      </c>
      <c r="F38" s="17">
        <v>13</v>
      </c>
      <c r="G38" s="17">
        <v>17</v>
      </c>
      <c r="H38" s="17">
        <v>10</v>
      </c>
      <c r="I38" s="17">
        <v>14</v>
      </c>
      <c r="J38" s="17">
        <v>16</v>
      </c>
      <c r="K38" s="17">
        <v>13</v>
      </c>
      <c r="L38" s="17">
        <v>14</v>
      </c>
      <c r="M38" s="17">
        <v>13</v>
      </c>
      <c r="N38" s="17">
        <v>12</v>
      </c>
      <c r="O38" s="17">
        <v>12</v>
      </c>
      <c r="P38" s="17">
        <v>13</v>
      </c>
      <c r="Q38" s="17">
        <v>11</v>
      </c>
      <c r="R38" s="17">
        <v>8</v>
      </c>
      <c r="S38" s="17">
        <v>13</v>
      </c>
      <c r="T38" s="17">
        <v>7</v>
      </c>
      <c r="U38" s="17">
        <v>11</v>
      </c>
      <c r="V38" s="17">
        <v>9</v>
      </c>
      <c r="W38" s="17">
        <v>16</v>
      </c>
      <c r="X38" s="17">
        <v>16</v>
      </c>
      <c r="Y38" s="17">
        <v>11</v>
      </c>
      <c r="Z38" s="17">
        <v>17</v>
      </c>
      <c r="AA38" s="17">
        <v>16</v>
      </c>
      <c r="AB38" s="17">
        <v>16</v>
      </c>
      <c r="AC38" s="17">
        <v>17</v>
      </c>
      <c r="AD38" s="17">
        <v>18</v>
      </c>
      <c r="AE38" s="17">
        <v>14</v>
      </c>
      <c r="AF38" s="17">
        <v>17</v>
      </c>
      <c r="AG38" s="17">
        <v>17</v>
      </c>
      <c r="AH38" s="17">
        <v>14</v>
      </c>
      <c r="AI38" s="17">
        <v>3</v>
      </c>
      <c r="AJ38" s="17">
        <v>16</v>
      </c>
      <c r="AK38" s="17">
        <v>7</v>
      </c>
      <c r="AL38" s="17">
        <v>13</v>
      </c>
      <c r="AM38" s="17">
        <v>10</v>
      </c>
      <c r="AN38" s="17">
        <v>16</v>
      </c>
      <c r="AO38" s="17">
        <v>6</v>
      </c>
      <c r="AP38" s="17">
        <v>11</v>
      </c>
      <c r="AQ38" s="17">
        <v>16</v>
      </c>
      <c r="AR38" s="17">
        <v>17</v>
      </c>
      <c r="AS38" s="17">
        <v>17</v>
      </c>
      <c r="AT38" s="17">
        <v>13</v>
      </c>
      <c r="AU38" s="17">
        <v>17</v>
      </c>
      <c r="AV38" s="17">
        <v>19</v>
      </c>
      <c r="AW38" s="17">
        <v>17</v>
      </c>
      <c r="AX38" s="17">
        <f t="shared" si="18"/>
        <v>4</v>
      </c>
      <c r="AY38" s="38" t="s">
        <v>221</v>
      </c>
      <c r="AZ38" s="57">
        <f t="shared" si="19"/>
        <v>12.875</v>
      </c>
      <c r="BA38" s="57">
        <f t="shared" si="20"/>
        <v>16.857142857142858</v>
      </c>
      <c r="BB38" s="57">
        <f t="shared" si="21"/>
        <v>15.833333333333334</v>
      </c>
      <c r="BC38" s="57" t="str">
        <f t="shared" si="22"/>
        <v>TW</v>
      </c>
      <c r="BD38" s="57" t="str">
        <f t="shared" si="23"/>
        <v>PLM</v>
      </c>
      <c r="BE38" s="57" t="str">
        <f t="shared" si="24"/>
        <v>Sht</v>
      </c>
    </row>
    <row r="39" spans="1:57" x14ac:dyDescent="0.25">
      <c r="A39" s="73"/>
      <c r="B39" s="17" t="s">
        <v>40</v>
      </c>
      <c r="C39" s="17">
        <f>AVERAGE(INDEX(D$242:ID$242,ROWS(C$2:C39)))</f>
        <v>0.38</v>
      </c>
      <c r="D39" s="17" t="s">
        <v>120</v>
      </c>
      <c r="E39" s="17">
        <v>163</v>
      </c>
      <c r="F39" s="17">
        <v>13</v>
      </c>
      <c r="G39" s="17">
        <v>17</v>
      </c>
      <c r="H39" s="17">
        <v>10</v>
      </c>
      <c r="I39" s="17">
        <v>14</v>
      </c>
      <c r="J39" s="17">
        <v>16</v>
      </c>
      <c r="K39" s="17">
        <v>13</v>
      </c>
      <c r="L39" s="17">
        <v>14</v>
      </c>
      <c r="M39" s="17">
        <v>13</v>
      </c>
      <c r="N39" s="17">
        <v>12</v>
      </c>
      <c r="O39" s="17">
        <v>12</v>
      </c>
      <c r="P39" s="17">
        <v>13</v>
      </c>
      <c r="Q39" s="17">
        <v>11</v>
      </c>
      <c r="R39" s="17">
        <v>8</v>
      </c>
      <c r="S39" s="17">
        <v>13</v>
      </c>
      <c r="T39" s="17">
        <v>7</v>
      </c>
      <c r="U39" s="17">
        <v>11</v>
      </c>
      <c r="V39" s="17">
        <v>9</v>
      </c>
      <c r="W39" s="17">
        <v>16</v>
      </c>
      <c r="X39" s="17">
        <v>16</v>
      </c>
      <c r="Y39" s="17">
        <v>11</v>
      </c>
      <c r="Z39" s="17">
        <v>17</v>
      </c>
      <c r="AA39" s="17">
        <v>16</v>
      </c>
      <c r="AB39" s="17">
        <v>16</v>
      </c>
      <c r="AC39" s="17">
        <v>17</v>
      </c>
      <c r="AD39" s="17">
        <v>18</v>
      </c>
      <c r="AE39" s="17">
        <v>14</v>
      </c>
      <c r="AF39" s="17">
        <v>17</v>
      </c>
      <c r="AG39" s="17">
        <v>17</v>
      </c>
      <c r="AH39" s="17">
        <v>14</v>
      </c>
      <c r="AI39" s="17">
        <v>3</v>
      </c>
      <c r="AJ39" s="17">
        <v>16</v>
      </c>
      <c r="AK39" s="17">
        <v>7</v>
      </c>
      <c r="AL39" s="17">
        <v>13</v>
      </c>
      <c r="AM39" s="17">
        <v>10</v>
      </c>
      <c r="AN39" s="17">
        <v>16</v>
      </c>
      <c r="AO39" s="17">
        <v>6</v>
      </c>
      <c r="AP39" s="17">
        <v>11</v>
      </c>
      <c r="AQ39" s="17">
        <v>16</v>
      </c>
      <c r="AR39" s="17">
        <v>17</v>
      </c>
      <c r="AS39" s="17">
        <v>17</v>
      </c>
      <c r="AT39" s="17">
        <v>13</v>
      </c>
      <c r="AU39" s="17">
        <v>17</v>
      </c>
      <c r="AV39" s="17">
        <v>19</v>
      </c>
      <c r="AW39" s="17">
        <v>17</v>
      </c>
      <c r="AX39" s="17">
        <f t="shared" si="18"/>
        <v>4</v>
      </c>
      <c r="AY39" s="38" t="s">
        <v>221</v>
      </c>
      <c r="AZ39" s="57">
        <f t="shared" si="19"/>
        <v>12.875</v>
      </c>
      <c r="BA39" s="57">
        <f t="shared" si="20"/>
        <v>16.857142857142858</v>
      </c>
      <c r="BB39" s="57">
        <f t="shared" si="21"/>
        <v>15.833333333333334</v>
      </c>
      <c r="BC39" s="57" t="str">
        <f t="shared" si="22"/>
        <v>TW</v>
      </c>
      <c r="BD39" s="57" t="str">
        <f t="shared" si="23"/>
        <v>PLM</v>
      </c>
      <c r="BE39" s="57" t="str">
        <f t="shared" si="24"/>
        <v>Sht</v>
      </c>
    </row>
    <row r="40" spans="1:57" x14ac:dyDescent="0.25">
      <c r="A40" s="73"/>
      <c r="B40" s="17" t="s">
        <v>41</v>
      </c>
      <c r="C40" s="17">
        <f>AVERAGE(INDEX(D$242:ID$242,ROWS(C$2:C40)))</f>
        <v>0.48</v>
      </c>
      <c r="D40" s="17" t="s">
        <v>120</v>
      </c>
      <c r="E40" s="17">
        <v>163</v>
      </c>
      <c r="F40" s="17">
        <v>13</v>
      </c>
      <c r="G40" s="17">
        <v>17</v>
      </c>
      <c r="H40" s="17">
        <v>10</v>
      </c>
      <c r="I40" s="17">
        <v>14</v>
      </c>
      <c r="J40" s="17">
        <v>16</v>
      </c>
      <c r="K40" s="17">
        <v>13</v>
      </c>
      <c r="L40" s="17">
        <v>14</v>
      </c>
      <c r="M40" s="17">
        <v>13</v>
      </c>
      <c r="N40" s="17">
        <v>12</v>
      </c>
      <c r="O40" s="17">
        <v>12</v>
      </c>
      <c r="P40" s="17">
        <v>13</v>
      </c>
      <c r="Q40" s="17">
        <v>11</v>
      </c>
      <c r="R40" s="17">
        <v>8</v>
      </c>
      <c r="S40" s="17">
        <v>13</v>
      </c>
      <c r="T40" s="17">
        <v>7</v>
      </c>
      <c r="U40" s="17">
        <v>11</v>
      </c>
      <c r="V40" s="17">
        <v>9</v>
      </c>
      <c r="W40" s="17">
        <v>16</v>
      </c>
      <c r="X40" s="17">
        <v>16</v>
      </c>
      <c r="Y40" s="17">
        <v>11</v>
      </c>
      <c r="Z40" s="17">
        <v>17</v>
      </c>
      <c r="AA40" s="17">
        <v>16</v>
      </c>
      <c r="AB40" s="17">
        <v>16</v>
      </c>
      <c r="AC40" s="17">
        <v>17</v>
      </c>
      <c r="AD40" s="17">
        <v>18</v>
      </c>
      <c r="AE40" s="17">
        <v>14</v>
      </c>
      <c r="AF40" s="17">
        <v>17</v>
      </c>
      <c r="AG40" s="17">
        <v>17</v>
      </c>
      <c r="AH40" s="17">
        <v>14</v>
      </c>
      <c r="AI40" s="17">
        <v>3</v>
      </c>
      <c r="AJ40" s="17">
        <v>16</v>
      </c>
      <c r="AK40" s="17">
        <v>7</v>
      </c>
      <c r="AL40" s="17">
        <v>13</v>
      </c>
      <c r="AM40" s="17">
        <v>10</v>
      </c>
      <c r="AN40" s="17">
        <v>16</v>
      </c>
      <c r="AO40" s="17">
        <v>6</v>
      </c>
      <c r="AP40" s="17">
        <v>11</v>
      </c>
      <c r="AQ40" s="17">
        <v>16</v>
      </c>
      <c r="AR40" s="17">
        <v>17</v>
      </c>
      <c r="AS40" s="17">
        <v>17</v>
      </c>
      <c r="AT40" s="17">
        <v>13</v>
      </c>
      <c r="AU40" s="17">
        <v>17</v>
      </c>
      <c r="AV40" s="17">
        <v>19</v>
      </c>
      <c r="AW40" s="17">
        <v>17</v>
      </c>
      <c r="AX40" s="17">
        <f t="shared" si="18"/>
        <v>4</v>
      </c>
      <c r="AY40" t="s">
        <v>221</v>
      </c>
      <c r="AZ40" s="57">
        <f t="shared" si="19"/>
        <v>12.875</v>
      </c>
      <c r="BA40" s="57">
        <f t="shared" si="20"/>
        <v>16.857142857142858</v>
      </c>
      <c r="BB40" s="57">
        <f t="shared" si="21"/>
        <v>15.833333333333334</v>
      </c>
      <c r="BC40" s="57" t="str">
        <f t="shared" si="22"/>
        <v>TW</v>
      </c>
      <c r="BD40" s="57" t="str">
        <f t="shared" si="23"/>
        <v>PLM</v>
      </c>
      <c r="BE40" s="57" t="str">
        <f t="shared" si="24"/>
        <v>Sht</v>
      </c>
    </row>
    <row r="41" spans="1:57" x14ac:dyDescent="0.25">
      <c r="A41" s="73" t="s">
        <v>63</v>
      </c>
      <c r="B41" s="17" t="s">
        <v>29</v>
      </c>
      <c r="C41" s="17">
        <f>AVERAGE(INDEX(D$242:ID$242,ROWS(C$2:C41)))</f>
        <v>3.97</v>
      </c>
      <c r="D41" s="17" t="s">
        <v>120</v>
      </c>
      <c r="E41" s="17">
        <v>146</v>
      </c>
      <c r="F41" s="17">
        <v>14</v>
      </c>
      <c r="G41" s="17">
        <v>13</v>
      </c>
      <c r="H41" s="17">
        <v>14</v>
      </c>
      <c r="I41" s="17">
        <v>16</v>
      </c>
      <c r="J41" s="17">
        <v>15</v>
      </c>
      <c r="K41" s="17">
        <v>13</v>
      </c>
      <c r="L41" s="17">
        <v>14</v>
      </c>
      <c r="M41" s="17">
        <v>13</v>
      </c>
      <c r="N41" s="17">
        <v>14</v>
      </c>
      <c r="O41" s="17">
        <v>14</v>
      </c>
      <c r="P41" s="17">
        <v>15</v>
      </c>
      <c r="Q41" s="17">
        <v>13</v>
      </c>
      <c r="R41" s="17">
        <v>6</v>
      </c>
      <c r="S41" s="17">
        <v>15</v>
      </c>
      <c r="T41" s="17">
        <v>8</v>
      </c>
      <c r="U41" s="17">
        <v>14</v>
      </c>
      <c r="V41" s="17">
        <v>13</v>
      </c>
      <c r="W41" s="17">
        <v>13</v>
      </c>
      <c r="X41" s="17">
        <v>10</v>
      </c>
      <c r="Y41" s="17">
        <v>12</v>
      </c>
      <c r="Z41" s="17">
        <v>11</v>
      </c>
      <c r="AA41" s="17">
        <v>16</v>
      </c>
      <c r="AB41" s="17">
        <v>14</v>
      </c>
      <c r="AC41" s="17">
        <v>15</v>
      </c>
      <c r="AD41" s="17">
        <v>14</v>
      </c>
      <c r="AE41" s="17">
        <v>16</v>
      </c>
      <c r="AF41" s="17">
        <v>16</v>
      </c>
      <c r="AG41" s="17">
        <v>15</v>
      </c>
      <c r="AH41" s="17">
        <v>15</v>
      </c>
      <c r="AI41" s="17">
        <v>8</v>
      </c>
      <c r="AJ41" s="17">
        <v>15</v>
      </c>
      <c r="AK41" s="17">
        <v>5</v>
      </c>
      <c r="AL41" s="17">
        <v>16</v>
      </c>
      <c r="AM41" s="17">
        <v>10</v>
      </c>
      <c r="AN41" s="17">
        <v>14</v>
      </c>
      <c r="AO41" s="17">
        <v>6</v>
      </c>
      <c r="AP41" s="17">
        <v>8</v>
      </c>
      <c r="AQ41" s="17">
        <v>15</v>
      </c>
      <c r="AR41" s="17">
        <v>14</v>
      </c>
      <c r="AS41" s="17">
        <v>17</v>
      </c>
      <c r="AT41" s="17">
        <v>16</v>
      </c>
      <c r="AU41" s="17">
        <v>14</v>
      </c>
      <c r="AV41" s="17">
        <v>16</v>
      </c>
      <c r="AW41" s="17">
        <v>10</v>
      </c>
      <c r="AX41" s="17">
        <f t="shared" si="18"/>
        <v>0.59999999999999964</v>
      </c>
      <c r="AY41" s="38" t="s">
        <v>220</v>
      </c>
      <c r="AZ41" s="57">
        <f t="shared" si="19"/>
        <v>14.125</v>
      </c>
      <c r="BA41" s="57">
        <f t="shared" si="20"/>
        <v>13.857142857142858</v>
      </c>
      <c r="BB41" s="57">
        <f t="shared" si="21"/>
        <v>13.166666666666666</v>
      </c>
      <c r="BC41" s="57" t="str">
        <f t="shared" si="22"/>
        <v>TW</v>
      </c>
      <c r="BD41" s="57" t="str">
        <f t="shared" si="23"/>
        <v/>
      </c>
      <c r="BE41" s="57" t="str">
        <f t="shared" si="24"/>
        <v/>
      </c>
    </row>
    <row r="42" spans="1:57" x14ac:dyDescent="0.25">
      <c r="A42" s="73"/>
      <c r="B42" s="17" t="s">
        <v>30</v>
      </c>
      <c r="C42" s="17">
        <f>AVERAGE(INDEX(D$242:ID$242,ROWS(C$2:C42)))</f>
        <v>1.89</v>
      </c>
      <c r="D42" s="17" t="s">
        <v>120</v>
      </c>
      <c r="E42" s="17">
        <v>146</v>
      </c>
      <c r="F42" s="17">
        <v>14</v>
      </c>
      <c r="G42" s="17">
        <v>13</v>
      </c>
      <c r="H42" s="17">
        <v>14</v>
      </c>
      <c r="I42" s="17">
        <v>16</v>
      </c>
      <c r="J42" s="17">
        <v>15</v>
      </c>
      <c r="K42" s="17">
        <v>13</v>
      </c>
      <c r="L42" s="17">
        <v>14</v>
      </c>
      <c r="M42" s="17">
        <v>13</v>
      </c>
      <c r="N42" s="17">
        <v>14</v>
      </c>
      <c r="O42" s="17">
        <v>14</v>
      </c>
      <c r="P42" s="17">
        <v>15</v>
      </c>
      <c r="Q42" s="17">
        <v>13</v>
      </c>
      <c r="R42" s="17">
        <v>6</v>
      </c>
      <c r="S42" s="17">
        <v>15</v>
      </c>
      <c r="T42" s="17">
        <v>8</v>
      </c>
      <c r="U42" s="17">
        <v>14</v>
      </c>
      <c r="V42" s="17">
        <v>13</v>
      </c>
      <c r="W42" s="17">
        <v>13</v>
      </c>
      <c r="X42" s="17">
        <v>10</v>
      </c>
      <c r="Y42" s="17">
        <v>12</v>
      </c>
      <c r="Z42" s="17">
        <v>11</v>
      </c>
      <c r="AA42" s="17">
        <v>16</v>
      </c>
      <c r="AB42" s="17">
        <v>14</v>
      </c>
      <c r="AC42" s="17">
        <v>15</v>
      </c>
      <c r="AD42" s="17">
        <v>14</v>
      </c>
      <c r="AE42" s="17">
        <v>16</v>
      </c>
      <c r="AF42" s="17">
        <v>16</v>
      </c>
      <c r="AG42" s="17">
        <v>15</v>
      </c>
      <c r="AH42" s="17">
        <v>15</v>
      </c>
      <c r="AI42" s="17">
        <v>8</v>
      </c>
      <c r="AJ42" s="17">
        <v>15</v>
      </c>
      <c r="AK42" s="17">
        <v>5</v>
      </c>
      <c r="AL42" s="17">
        <v>16</v>
      </c>
      <c r="AM42" s="17">
        <v>10</v>
      </c>
      <c r="AN42" s="17">
        <v>14</v>
      </c>
      <c r="AO42" s="17">
        <v>6</v>
      </c>
      <c r="AP42" s="17">
        <v>8</v>
      </c>
      <c r="AQ42" s="17">
        <v>15</v>
      </c>
      <c r="AR42" s="17">
        <v>14</v>
      </c>
      <c r="AS42" s="17">
        <v>17</v>
      </c>
      <c r="AT42" s="17">
        <v>16</v>
      </c>
      <c r="AU42" s="17">
        <v>14</v>
      </c>
      <c r="AV42" s="17">
        <v>16</v>
      </c>
      <c r="AW42" s="17">
        <v>10</v>
      </c>
      <c r="AX42" s="17">
        <f t="shared" si="18"/>
        <v>0.59999999999999964</v>
      </c>
      <c r="AY42" s="38" t="s">
        <v>220</v>
      </c>
      <c r="AZ42" s="57">
        <f t="shared" si="19"/>
        <v>14.125</v>
      </c>
      <c r="BA42" s="57">
        <f t="shared" si="20"/>
        <v>13.857142857142858</v>
      </c>
      <c r="BB42" s="57">
        <f t="shared" si="21"/>
        <v>13.166666666666666</v>
      </c>
      <c r="BC42" s="57" t="str">
        <f t="shared" si="22"/>
        <v>TW</v>
      </c>
      <c r="BD42" s="57" t="str">
        <f t="shared" si="23"/>
        <v/>
      </c>
      <c r="BE42" s="57" t="str">
        <f t="shared" si="24"/>
        <v/>
      </c>
    </row>
    <row r="43" spans="1:57" x14ac:dyDescent="0.25">
      <c r="A43" s="73"/>
      <c r="B43" s="17" t="s">
        <v>31</v>
      </c>
      <c r="C43" s="17">
        <f>AVERAGE(INDEX(D$242:ID$242,ROWS(C$2:C43)))</f>
        <v>3.12</v>
      </c>
      <c r="D43" s="17" t="s">
        <v>120</v>
      </c>
      <c r="E43" s="17">
        <v>146</v>
      </c>
      <c r="F43" s="17">
        <v>14</v>
      </c>
      <c r="G43" s="17">
        <v>13</v>
      </c>
      <c r="H43" s="17">
        <v>14</v>
      </c>
      <c r="I43" s="17">
        <v>16</v>
      </c>
      <c r="J43" s="17">
        <v>15</v>
      </c>
      <c r="K43" s="17">
        <v>13</v>
      </c>
      <c r="L43" s="17">
        <v>14</v>
      </c>
      <c r="M43" s="17">
        <v>13</v>
      </c>
      <c r="N43" s="17">
        <v>14</v>
      </c>
      <c r="O43" s="17">
        <v>14</v>
      </c>
      <c r="P43" s="17">
        <v>15</v>
      </c>
      <c r="Q43" s="17">
        <v>13</v>
      </c>
      <c r="R43" s="17">
        <v>6</v>
      </c>
      <c r="S43" s="17">
        <v>15</v>
      </c>
      <c r="T43" s="17">
        <v>8</v>
      </c>
      <c r="U43" s="17">
        <v>14</v>
      </c>
      <c r="V43" s="17">
        <v>13</v>
      </c>
      <c r="W43" s="17">
        <v>13</v>
      </c>
      <c r="X43" s="17">
        <v>10</v>
      </c>
      <c r="Y43" s="17">
        <v>12</v>
      </c>
      <c r="Z43" s="17">
        <v>11</v>
      </c>
      <c r="AA43" s="17">
        <v>16</v>
      </c>
      <c r="AB43" s="17">
        <v>14</v>
      </c>
      <c r="AC43" s="17">
        <v>15</v>
      </c>
      <c r="AD43" s="17">
        <v>14</v>
      </c>
      <c r="AE43" s="17">
        <v>16</v>
      </c>
      <c r="AF43" s="17">
        <v>16</v>
      </c>
      <c r="AG43" s="17">
        <v>15</v>
      </c>
      <c r="AH43" s="17">
        <v>15</v>
      </c>
      <c r="AI43" s="17">
        <v>8</v>
      </c>
      <c r="AJ43" s="17">
        <v>15</v>
      </c>
      <c r="AK43" s="17">
        <v>5</v>
      </c>
      <c r="AL43" s="17">
        <v>16</v>
      </c>
      <c r="AM43" s="17">
        <v>10</v>
      </c>
      <c r="AN43" s="17">
        <v>14</v>
      </c>
      <c r="AO43" s="17">
        <v>6</v>
      </c>
      <c r="AP43" s="17">
        <v>8</v>
      </c>
      <c r="AQ43" s="17">
        <v>15</v>
      </c>
      <c r="AR43" s="17">
        <v>14</v>
      </c>
      <c r="AS43" s="17">
        <v>17</v>
      </c>
      <c r="AT43" s="17">
        <v>16</v>
      </c>
      <c r="AU43" s="17">
        <v>14</v>
      </c>
      <c r="AV43" s="17">
        <v>16</v>
      </c>
      <c r="AW43" s="17">
        <v>10</v>
      </c>
      <c r="AX43" s="17">
        <f t="shared" si="18"/>
        <v>0.59999999999999964</v>
      </c>
      <c r="AY43" s="38" t="s">
        <v>220</v>
      </c>
      <c r="AZ43" s="57">
        <f t="shared" si="19"/>
        <v>14.125</v>
      </c>
      <c r="BA43" s="57">
        <f t="shared" si="20"/>
        <v>13.857142857142858</v>
      </c>
      <c r="BB43" s="57">
        <f t="shared" si="21"/>
        <v>13.166666666666666</v>
      </c>
      <c r="BC43" s="57" t="str">
        <f t="shared" si="22"/>
        <v>TW</v>
      </c>
      <c r="BD43" s="57" t="str">
        <f t="shared" si="23"/>
        <v/>
      </c>
      <c r="BE43" s="57" t="str">
        <f t="shared" si="24"/>
        <v/>
      </c>
    </row>
    <row r="44" spans="1:57" x14ac:dyDescent="0.25">
      <c r="A44" s="73"/>
      <c r="B44" s="17" t="s">
        <v>32</v>
      </c>
      <c r="C44" s="17">
        <f>AVERAGE(INDEX(D$242:ID$242,ROWS(C$2:C44)))</f>
        <v>3.03</v>
      </c>
      <c r="D44" s="17" t="s">
        <v>120</v>
      </c>
      <c r="E44" s="17">
        <v>146</v>
      </c>
      <c r="F44" s="17">
        <v>14</v>
      </c>
      <c r="G44" s="17">
        <v>13</v>
      </c>
      <c r="H44" s="17">
        <v>14</v>
      </c>
      <c r="I44" s="17">
        <v>16</v>
      </c>
      <c r="J44" s="17">
        <v>15</v>
      </c>
      <c r="K44" s="17">
        <v>13</v>
      </c>
      <c r="L44" s="17">
        <v>14</v>
      </c>
      <c r="M44" s="17">
        <v>13</v>
      </c>
      <c r="N44" s="17">
        <v>14</v>
      </c>
      <c r="O44" s="17">
        <v>14</v>
      </c>
      <c r="P44" s="17">
        <v>15</v>
      </c>
      <c r="Q44" s="17">
        <v>13</v>
      </c>
      <c r="R44" s="17">
        <v>6</v>
      </c>
      <c r="S44" s="17">
        <v>15</v>
      </c>
      <c r="T44" s="17">
        <v>8</v>
      </c>
      <c r="U44" s="17">
        <v>14</v>
      </c>
      <c r="V44" s="17">
        <v>13</v>
      </c>
      <c r="W44" s="17">
        <v>13</v>
      </c>
      <c r="X44" s="17">
        <v>10</v>
      </c>
      <c r="Y44" s="17">
        <v>12</v>
      </c>
      <c r="Z44" s="17">
        <v>11</v>
      </c>
      <c r="AA44" s="17">
        <v>16</v>
      </c>
      <c r="AB44" s="17">
        <v>14</v>
      </c>
      <c r="AC44" s="17">
        <v>15</v>
      </c>
      <c r="AD44" s="17">
        <v>14</v>
      </c>
      <c r="AE44" s="17">
        <v>16</v>
      </c>
      <c r="AF44" s="17">
        <v>16</v>
      </c>
      <c r="AG44" s="17">
        <v>15</v>
      </c>
      <c r="AH44" s="17">
        <v>15</v>
      </c>
      <c r="AI44" s="17">
        <v>8</v>
      </c>
      <c r="AJ44" s="17">
        <v>15</v>
      </c>
      <c r="AK44" s="17">
        <v>5</v>
      </c>
      <c r="AL44" s="17">
        <v>16</v>
      </c>
      <c r="AM44" s="17">
        <v>10</v>
      </c>
      <c r="AN44" s="17">
        <v>14</v>
      </c>
      <c r="AO44" s="17">
        <v>6</v>
      </c>
      <c r="AP44" s="17">
        <v>8</v>
      </c>
      <c r="AQ44" s="17">
        <v>15</v>
      </c>
      <c r="AR44" s="17">
        <v>14</v>
      </c>
      <c r="AS44" s="17">
        <v>17</v>
      </c>
      <c r="AT44" s="17">
        <v>16</v>
      </c>
      <c r="AU44" s="17">
        <v>14</v>
      </c>
      <c r="AV44" s="17">
        <v>16</v>
      </c>
      <c r="AW44" s="17">
        <v>10</v>
      </c>
      <c r="AX44" s="17">
        <f t="shared" si="18"/>
        <v>0.59999999999999964</v>
      </c>
      <c r="AY44" s="38" t="s">
        <v>220</v>
      </c>
      <c r="AZ44" s="57">
        <f t="shared" si="19"/>
        <v>14.125</v>
      </c>
      <c r="BA44" s="57">
        <f t="shared" si="20"/>
        <v>13.857142857142858</v>
      </c>
      <c r="BB44" s="57">
        <f t="shared" si="21"/>
        <v>13.166666666666666</v>
      </c>
      <c r="BC44" s="57" t="str">
        <f t="shared" si="22"/>
        <v>TW</v>
      </c>
      <c r="BD44" s="57" t="str">
        <f t="shared" si="23"/>
        <v/>
      </c>
      <c r="BE44" s="57" t="str">
        <f t="shared" si="24"/>
        <v/>
      </c>
    </row>
    <row r="45" spans="1:57" x14ac:dyDescent="0.25">
      <c r="A45" s="73"/>
      <c r="B45" s="17" t="s">
        <v>33</v>
      </c>
      <c r="C45" s="17">
        <f>AVERAGE(INDEX(D$242:ID$242,ROWS(C$2:C45)))</f>
        <v>2.99</v>
      </c>
      <c r="D45" s="17" t="s">
        <v>120</v>
      </c>
      <c r="E45" s="17">
        <v>146</v>
      </c>
      <c r="F45" s="17">
        <v>14</v>
      </c>
      <c r="G45" s="17">
        <v>13</v>
      </c>
      <c r="H45" s="17">
        <v>14</v>
      </c>
      <c r="I45" s="17">
        <v>16</v>
      </c>
      <c r="J45" s="17">
        <v>15</v>
      </c>
      <c r="K45" s="17">
        <v>13</v>
      </c>
      <c r="L45" s="17">
        <v>14</v>
      </c>
      <c r="M45" s="17">
        <v>13</v>
      </c>
      <c r="N45" s="17">
        <v>14</v>
      </c>
      <c r="O45" s="17">
        <v>14</v>
      </c>
      <c r="P45" s="17">
        <v>15</v>
      </c>
      <c r="Q45" s="17">
        <v>13</v>
      </c>
      <c r="R45" s="17">
        <v>6</v>
      </c>
      <c r="S45" s="17">
        <v>15</v>
      </c>
      <c r="T45" s="17">
        <v>8</v>
      </c>
      <c r="U45" s="17">
        <v>14</v>
      </c>
      <c r="V45" s="17">
        <v>13</v>
      </c>
      <c r="W45" s="17">
        <v>13</v>
      </c>
      <c r="X45" s="17">
        <v>10</v>
      </c>
      <c r="Y45" s="17">
        <v>12</v>
      </c>
      <c r="Z45" s="17">
        <v>11</v>
      </c>
      <c r="AA45" s="17">
        <v>16</v>
      </c>
      <c r="AB45" s="17">
        <v>14</v>
      </c>
      <c r="AC45" s="17">
        <v>15</v>
      </c>
      <c r="AD45" s="17">
        <v>14</v>
      </c>
      <c r="AE45" s="17">
        <v>16</v>
      </c>
      <c r="AF45" s="17">
        <v>16</v>
      </c>
      <c r="AG45" s="17">
        <v>15</v>
      </c>
      <c r="AH45" s="17">
        <v>15</v>
      </c>
      <c r="AI45" s="17">
        <v>8</v>
      </c>
      <c r="AJ45" s="17">
        <v>15</v>
      </c>
      <c r="AK45" s="17">
        <v>5</v>
      </c>
      <c r="AL45" s="17">
        <v>16</v>
      </c>
      <c r="AM45" s="17">
        <v>10</v>
      </c>
      <c r="AN45" s="17">
        <v>14</v>
      </c>
      <c r="AO45" s="17">
        <v>6</v>
      </c>
      <c r="AP45" s="17">
        <v>8</v>
      </c>
      <c r="AQ45" s="17">
        <v>15</v>
      </c>
      <c r="AR45" s="17">
        <v>14</v>
      </c>
      <c r="AS45" s="17">
        <v>17</v>
      </c>
      <c r="AT45" s="17">
        <v>16</v>
      </c>
      <c r="AU45" s="17">
        <v>14</v>
      </c>
      <c r="AV45" s="17">
        <v>16</v>
      </c>
      <c r="AW45" s="17">
        <v>10</v>
      </c>
      <c r="AX45" s="17">
        <f t="shared" si="18"/>
        <v>0.59999999999999964</v>
      </c>
      <c r="AY45" s="38" t="s">
        <v>220</v>
      </c>
      <c r="AZ45" s="57">
        <f t="shared" si="19"/>
        <v>14.125</v>
      </c>
      <c r="BA45" s="57">
        <f t="shared" si="20"/>
        <v>13.857142857142858</v>
      </c>
      <c r="BB45" s="57">
        <f t="shared" si="21"/>
        <v>13.166666666666666</v>
      </c>
      <c r="BC45" s="57" t="str">
        <f t="shared" si="22"/>
        <v>TW</v>
      </c>
      <c r="BD45" s="57" t="str">
        <f t="shared" si="23"/>
        <v/>
      </c>
      <c r="BE45" s="57" t="str">
        <f t="shared" si="24"/>
        <v/>
      </c>
    </row>
    <row r="46" spans="1:57" x14ac:dyDescent="0.25">
      <c r="A46" s="73"/>
      <c r="B46" s="17" t="s">
        <v>34</v>
      </c>
      <c r="C46" s="17">
        <f>AVERAGE(INDEX(D$242:ID$242,ROWS(C$2:C46)))</f>
        <v>2.02</v>
      </c>
      <c r="D46" s="17" t="s">
        <v>120</v>
      </c>
      <c r="E46" s="17">
        <v>146</v>
      </c>
      <c r="F46" s="17">
        <v>14</v>
      </c>
      <c r="G46" s="17">
        <v>13</v>
      </c>
      <c r="H46" s="17">
        <v>14</v>
      </c>
      <c r="I46" s="17">
        <v>16</v>
      </c>
      <c r="J46" s="17">
        <v>15</v>
      </c>
      <c r="K46" s="17">
        <v>13</v>
      </c>
      <c r="L46" s="17">
        <v>14</v>
      </c>
      <c r="M46" s="17">
        <v>13</v>
      </c>
      <c r="N46" s="17">
        <v>14</v>
      </c>
      <c r="O46" s="17">
        <v>14</v>
      </c>
      <c r="P46" s="17">
        <v>15</v>
      </c>
      <c r="Q46" s="17">
        <v>13</v>
      </c>
      <c r="R46" s="17">
        <v>6</v>
      </c>
      <c r="S46" s="17">
        <v>15</v>
      </c>
      <c r="T46" s="17">
        <v>8</v>
      </c>
      <c r="U46" s="17">
        <v>14</v>
      </c>
      <c r="V46" s="17">
        <v>13</v>
      </c>
      <c r="W46" s="17">
        <v>13</v>
      </c>
      <c r="X46" s="17">
        <v>10</v>
      </c>
      <c r="Y46" s="17">
        <v>12</v>
      </c>
      <c r="Z46" s="17">
        <v>11</v>
      </c>
      <c r="AA46" s="17">
        <v>16</v>
      </c>
      <c r="AB46" s="17">
        <v>14</v>
      </c>
      <c r="AC46" s="17">
        <v>15</v>
      </c>
      <c r="AD46" s="17">
        <v>14</v>
      </c>
      <c r="AE46" s="17">
        <v>16</v>
      </c>
      <c r="AF46" s="17">
        <v>16</v>
      </c>
      <c r="AG46" s="17">
        <v>15</v>
      </c>
      <c r="AH46" s="17">
        <v>15</v>
      </c>
      <c r="AI46" s="17">
        <v>8</v>
      </c>
      <c r="AJ46" s="17">
        <v>15</v>
      </c>
      <c r="AK46" s="17">
        <v>5</v>
      </c>
      <c r="AL46" s="17">
        <v>16</v>
      </c>
      <c r="AM46" s="17">
        <v>10</v>
      </c>
      <c r="AN46" s="17">
        <v>14</v>
      </c>
      <c r="AO46" s="17">
        <v>6</v>
      </c>
      <c r="AP46" s="17">
        <v>8</v>
      </c>
      <c r="AQ46" s="17">
        <v>15</v>
      </c>
      <c r="AR46" s="17">
        <v>14</v>
      </c>
      <c r="AS46" s="17">
        <v>17</v>
      </c>
      <c r="AT46" s="17">
        <v>16</v>
      </c>
      <c r="AU46" s="17">
        <v>14</v>
      </c>
      <c r="AV46" s="17">
        <v>16</v>
      </c>
      <c r="AW46" s="17">
        <v>10</v>
      </c>
      <c r="AX46" s="17">
        <f t="shared" si="18"/>
        <v>0.59999999999999964</v>
      </c>
      <c r="AY46" s="38" t="s">
        <v>220</v>
      </c>
      <c r="AZ46" s="57">
        <f t="shared" si="19"/>
        <v>14.125</v>
      </c>
      <c r="BA46" s="57">
        <f t="shared" si="20"/>
        <v>13.857142857142858</v>
      </c>
      <c r="BB46" s="57">
        <f t="shared" si="21"/>
        <v>13.166666666666666</v>
      </c>
      <c r="BC46" s="57" t="str">
        <f t="shared" si="22"/>
        <v>TW</v>
      </c>
      <c r="BD46" s="57" t="str">
        <f t="shared" si="23"/>
        <v/>
      </c>
      <c r="BE46" s="57" t="str">
        <f t="shared" si="24"/>
        <v/>
      </c>
    </row>
    <row r="47" spans="1:57" x14ac:dyDescent="0.25">
      <c r="A47" s="73"/>
      <c r="B47" s="17" t="s">
        <v>35</v>
      </c>
      <c r="C47" s="17">
        <f>AVERAGE(INDEX(D$242:ID$242,ROWS(C$2:C47)))</f>
        <v>3.94</v>
      </c>
      <c r="D47" s="17" t="s">
        <v>120</v>
      </c>
      <c r="E47" s="17">
        <v>146</v>
      </c>
      <c r="F47" s="17">
        <v>14</v>
      </c>
      <c r="G47" s="17">
        <v>13</v>
      </c>
      <c r="H47" s="17">
        <v>14</v>
      </c>
      <c r="I47" s="17">
        <v>16</v>
      </c>
      <c r="J47" s="17">
        <v>15</v>
      </c>
      <c r="K47" s="17">
        <v>13</v>
      </c>
      <c r="L47" s="17">
        <v>14</v>
      </c>
      <c r="M47" s="17">
        <v>13</v>
      </c>
      <c r="N47" s="17">
        <v>14</v>
      </c>
      <c r="O47" s="17">
        <v>14</v>
      </c>
      <c r="P47" s="17">
        <v>15</v>
      </c>
      <c r="Q47" s="17">
        <v>13</v>
      </c>
      <c r="R47" s="17">
        <v>6</v>
      </c>
      <c r="S47" s="17">
        <v>15</v>
      </c>
      <c r="T47" s="17">
        <v>8</v>
      </c>
      <c r="U47" s="17">
        <v>14</v>
      </c>
      <c r="V47" s="17">
        <v>13</v>
      </c>
      <c r="W47" s="17">
        <v>13</v>
      </c>
      <c r="X47" s="17">
        <v>10</v>
      </c>
      <c r="Y47" s="17">
        <v>12</v>
      </c>
      <c r="Z47" s="17">
        <v>11</v>
      </c>
      <c r="AA47" s="17">
        <v>16</v>
      </c>
      <c r="AB47" s="17">
        <v>14</v>
      </c>
      <c r="AC47" s="17">
        <v>15</v>
      </c>
      <c r="AD47" s="17">
        <v>14</v>
      </c>
      <c r="AE47" s="17">
        <v>16</v>
      </c>
      <c r="AF47" s="17">
        <v>16</v>
      </c>
      <c r="AG47" s="17">
        <v>15</v>
      </c>
      <c r="AH47" s="17">
        <v>15</v>
      </c>
      <c r="AI47" s="17">
        <v>8</v>
      </c>
      <c r="AJ47" s="17">
        <v>15</v>
      </c>
      <c r="AK47" s="17">
        <v>5</v>
      </c>
      <c r="AL47" s="17">
        <v>16</v>
      </c>
      <c r="AM47" s="17">
        <v>10</v>
      </c>
      <c r="AN47" s="17">
        <v>14</v>
      </c>
      <c r="AO47" s="17">
        <v>6</v>
      </c>
      <c r="AP47" s="17">
        <v>8</v>
      </c>
      <c r="AQ47" s="17">
        <v>15</v>
      </c>
      <c r="AR47" s="17">
        <v>14</v>
      </c>
      <c r="AS47" s="17">
        <v>17</v>
      </c>
      <c r="AT47" s="17">
        <v>16</v>
      </c>
      <c r="AU47" s="17">
        <v>14</v>
      </c>
      <c r="AV47" s="17">
        <v>16</v>
      </c>
      <c r="AW47" s="17">
        <v>10</v>
      </c>
      <c r="AX47" s="17">
        <f t="shared" si="18"/>
        <v>0.59999999999999964</v>
      </c>
      <c r="AY47" s="38" t="s">
        <v>220</v>
      </c>
      <c r="AZ47" s="57">
        <f t="shared" si="19"/>
        <v>14.125</v>
      </c>
      <c r="BA47" s="57">
        <f t="shared" si="20"/>
        <v>13.857142857142858</v>
      </c>
      <c r="BB47" s="57">
        <f t="shared" si="21"/>
        <v>13.166666666666666</v>
      </c>
      <c r="BC47" s="57" t="str">
        <f t="shared" si="22"/>
        <v>TW</v>
      </c>
      <c r="BD47" s="57" t="str">
        <f t="shared" si="23"/>
        <v/>
      </c>
      <c r="BE47" s="57" t="str">
        <f t="shared" si="24"/>
        <v/>
      </c>
    </row>
    <row r="48" spans="1:57" x14ac:dyDescent="0.25">
      <c r="A48" s="73"/>
      <c r="B48" s="17" t="s">
        <v>36</v>
      </c>
      <c r="C48" s="17">
        <f>AVERAGE(INDEX(D$242:ID$242,ROWS(C$2:C48)))</f>
        <v>3.45</v>
      </c>
      <c r="D48" s="17" t="s">
        <v>120</v>
      </c>
      <c r="E48" s="17">
        <v>146</v>
      </c>
      <c r="F48" s="17">
        <v>14</v>
      </c>
      <c r="G48" s="17">
        <v>13</v>
      </c>
      <c r="H48" s="17">
        <v>14</v>
      </c>
      <c r="I48" s="17">
        <v>16</v>
      </c>
      <c r="J48" s="17">
        <v>15</v>
      </c>
      <c r="K48" s="17">
        <v>13</v>
      </c>
      <c r="L48" s="17">
        <v>14</v>
      </c>
      <c r="M48" s="17">
        <v>13</v>
      </c>
      <c r="N48" s="17">
        <v>14</v>
      </c>
      <c r="O48" s="17">
        <v>14</v>
      </c>
      <c r="P48" s="17">
        <v>15</v>
      </c>
      <c r="Q48" s="17">
        <v>13</v>
      </c>
      <c r="R48" s="17">
        <v>6</v>
      </c>
      <c r="S48" s="17">
        <v>15</v>
      </c>
      <c r="T48" s="17">
        <v>8</v>
      </c>
      <c r="U48" s="17">
        <v>14</v>
      </c>
      <c r="V48" s="17">
        <v>13</v>
      </c>
      <c r="W48" s="17">
        <v>13</v>
      </c>
      <c r="X48" s="17">
        <v>10</v>
      </c>
      <c r="Y48" s="17">
        <v>12</v>
      </c>
      <c r="Z48" s="17">
        <v>11</v>
      </c>
      <c r="AA48" s="17">
        <v>16</v>
      </c>
      <c r="AB48" s="17">
        <v>14</v>
      </c>
      <c r="AC48" s="17">
        <v>15</v>
      </c>
      <c r="AD48" s="17">
        <v>14</v>
      </c>
      <c r="AE48" s="17">
        <v>16</v>
      </c>
      <c r="AF48" s="17">
        <v>16</v>
      </c>
      <c r="AG48" s="17">
        <v>15</v>
      </c>
      <c r="AH48" s="17">
        <v>15</v>
      </c>
      <c r="AI48" s="17">
        <v>8</v>
      </c>
      <c r="AJ48" s="17">
        <v>15</v>
      </c>
      <c r="AK48" s="17">
        <v>5</v>
      </c>
      <c r="AL48" s="17">
        <v>16</v>
      </c>
      <c r="AM48" s="17">
        <v>10</v>
      </c>
      <c r="AN48" s="17">
        <v>14</v>
      </c>
      <c r="AO48" s="17">
        <v>6</v>
      </c>
      <c r="AP48" s="17">
        <v>8</v>
      </c>
      <c r="AQ48" s="17">
        <v>15</v>
      </c>
      <c r="AR48" s="17">
        <v>14</v>
      </c>
      <c r="AS48" s="17">
        <v>17</v>
      </c>
      <c r="AT48" s="17">
        <v>16</v>
      </c>
      <c r="AU48" s="17">
        <v>14</v>
      </c>
      <c r="AV48" s="17">
        <v>16</v>
      </c>
      <c r="AW48" s="17">
        <v>10</v>
      </c>
      <c r="AX48" s="17">
        <f t="shared" si="18"/>
        <v>0.59999999999999964</v>
      </c>
      <c r="AY48" s="38" t="s">
        <v>220</v>
      </c>
      <c r="AZ48" s="57">
        <f t="shared" si="19"/>
        <v>14.125</v>
      </c>
      <c r="BA48" s="57">
        <f t="shared" si="20"/>
        <v>13.857142857142858</v>
      </c>
      <c r="BB48" s="57">
        <f t="shared" si="21"/>
        <v>13.166666666666666</v>
      </c>
      <c r="BC48" s="57" t="str">
        <f t="shared" si="22"/>
        <v>TW</v>
      </c>
      <c r="BD48" s="57" t="str">
        <f t="shared" si="23"/>
        <v/>
      </c>
      <c r="BE48" s="57" t="str">
        <f t="shared" si="24"/>
        <v/>
      </c>
    </row>
    <row r="49" spans="1:57" x14ac:dyDescent="0.25">
      <c r="A49" s="73"/>
      <c r="B49" s="17" t="s">
        <v>37</v>
      </c>
      <c r="C49" s="17">
        <f>AVERAGE(INDEX(D$242:ID$242,ROWS(C$2:C49)))</f>
        <v>3.63</v>
      </c>
      <c r="D49" s="17" t="s">
        <v>120</v>
      </c>
      <c r="E49" s="17">
        <v>146</v>
      </c>
      <c r="F49" s="17">
        <v>14</v>
      </c>
      <c r="G49" s="17">
        <v>13</v>
      </c>
      <c r="H49" s="17">
        <v>14</v>
      </c>
      <c r="I49" s="17">
        <v>16</v>
      </c>
      <c r="J49" s="17">
        <v>15</v>
      </c>
      <c r="K49" s="17">
        <v>13</v>
      </c>
      <c r="L49" s="17">
        <v>14</v>
      </c>
      <c r="M49" s="17">
        <v>13</v>
      </c>
      <c r="N49" s="17">
        <v>14</v>
      </c>
      <c r="O49" s="17">
        <v>14</v>
      </c>
      <c r="P49" s="17">
        <v>15</v>
      </c>
      <c r="Q49" s="17">
        <v>13</v>
      </c>
      <c r="R49" s="17">
        <v>6</v>
      </c>
      <c r="S49" s="17">
        <v>15</v>
      </c>
      <c r="T49" s="17">
        <v>8</v>
      </c>
      <c r="U49" s="17">
        <v>14</v>
      </c>
      <c r="V49" s="17">
        <v>13</v>
      </c>
      <c r="W49" s="17">
        <v>13</v>
      </c>
      <c r="X49" s="17">
        <v>10</v>
      </c>
      <c r="Y49" s="17">
        <v>12</v>
      </c>
      <c r="Z49" s="17">
        <v>11</v>
      </c>
      <c r="AA49" s="17">
        <v>16</v>
      </c>
      <c r="AB49" s="17">
        <v>14</v>
      </c>
      <c r="AC49" s="17">
        <v>15</v>
      </c>
      <c r="AD49" s="17">
        <v>14</v>
      </c>
      <c r="AE49" s="17">
        <v>16</v>
      </c>
      <c r="AF49" s="17">
        <v>16</v>
      </c>
      <c r="AG49" s="17">
        <v>15</v>
      </c>
      <c r="AH49" s="17">
        <v>15</v>
      </c>
      <c r="AI49" s="17">
        <v>8</v>
      </c>
      <c r="AJ49" s="17">
        <v>15</v>
      </c>
      <c r="AK49" s="17">
        <v>5</v>
      </c>
      <c r="AL49" s="17">
        <v>16</v>
      </c>
      <c r="AM49" s="17">
        <v>10</v>
      </c>
      <c r="AN49" s="17">
        <v>14</v>
      </c>
      <c r="AO49" s="17">
        <v>6</v>
      </c>
      <c r="AP49" s="17">
        <v>8</v>
      </c>
      <c r="AQ49" s="17">
        <v>15</v>
      </c>
      <c r="AR49" s="17">
        <v>14</v>
      </c>
      <c r="AS49" s="17">
        <v>17</v>
      </c>
      <c r="AT49" s="17">
        <v>16</v>
      </c>
      <c r="AU49" s="17">
        <v>14</v>
      </c>
      <c r="AV49" s="17">
        <v>16</v>
      </c>
      <c r="AW49" s="17">
        <v>10</v>
      </c>
      <c r="AX49" s="17">
        <f t="shared" si="18"/>
        <v>0.59999999999999964</v>
      </c>
      <c r="AY49" s="38" t="s">
        <v>220</v>
      </c>
      <c r="AZ49" s="57">
        <f t="shared" si="19"/>
        <v>14.125</v>
      </c>
      <c r="BA49" s="57">
        <f t="shared" si="20"/>
        <v>13.857142857142858</v>
      </c>
      <c r="BB49" s="57">
        <f t="shared" si="21"/>
        <v>13.166666666666666</v>
      </c>
      <c r="BC49" s="57" t="str">
        <f t="shared" si="22"/>
        <v>TW</v>
      </c>
      <c r="BD49" s="57" t="str">
        <f t="shared" si="23"/>
        <v/>
      </c>
      <c r="BE49" s="57" t="str">
        <f t="shared" si="24"/>
        <v/>
      </c>
    </row>
    <row r="50" spans="1:57" x14ac:dyDescent="0.25">
      <c r="A50" s="73"/>
      <c r="B50" s="17" t="s">
        <v>38</v>
      </c>
      <c r="C50" s="17">
        <f>AVERAGE(INDEX(D$242:ID$242,ROWS(C$2:C50)))</f>
        <v>1.93</v>
      </c>
      <c r="D50" s="17" t="s">
        <v>120</v>
      </c>
      <c r="E50" s="17">
        <v>146</v>
      </c>
      <c r="F50" s="17">
        <v>14</v>
      </c>
      <c r="G50" s="17">
        <v>13</v>
      </c>
      <c r="H50" s="17">
        <v>14</v>
      </c>
      <c r="I50" s="17">
        <v>16</v>
      </c>
      <c r="J50" s="17">
        <v>15</v>
      </c>
      <c r="K50" s="17">
        <v>13</v>
      </c>
      <c r="L50" s="17">
        <v>14</v>
      </c>
      <c r="M50" s="17">
        <v>13</v>
      </c>
      <c r="N50" s="17">
        <v>14</v>
      </c>
      <c r="O50" s="17">
        <v>14</v>
      </c>
      <c r="P50" s="17">
        <v>15</v>
      </c>
      <c r="Q50" s="17">
        <v>13</v>
      </c>
      <c r="R50" s="17">
        <v>6</v>
      </c>
      <c r="S50" s="17">
        <v>15</v>
      </c>
      <c r="T50" s="17">
        <v>8</v>
      </c>
      <c r="U50" s="17">
        <v>14</v>
      </c>
      <c r="V50" s="17">
        <v>13</v>
      </c>
      <c r="W50" s="17">
        <v>13</v>
      </c>
      <c r="X50" s="17">
        <v>10</v>
      </c>
      <c r="Y50" s="17">
        <v>12</v>
      </c>
      <c r="Z50" s="17">
        <v>11</v>
      </c>
      <c r="AA50" s="17">
        <v>16</v>
      </c>
      <c r="AB50" s="17">
        <v>14</v>
      </c>
      <c r="AC50" s="17">
        <v>15</v>
      </c>
      <c r="AD50" s="17">
        <v>14</v>
      </c>
      <c r="AE50" s="17">
        <v>16</v>
      </c>
      <c r="AF50" s="17">
        <v>16</v>
      </c>
      <c r="AG50" s="17">
        <v>15</v>
      </c>
      <c r="AH50" s="17">
        <v>15</v>
      </c>
      <c r="AI50" s="17">
        <v>8</v>
      </c>
      <c r="AJ50" s="17">
        <v>15</v>
      </c>
      <c r="AK50" s="17">
        <v>5</v>
      </c>
      <c r="AL50" s="17">
        <v>16</v>
      </c>
      <c r="AM50" s="17">
        <v>10</v>
      </c>
      <c r="AN50" s="17">
        <v>14</v>
      </c>
      <c r="AO50" s="17">
        <v>6</v>
      </c>
      <c r="AP50" s="17">
        <v>8</v>
      </c>
      <c r="AQ50" s="17">
        <v>15</v>
      </c>
      <c r="AR50" s="17">
        <v>14</v>
      </c>
      <c r="AS50" s="17">
        <v>17</v>
      </c>
      <c r="AT50" s="17">
        <v>16</v>
      </c>
      <c r="AU50" s="17">
        <v>14</v>
      </c>
      <c r="AV50" s="17">
        <v>16</v>
      </c>
      <c r="AW50" s="17">
        <v>10</v>
      </c>
      <c r="AX50" s="17">
        <f t="shared" si="18"/>
        <v>0.59999999999999964</v>
      </c>
      <c r="AY50" s="38" t="s">
        <v>220</v>
      </c>
      <c r="AZ50" s="57">
        <f t="shared" si="19"/>
        <v>14.125</v>
      </c>
      <c r="BA50" s="57">
        <f t="shared" si="20"/>
        <v>13.857142857142858</v>
      </c>
      <c r="BB50" s="57">
        <f t="shared" si="21"/>
        <v>13.166666666666666</v>
      </c>
      <c r="BC50" s="57" t="str">
        <f t="shared" si="22"/>
        <v>TW</v>
      </c>
      <c r="BD50" s="57" t="str">
        <f t="shared" si="23"/>
        <v/>
      </c>
      <c r="BE50" s="57" t="str">
        <f t="shared" si="24"/>
        <v/>
      </c>
    </row>
    <row r="51" spans="1:57" x14ac:dyDescent="0.25">
      <c r="A51" s="73"/>
      <c r="B51" s="17" t="s">
        <v>39</v>
      </c>
      <c r="C51" s="17">
        <f>AVERAGE(INDEX(D$242:ID$242,ROWS(C$2:C51)))</f>
        <v>0.49</v>
      </c>
      <c r="D51" s="17" t="s">
        <v>120</v>
      </c>
      <c r="E51" s="17">
        <v>146</v>
      </c>
      <c r="F51" s="17">
        <v>14</v>
      </c>
      <c r="G51" s="17">
        <v>13</v>
      </c>
      <c r="H51" s="17">
        <v>14</v>
      </c>
      <c r="I51" s="17">
        <v>16</v>
      </c>
      <c r="J51" s="17">
        <v>15</v>
      </c>
      <c r="K51" s="17">
        <v>13</v>
      </c>
      <c r="L51" s="17">
        <v>14</v>
      </c>
      <c r="M51" s="17">
        <v>13</v>
      </c>
      <c r="N51" s="17">
        <v>14</v>
      </c>
      <c r="O51" s="17">
        <v>14</v>
      </c>
      <c r="P51" s="17">
        <v>15</v>
      </c>
      <c r="Q51" s="17">
        <v>13</v>
      </c>
      <c r="R51" s="17">
        <v>6</v>
      </c>
      <c r="S51" s="17">
        <v>15</v>
      </c>
      <c r="T51" s="17">
        <v>8</v>
      </c>
      <c r="U51" s="17">
        <v>14</v>
      </c>
      <c r="V51" s="17">
        <v>13</v>
      </c>
      <c r="W51" s="17">
        <v>13</v>
      </c>
      <c r="X51" s="17">
        <v>10</v>
      </c>
      <c r="Y51" s="17">
        <v>12</v>
      </c>
      <c r="Z51" s="17">
        <v>11</v>
      </c>
      <c r="AA51" s="17">
        <v>16</v>
      </c>
      <c r="AB51" s="17">
        <v>14</v>
      </c>
      <c r="AC51" s="17">
        <v>15</v>
      </c>
      <c r="AD51" s="17">
        <v>14</v>
      </c>
      <c r="AE51" s="17">
        <v>16</v>
      </c>
      <c r="AF51" s="17">
        <v>16</v>
      </c>
      <c r="AG51" s="17">
        <v>15</v>
      </c>
      <c r="AH51" s="17">
        <v>15</v>
      </c>
      <c r="AI51" s="17">
        <v>8</v>
      </c>
      <c r="AJ51" s="17">
        <v>15</v>
      </c>
      <c r="AK51" s="17">
        <v>5</v>
      </c>
      <c r="AL51" s="17">
        <v>16</v>
      </c>
      <c r="AM51" s="17">
        <v>10</v>
      </c>
      <c r="AN51" s="17">
        <v>14</v>
      </c>
      <c r="AO51" s="17">
        <v>6</v>
      </c>
      <c r="AP51" s="17">
        <v>8</v>
      </c>
      <c r="AQ51" s="17">
        <v>15</v>
      </c>
      <c r="AR51" s="17">
        <v>14</v>
      </c>
      <c r="AS51" s="17">
        <v>17</v>
      </c>
      <c r="AT51" s="17">
        <v>16</v>
      </c>
      <c r="AU51" s="17">
        <v>14</v>
      </c>
      <c r="AV51" s="17">
        <v>16</v>
      </c>
      <c r="AW51" s="17">
        <v>10</v>
      </c>
      <c r="AX51" s="17">
        <f t="shared" si="18"/>
        <v>0.59999999999999964</v>
      </c>
      <c r="AY51" s="38" t="s">
        <v>220</v>
      </c>
      <c r="AZ51" s="57">
        <f t="shared" si="19"/>
        <v>14.125</v>
      </c>
      <c r="BA51" s="57">
        <f t="shared" si="20"/>
        <v>13.857142857142858</v>
      </c>
      <c r="BB51" s="57">
        <f t="shared" si="21"/>
        <v>13.166666666666666</v>
      </c>
      <c r="BC51" s="57" t="str">
        <f t="shared" si="22"/>
        <v>TW</v>
      </c>
      <c r="BD51" s="57" t="str">
        <f t="shared" si="23"/>
        <v/>
      </c>
      <c r="BE51" s="57" t="str">
        <f t="shared" si="24"/>
        <v/>
      </c>
    </row>
    <row r="52" spans="1:57" x14ac:dyDescent="0.25">
      <c r="A52" s="73"/>
      <c r="B52" s="17" t="s">
        <v>40</v>
      </c>
      <c r="C52" s="17">
        <f>AVERAGE(INDEX(D$242:ID$242,ROWS(C$2:C52)))</f>
        <v>0.5</v>
      </c>
      <c r="D52" s="17" t="s">
        <v>120</v>
      </c>
      <c r="E52" s="17">
        <v>146</v>
      </c>
      <c r="F52" s="17">
        <v>14</v>
      </c>
      <c r="G52" s="17">
        <v>13</v>
      </c>
      <c r="H52" s="17">
        <v>14</v>
      </c>
      <c r="I52" s="17">
        <v>16</v>
      </c>
      <c r="J52" s="17">
        <v>15</v>
      </c>
      <c r="K52" s="17">
        <v>13</v>
      </c>
      <c r="L52" s="17">
        <v>14</v>
      </c>
      <c r="M52" s="17">
        <v>13</v>
      </c>
      <c r="N52" s="17">
        <v>14</v>
      </c>
      <c r="O52" s="17">
        <v>14</v>
      </c>
      <c r="P52" s="17">
        <v>15</v>
      </c>
      <c r="Q52" s="17">
        <v>13</v>
      </c>
      <c r="R52" s="17">
        <v>6</v>
      </c>
      <c r="S52" s="17">
        <v>15</v>
      </c>
      <c r="T52" s="17">
        <v>8</v>
      </c>
      <c r="U52" s="17">
        <v>14</v>
      </c>
      <c r="V52" s="17">
        <v>13</v>
      </c>
      <c r="W52" s="17">
        <v>13</v>
      </c>
      <c r="X52" s="17">
        <v>10</v>
      </c>
      <c r="Y52" s="17">
        <v>12</v>
      </c>
      <c r="Z52" s="17">
        <v>11</v>
      </c>
      <c r="AA52" s="17">
        <v>16</v>
      </c>
      <c r="AB52" s="17">
        <v>14</v>
      </c>
      <c r="AC52" s="17">
        <v>15</v>
      </c>
      <c r="AD52" s="17">
        <v>14</v>
      </c>
      <c r="AE52" s="17">
        <v>16</v>
      </c>
      <c r="AF52" s="17">
        <v>16</v>
      </c>
      <c r="AG52" s="17">
        <v>15</v>
      </c>
      <c r="AH52" s="17">
        <v>15</v>
      </c>
      <c r="AI52" s="17">
        <v>8</v>
      </c>
      <c r="AJ52" s="17">
        <v>15</v>
      </c>
      <c r="AK52" s="17">
        <v>5</v>
      </c>
      <c r="AL52" s="17">
        <v>16</v>
      </c>
      <c r="AM52" s="17">
        <v>10</v>
      </c>
      <c r="AN52" s="17">
        <v>14</v>
      </c>
      <c r="AO52" s="17">
        <v>6</v>
      </c>
      <c r="AP52" s="17">
        <v>8</v>
      </c>
      <c r="AQ52" s="17">
        <v>15</v>
      </c>
      <c r="AR52" s="17">
        <v>14</v>
      </c>
      <c r="AS52" s="17">
        <v>17</v>
      </c>
      <c r="AT52" s="17">
        <v>16</v>
      </c>
      <c r="AU52" s="17">
        <v>14</v>
      </c>
      <c r="AV52" s="17">
        <v>16</v>
      </c>
      <c r="AW52" s="17">
        <v>10</v>
      </c>
      <c r="AX52" s="17">
        <f t="shared" si="18"/>
        <v>0.59999999999999964</v>
      </c>
      <c r="AY52" s="38" t="s">
        <v>220</v>
      </c>
      <c r="AZ52" s="57">
        <f t="shared" si="19"/>
        <v>14.125</v>
      </c>
      <c r="BA52" s="57">
        <f t="shared" si="20"/>
        <v>13.857142857142858</v>
      </c>
      <c r="BB52" s="57">
        <f t="shared" si="21"/>
        <v>13.166666666666666</v>
      </c>
      <c r="BC52" s="57" t="str">
        <f t="shared" si="22"/>
        <v>TW</v>
      </c>
      <c r="BD52" s="57" t="str">
        <f t="shared" si="23"/>
        <v/>
      </c>
      <c r="BE52" s="57" t="str">
        <f t="shared" si="24"/>
        <v/>
      </c>
    </row>
    <row r="53" spans="1:57" x14ac:dyDescent="0.25">
      <c r="A53" s="73"/>
      <c r="B53" s="17" t="s">
        <v>41</v>
      </c>
      <c r="C53" s="17">
        <f>AVERAGE(INDEX(D$242:ID$242,ROWS(C$2:C53)))</f>
        <v>0.5</v>
      </c>
      <c r="D53" s="17" t="s">
        <v>120</v>
      </c>
      <c r="E53" s="17">
        <v>146</v>
      </c>
      <c r="F53" s="17">
        <v>14</v>
      </c>
      <c r="G53" s="17">
        <v>13</v>
      </c>
      <c r="H53" s="17">
        <v>14</v>
      </c>
      <c r="I53" s="17">
        <v>16</v>
      </c>
      <c r="J53" s="17">
        <v>15</v>
      </c>
      <c r="K53" s="17">
        <v>13</v>
      </c>
      <c r="L53" s="17">
        <v>14</v>
      </c>
      <c r="M53" s="17">
        <v>13</v>
      </c>
      <c r="N53" s="17">
        <v>14</v>
      </c>
      <c r="O53" s="17">
        <v>14</v>
      </c>
      <c r="P53" s="17">
        <v>15</v>
      </c>
      <c r="Q53" s="17">
        <v>13</v>
      </c>
      <c r="R53" s="17">
        <v>6</v>
      </c>
      <c r="S53" s="17">
        <v>15</v>
      </c>
      <c r="T53" s="17">
        <v>8</v>
      </c>
      <c r="U53" s="17">
        <v>14</v>
      </c>
      <c r="V53" s="17">
        <v>13</v>
      </c>
      <c r="W53" s="17">
        <v>13</v>
      </c>
      <c r="X53" s="17">
        <v>10</v>
      </c>
      <c r="Y53" s="17">
        <v>12</v>
      </c>
      <c r="Z53" s="17">
        <v>11</v>
      </c>
      <c r="AA53" s="17">
        <v>16</v>
      </c>
      <c r="AB53" s="17">
        <v>14</v>
      </c>
      <c r="AC53" s="17">
        <v>15</v>
      </c>
      <c r="AD53" s="17">
        <v>14</v>
      </c>
      <c r="AE53" s="17">
        <v>16</v>
      </c>
      <c r="AF53" s="17">
        <v>16</v>
      </c>
      <c r="AG53" s="17">
        <v>15</v>
      </c>
      <c r="AH53" s="17">
        <v>15</v>
      </c>
      <c r="AI53" s="17">
        <v>8</v>
      </c>
      <c r="AJ53" s="17">
        <v>15</v>
      </c>
      <c r="AK53" s="17">
        <v>5</v>
      </c>
      <c r="AL53" s="17">
        <v>16</v>
      </c>
      <c r="AM53" s="17">
        <v>10</v>
      </c>
      <c r="AN53" s="17">
        <v>14</v>
      </c>
      <c r="AO53" s="17">
        <v>6</v>
      </c>
      <c r="AP53" s="17">
        <v>8</v>
      </c>
      <c r="AQ53" s="17">
        <v>15</v>
      </c>
      <c r="AR53" s="17">
        <v>14</v>
      </c>
      <c r="AS53" s="17">
        <v>17</v>
      </c>
      <c r="AT53" s="17">
        <v>16</v>
      </c>
      <c r="AU53" s="17">
        <v>14</v>
      </c>
      <c r="AV53" s="17">
        <v>16</v>
      </c>
      <c r="AW53" s="17">
        <v>10</v>
      </c>
      <c r="AX53" s="17">
        <f t="shared" si="18"/>
        <v>0.59999999999999964</v>
      </c>
      <c r="AY53" t="s">
        <v>220</v>
      </c>
      <c r="AZ53" s="57">
        <f t="shared" si="19"/>
        <v>14.125</v>
      </c>
      <c r="BA53" s="57">
        <f t="shared" si="20"/>
        <v>13.857142857142858</v>
      </c>
      <c r="BB53" s="57">
        <f t="shared" si="21"/>
        <v>13.166666666666666</v>
      </c>
      <c r="BC53" s="57" t="str">
        <f t="shared" si="22"/>
        <v>TW</v>
      </c>
      <c r="BD53" s="57" t="str">
        <f t="shared" si="23"/>
        <v/>
      </c>
      <c r="BE53" s="57" t="str">
        <f t="shared" si="24"/>
        <v/>
      </c>
    </row>
    <row r="54" spans="1:57" x14ac:dyDescent="0.25">
      <c r="A54" s="73" t="s">
        <v>64</v>
      </c>
      <c r="B54" s="17" t="s">
        <v>29</v>
      </c>
      <c r="C54" s="17">
        <f>AVERAGE(INDEX(D$242:ID$242,ROWS(C$2:C54)))</f>
        <v>3.87</v>
      </c>
      <c r="D54" s="17" t="s">
        <v>120</v>
      </c>
      <c r="E54" s="17">
        <v>124</v>
      </c>
      <c r="F54" s="17">
        <v>13</v>
      </c>
      <c r="G54" s="17">
        <v>15</v>
      </c>
      <c r="H54" s="17">
        <v>13</v>
      </c>
      <c r="I54" s="17">
        <v>12</v>
      </c>
      <c r="J54" s="17">
        <v>13</v>
      </c>
      <c r="K54" s="17">
        <v>12</v>
      </c>
      <c r="L54" s="17">
        <v>14</v>
      </c>
      <c r="M54" s="17">
        <v>12</v>
      </c>
      <c r="N54" s="17">
        <v>11</v>
      </c>
      <c r="O54" s="17">
        <v>13</v>
      </c>
      <c r="P54">
        <v>8</v>
      </c>
      <c r="Q54">
        <v>9</v>
      </c>
      <c r="R54">
        <v>5</v>
      </c>
      <c r="S54">
        <v>13</v>
      </c>
      <c r="T54">
        <v>7</v>
      </c>
      <c r="U54">
        <v>19</v>
      </c>
      <c r="V54">
        <v>9</v>
      </c>
      <c r="W54">
        <v>16</v>
      </c>
      <c r="X54">
        <v>14</v>
      </c>
      <c r="Y54">
        <v>9</v>
      </c>
      <c r="Z54">
        <v>12</v>
      </c>
      <c r="AA54">
        <v>14</v>
      </c>
      <c r="AB54">
        <v>11</v>
      </c>
      <c r="AC54">
        <v>17</v>
      </c>
      <c r="AD54">
        <v>16</v>
      </c>
      <c r="AE54">
        <v>14</v>
      </c>
      <c r="AF54">
        <v>16</v>
      </c>
      <c r="AG54">
        <v>14</v>
      </c>
      <c r="AH54">
        <v>9</v>
      </c>
      <c r="AI54">
        <v>13</v>
      </c>
      <c r="AJ54">
        <v>15</v>
      </c>
      <c r="AK54">
        <v>5</v>
      </c>
      <c r="AL54">
        <v>13</v>
      </c>
      <c r="AM54">
        <v>9</v>
      </c>
      <c r="AN54">
        <v>13</v>
      </c>
      <c r="AO54">
        <v>4</v>
      </c>
      <c r="AP54">
        <v>9</v>
      </c>
      <c r="AQ54">
        <v>11</v>
      </c>
      <c r="AR54">
        <v>14</v>
      </c>
      <c r="AS54">
        <v>12</v>
      </c>
      <c r="AT54">
        <v>11</v>
      </c>
      <c r="AU54">
        <v>12</v>
      </c>
      <c r="AV54">
        <v>15</v>
      </c>
      <c r="AW54" s="17">
        <v>10</v>
      </c>
      <c r="AX54" s="17">
        <f t="shared" si="18"/>
        <v>2.1999999999999993</v>
      </c>
      <c r="AY54" s="38" t="s">
        <v>219</v>
      </c>
      <c r="AZ54" s="57">
        <f t="shared" si="19"/>
        <v>11.125</v>
      </c>
      <c r="BA54" s="57">
        <f t="shared" si="20"/>
        <v>15</v>
      </c>
      <c r="BB54" s="57">
        <f t="shared" si="21"/>
        <v>13.666666666666666</v>
      </c>
      <c r="BC54" s="57" t="str">
        <f t="shared" si="22"/>
        <v/>
      </c>
      <c r="BD54" s="57" t="str">
        <f t="shared" si="23"/>
        <v>PLM</v>
      </c>
      <c r="BE54" s="57" t="str">
        <f t="shared" si="24"/>
        <v/>
      </c>
    </row>
    <row r="55" spans="1:57" x14ac:dyDescent="0.25">
      <c r="A55" s="73"/>
      <c r="B55" s="17" t="s">
        <v>30</v>
      </c>
      <c r="C55" s="17">
        <f>AVERAGE(INDEX(D$242:ID$242,ROWS(C$2:C55)))</f>
        <v>1.81</v>
      </c>
      <c r="D55" s="17" t="s">
        <v>120</v>
      </c>
      <c r="E55" s="17">
        <v>124</v>
      </c>
      <c r="F55" s="17">
        <v>13</v>
      </c>
      <c r="G55" s="17">
        <v>15</v>
      </c>
      <c r="H55" s="17">
        <v>13</v>
      </c>
      <c r="I55" s="17">
        <v>12</v>
      </c>
      <c r="J55" s="17">
        <v>13</v>
      </c>
      <c r="K55" s="17">
        <v>12</v>
      </c>
      <c r="L55" s="17">
        <v>14</v>
      </c>
      <c r="M55" s="17">
        <v>12</v>
      </c>
      <c r="N55" s="17">
        <v>11</v>
      </c>
      <c r="O55" s="17">
        <v>13</v>
      </c>
      <c r="P55" s="17">
        <v>8</v>
      </c>
      <c r="Q55" s="17">
        <v>9</v>
      </c>
      <c r="R55" s="17">
        <v>5</v>
      </c>
      <c r="S55" s="17">
        <v>13</v>
      </c>
      <c r="T55" s="17">
        <v>7</v>
      </c>
      <c r="U55" s="17">
        <v>19</v>
      </c>
      <c r="V55" s="17">
        <v>9</v>
      </c>
      <c r="W55" s="17">
        <v>16</v>
      </c>
      <c r="X55" s="17">
        <v>14</v>
      </c>
      <c r="Y55" s="17">
        <v>9</v>
      </c>
      <c r="Z55" s="17">
        <v>12</v>
      </c>
      <c r="AA55" s="17">
        <v>14</v>
      </c>
      <c r="AB55" s="17">
        <v>11</v>
      </c>
      <c r="AC55" s="17">
        <v>17</v>
      </c>
      <c r="AD55" s="17">
        <v>16</v>
      </c>
      <c r="AE55" s="17">
        <v>14</v>
      </c>
      <c r="AF55" s="17">
        <v>16</v>
      </c>
      <c r="AG55" s="17">
        <v>14</v>
      </c>
      <c r="AH55" s="17">
        <v>9</v>
      </c>
      <c r="AI55" s="17">
        <v>13</v>
      </c>
      <c r="AJ55" s="17">
        <v>15</v>
      </c>
      <c r="AK55" s="17">
        <v>5</v>
      </c>
      <c r="AL55" s="17">
        <v>13</v>
      </c>
      <c r="AM55" s="17">
        <v>9</v>
      </c>
      <c r="AN55" s="17">
        <v>13</v>
      </c>
      <c r="AO55" s="17">
        <v>4</v>
      </c>
      <c r="AP55" s="17">
        <v>9</v>
      </c>
      <c r="AQ55" s="17">
        <v>11</v>
      </c>
      <c r="AR55" s="17">
        <v>14</v>
      </c>
      <c r="AS55" s="17">
        <v>12</v>
      </c>
      <c r="AT55" s="17">
        <v>11</v>
      </c>
      <c r="AU55" s="17">
        <v>12</v>
      </c>
      <c r="AV55" s="17">
        <v>15</v>
      </c>
      <c r="AW55" s="17">
        <v>10</v>
      </c>
      <c r="AX55" s="17">
        <f t="shared" si="18"/>
        <v>2.1999999999999993</v>
      </c>
      <c r="AY55" s="38" t="s">
        <v>219</v>
      </c>
      <c r="AZ55" s="57">
        <f t="shared" si="19"/>
        <v>11.125</v>
      </c>
      <c r="BA55" s="57">
        <f t="shared" si="20"/>
        <v>15</v>
      </c>
      <c r="BB55" s="57">
        <f t="shared" si="21"/>
        <v>13.666666666666666</v>
      </c>
      <c r="BC55" s="57" t="str">
        <f t="shared" si="22"/>
        <v/>
      </c>
      <c r="BD55" s="57" t="str">
        <f t="shared" si="23"/>
        <v>PLM</v>
      </c>
      <c r="BE55" s="57" t="str">
        <f t="shared" si="24"/>
        <v/>
      </c>
    </row>
    <row r="56" spans="1:57" x14ac:dyDescent="0.25">
      <c r="A56" s="73"/>
      <c r="B56" s="17" t="s">
        <v>31</v>
      </c>
      <c r="C56" s="17">
        <f>AVERAGE(INDEX(D$242:ID$242,ROWS(C$2:C56)))</f>
        <v>3.12</v>
      </c>
      <c r="D56" s="17" t="s">
        <v>120</v>
      </c>
      <c r="E56" s="17">
        <v>124</v>
      </c>
      <c r="F56" s="17">
        <v>13</v>
      </c>
      <c r="G56" s="17">
        <v>15</v>
      </c>
      <c r="H56" s="17">
        <v>13</v>
      </c>
      <c r="I56" s="17">
        <v>12</v>
      </c>
      <c r="J56" s="17">
        <v>13</v>
      </c>
      <c r="K56" s="17">
        <v>12</v>
      </c>
      <c r="L56" s="17">
        <v>14</v>
      </c>
      <c r="M56" s="17">
        <v>12</v>
      </c>
      <c r="N56" s="17">
        <v>11</v>
      </c>
      <c r="O56" s="17">
        <v>13</v>
      </c>
      <c r="P56" s="17">
        <v>8</v>
      </c>
      <c r="Q56" s="17">
        <v>9</v>
      </c>
      <c r="R56" s="17">
        <v>5</v>
      </c>
      <c r="S56" s="17">
        <v>13</v>
      </c>
      <c r="T56" s="17">
        <v>7</v>
      </c>
      <c r="U56" s="17">
        <v>19</v>
      </c>
      <c r="V56" s="17">
        <v>9</v>
      </c>
      <c r="W56" s="17">
        <v>16</v>
      </c>
      <c r="X56" s="17">
        <v>14</v>
      </c>
      <c r="Y56" s="17">
        <v>9</v>
      </c>
      <c r="Z56" s="17">
        <v>12</v>
      </c>
      <c r="AA56" s="17">
        <v>14</v>
      </c>
      <c r="AB56" s="17">
        <v>11</v>
      </c>
      <c r="AC56" s="17">
        <v>17</v>
      </c>
      <c r="AD56" s="17">
        <v>16</v>
      </c>
      <c r="AE56" s="17">
        <v>14</v>
      </c>
      <c r="AF56" s="17">
        <v>16</v>
      </c>
      <c r="AG56" s="17">
        <v>14</v>
      </c>
      <c r="AH56" s="17">
        <v>9</v>
      </c>
      <c r="AI56" s="17">
        <v>13</v>
      </c>
      <c r="AJ56" s="17">
        <v>15</v>
      </c>
      <c r="AK56" s="17">
        <v>5</v>
      </c>
      <c r="AL56" s="17">
        <v>13</v>
      </c>
      <c r="AM56" s="17">
        <v>9</v>
      </c>
      <c r="AN56" s="17">
        <v>13</v>
      </c>
      <c r="AO56" s="17">
        <v>4</v>
      </c>
      <c r="AP56" s="17">
        <v>9</v>
      </c>
      <c r="AQ56" s="17">
        <v>11</v>
      </c>
      <c r="AR56" s="17">
        <v>14</v>
      </c>
      <c r="AS56" s="17">
        <v>12</v>
      </c>
      <c r="AT56" s="17">
        <v>11</v>
      </c>
      <c r="AU56" s="17">
        <v>12</v>
      </c>
      <c r="AV56" s="17">
        <v>15</v>
      </c>
      <c r="AW56" s="17">
        <v>10</v>
      </c>
      <c r="AX56" s="17">
        <f t="shared" si="18"/>
        <v>2.1999999999999993</v>
      </c>
      <c r="AY56" s="38" t="s">
        <v>219</v>
      </c>
      <c r="AZ56" s="57">
        <f t="shared" si="19"/>
        <v>11.125</v>
      </c>
      <c r="BA56" s="57">
        <f t="shared" si="20"/>
        <v>15</v>
      </c>
      <c r="BB56" s="57">
        <f t="shared" si="21"/>
        <v>13.666666666666666</v>
      </c>
      <c r="BC56" s="57" t="str">
        <f t="shared" si="22"/>
        <v/>
      </c>
      <c r="BD56" s="57" t="str">
        <f t="shared" si="23"/>
        <v>PLM</v>
      </c>
      <c r="BE56" s="57" t="str">
        <f t="shared" si="24"/>
        <v/>
      </c>
    </row>
    <row r="57" spans="1:57" x14ac:dyDescent="0.25">
      <c r="A57" s="73"/>
      <c r="B57" s="17" t="s">
        <v>32</v>
      </c>
      <c r="C57" s="17">
        <f>AVERAGE(INDEX(D$242:ID$242,ROWS(C$2:C57)))</f>
        <v>2.92</v>
      </c>
      <c r="D57" s="17" t="s">
        <v>120</v>
      </c>
      <c r="E57" s="17">
        <v>124</v>
      </c>
      <c r="F57" s="17">
        <v>13</v>
      </c>
      <c r="G57" s="17">
        <v>15</v>
      </c>
      <c r="H57" s="17">
        <v>13</v>
      </c>
      <c r="I57" s="17">
        <v>12</v>
      </c>
      <c r="J57" s="17">
        <v>13</v>
      </c>
      <c r="K57" s="17">
        <v>12</v>
      </c>
      <c r="L57" s="17">
        <v>14</v>
      </c>
      <c r="M57" s="17">
        <v>12</v>
      </c>
      <c r="N57" s="17">
        <v>11</v>
      </c>
      <c r="O57" s="17">
        <v>13</v>
      </c>
      <c r="P57" s="17">
        <v>8</v>
      </c>
      <c r="Q57" s="17">
        <v>9</v>
      </c>
      <c r="R57" s="17">
        <v>5</v>
      </c>
      <c r="S57" s="17">
        <v>13</v>
      </c>
      <c r="T57" s="17">
        <v>7</v>
      </c>
      <c r="U57" s="17">
        <v>19</v>
      </c>
      <c r="V57" s="17">
        <v>9</v>
      </c>
      <c r="W57" s="17">
        <v>16</v>
      </c>
      <c r="X57" s="17">
        <v>14</v>
      </c>
      <c r="Y57" s="17">
        <v>9</v>
      </c>
      <c r="Z57" s="17">
        <v>12</v>
      </c>
      <c r="AA57" s="17">
        <v>14</v>
      </c>
      <c r="AB57" s="17">
        <v>11</v>
      </c>
      <c r="AC57" s="17">
        <v>17</v>
      </c>
      <c r="AD57" s="17">
        <v>16</v>
      </c>
      <c r="AE57" s="17">
        <v>14</v>
      </c>
      <c r="AF57" s="17">
        <v>16</v>
      </c>
      <c r="AG57" s="17">
        <v>14</v>
      </c>
      <c r="AH57" s="17">
        <v>9</v>
      </c>
      <c r="AI57" s="17">
        <v>13</v>
      </c>
      <c r="AJ57" s="17">
        <v>15</v>
      </c>
      <c r="AK57" s="17">
        <v>5</v>
      </c>
      <c r="AL57" s="17">
        <v>13</v>
      </c>
      <c r="AM57" s="17">
        <v>9</v>
      </c>
      <c r="AN57" s="17">
        <v>13</v>
      </c>
      <c r="AO57" s="17">
        <v>4</v>
      </c>
      <c r="AP57" s="17">
        <v>9</v>
      </c>
      <c r="AQ57" s="17">
        <v>11</v>
      </c>
      <c r="AR57" s="17">
        <v>14</v>
      </c>
      <c r="AS57" s="17">
        <v>12</v>
      </c>
      <c r="AT57" s="17">
        <v>11</v>
      </c>
      <c r="AU57" s="17">
        <v>12</v>
      </c>
      <c r="AV57" s="17">
        <v>15</v>
      </c>
      <c r="AW57" s="17">
        <v>10</v>
      </c>
      <c r="AX57" s="17">
        <f t="shared" si="18"/>
        <v>2.1999999999999993</v>
      </c>
      <c r="AY57" s="38" t="s">
        <v>219</v>
      </c>
      <c r="AZ57" s="57">
        <f t="shared" si="19"/>
        <v>11.125</v>
      </c>
      <c r="BA57" s="57">
        <f t="shared" si="20"/>
        <v>15</v>
      </c>
      <c r="BB57" s="57">
        <f t="shared" si="21"/>
        <v>13.666666666666666</v>
      </c>
      <c r="BC57" s="57" t="str">
        <f t="shared" si="22"/>
        <v/>
      </c>
      <c r="BD57" s="57" t="str">
        <f t="shared" si="23"/>
        <v>PLM</v>
      </c>
      <c r="BE57" s="57" t="str">
        <f t="shared" si="24"/>
        <v/>
      </c>
    </row>
    <row r="58" spans="1:57" x14ac:dyDescent="0.25">
      <c r="A58" s="73"/>
      <c r="B58" s="17" t="s">
        <v>33</v>
      </c>
      <c r="C58" s="17">
        <f>AVERAGE(INDEX(D$242:ID$242,ROWS(C$2:C58)))</f>
        <v>3.17</v>
      </c>
      <c r="D58" s="17" t="s">
        <v>120</v>
      </c>
      <c r="E58" s="17">
        <v>124</v>
      </c>
      <c r="F58" s="17">
        <v>13</v>
      </c>
      <c r="G58" s="17">
        <v>15</v>
      </c>
      <c r="H58" s="17">
        <v>13</v>
      </c>
      <c r="I58" s="17">
        <v>12</v>
      </c>
      <c r="J58" s="17">
        <v>13</v>
      </c>
      <c r="K58" s="17">
        <v>12</v>
      </c>
      <c r="L58" s="17">
        <v>14</v>
      </c>
      <c r="M58" s="17">
        <v>12</v>
      </c>
      <c r="N58" s="17">
        <v>11</v>
      </c>
      <c r="O58" s="17">
        <v>13</v>
      </c>
      <c r="P58" s="17">
        <v>8</v>
      </c>
      <c r="Q58" s="17">
        <v>9</v>
      </c>
      <c r="R58" s="17">
        <v>5</v>
      </c>
      <c r="S58" s="17">
        <v>13</v>
      </c>
      <c r="T58" s="17">
        <v>7</v>
      </c>
      <c r="U58" s="17">
        <v>19</v>
      </c>
      <c r="V58" s="17">
        <v>9</v>
      </c>
      <c r="W58" s="17">
        <v>16</v>
      </c>
      <c r="X58" s="17">
        <v>14</v>
      </c>
      <c r="Y58" s="17">
        <v>9</v>
      </c>
      <c r="Z58" s="17">
        <v>12</v>
      </c>
      <c r="AA58" s="17">
        <v>14</v>
      </c>
      <c r="AB58" s="17">
        <v>11</v>
      </c>
      <c r="AC58" s="17">
        <v>17</v>
      </c>
      <c r="AD58" s="17">
        <v>16</v>
      </c>
      <c r="AE58" s="17">
        <v>14</v>
      </c>
      <c r="AF58" s="17">
        <v>16</v>
      </c>
      <c r="AG58" s="17">
        <v>14</v>
      </c>
      <c r="AH58" s="17">
        <v>9</v>
      </c>
      <c r="AI58" s="17">
        <v>13</v>
      </c>
      <c r="AJ58" s="17">
        <v>15</v>
      </c>
      <c r="AK58" s="17">
        <v>5</v>
      </c>
      <c r="AL58" s="17">
        <v>13</v>
      </c>
      <c r="AM58" s="17">
        <v>9</v>
      </c>
      <c r="AN58" s="17">
        <v>13</v>
      </c>
      <c r="AO58" s="17">
        <v>4</v>
      </c>
      <c r="AP58" s="17">
        <v>9</v>
      </c>
      <c r="AQ58" s="17">
        <v>11</v>
      </c>
      <c r="AR58" s="17">
        <v>14</v>
      </c>
      <c r="AS58" s="17">
        <v>12</v>
      </c>
      <c r="AT58" s="17">
        <v>11</v>
      </c>
      <c r="AU58" s="17">
        <v>12</v>
      </c>
      <c r="AV58" s="17">
        <v>15</v>
      </c>
      <c r="AW58" s="17">
        <v>10</v>
      </c>
      <c r="AX58" s="17">
        <f t="shared" si="18"/>
        <v>2.1999999999999993</v>
      </c>
      <c r="AY58" s="38" t="s">
        <v>219</v>
      </c>
      <c r="AZ58" s="57">
        <f t="shared" si="19"/>
        <v>11.125</v>
      </c>
      <c r="BA58" s="57">
        <f t="shared" si="20"/>
        <v>15</v>
      </c>
      <c r="BB58" s="57">
        <f t="shared" si="21"/>
        <v>13.666666666666666</v>
      </c>
      <c r="BC58" s="57" t="str">
        <f t="shared" si="22"/>
        <v/>
      </c>
      <c r="BD58" s="57" t="str">
        <f t="shared" si="23"/>
        <v>PLM</v>
      </c>
      <c r="BE58" s="57" t="str">
        <f t="shared" si="24"/>
        <v/>
      </c>
    </row>
    <row r="59" spans="1:57" x14ac:dyDescent="0.25">
      <c r="A59" s="73"/>
      <c r="B59" s="17" t="s">
        <v>34</v>
      </c>
      <c r="C59" s="17">
        <f>AVERAGE(INDEX(D$242:ID$242,ROWS(C$2:C59)))</f>
        <v>1.88</v>
      </c>
      <c r="D59" s="17" t="s">
        <v>120</v>
      </c>
      <c r="E59" s="17">
        <v>124</v>
      </c>
      <c r="F59" s="17">
        <v>13</v>
      </c>
      <c r="G59" s="17">
        <v>15</v>
      </c>
      <c r="H59" s="17">
        <v>13</v>
      </c>
      <c r="I59" s="17">
        <v>12</v>
      </c>
      <c r="J59" s="17">
        <v>13</v>
      </c>
      <c r="K59" s="17">
        <v>12</v>
      </c>
      <c r="L59" s="17">
        <v>14</v>
      </c>
      <c r="M59" s="17">
        <v>12</v>
      </c>
      <c r="N59" s="17">
        <v>11</v>
      </c>
      <c r="O59" s="17">
        <v>13</v>
      </c>
      <c r="P59" s="17">
        <v>8</v>
      </c>
      <c r="Q59" s="17">
        <v>9</v>
      </c>
      <c r="R59" s="17">
        <v>5</v>
      </c>
      <c r="S59" s="17">
        <v>13</v>
      </c>
      <c r="T59" s="17">
        <v>7</v>
      </c>
      <c r="U59" s="17">
        <v>19</v>
      </c>
      <c r="V59" s="17">
        <v>9</v>
      </c>
      <c r="W59" s="17">
        <v>16</v>
      </c>
      <c r="X59" s="17">
        <v>14</v>
      </c>
      <c r="Y59" s="17">
        <v>9</v>
      </c>
      <c r="Z59" s="17">
        <v>12</v>
      </c>
      <c r="AA59" s="17">
        <v>14</v>
      </c>
      <c r="AB59" s="17">
        <v>11</v>
      </c>
      <c r="AC59" s="17">
        <v>17</v>
      </c>
      <c r="AD59" s="17">
        <v>16</v>
      </c>
      <c r="AE59" s="17">
        <v>14</v>
      </c>
      <c r="AF59" s="17">
        <v>16</v>
      </c>
      <c r="AG59" s="17">
        <v>14</v>
      </c>
      <c r="AH59" s="17">
        <v>9</v>
      </c>
      <c r="AI59" s="17">
        <v>13</v>
      </c>
      <c r="AJ59" s="17">
        <v>15</v>
      </c>
      <c r="AK59" s="17">
        <v>5</v>
      </c>
      <c r="AL59" s="17">
        <v>13</v>
      </c>
      <c r="AM59" s="17">
        <v>9</v>
      </c>
      <c r="AN59" s="17">
        <v>13</v>
      </c>
      <c r="AO59" s="17">
        <v>4</v>
      </c>
      <c r="AP59" s="17">
        <v>9</v>
      </c>
      <c r="AQ59" s="17">
        <v>11</v>
      </c>
      <c r="AR59" s="17">
        <v>14</v>
      </c>
      <c r="AS59" s="17">
        <v>12</v>
      </c>
      <c r="AT59" s="17">
        <v>11</v>
      </c>
      <c r="AU59" s="17">
        <v>12</v>
      </c>
      <c r="AV59" s="17">
        <v>15</v>
      </c>
      <c r="AW59" s="17">
        <v>10</v>
      </c>
      <c r="AX59" s="17">
        <f t="shared" si="18"/>
        <v>2.1999999999999993</v>
      </c>
      <c r="AY59" s="38" t="s">
        <v>219</v>
      </c>
      <c r="AZ59" s="57">
        <f t="shared" si="19"/>
        <v>11.125</v>
      </c>
      <c r="BA59" s="57">
        <f t="shared" si="20"/>
        <v>15</v>
      </c>
      <c r="BB59" s="57">
        <f t="shared" si="21"/>
        <v>13.666666666666666</v>
      </c>
      <c r="BC59" s="57" t="str">
        <f t="shared" si="22"/>
        <v/>
      </c>
      <c r="BD59" s="57" t="str">
        <f t="shared" si="23"/>
        <v>PLM</v>
      </c>
      <c r="BE59" s="57" t="str">
        <f t="shared" si="24"/>
        <v/>
      </c>
    </row>
    <row r="60" spans="1:57" x14ac:dyDescent="0.25">
      <c r="A60" s="73"/>
      <c r="B60" s="17" t="s">
        <v>35</v>
      </c>
      <c r="C60" s="17">
        <f>AVERAGE(INDEX(D$242:ID$242,ROWS(C$2:C60)))</f>
        <v>3.98</v>
      </c>
      <c r="D60" s="17" t="s">
        <v>120</v>
      </c>
      <c r="E60" s="17">
        <v>124</v>
      </c>
      <c r="F60" s="17">
        <v>13</v>
      </c>
      <c r="G60" s="17">
        <v>15</v>
      </c>
      <c r="H60" s="17">
        <v>13</v>
      </c>
      <c r="I60" s="17">
        <v>12</v>
      </c>
      <c r="J60" s="17">
        <v>13</v>
      </c>
      <c r="K60" s="17">
        <v>12</v>
      </c>
      <c r="L60" s="17">
        <v>14</v>
      </c>
      <c r="M60" s="17">
        <v>12</v>
      </c>
      <c r="N60" s="17">
        <v>11</v>
      </c>
      <c r="O60" s="17">
        <v>13</v>
      </c>
      <c r="P60" s="17">
        <v>8</v>
      </c>
      <c r="Q60" s="17">
        <v>9</v>
      </c>
      <c r="R60" s="17">
        <v>5</v>
      </c>
      <c r="S60" s="17">
        <v>13</v>
      </c>
      <c r="T60" s="17">
        <v>7</v>
      </c>
      <c r="U60" s="17">
        <v>19</v>
      </c>
      <c r="V60" s="17">
        <v>9</v>
      </c>
      <c r="W60" s="17">
        <v>16</v>
      </c>
      <c r="X60" s="17">
        <v>14</v>
      </c>
      <c r="Y60" s="17">
        <v>9</v>
      </c>
      <c r="Z60" s="17">
        <v>12</v>
      </c>
      <c r="AA60" s="17">
        <v>14</v>
      </c>
      <c r="AB60" s="17">
        <v>11</v>
      </c>
      <c r="AC60" s="17">
        <v>17</v>
      </c>
      <c r="AD60" s="17">
        <v>16</v>
      </c>
      <c r="AE60" s="17">
        <v>14</v>
      </c>
      <c r="AF60" s="17">
        <v>16</v>
      </c>
      <c r="AG60" s="17">
        <v>14</v>
      </c>
      <c r="AH60" s="17">
        <v>9</v>
      </c>
      <c r="AI60" s="17">
        <v>13</v>
      </c>
      <c r="AJ60" s="17">
        <v>15</v>
      </c>
      <c r="AK60" s="17">
        <v>5</v>
      </c>
      <c r="AL60" s="17">
        <v>13</v>
      </c>
      <c r="AM60" s="17">
        <v>9</v>
      </c>
      <c r="AN60" s="17">
        <v>13</v>
      </c>
      <c r="AO60" s="17">
        <v>4</v>
      </c>
      <c r="AP60" s="17">
        <v>9</v>
      </c>
      <c r="AQ60" s="17">
        <v>11</v>
      </c>
      <c r="AR60" s="17">
        <v>14</v>
      </c>
      <c r="AS60" s="17">
        <v>12</v>
      </c>
      <c r="AT60" s="17">
        <v>11</v>
      </c>
      <c r="AU60" s="17">
        <v>12</v>
      </c>
      <c r="AV60" s="17">
        <v>15</v>
      </c>
      <c r="AW60" s="17">
        <v>10</v>
      </c>
      <c r="AX60" s="17">
        <f t="shared" si="18"/>
        <v>2.1999999999999993</v>
      </c>
      <c r="AY60" s="38" t="s">
        <v>219</v>
      </c>
      <c r="AZ60" s="57">
        <f t="shared" si="19"/>
        <v>11.125</v>
      </c>
      <c r="BA60" s="57">
        <f t="shared" si="20"/>
        <v>15</v>
      </c>
      <c r="BB60" s="57">
        <f t="shared" si="21"/>
        <v>13.666666666666666</v>
      </c>
      <c r="BC60" s="57" t="str">
        <f t="shared" si="22"/>
        <v/>
      </c>
      <c r="BD60" s="57" t="str">
        <f t="shared" si="23"/>
        <v>PLM</v>
      </c>
      <c r="BE60" s="57" t="str">
        <f t="shared" si="24"/>
        <v/>
      </c>
    </row>
    <row r="61" spans="1:57" x14ac:dyDescent="0.25">
      <c r="A61" s="73"/>
      <c r="B61" s="17" t="s">
        <v>36</v>
      </c>
      <c r="C61" s="17">
        <f>AVERAGE(INDEX(D$242:ID$242,ROWS(C$2:C61)))</f>
        <v>3.62</v>
      </c>
      <c r="D61" s="17" t="s">
        <v>120</v>
      </c>
      <c r="E61" s="17">
        <v>124</v>
      </c>
      <c r="F61" s="17">
        <v>13</v>
      </c>
      <c r="G61" s="17">
        <v>15</v>
      </c>
      <c r="H61" s="17">
        <v>13</v>
      </c>
      <c r="I61" s="17">
        <v>12</v>
      </c>
      <c r="J61" s="17">
        <v>13</v>
      </c>
      <c r="K61" s="17">
        <v>12</v>
      </c>
      <c r="L61" s="17">
        <v>14</v>
      </c>
      <c r="M61" s="17">
        <v>12</v>
      </c>
      <c r="N61" s="17">
        <v>11</v>
      </c>
      <c r="O61" s="17">
        <v>13</v>
      </c>
      <c r="P61" s="17">
        <v>8</v>
      </c>
      <c r="Q61" s="17">
        <v>9</v>
      </c>
      <c r="R61" s="17">
        <v>5</v>
      </c>
      <c r="S61" s="17">
        <v>13</v>
      </c>
      <c r="T61" s="17">
        <v>7</v>
      </c>
      <c r="U61" s="17">
        <v>19</v>
      </c>
      <c r="V61" s="17">
        <v>9</v>
      </c>
      <c r="W61" s="17">
        <v>16</v>
      </c>
      <c r="X61" s="17">
        <v>14</v>
      </c>
      <c r="Y61" s="17">
        <v>9</v>
      </c>
      <c r="Z61" s="17">
        <v>12</v>
      </c>
      <c r="AA61" s="17">
        <v>14</v>
      </c>
      <c r="AB61" s="17">
        <v>11</v>
      </c>
      <c r="AC61" s="17">
        <v>17</v>
      </c>
      <c r="AD61" s="17">
        <v>16</v>
      </c>
      <c r="AE61" s="17">
        <v>14</v>
      </c>
      <c r="AF61" s="17">
        <v>16</v>
      </c>
      <c r="AG61" s="17">
        <v>14</v>
      </c>
      <c r="AH61" s="17">
        <v>9</v>
      </c>
      <c r="AI61" s="17">
        <v>13</v>
      </c>
      <c r="AJ61" s="17">
        <v>15</v>
      </c>
      <c r="AK61" s="17">
        <v>5</v>
      </c>
      <c r="AL61" s="17">
        <v>13</v>
      </c>
      <c r="AM61" s="17">
        <v>9</v>
      </c>
      <c r="AN61" s="17">
        <v>13</v>
      </c>
      <c r="AO61" s="17">
        <v>4</v>
      </c>
      <c r="AP61" s="17">
        <v>9</v>
      </c>
      <c r="AQ61" s="17">
        <v>11</v>
      </c>
      <c r="AR61" s="17">
        <v>14</v>
      </c>
      <c r="AS61" s="17">
        <v>12</v>
      </c>
      <c r="AT61" s="17">
        <v>11</v>
      </c>
      <c r="AU61" s="17">
        <v>12</v>
      </c>
      <c r="AV61" s="17">
        <v>15</v>
      </c>
      <c r="AW61" s="17">
        <v>10</v>
      </c>
      <c r="AX61" s="17">
        <f t="shared" si="18"/>
        <v>2.1999999999999993</v>
      </c>
      <c r="AY61" s="38" t="s">
        <v>219</v>
      </c>
      <c r="AZ61" s="57">
        <f t="shared" si="19"/>
        <v>11.125</v>
      </c>
      <c r="BA61" s="57">
        <f t="shared" si="20"/>
        <v>15</v>
      </c>
      <c r="BB61" s="57">
        <f t="shared" si="21"/>
        <v>13.666666666666666</v>
      </c>
      <c r="BC61" s="57" t="str">
        <f t="shared" si="22"/>
        <v/>
      </c>
      <c r="BD61" s="57" t="str">
        <f t="shared" si="23"/>
        <v>PLM</v>
      </c>
      <c r="BE61" s="57" t="str">
        <f t="shared" si="24"/>
        <v/>
      </c>
    </row>
    <row r="62" spans="1:57" x14ac:dyDescent="0.25">
      <c r="A62" s="73"/>
      <c r="B62" s="17" t="s">
        <v>37</v>
      </c>
      <c r="C62" s="17">
        <f>AVERAGE(INDEX(D$242:ID$242,ROWS(C$2:C62)))</f>
        <v>3.59</v>
      </c>
      <c r="D62" s="17" t="s">
        <v>120</v>
      </c>
      <c r="E62" s="17">
        <v>124</v>
      </c>
      <c r="F62" s="17">
        <v>13</v>
      </c>
      <c r="G62" s="17">
        <v>15</v>
      </c>
      <c r="H62" s="17">
        <v>13</v>
      </c>
      <c r="I62" s="17">
        <v>12</v>
      </c>
      <c r="J62" s="17">
        <v>13</v>
      </c>
      <c r="K62" s="17">
        <v>12</v>
      </c>
      <c r="L62" s="17">
        <v>14</v>
      </c>
      <c r="M62" s="17">
        <v>12</v>
      </c>
      <c r="N62" s="17">
        <v>11</v>
      </c>
      <c r="O62" s="17">
        <v>13</v>
      </c>
      <c r="P62" s="17">
        <v>8</v>
      </c>
      <c r="Q62" s="17">
        <v>9</v>
      </c>
      <c r="R62" s="17">
        <v>5</v>
      </c>
      <c r="S62" s="17">
        <v>13</v>
      </c>
      <c r="T62" s="17">
        <v>7</v>
      </c>
      <c r="U62" s="17">
        <v>19</v>
      </c>
      <c r="V62" s="17">
        <v>9</v>
      </c>
      <c r="W62" s="17">
        <v>16</v>
      </c>
      <c r="X62" s="17">
        <v>14</v>
      </c>
      <c r="Y62" s="17">
        <v>9</v>
      </c>
      <c r="Z62" s="17">
        <v>12</v>
      </c>
      <c r="AA62" s="17">
        <v>14</v>
      </c>
      <c r="AB62" s="17">
        <v>11</v>
      </c>
      <c r="AC62" s="17">
        <v>17</v>
      </c>
      <c r="AD62" s="17">
        <v>16</v>
      </c>
      <c r="AE62" s="17">
        <v>14</v>
      </c>
      <c r="AF62" s="17">
        <v>16</v>
      </c>
      <c r="AG62" s="17">
        <v>14</v>
      </c>
      <c r="AH62" s="17">
        <v>9</v>
      </c>
      <c r="AI62" s="17">
        <v>13</v>
      </c>
      <c r="AJ62" s="17">
        <v>15</v>
      </c>
      <c r="AK62" s="17">
        <v>5</v>
      </c>
      <c r="AL62" s="17">
        <v>13</v>
      </c>
      <c r="AM62" s="17">
        <v>9</v>
      </c>
      <c r="AN62" s="17">
        <v>13</v>
      </c>
      <c r="AO62" s="17">
        <v>4</v>
      </c>
      <c r="AP62" s="17">
        <v>9</v>
      </c>
      <c r="AQ62" s="17">
        <v>11</v>
      </c>
      <c r="AR62" s="17">
        <v>14</v>
      </c>
      <c r="AS62" s="17">
        <v>12</v>
      </c>
      <c r="AT62" s="17">
        <v>11</v>
      </c>
      <c r="AU62" s="17">
        <v>12</v>
      </c>
      <c r="AV62" s="17">
        <v>15</v>
      </c>
      <c r="AW62" s="17">
        <v>10</v>
      </c>
      <c r="AX62" s="17">
        <f t="shared" si="18"/>
        <v>2.1999999999999993</v>
      </c>
      <c r="AY62" s="38" t="s">
        <v>219</v>
      </c>
      <c r="AZ62" s="57">
        <f t="shared" si="19"/>
        <v>11.125</v>
      </c>
      <c r="BA62" s="57">
        <f t="shared" si="20"/>
        <v>15</v>
      </c>
      <c r="BB62" s="57">
        <f t="shared" si="21"/>
        <v>13.666666666666666</v>
      </c>
      <c r="BC62" s="57" t="str">
        <f t="shared" si="22"/>
        <v/>
      </c>
      <c r="BD62" s="57" t="str">
        <f t="shared" si="23"/>
        <v>PLM</v>
      </c>
      <c r="BE62" s="57" t="str">
        <f t="shared" si="24"/>
        <v/>
      </c>
    </row>
    <row r="63" spans="1:57" x14ac:dyDescent="0.25">
      <c r="A63" s="73"/>
      <c r="B63" s="17" t="s">
        <v>38</v>
      </c>
      <c r="C63" s="17">
        <f>AVERAGE(INDEX(D$242:ID$242,ROWS(C$2:C63)))</f>
        <v>1.88</v>
      </c>
      <c r="D63" s="17" t="s">
        <v>120</v>
      </c>
      <c r="E63" s="17">
        <v>124</v>
      </c>
      <c r="F63" s="17">
        <v>13</v>
      </c>
      <c r="G63" s="17">
        <v>15</v>
      </c>
      <c r="H63" s="17">
        <v>13</v>
      </c>
      <c r="I63" s="17">
        <v>12</v>
      </c>
      <c r="J63" s="17">
        <v>13</v>
      </c>
      <c r="K63" s="17">
        <v>12</v>
      </c>
      <c r="L63" s="17">
        <v>14</v>
      </c>
      <c r="M63" s="17">
        <v>12</v>
      </c>
      <c r="N63" s="17">
        <v>11</v>
      </c>
      <c r="O63" s="17">
        <v>13</v>
      </c>
      <c r="P63" s="17">
        <v>8</v>
      </c>
      <c r="Q63" s="17">
        <v>9</v>
      </c>
      <c r="R63" s="17">
        <v>5</v>
      </c>
      <c r="S63" s="17">
        <v>13</v>
      </c>
      <c r="T63" s="17">
        <v>7</v>
      </c>
      <c r="U63" s="17">
        <v>19</v>
      </c>
      <c r="V63" s="17">
        <v>9</v>
      </c>
      <c r="W63" s="17">
        <v>16</v>
      </c>
      <c r="X63" s="17">
        <v>14</v>
      </c>
      <c r="Y63" s="17">
        <v>9</v>
      </c>
      <c r="Z63" s="17">
        <v>12</v>
      </c>
      <c r="AA63" s="17">
        <v>14</v>
      </c>
      <c r="AB63" s="17">
        <v>11</v>
      </c>
      <c r="AC63" s="17">
        <v>17</v>
      </c>
      <c r="AD63" s="17">
        <v>16</v>
      </c>
      <c r="AE63" s="17">
        <v>14</v>
      </c>
      <c r="AF63" s="17">
        <v>16</v>
      </c>
      <c r="AG63" s="17">
        <v>14</v>
      </c>
      <c r="AH63" s="17">
        <v>9</v>
      </c>
      <c r="AI63" s="17">
        <v>13</v>
      </c>
      <c r="AJ63" s="17">
        <v>15</v>
      </c>
      <c r="AK63" s="17">
        <v>5</v>
      </c>
      <c r="AL63" s="17">
        <v>13</v>
      </c>
      <c r="AM63" s="17">
        <v>9</v>
      </c>
      <c r="AN63" s="17">
        <v>13</v>
      </c>
      <c r="AO63" s="17">
        <v>4</v>
      </c>
      <c r="AP63" s="17">
        <v>9</v>
      </c>
      <c r="AQ63" s="17">
        <v>11</v>
      </c>
      <c r="AR63" s="17">
        <v>14</v>
      </c>
      <c r="AS63" s="17">
        <v>12</v>
      </c>
      <c r="AT63" s="17">
        <v>11</v>
      </c>
      <c r="AU63" s="17">
        <v>12</v>
      </c>
      <c r="AV63" s="17">
        <v>15</v>
      </c>
      <c r="AW63" s="17">
        <v>10</v>
      </c>
      <c r="AX63" s="17">
        <f t="shared" si="18"/>
        <v>2.1999999999999993</v>
      </c>
      <c r="AY63" s="38" t="s">
        <v>219</v>
      </c>
      <c r="AZ63" s="57">
        <f t="shared" si="19"/>
        <v>11.125</v>
      </c>
      <c r="BA63" s="57">
        <f t="shared" si="20"/>
        <v>15</v>
      </c>
      <c r="BB63" s="57">
        <f t="shared" si="21"/>
        <v>13.666666666666666</v>
      </c>
      <c r="BC63" s="57" t="str">
        <f t="shared" si="22"/>
        <v/>
      </c>
      <c r="BD63" s="57" t="str">
        <f t="shared" si="23"/>
        <v>PLM</v>
      </c>
      <c r="BE63" s="57" t="str">
        <f t="shared" si="24"/>
        <v/>
      </c>
    </row>
    <row r="64" spans="1:57" x14ac:dyDescent="0.25">
      <c r="A64" s="73"/>
      <c r="B64" s="17" t="s">
        <v>39</v>
      </c>
      <c r="C64" s="17">
        <f>AVERAGE(INDEX(D$242:ID$242,ROWS(C$2:C64)))</f>
        <v>0.43</v>
      </c>
      <c r="D64" s="17" t="s">
        <v>120</v>
      </c>
      <c r="E64" s="17">
        <v>124</v>
      </c>
      <c r="F64" s="17">
        <v>13</v>
      </c>
      <c r="G64" s="17">
        <v>15</v>
      </c>
      <c r="H64" s="17">
        <v>13</v>
      </c>
      <c r="I64" s="17">
        <v>12</v>
      </c>
      <c r="J64" s="17">
        <v>13</v>
      </c>
      <c r="K64" s="17">
        <v>12</v>
      </c>
      <c r="L64" s="17">
        <v>14</v>
      </c>
      <c r="M64" s="17">
        <v>12</v>
      </c>
      <c r="N64" s="17">
        <v>11</v>
      </c>
      <c r="O64" s="17">
        <v>13</v>
      </c>
      <c r="P64" s="17">
        <v>8</v>
      </c>
      <c r="Q64" s="17">
        <v>9</v>
      </c>
      <c r="R64" s="17">
        <v>5</v>
      </c>
      <c r="S64" s="17">
        <v>13</v>
      </c>
      <c r="T64" s="17">
        <v>7</v>
      </c>
      <c r="U64" s="17">
        <v>19</v>
      </c>
      <c r="V64" s="17">
        <v>9</v>
      </c>
      <c r="W64" s="17">
        <v>16</v>
      </c>
      <c r="X64" s="17">
        <v>14</v>
      </c>
      <c r="Y64" s="17">
        <v>9</v>
      </c>
      <c r="Z64" s="17">
        <v>12</v>
      </c>
      <c r="AA64" s="17">
        <v>14</v>
      </c>
      <c r="AB64" s="17">
        <v>11</v>
      </c>
      <c r="AC64" s="17">
        <v>17</v>
      </c>
      <c r="AD64" s="17">
        <v>16</v>
      </c>
      <c r="AE64" s="17">
        <v>14</v>
      </c>
      <c r="AF64" s="17">
        <v>16</v>
      </c>
      <c r="AG64" s="17">
        <v>14</v>
      </c>
      <c r="AH64" s="17">
        <v>9</v>
      </c>
      <c r="AI64" s="17">
        <v>13</v>
      </c>
      <c r="AJ64" s="17">
        <v>15</v>
      </c>
      <c r="AK64" s="17">
        <v>5</v>
      </c>
      <c r="AL64" s="17">
        <v>13</v>
      </c>
      <c r="AM64" s="17">
        <v>9</v>
      </c>
      <c r="AN64" s="17">
        <v>13</v>
      </c>
      <c r="AO64" s="17">
        <v>4</v>
      </c>
      <c r="AP64" s="17">
        <v>9</v>
      </c>
      <c r="AQ64" s="17">
        <v>11</v>
      </c>
      <c r="AR64" s="17">
        <v>14</v>
      </c>
      <c r="AS64" s="17">
        <v>12</v>
      </c>
      <c r="AT64" s="17">
        <v>11</v>
      </c>
      <c r="AU64" s="17">
        <v>12</v>
      </c>
      <c r="AV64" s="17">
        <v>15</v>
      </c>
      <c r="AW64" s="17">
        <v>10</v>
      </c>
      <c r="AX64" s="17">
        <f t="shared" si="18"/>
        <v>2.1999999999999993</v>
      </c>
      <c r="AY64" s="38" t="s">
        <v>219</v>
      </c>
      <c r="AZ64" s="57">
        <f t="shared" si="19"/>
        <v>11.125</v>
      </c>
      <c r="BA64" s="57">
        <f t="shared" si="20"/>
        <v>15</v>
      </c>
      <c r="BB64" s="57">
        <f t="shared" si="21"/>
        <v>13.666666666666666</v>
      </c>
      <c r="BC64" s="57" t="str">
        <f t="shared" si="22"/>
        <v/>
      </c>
      <c r="BD64" s="57" t="str">
        <f t="shared" si="23"/>
        <v>PLM</v>
      </c>
      <c r="BE64" s="57" t="str">
        <f t="shared" si="24"/>
        <v/>
      </c>
    </row>
    <row r="65" spans="1:57" x14ac:dyDescent="0.25">
      <c r="A65" s="73"/>
      <c r="B65" s="17" t="s">
        <v>40</v>
      </c>
      <c r="C65" s="17">
        <f>AVERAGE(INDEX(D$242:ID$242,ROWS(C$2:C65)))</f>
        <v>0.51</v>
      </c>
      <c r="D65" s="17" t="s">
        <v>120</v>
      </c>
      <c r="E65" s="17">
        <v>124</v>
      </c>
      <c r="F65" s="17">
        <v>13</v>
      </c>
      <c r="G65" s="17">
        <v>15</v>
      </c>
      <c r="H65" s="17">
        <v>13</v>
      </c>
      <c r="I65" s="17">
        <v>12</v>
      </c>
      <c r="J65" s="17">
        <v>13</v>
      </c>
      <c r="K65" s="17">
        <v>12</v>
      </c>
      <c r="L65" s="17">
        <v>14</v>
      </c>
      <c r="M65" s="17">
        <v>12</v>
      </c>
      <c r="N65" s="17">
        <v>11</v>
      </c>
      <c r="O65" s="17">
        <v>13</v>
      </c>
      <c r="P65" s="17">
        <v>8</v>
      </c>
      <c r="Q65" s="17">
        <v>9</v>
      </c>
      <c r="R65" s="17">
        <v>5</v>
      </c>
      <c r="S65" s="17">
        <v>13</v>
      </c>
      <c r="T65" s="17">
        <v>7</v>
      </c>
      <c r="U65" s="17">
        <v>19</v>
      </c>
      <c r="V65" s="17">
        <v>9</v>
      </c>
      <c r="W65" s="17">
        <v>16</v>
      </c>
      <c r="X65" s="17">
        <v>14</v>
      </c>
      <c r="Y65" s="17">
        <v>9</v>
      </c>
      <c r="Z65" s="17">
        <v>12</v>
      </c>
      <c r="AA65" s="17">
        <v>14</v>
      </c>
      <c r="AB65" s="17">
        <v>11</v>
      </c>
      <c r="AC65" s="17">
        <v>17</v>
      </c>
      <c r="AD65" s="17">
        <v>16</v>
      </c>
      <c r="AE65" s="17">
        <v>14</v>
      </c>
      <c r="AF65" s="17">
        <v>16</v>
      </c>
      <c r="AG65" s="17">
        <v>14</v>
      </c>
      <c r="AH65" s="17">
        <v>9</v>
      </c>
      <c r="AI65" s="17">
        <v>13</v>
      </c>
      <c r="AJ65" s="17">
        <v>15</v>
      </c>
      <c r="AK65" s="17">
        <v>5</v>
      </c>
      <c r="AL65" s="17">
        <v>13</v>
      </c>
      <c r="AM65" s="17">
        <v>9</v>
      </c>
      <c r="AN65" s="17">
        <v>13</v>
      </c>
      <c r="AO65" s="17">
        <v>4</v>
      </c>
      <c r="AP65" s="17">
        <v>9</v>
      </c>
      <c r="AQ65" s="17">
        <v>11</v>
      </c>
      <c r="AR65" s="17">
        <v>14</v>
      </c>
      <c r="AS65" s="17">
        <v>12</v>
      </c>
      <c r="AT65" s="17">
        <v>11</v>
      </c>
      <c r="AU65" s="17">
        <v>12</v>
      </c>
      <c r="AV65" s="17">
        <v>15</v>
      </c>
      <c r="AW65" s="17">
        <v>10</v>
      </c>
      <c r="AX65" s="17">
        <f t="shared" si="18"/>
        <v>2.1999999999999993</v>
      </c>
      <c r="AY65" s="38" t="s">
        <v>219</v>
      </c>
      <c r="AZ65" s="57">
        <f t="shared" si="19"/>
        <v>11.125</v>
      </c>
      <c r="BA65" s="57">
        <f t="shared" si="20"/>
        <v>15</v>
      </c>
      <c r="BB65" s="57">
        <f t="shared" si="21"/>
        <v>13.666666666666666</v>
      </c>
      <c r="BC65" s="57" t="str">
        <f t="shared" si="22"/>
        <v/>
      </c>
      <c r="BD65" s="57" t="str">
        <f t="shared" si="23"/>
        <v>PLM</v>
      </c>
      <c r="BE65" s="57" t="str">
        <f t="shared" si="24"/>
        <v/>
      </c>
    </row>
    <row r="66" spans="1:57" x14ac:dyDescent="0.25">
      <c r="A66" s="73"/>
      <c r="B66" s="17" t="s">
        <v>41</v>
      </c>
      <c r="C66" s="17">
        <f>AVERAGE(INDEX(D$242:ID$242,ROWS(C$2:C66)))</f>
        <v>0.52</v>
      </c>
      <c r="D66" s="17" t="s">
        <v>120</v>
      </c>
      <c r="E66" s="17">
        <v>124</v>
      </c>
      <c r="F66" s="17">
        <v>13</v>
      </c>
      <c r="G66" s="17">
        <v>15</v>
      </c>
      <c r="H66" s="17">
        <v>13</v>
      </c>
      <c r="I66" s="17">
        <v>12</v>
      </c>
      <c r="J66" s="17">
        <v>13</v>
      </c>
      <c r="K66" s="17">
        <v>12</v>
      </c>
      <c r="L66" s="17">
        <v>14</v>
      </c>
      <c r="M66" s="17">
        <v>12</v>
      </c>
      <c r="N66" s="17">
        <v>11</v>
      </c>
      <c r="O66" s="17">
        <v>13</v>
      </c>
      <c r="P66" s="17">
        <v>8</v>
      </c>
      <c r="Q66" s="17">
        <v>9</v>
      </c>
      <c r="R66" s="17">
        <v>5</v>
      </c>
      <c r="S66" s="17">
        <v>13</v>
      </c>
      <c r="T66" s="17">
        <v>7</v>
      </c>
      <c r="U66" s="17">
        <v>19</v>
      </c>
      <c r="V66" s="17">
        <v>9</v>
      </c>
      <c r="W66" s="17">
        <v>16</v>
      </c>
      <c r="X66" s="17">
        <v>14</v>
      </c>
      <c r="Y66" s="17">
        <v>9</v>
      </c>
      <c r="Z66" s="17">
        <v>12</v>
      </c>
      <c r="AA66" s="17">
        <v>14</v>
      </c>
      <c r="AB66" s="17">
        <v>11</v>
      </c>
      <c r="AC66" s="17">
        <v>17</v>
      </c>
      <c r="AD66" s="17">
        <v>16</v>
      </c>
      <c r="AE66" s="17">
        <v>14</v>
      </c>
      <c r="AF66" s="17">
        <v>16</v>
      </c>
      <c r="AG66" s="17">
        <v>14</v>
      </c>
      <c r="AH66" s="17">
        <v>9</v>
      </c>
      <c r="AI66" s="17">
        <v>13</v>
      </c>
      <c r="AJ66" s="17">
        <v>15</v>
      </c>
      <c r="AK66" s="17">
        <v>5</v>
      </c>
      <c r="AL66" s="17">
        <v>13</v>
      </c>
      <c r="AM66" s="17">
        <v>9</v>
      </c>
      <c r="AN66" s="17">
        <v>13</v>
      </c>
      <c r="AO66" s="17">
        <v>4</v>
      </c>
      <c r="AP66" s="17">
        <v>9</v>
      </c>
      <c r="AQ66" s="17">
        <v>11</v>
      </c>
      <c r="AR66" s="17">
        <v>14</v>
      </c>
      <c r="AS66" s="17">
        <v>12</v>
      </c>
      <c r="AT66" s="17">
        <v>11</v>
      </c>
      <c r="AU66" s="17">
        <v>12</v>
      </c>
      <c r="AV66" s="17">
        <v>15</v>
      </c>
      <c r="AW66" s="17">
        <v>10</v>
      </c>
      <c r="AX66" s="17">
        <f t="shared" si="18"/>
        <v>2.1999999999999993</v>
      </c>
      <c r="AY66" s="17" t="s">
        <v>219</v>
      </c>
      <c r="AZ66" s="57">
        <f t="shared" si="19"/>
        <v>11.125</v>
      </c>
      <c r="BA66" s="57">
        <f t="shared" si="20"/>
        <v>15</v>
      </c>
      <c r="BB66" s="57">
        <f t="shared" si="21"/>
        <v>13.666666666666666</v>
      </c>
      <c r="BC66" s="57" t="str">
        <f t="shared" si="22"/>
        <v/>
      </c>
      <c r="BD66" s="57" t="str">
        <f t="shared" si="23"/>
        <v>PLM</v>
      </c>
      <c r="BE66" s="57" t="str">
        <f t="shared" si="24"/>
        <v/>
      </c>
    </row>
    <row r="67" spans="1:57" x14ac:dyDescent="0.25">
      <c r="A67" s="73" t="s">
        <v>65</v>
      </c>
      <c r="B67" s="17" t="s">
        <v>29</v>
      </c>
      <c r="C67" s="17" t="e">
        <f>AVERAGE(INDEX(D$242:ID$242,ROWS(C$2:C67)))</f>
        <v>#REF!</v>
      </c>
      <c r="D67" s="17" t="s">
        <v>119</v>
      </c>
      <c r="E67" s="17">
        <v>124</v>
      </c>
      <c r="F67" s="17">
        <v>12</v>
      </c>
      <c r="G67" s="17">
        <v>14</v>
      </c>
      <c r="H67" s="17">
        <v>9</v>
      </c>
      <c r="I67" s="17">
        <v>15</v>
      </c>
      <c r="J67" s="17">
        <v>12</v>
      </c>
      <c r="K67" s="17">
        <v>12</v>
      </c>
      <c r="L67" s="17">
        <v>12</v>
      </c>
      <c r="M67" s="17">
        <v>13</v>
      </c>
      <c r="N67" s="17">
        <v>13</v>
      </c>
      <c r="O67" s="17">
        <v>12</v>
      </c>
      <c r="P67" s="17">
        <v>10</v>
      </c>
      <c r="Q67" s="17">
        <v>11</v>
      </c>
      <c r="R67" s="17">
        <v>7</v>
      </c>
      <c r="S67" s="17">
        <v>11</v>
      </c>
      <c r="T67" s="17">
        <v>8</v>
      </c>
      <c r="U67" s="17">
        <v>10</v>
      </c>
      <c r="V67" s="17">
        <v>9</v>
      </c>
      <c r="W67" s="17">
        <v>12</v>
      </c>
      <c r="X67" s="17">
        <v>10</v>
      </c>
      <c r="Y67" s="17">
        <v>10</v>
      </c>
      <c r="Z67" s="17">
        <v>7</v>
      </c>
      <c r="AA67" s="17">
        <v>10</v>
      </c>
      <c r="AB67" s="17">
        <v>12</v>
      </c>
      <c r="AC67" s="17">
        <v>14</v>
      </c>
      <c r="AD67" s="17">
        <v>14</v>
      </c>
      <c r="AE67" s="17">
        <v>13</v>
      </c>
      <c r="AF67" s="17">
        <v>14</v>
      </c>
      <c r="AG67" s="17">
        <v>11</v>
      </c>
      <c r="AH67" s="17">
        <v>14</v>
      </c>
      <c r="AI67" s="17">
        <v>13</v>
      </c>
      <c r="AJ67" s="17">
        <v>11</v>
      </c>
      <c r="AK67" s="17">
        <v>8</v>
      </c>
      <c r="AL67" s="17">
        <v>12</v>
      </c>
      <c r="AM67" s="17">
        <v>9</v>
      </c>
      <c r="AN67" s="17">
        <v>11</v>
      </c>
      <c r="AO67" s="17">
        <v>5</v>
      </c>
      <c r="AP67" s="17">
        <v>13</v>
      </c>
      <c r="AQ67" s="17">
        <v>10</v>
      </c>
      <c r="AR67" s="17">
        <v>13</v>
      </c>
      <c r="AS67" s="17">
        <v>13</v>
      </c>
      <c r="AT67" s="17">
        <v>13</v>
      </c>
      <c r="AU67" s="17">
        <v>15</v>
      </c>
      <c r="AV67" s="17">
        <v>14</v>
      </c>
      <c r="AW67" s="17">
        <v>9</v>
      </c>
      <c r="AX67" s="17">
        <f t="shared" ref="AX67:AX130" si="25">(AVERAGE(MAX(AW67,AU67),AV67,AR67,AQ67,AN67)-AVERAGE(AL67,AP67,AS67,AT67,Q67))</f>
        <v>0.19999999999999929</v>
      </c>
      <c r="AY67" s="38" t="s">
        <v>218</v>
      </c>
      <c r="AZ67" s="57">
        <f t="shared" ref="AZ67:AZ130" si="26">AVERAGE(AL67,AP67,AS67,AT67,V67,AH67,F67,F67)</f>
        <v>12.25</v>
      </c>
      <c r="BA67" s="57">
        <f t="shared" ref="BA67:BA130" si="27">AVERAGE(G67,G67,W67,AD67,AF67,AR67,AN67)</f>
        <v>13.142857142857142</v>
      </c>
      <c r="BB67" s="57">
        <f t="shared" ref="BB67:BB130" si="28">AVERAGE(G67,G67,U67,AQ67,AU67,AW67)</f>
        <v>12</v>
      </c>
      <c r="BC67" s="57" t="str">
        <f t="shared" ref="BC67:BC130" si="29">IF(AZ67&gt;(AZ$237), "TW", "")</f>
        <v>TW</v>
      </c>
      <c r="BD67" s="57" t="str">
        <f t="shared" ref="BD67:BD130" si="30">IF(BA67&gt;(BA$237), "PLM", "")</f>
        <v/>
      </c>
      <c r="BE67" s="57" t="str">
        <f t="shared" ref="BE67:BE130" si="31">IF(BB67&gt;(BB$237), "Sht", "")</f>
        <v/>
      </c>
    </row>
    <row r="68" spans="1:57" x14ac:dyDescent="0.25">
      <c r="A68" s="73"/>
      <c r="B68" s="17" t="s">
        <v>30</v>
      </c>
      <c r="C68" s="17" t="e">
        <f>AVERAGE(INDEX(D$242:ID$242,ROWS(C$2:C68)))</f>
        <v>#REF!</v>
      </c>
      <c r="D68" s="17" t="s">
        <v>119</v>
      </c>
      <c r="E68" s="17">
        <v>124</v>
      </c>
      <c r="F68" s="17">
        <v>12</v>
      </c>
      <c r="G68" s="17">
        <v>14</v>
      </c>
      <c r="H68" s="17">
        <v>9</v>
      </c>
      <c r="I68" s="17">
        <v>15</v>
      </c>
      <c r="J68" s="17">
        <v>12</v>
      </c>
      <c r="K68" s="17">
        <v>12</v>
      </c>
      <c r="L68" s="17">
        <v>12</v>
      </c>
      <c r="M68" s="17">
        <v>13</v>
      </c>
      <c r="N68" s="17">
        <v>13</v>
      </c>
      <c r="O68" s="17">
        <v>12</v>
      </c>
      <c r="P68" s="17">
        <v>10</v>
      </c>
      <c r="Q68" s="17">
        <v>11</v>
      </c>
      <c r="R68" s="17">
        <v>7</v>
      </c>
      <c r="S68" s="17">
        <v>11</v>
      </c>
      <c r="T68" s="17">
        <v>8</v>
      </c>
      <c r="U68" s="17">
        <v>10</v>
      </c>
      <c r="V68" s="17">
        <v>9</v>
      </c>
      <c r="W68" s="17">
        <v>12</v>
      </c>
      <c r="X68" s="17">
        <v>10</v>
      </c>
      <c r="Y68" s="17">
        <v>10</v>
      </c>
      <c r="Z68" s="17">
        <v>7</v>
      </c>
      <c r="AA68" s="17">
        <v>10</v>
      </c>
      <c r="AB68" s="17">
        <v>12</v>
      </c>
      <c r="AC68" s="17">
        <v>14</v>
      </c>
      <c r="AD68" s="17">
        <v>14</v>
      </c>
      <c r="AE68" s="17">
        <v>13</v>
      </c>
      <c r="AF68" s="17">
        <v>14</v>
      </c>
      <c r="AG68" s="17">
        <v>11</v>
      </c>
      <c r="AH68" s="17">
        <v>14</v>
      </c>
      <c r="AI68" s="17">
        <v>13</v>
      </c>
      <c r="AJ68" s="17">
        <v>11</v>
      </c>
      <c r="AK68" s="17">
        <v>8</v>
      </c>
      <c r="AL68" s="17">
        <v>12</v>
      </c>
      <c r="AM68" s="17">
        <v>9</v>
      </c>
      <c r="AN68" s="17">
        <v>11</v>
      </c>
      <c r="AO68" s="17">
        <v>5</v>
      </c>
      <c r="AP68" s="17">
        <v>13</v>
      </c>
      <c r="AQ68" s="17">
        <v>10</v>
      </c>
      <c r="AR68" s="17">
        <v>13</v>
      </c>
      <c r="AS68" s="17">
        <v>13</v>
      </c>
      <c r="AT68" s="17">
        <v>13</v>
      </c>
      <c r="AU68" s="17">
        <v>15</v>
      </c>
      <c r="AV68" s="17">
        <v>14</v>
      </c>
      <c r="AW68" s="17">
        <v>9</v>
      </c>
      <c r="AX68" s="17">
        <f t="shared" si="25"/>
        <v>0.19999999999999929</v>
      </c>
      <c r="AY68" s="38" t="s">
        <v>218</v>
      </c>
      <c r="AZ68" s="57">
        <f t="shared" si="26"/>
        <v>12.25</v>
      </c>
      <c r="BA68" s="57">
        <f t="shared" si="27"/>
        <v>13.142857142857142</v>
      </c>
      <c r="BB68" s="57">
        <f t="shared" si="28"/>
        <v>12</v>
      </c>
      <c r="BC68" s="57" t="str">
        <f t="shared" si="29"/>
        <v>TW</v>
      </c>
      <c r="BD68" s="57" t="str">
        <f t="shared" si="30"/>
        <v/>
      </c>
      <c r="BE68" s="57" t="str">
        <f t="shared" si="31"/>
        <v/>
      </c>
    </row>
    <row r="69" spans="1:57" x14ac:dyDescent="0.25">
      <c r="A69" s="73"/>
      <c r="B69" s="17" t="s">
        <v>31</v>
      </c>
      <c r="C69" s="17" t="e">
        <f>AVERAGE(INDEX(D$242:ID$242,ROWS(C$2:C69)))</f>
        <v>#REF!</v>
      </c>
      <c r="D69" s="17" t="s">
        <v>119</v>
      </c>
      <c r="E69" s="17">
        <v>124</v>
      </c>
      <c r="F69" s="17">
        <v>12</v>
      </c>
      <c r="G69" s="17">
        <v>14</v>
      </c>
      <c r="H69" s="17">
        <v>9</v>
      </c>
      <c r="I69" s="17">
        <v>15</v>
      </c>
      <c r="J69" s="17">
        <v>12</v>
      </c>
      <c r="K69" s="17">
        <v>12</v>
      </c>
      <c r="L69" s="17">
        <v>12</v>
      </c>
      <c r="M69" s="17">
        <v>13</v>
      </c>
      <c r="N69" s="17">
        <v>13</v>
      </c>
      <c r="O69" s="17">
        <v>12</v>
      </c>
      <c r="P69" s="17">
        <v>10</v>
      </c>
      <c r="Q69" s="17">
        <v>11</v>
      </c>
      <c r="R69" s="17">
        <v>7</v>
      </c>
      <c r="S69" s="17">
        <v>11</v>
      </c>
      <c r="T69" s="17">
        <v>8</v>
      </c>
      <c r="U69" s="17">
        <v>10</v>
      </c>
      <c r="V69" s="17">
        <v>9</v>
      </c>
      <c r="W69" s="17">
        <v>12</v>
      </c>
      <c r="X69" s="17">
        <v>10</v>
      </c>
      <c r="Y69" s="17">
        <v>10</v>
      </c>
      <c r="Z69" s="17">
        <v>7</v>
      </c>
      <c r="AA69" s="17">
        <v>10</v>
      </c>
      <c r="AB69" s="17">
        <v>12</v>
      </c>
      <c r="AC69" s="17">
        <v>14</v>
      </c>
      <c r="AD69" s="17">
        <v>14</v>
      </c>
      <c r="AE69" s="17">
        <v>13</v>
      </c>
      <c r="AF69" s="17">
        <v>14</v>
      </c>
      <c r="AG69" s="17">
        <v>11</v>
      </c>
      <c r="AH69" s="17">
        <v>14</v>
      </c>
      <c r="AI69" s="17">
        <v>13</v>
      </c>
      <c r="AJ69" s="17">
        <v>11</v>
      </c>
      <c r="AK69" s="17">
        <v>8</v>
      </c>
      <c r="AL69" s="17">
        <v>12</v>
      </c>
      <c r="AM69" s="17">
        <v>9</v>
      </c>
      <c r="AN69" s="17">
        <v>11</v>
      </c>
      <c r="AO69" s="17">
        <v>5</v>
      </c>
      <c r="AP69" s="17">
        <v>13</v>
      </c>
      <c r="AQ69" s="17">
        <v>10</v>
      </c>
      <c r="AR69" s="17">
        <v>13</v>
      </c>
      <c r="AS69" s="17">
        <v>13</v>
      </c>
      <c r="AT69" s="17">
        <v>13</v>
      </c>
      <c r="AU69" s="17">
        <v>15</v>
      </c>
      <c r="AV69" s="17">
        <v>14</v>
      </c>
      <c r="AW69" s="17">
        <v>9</v>
      </c>
      <c r="AX69" s="17">
        <f t="shared" si="25"/>
        <v>0.19999999999999929</v>
      </c>
      <c r="AY69" s="38" t="s">
        <v>218</v>
      </c>
      <c r="AZ69" s="57">
        <f t="shared" si="26"/>
        <v>12.25</v>
      </c>
      <c r="BA69" s="57">
        <f t="shared" si="27"/>
        <v>13.142857142857142</v>
      </c>
      <c r="BB69" s="57">
        <f t="shared" si="28"/>
        <v>12</v>
      </c>
      <c r="BC69" s="57" t="str">
        <f t="shared" si="29"/>
        <v>TW</v>
      </c>
      <c r="BD69" s="57" t="str">
        <f t="shared" si="30"/>
        <v/>
      </c>
      <c r="BE69" s="57" t="str">
        <f t="shared" si="31"/>
        <v/>
      </c>
    </row>
    <row r="70" spans="1:57" x14ac:dyDescent="0.25">
      <c r="A70" s="73"/>
      <c r="B70" s="17" t="s">
        <v>32</v>
      </c>
      <c r="C70" s="17" t="e">
        <f>AVERAGE(INDEX(D$242:ID$242,ROWS(C$2:C70)))</f>
        <v>#REF!</v>
      </c>
      <c r="D70" s="17" t="s">
        <v>119</v>
      </c>
      <c r="E70" s="17">
        <v>124</v>
      </c>
      <c r="F70" s="17">
        <v>12</v>
      </c>
      <c r="G70" s="17">
        <v>14</v>
      </c>
      <c r="H70" s="17">
        <v>9</v>
      </c>
      <c r="I70" s="17">
        <v>15</v>
      </c>
      <c r="J70" s="17">
        <v>12</v>
      </c>
      <c r="K70" s="17">
        <v>12</v>
      </c>
      <c r="L70" s="17">
        <v>12</v>
      </c>
      <c r="M70" s="17">
        <v>13</v>
      </c>
      <c r="N70" s="17">
        <v>13</v>
      </c>
      <c r="O70" s="17">
        <v>12</v>
      </c>
      <c r="P70" s="17">
        <v>10</v>
      </c>
      <c r="Q70" s="17">
        <v>11</v>
      </c>
      <c r="R70" s="17">
        <v>7</v>
      </c>
      <c r="S70" s="17">
        <v>11</v>
      </c>
      <c r="T70" s="17">
        <v>8</v>
      </c>
      <c r="U70" s="17">
        <v>10</v>
      </c>
      <c r="V70" s="17">
        <v>9</v>
      </c>
      <c r="W70" s="17">
        <v>12</v>
      </c>
      <c r="X70" s="17">
        <v>10</v>
      </c>
      <c r="Y70" s="17">
        <v>10</v>
      </c>
      <c r="Z70" s="17">
        <v>7</v>
      </c>
      <c r="AA70" s="17">
        <v>10</v>
      </c>
      <c r="AB70" s="17">
        <v>12</v>
      </c>
      <c r="AC70" s="17">
        <v>14</v>
      </c>
      <c r="AD70" s="17">
        <v>14</v>
      </c>
      <c r="AE70" s="17">
        <v>13</v>
      </c>
      <c r="AF70" s="17">
        <v>14</v>
      </c>
      <c r="AG70" s="17">
        <v>11</v>
      </c>
      <c r="AH70" s="17">
        <v>14</v>
      </c>
      <c r="AI70" s="17">
        <v>13</v>
      </c>
      <c r="AJ70" s="17">
        <v>11</v>
      </c>
      <c r="AK70" s="17">
        <v>8</v>
      </c>
      <c r="AL70" s="17">
        <v>12</v>
      </c>
      <c r="AM70" s="17">
        <v>9</v>
      </c>
      <c r="AN70" s="17">
        <v>11</v>
      </c>
      <c r="AO70" s="17">
        <v>5</v>
      </c>
      <c r="AP70" s="17">
        <v>13</v>
      </c>
      <c r="AQ70" s="17">
        <v>10</v>
      </c>
      <c r="AR70" s="17">
        <v>13</v>
      </c>
      <c r="AS70" s="17">
        <v>13</v>
      </c>
      <c r="AT70" s="17">
        <v>13</v>
      </c>
      <c r="AU70" s="17">
        <v>15</v>
      </c>
      <c r="AV70" s="17">
        <v>14</v>
      </c>
      <c r="AW70" s="17">
        <v>9</v>
      </c>
      <c r="AX70" s="17">
        <f t="shared" si="25"/>
        <v>0.19999999999999929</v>
      </c>
      <c r="AY70" s="38" t="s">
        <v>218</v>
      </c>
      <c r="AZ70" s="57">
        <f t="shared" si="26"/>
        <v>12.25</v>
      </c>
      <c r="BA70" s="57">
        <f t="shared" si="27"/>
        <v>13.142857142857142</v>
      </c>
      <c r="BB70" s="57">
        <f t="shared" si="28"/>
        <v>12</v>
      </c>
      <c r="BC70" s="57" t="str">
        <f t="shared" si="29"/>
        <v>TW</v>
      </c>
      <c r="BD70" s="57" t="str">
        <f t="shared" si="30"/>
        <v/>
      </c>
      <c r="BE70" s="57" t="str">
        <f t="shared" si="31"/>
        <v/>
      </c>
    </row>
    <row r="71" spans="1:57" x14ac:dyDescent="0.25">
      <c r="A71" s="73"/>
      <c r="B71" s="17" t="s">
        <v>33</v>
      </c>
      <c r="C71" s="17" t="e">
        <f>AVERAGE(INDEX(D$242:ID$242,ROWS(C$2:C71)))</f>
        <v>#REF!</v>
      </c>
      <c r="D71" s="17" t="s">
        <v>119</v>
      </c>
      <c r="E71" s="17">
        <v>124</v>
      </c>
      <c r="F71" s="17">
        <v>12</v>
      </c>
      <c r="G71" s="17">
        <v>14</v>
      </c>
      <c r="H71" s="17">
        <v>9</v>
      </c>
      <c r="I71" s="17">
        <v>15</v>
      </c>
      <c r="J71" s="17">
        <v>12</v>
      </c>
      <c r="K71" s="17">
        <v>12</v>
      </c>
      <c r="L71" s="17">
        <v>12</v>
      </c>
      <c r="M71" s="17">
        <v>13</v>
      </c>
      <c r="N71" s="17">
        <v>13</v>
      </c>
      <c r="O71" s="17">
        <v>12</v>
      </c>
      <c r="P71" s="17">
        <v>10</v>
      </c>
      <c r="Q71" s="17">
        <v>11</v>
      </c>
      <c r="R71" s="17">
        <v>7</v>
      </c>
      <c r="S71" s="17">
        <v>11</v>
      </c>
      <c r="T71" s="17">
        <v>8</v>
      </c>
      <c r="U71" s="17">
        <v>10</v>
      </c>
      <c r="V71" s="17">
        <v>9</v>
      </c>
      <c r="W71" s="17">
        <v>12</v>
      </c>
      <c r="X71" s="17">
        <v>10</v>
      </c>
      <c r="Y71" s="17">
        <v>10</v>
      </c>
      <c r="Z71" s="17">
        <v>7</v>
      </c>
      <c r="AA71" s="17">
        <v>10</v>
      </c>
      <c r="AB71" s="17">
        <v>12</v>
      </c>
      <c r="AC71" s="17">
        <v>14</v>
      </c>
      <c r="AD71" s="17">
        <v>14</v>
      </c>
      <c r="AE71" s="17">
        <v>13</v>
      </c>
      <c r="AF71" s="17">
        <v>14</v>
      </c>
      <c r="AG71" s="17">
        <v>11</v>
      </c>
      <c r="AH71" s="17">
        <v>14</v>
      </c>
      <c r="AI71" s="17">
        <v>13</v>
      </c>
      <c r="AJ71" s="17">
        <v>11</v>
      </c>
      <c r="AK71" s="17">
        <v>8</v>
      </c>
      <c r="AL71" s="17">
        <v>12</v>
      </c>
      <c r="AM71" s="17">
        <v>9</v>
      </c>
      <c r="AN71" s="17">
        <v>11</v>
      </c>
      <c r="AO71" s="17">
        <v>5</v>
      </c>
      <c r="AP71" s="17">
        <v>13</v>
      </c>
      <c r="AQ71" s="17">
        <v>10</v>
      </c>
      <c r="AR71" s="17">
        <v>13</v>
      </c>
      <c r="AS71" s="17">
        <v>13</v>
      </c>
      <c r="AT71" s="17">
        <v>13</v>
      </c>
      <c r="AU71" s="17">
        <v>15</v>
      </c>
      <c r="AV71" s="17">
        <v>14</v>
      </c>
      <c r="AW71" s="17">
        <v>9</v>
      </c>
      <c r="AX71" s="17">
        <f t="shared" si="25"/>
        <v>0.19999999999999929</v>
      </c>
      <c r="AY71" s="38" t="s">
        <v>218</v>
      </c>
      <c r="AZ71" s="57">
        <f t="shared" si="26"/>
        <v>12.25</v>
      </c>
      <c r="BA71" s="57">
        <f t="shared" si="27"/>
        <v>13.142857142857142</v>
      </c>
      <c r="BB71" s="57">
        <f t="shared" si="28"/>
        <v>12</v>
      </c>
      <c r="BC71" s="57" t="str">
        <f t="shared" si="29"/>
        <v>TW</v>
      </c>
      <c r="BD71" s="57" t="str">
        <f t="shared" si="30"/>
        <v/>
      </c>
      <c r="BE71" s="57" t="str">
        <f t="shared" si="31"/>
        <v/>
      </c>
    </row>
    <row r="72" spans="1:57" x14ac:dyDescent="0.25">
      <c r="A72" s="73"/>
      <c r="B72" s="17" t="s">
        <v>34</v>
      </c>
      <c r="C72" s="17" t="e">
        <f>AVERAGE(INDEX(D$242:ID$242,ROWS(C$2:C72)))</f>
        <v>#REF!</v>
      </c>
      <c r="D72" s="17" t="s">
        <v>119</v>
      </c>
      <c r="E72" s="17">
        <v>124</v>
      </c>
      <c r="F72" s="17">
        <v>12</v>
      </c>
      <c r="G72" s="17">
        <v>14</v>
      </c>
      <c r="H72" s="17">
        <v>9</v>
      </c>
      <c r="I72" s="17">
        <v>15</v>
      </c>
      <c r="J72" s="17">
        <v>12</v>
      </c>
      <c r="K72" s="17">
        <v>12</v>
      </c>
      <c r="L72" s="17">
        <v>12</v>
      </c>
      <c r="M72" s="17">
        <v>13</v>
      </c>
      <c r="N72" s="17">
        <v>13</v>
      </c>
      <c r="O72" s="17">
        <v>12</v>
      </c>
      <c r="P72" s="17">
        <v>10</v>
      </c>
      <c r="Q72" s="17">
        <v>11</v>
      </c>
      <c r="R72" s="17">
        <v>7</v>
      </c>
      <c r="S72" s="17">
        <v>11</v>
      </c>
      <c r="T72" s="17">
        <v>8</v>
      </c>
      <c r="U72" s="17">
        <v>10</v>
      </c>
      <c r="V72" s="17">
        <v>9</v>
      </c>
      <c r="W72" s="17">
        <v>12</v>
      </c>
      <c r="X72" s="17">
        <v>10</v>
      </c>
      <c r="Y72" s="17">
        <v>10</v>
      </c>
      <c r="Z72" s="17">
        <v>7</v>
      </c>
      <c r="AA72" s="17">
        <v>10</v>
      </c>
      <c r="AB72" s="17">
        <v>12</v>
      </c>
      <c r="AC72" s="17">
        <v>14</v>
      </c>
      <c r="AD72" s="17">
        <v>14</v>
      </c>
      <c r="AE72" s="17">
        <v>13</v>
      </c>
      <c r="AF72" s="17">
        <v>14</v>
      </c>
      <c r="AG72" s="17">
        <v>11</v>
      </c>
      <c r="AH72" s="17">
        <v>14</v>
      </c>
      <c r="AI72" s="17">
        <v>13</v>
      </c>
      <c r="AJ72" s="17">
        <v>11</v>
      </c>
      <c r="AK72" s="17">
        <v>8</v>
      </c>
      <c r="AL72" s="17">
        <v>12</v>
      </c>
      <c r="AM72" s="17">
        <v>9</v>
      </c>
      <c r="AN72" s="17">
        <v>11</v>
      </c>
      <c r="AO72" s="17">
        <v>5</v>
      </c>
      <c r="AP72" s="17">
        <v>13</v>
      </c>
      <c r="AQ72" s="17">
        <v>10</v>
      </c>
      <c r="AR72" s="17">
        <v>13</v>
      </c>
      <c r="AS72" s="17">
        <v>13</v>
      </c>
      <c r="AT72" s="17">
        <v>13</v>
      </c>
      <c r="AU72" s="17">
        <v>15</v>
      </c>
      <c r="AV72" s="17">
        <v>14</v>
      </c>
      <c r="AW72" s="17">
        <v>9</v>
      </c>
      <c r="AX72" s="17">
        <f t="shared" si="25"/>
        <v>0.19999999999999929</v>
      </c>
      <c r="AY72" s="38" t="s">
        <v>218</v>
      </c>
      <c r="AZ72" s="57">
        <f t="shared" si="26"/>
        <v>12.25</v>
      </c>
      <c r="BA72" s="57">
        <f t="shared" si="27"/>
        <v>13.142857142857142</v>
      </c>
      <c r="BB72" s="57">
        <f t="shared" si="28"/>
        <v>12</v>
      </c>
      <c r="BC72" s="57" t="str">
        <f t="shared" si="29"/>
        <v>TW</v>
      </c>
      <c r="BD72" s="57" t="str">
        <f t="shared" si="30"/>
        <v/>
      </c>
      <c r="BE72" s="57" t="str">
        <f t="shared" si="31"/>
        <v/>
      </c>
    </row>
    <row r="73" spans="1:57" x14ac:dyDescent="0.25">
      <c r="A73" s="73"/>
      <c r="B73" s="17" t="s">
        <v>35</v>
      </c>
      <c r="C73" s="17" t="e">
        <f>AVERAGE(INDEX(D$242:ID$242,ROWS(C$2:C73)))</f>
        <v>#REF!</v>
      </c>
      <c r="D73" s="17" t="s">
        <v>119</v>
      </c>
      <c r="E73" s="17">
        <v>124</v>
      </c>
      <c r="F73" s="17">
        <v>12</v>
      </c>
      <c r="G73" s="17">
        <v>14</v>
      </c>
      <c r="H73" s="17">
        <v>9</v>
      </c>
      <c r="I73" s="17">
        <v>15</v>
      </c>
      <c r="J73" s="17">
        <v>12</v>
      </c>
      <c r="K73" s="17">
        <v>12</v>
      </c>
      <c r="L73" s="17">
        <v>12</v>
      </c>
      <c r="M73" s="17">
        <v>13</v>
      </c>
      <c r="N73" s="17">
        <v>13</v>
      </c>
      <c r="O73" s="17">
        <v>12</v>
      </c>
      <c r="P73" s="17">
        <v>10</v>
      </c>
      <c r="Q73" s="17">
        <v>11</v>
      </c>
      <c r="R73" s="17">
        <v>7</v>
      </c>
      <c r="S73" s="17">
        <v>11</v>
      </c>
      <c r="T73" s="17">
        <v>8</v>
      </c>
      <c r="U73" s="17">
        <v>10</v>
      </c>
      <c r="V73" s="17">
        <v>9</v>
      </c>
      <c r="W73" s="17">
        <v>12</v>
      </c>
      <c r="X73" s="17">
        <v>10</v>
      </c>
      <c r="Y73" s="17">
        <v>10</v>
      </c>
      <c r="Z73" s="17">
        <v>7</v>
      </c>
      <c r="AA73" s="17">
        <v>10</v>
      </c>
      <c r="AB73" s="17">
        <v>12</v>
      </c>
      <c r="AC73" s="17">
        <v>14</v>
      </c>
      <c r="AD73" s="17">
        <v>14</v>
      </c>
      <c r="AE73" s="17">
        <v>13</v>
      </c>
      <c r="AF73" s="17">
        <v>14</v>
      </c>
      <c r="AG73" s="17">
        <v>11</v>
      </c>
      <c r="AH73" s="17">
        <v>14</v>
      </c>
      <c r="AI73" s="17">
        <v>13</v>
      </c>
      <c r="AJ73" s="17">
        <v>11</v>
      </c>
      <c r="AK73" s="17">
        <v>8</v>
      </c>
      <c r="AL73" s="17">
        <v>12</v>
      </c>
      <c r="AM73" s="17">
        <v>9</v>
      </c>
      <c r="AN73" s="17">
        <v>11</v>
      </c>
      <c r="AO73" s="17">
        <v>5</v>
      </c>
      <c r="AP73" s="17">
        <v>13</v>
      </c>
      <c r="AQ73" s="17">
        <v>10</v>
      </c>
      <c r="AR73" s="17">
        <v>13</v>
      </c>
      <c r="AS73" s="17">
        <v>13</v>
      </c>
      <c r="AT73" s="17">
        <v>13</v>
      </c>
      <c r="AU73" s="17">
        <v>15</v>
      </c>
      <c r="AV73" s="17">
        <v>14</v>
      </c>
      <c r="AW73" s="17">
        <v>9</v>
      </c>
      <c r="AX73" s="17">
        <f t="shared" si="25"/>
        <v>0.19999999999999929</v>
      </c>
      <c r="AY73" s="38" t="s">
        <v>218</v>
      </c>
      <c r="AZ73" s="57">
        <f t="shared" si="26"/>
        <v>12.25</v>
      </c>
      <c r="BA73" s="57">
        <f t="shared" si="27"/>
        <v>13.142857142857142</v>
      </c>
      <c r="BB73" s="57">
        <f t="shared" si="28"/>
        <v>12</v>
      </c>
      <c r="BC73" s="57" t="str">
        <f t="shared" si="29"/>
        <v>TW</v>
      </c>
      <c r="BD73" s="57" t="str">
        <f t="shared" si="30"/>
        <v/>
      </c>
      <c r="BE73" s="57" t="str">
        <f t="shared" si="31"/>
        <v/>
      </c>
    </row>
    <row r="74" spans="1:57" x14ac:dyDescent="0.25">
      <c r="A74" s="73"/>
      <c r="B74" s="17" t="s">
        <v>36</v>
      </c>
      <c r="C74" s="17" t="e">
        <f>AVERAGE(INDEX(D$242:ID$242,ROWS(C$2:C74)))</f>
        <v>#REF!</v>
      </c>
      <c r="D74" s="17" t="s">
        <v>119</v>
      </c>
      <c r="E74" s="17">
        <v>124</v>
      </c>
      <c r="F74" s="17">
        <v>12</v>
      </c>
      <c r="G74" s="17">
        <v>14</v>
      </c>
      <c r="H74" s="17">
        <v>9</v>
      </c>
      <c r="I74" s="17">
        <v>15</v>
      </c>
      <c r="J74" s="17">
        <v>12</v>
      </c>
      <c r="K74" s="17">
        <v>12</v>
      </c>
      <c r="L74" s="17">
        <v>12</v>
      </c>
      <c r="M74" s="17">
        <v>13</v>
      </c>
      <c r="N74" s="17">
        <v>13</v>
      </c>
      <c r="O74" s="17">
        <v>12</v>
      </c>
      <c r="P74" s="17">
        <v>10</v>
      </c>
      <c r="Q74" s="17">
        <v>11</v>
      </c>
      <c r="R74" s="17">
        <v>7</v>
      </c>
      <c r="S74" s="17">
        <v>11</v>
      </c>
      <c r="T74" s="17">
        <v>8</v>
      </c>
      <c r="U74" s="17">
        <v>10</v>
      </c>
      <c r="V74" s="17">
        <v>9</v>
      </c>
      <c r="W74" s="17">
        <v>12</v>
      </c>
      <c r="X74" s="17">
        <v>10</v>
      </c>
      <c r="Y74" s="17">
        <v>10</v>
      </c>
      <c r="Z74" s="17">
        <v>7</v>
      </c>
      <c r="AA74" s="17">
        <v>10</v>
      </c>
      <c r="AB74" s="17">
        <v>12</v>
      </c>
      <c r="AC74" s="17">
        <v>14</v>
      </c>
      <c r="AD74" s="17">
        <v>14</v>
      </c>
      <c r="AE74" s="17">
        <v>13</v>
      </c>
      <c r="AF74" s="17">
        <v>14</v>
      </c>
      <c r="AG74" s="17">
        <v>11</v>
      </c>
      <c r="AH74" s="17">
        <v>14</v>
      </c>
      <c r="AI74" s="17">
        <v>13</v>
      </c>
      <c r="AJ74" s="17">
        <v>11</v>
      </c>
      <c r="AK74" s="17">
        <v>8</v>
      </c>
      <c r="AL74" s="17">
        <v>12</v>
      </c>
      <c r="AM74" s="17">
        <v>9</v>
      </c>
      <c r="AN74" s="17">
        <v>11</v>
      </c>
      <c r="AO74" s="17">
        <v>5</v>
      </c>
      <c r="AP74" s="17">
        <v>13</v>
      </c>
      <c r="AQ74" s="17">
        <v>10</v>
      </c>
      <c r="AR74" s="17">
        <v>13</v>
      </c>
      <c r="AS74" s="17">
        <v>13</v>
      </c>
      <c r="AT74" s="17">
        <v>13</v>
      </c>
      <c r="AU74" s="17">
        <v>15</v>
      </c>
      <c r="AV74" s="17">
        <v>14</v>
      </c>
      <c r="AW74" s="17">
        <v>9</v>
      </c>
      <c r="AX74" s="17">
        <f t="shared" si="25"/>
        <v>0.19999999999999929</v>
      </c>
      <c r="AY74" s="38" t="s">
        <v>218</v>
      </c>
      <c r="AZ74" s="57">
        <f t="shared" si="26"/>
        <v>12.25</v>
      </c>
      <c r="BA74" s="57">
        <f t="shared" si="27"/>
        <v>13.142857142857142</v>
      </c>
      <c r="BB74" s="57">
        <f t="shared" si="28"/>
        <v>12</v>
      </c>
      <c r="BC74" s="57" t="str">
        <f t="shared" si="29"/>
        <v>TW</v>
      </c>
      <c r="BD74" s="57" t="str">
        <f t="shared" si="30"/>
        <v/>
      </c>
      <c r="BE74" s="57" t="str">
        <f t="shared" si="31"/>
        <v/>
      </c>
    </row>
    <row r="75" spans="1:57" x14ac:dyDescent="0.25">
      <c r="A75" s="73"/>
      <c r="B75" s="17" t="s">
        <v>37</v>
      </c>
      <c r="C75" s="17" t="e">
        <f>AVERAGE(INDEX(D$242:ID$242,ROWS(C$2:C75)))</f>
        <v>#REF!</v>
      </c>
      <c r="D75" s="17" t="s">
        <v>119</v>
      </c>
      <c r="E75" s="17">
        <v>124</v>
      </c>
      <c r="F75" s="17">
        <v>12</v>
      </c>
      <c r="G75" s="17">
        <v>14</v>
      </c>
      <c r="H75" s="17">
        <v>9</v>
      </c>
      <c r="I75" s="17">
        <v>15</v>
      </c>
      <c r="J75" s="17">
        <v>12</v>
      </c>
      <c r="K75" s="17">
        <v>12</v>
      </c>
      <c r="L75" s="17">
        <v>12</v>
      </c>
      <c r="M75" s="17">
        <v>13</v>
      </c>
      <c r="N75" s="17">
        <v>13</v>
      </c>
      <c r="O75" s="17">
        <v>12</v>
      </c>
      <c r="P75" s="17">
        <v>10</v>
      </c>
      <c r="Q75" s="17">
        <v>11</v>
      </c>
      <c r="R75" s="17">
        <v>7</v>
      </c>
      <c r="S75" s="17">
        <v>11</v>
      </c>
      <c r="T75" s="17">
        <v>8</v>
      </c>
      <c r="U75" s="17">
        <v>10</v>
      </c>
      <c r="V75" s="17">
        <v>9</v>
      </c>
      <c r="W75" s="17">
        <v>12</v>
      </c>
      <c r="X75" s="17">
        <v>10</v>
      </c>
      <c r="Y75" s="17">
        <v>10</v>
      </c>
      <c r="Z75" s="17">
        <v>7</v>
      </c>
      <c r="AA75" s="17">
        <v>10</v>
      </c>
      <c r="AB75" s="17">
        <v>12</v>
      </c>
      <c r="AC75" s="17">
        <v>14</v>
      </c>
      <c r="AD75" s="17">
        <v>14</v>
      </c>
      <c r="AE75" s="17">
        <v>13</v>
      </c>
      <c r="AF75" s="17">
        <v>14</v>
      </c>
      <c r="AG75" s="17">
        <v>11</v>
      </c>
      <c r="AH75" s="17">
        <v>14</v>
      </c>
      <c r="AI75" s="17">
        <v>13</v>
      </c>
      <c r="AJ75" s="17">
        <v>11</v>
      </c>
      <c r="AK75" s="17">
        <v>8</v>
      </c>
      <c r="AL75" s="17">
        <v>12</v>
      </c>
      <c r="AM75" s="17">
        <v>9</v>
      </c>
      <c r="AN75" s="17">
        <v>11</v>
      </c>
      <c r="AO75" s="17">
        <v>5</v>
      </c>
      <c r="AP75" s="17">
        <v>13</v>
      </c>
      <c r="AQ75" s="17">
        <v>10</v>
      </c>
      <c r="AR75" s="17">
        <v>13</v>
      </c>
      <c r="AS75" s="17">
        <v>13</v>
      </c>
      <c r="AT75" s="17">
        <v>13</v>
      </c>
      <c r="AU75" s="17">
        <v>15</v>
      </c>
      <c r="AV75" s="17">
        <v>14</v>
      </c>
      <c r="AW75" s="17">
        <v>9</v>
      </c>
      <c r="AX75" s="17">
        <f t="shared" si="25"/>
        <v>0.19999999999999929</v>
      </c>
      <c r="AY75" s="38" t="s">
        <v>218</v>
      </c>
      <c r="AZ75" s="57">
        <f t="shared" si="26"/>
        <v>12.25</v>
      </c>
      <c r="BA75" s="57">
        <f t="shared" si="27"/>
        <v>13.142857142857142</v>
      </c>
      <c r="BB75" s="57">
        <f t="shared" si="28"/>
        <v>12</v>
      </c>
      <c r="BC75" s="57" t="str">
        <f t="shared" si="29"/>
        <v>TW</v>
      </c>
      <c r="BD75" s="57" t="str">
        <f t="shared" si="30"/>
        <v/>
      </c>
      <c r="BE75" s="57" t="str">
        <f t="shared" si="31"/>
        <v/>
      </c>
    </row>
    <row r="76" spans="1:57" x14ac:dyDescent="0.25">
      <c r="A76" s="73"/>
      <c r="B76" s="17" t="s">
        <v>38</v>
      </c>
      <c r="C76" s="17" t="e">
        <f>AVERAGE(INDEX(D$242:ID$242,ROWS(C$2:C76)))</f>
        <v>#REF!</v>
      </c>
      <c r="D76" s="17" t="s">
        <v>119</v>
      </c>
      <c r="E76" s="17">
        <v>124</v>
      </c>
      <c r="F76" s="17">
        <v>12</v>
      </c>
      <c r="G76" s="17">
        <v>14</v>
      </c>
      <c r="H76" s="17">
        <v>9</v>
      </c>
      <c r="I76" s="17">
        <v>15</v>
      </c>
      <c r="J76" s="17">
        <v>12</v>
      </c>
      <c r="K76" s="17">
        <v>12</v>
      </c>
      <c r="L76" s="17">
        <v>12</v>
      </c>
      <c r="M76" s="17">
        <v>13</v>
      </c>
      <c r="N76" s="17">
        <v>13</v>
      </c>
      <c r="O76" s="17">
        <v>12</v>
      </c>
      <c r="P76" s="17">
        <v>10</v>
      </c>
      <c r="Q76" s="17">
        <v>11</v>
      </c>
      <c r="R76" s="17">
        <v>7</v>
      </c>
      <c r="S76" s="17">
        <v>11</v>
      </c>
      <c r="T76" s="17">
        <v>8</v>
      </c>
      <c r="U76" s="17">
        <v>10</v>
      </c>
      <c r="V76" s="17">
        <v>9</v>
      </c>
      <c r="W76" s="17">
        <v>12</v>
      </c>
      <c r="X76" s="17">
        <v>10</v>
      </c>
      <c r="Y76" s="17">
        <v>10</v>
      </c>
      <c r="Z76" s="17">
        <v>7</v>
      </c>
      <c r="AA76" s="17">
        <v>10</v>
      </c>
      <c r="AB76" s="17">
        <v>12</v>
      </c>
      <c r="AC76" s="17">
        <v>14</v>
      </c>
      <c r="AD76" s="17">
        <v>14</v>
      </c>
      <c r="AE76" s="17">
        <v>13</v>
      </c>
      <c r="AF76" s="17">
        <v>14</v>
      </c>
      <c r="AG76" s="17">
        <v>11</v>
      </c>
      <c r="AH76" s="17">
        <v>14</v>
      </c>
      <c r="AI76" s="17">
        <v>13</v>
      </c>
      <c r="AJ76" s="17">
        <v>11</v>
      </c>
      <c r="AK76" s="17">
        <v>8</v>
      </c>
      <c r="AL76" s="17">
        <v>12</v>
      </c>
      <c r="AM76" s="17">
        <v>9</v>
      </c>
      <c r="AN76" s="17">
        <v>11</v>
      </c>
      <c r="AO76" s="17">
        <v>5</v>
      </c>
      <c r="AP76" s="17">
        <v>13</v>
      </c>
      <c r="AQ76" s="17">
        <v>10</v>
      </c>
      <c r="AR76" s="17">
        <v>13</v>
      </c>
      <c r="AS76" s="17">
        <v>13</v>
      </c>
      <c r="AT76" s="17">
        <v>13</v>
      </c>
      <c r="AU76" s="17">
        <v>15</v>
      </c>
      <c r="AV76" s="17">
        <v>14</v>
      </c>
      <c r="AW76" s="17">
        <v>9</v>
      </c>
      <c r="AX76" s="17">
        <f t="shared" si="25"/>
        <v>0.19999999999999929</v>
      </c>
      <c r="AY76" s="38" t="s">
        <v>218</v>
      </c>
      <c r="AZ76" s="57">
        <f t="shared" si="26"/>
        <v>12.25</v>
      </c>
      <c r="BA76" s="57">
        <f t="shared" si="27"/>
        <v>13.142857142857142</v>
      </c>
      <c r="BB76" s="57">
        <f t="shared" si="28"/>
        <v>12</v>
      </c>
      <c r="BC76" s="57" t="str">
        <f t="shared" si="29"/>
        <v>TW</v>
      </c>
      <c r="BD76" s="57" t="str">
        <f t="shared" si="30"/>
        <v/>
      </c>
      <c r="BE76" s="57" t="str">
        <f t="shared" si="31"/>
        <v/>
      </c>
    </row>
    <row r="77" spans="1:57" x14ac:dyDescent="0.25">
      <c r="A77" s="73"/>
      <c r="B77" s="17" t="s">
        <v>39</v>
      </c>
      <c r="C77" s="17" t="e">
        <f>AVERAGE(INDEX(D$242:ID$242,ROWS(C$2:C77)))</f>
        <v>#REF!</v>
      </c>
      <c r="D77" s="17" t="s">
        <v>119</v>
      </c>
      <c r="E77" s="17">
        <v>124</v>
      </c>
      <c r="F77" s="17">
        <v>12</v>
      </c>
      <c r="G77" s="17">
        <v>14</v>
      </c>
      <c r="H77" s="17">
        <v>9</v>
      </c>
      <c r="I77" s="17">
        <v>15</v>
      </c>
      <c r="J77" s="17">
        <v>12</v>
      </c>
      <c r="K77" s="17">
        <v>12</v>
      </c>
      <c r="L77" s="17">
        <v>12</v>
      </c>
      <c r="M77" s="17">
        <v>13</v>
      </c>
      <c r="N77" s="17">
        <v>13</v>
      </c>
      <c r="O77" s="17">
        <v>12</v>
      </c>
      <c r="P77" s="17">
        <v>10</v>
      </c>
      <c r="Q77" s="17">
        <v>11</v>
      </c>
      <c r="R77" s="17">
        <v>7</v>
      </c>
      <c r="S77" s="17">
        <v>11</v>
      </c>
      <c r="T77" s="17">
        <v>8</v>
      </c>
      <c r="U77" s="17">
        <v>10</v>
      </c>
      <c r="V77" s="17">
        <v>9</v>
      </c>
      <c r="W77" s="17">
        <v>12</v>
      </c>
      <c r="X77" s="17">
        <v>10</v>
      </c>
      <c r="Y77" s="17">
        <v>10</v>
      </c>
      <c r="Z77" s="17">
        <v>7</v>
      </c>
      <c r="AA77" s="17">
        <v>10</v>
      </c>
      <c r="AB77" s="17">
        <v>12</v>
      </c>
      <c r="AC77" s="17">
        <v>14</v>
      </c>
      <c r="AD77" s="17">
        <v>14</v>
      </c>
      <c r="AE77" s="17">
        <v>13</v>
      </c>
      <c r="AF77" s="17">
        <v>14</v>
      </c>
      <c r="AG77" s="17">
        <v>11</v>
      </c>
      <c r="AH77" s="17">
        <v>14</v>
      </c>
      <c r="AI77" s="17">
        <v>13</v>
      </c>
      <c r="AJ77" s="17">
        <v>11</v>
      </c>
      <c r="AK77" s="17">
        <v>8</v>
      </c>
      <c r="AL77" s="17">
        <v>12</v>
      </c>
      <c r="AM77" s="17">
        <v>9</v>
      </c>
      <c r="AN77" s="17">
        <v>11</v>
      </c>
      <c r="AO77" s="17">
        <v>5</v>
      </c>
      <c r="AP77" s="17">
        <v>13</v>
      </c>
      <c r="AQ77" s="17">
        <v>10</v>
      </c>
      <c r="AR77" s="17">
        <v>13</v>
      </c>
      <c r="AS77" s="17">
        <v>13</v>
      </c>
      <c r="AT77" s="17">
        <v>13</v>
      </c>
      <c r="AU77" s="17">
        <v>15</v>
      </c>
      <c r="AV77" s="17">
        <v>14</v>
      </c>
      <c r="AW77" s="17">
        <v>9</v>
      </c>
      <c r="AX77" s="17">
        <f t="shared" si="25"/>
        <v>0.19999999999999929</v>
      </c>
      <c r="AY77" s="38" t="s">
        <v>218</v>
      </c>
      <c r="AZ77" s="57">
        <f t="shared" si="26"/>
        <v>12.25</v>
      </c>
      <c r="BA77" s="57">
        <f t="shared" si="27"/>
        <v>13.142857142857142</v>
      </c>
      <c r="BB77" s="57">
        <f t="shared" si="28"/>
        <v>12</v>
      </c>
      <c r="BC77" s="57" t="str">
        <f t="shared" si="29"/>
        <v>TW</v>
      </c>
      <c r="BD77" s="57" t="str">
        <f t="shared" si="30"/>
        <v/>
      </c>
      <c r="BE77" s="57" t="str">
        <f t="shared" si="31"/>
        <v/>
      </c>
    </row>
    <row r="78" spans="1:57" x14ac:dyDescent="0.25">
      <c r="A78" s="73"/>
      <c r="B78" s="17" t="s">
        <v>40</v>
      </c>
      <c r="C78" s="17" t="e">
        <f>AVERAGE(INDEX(D$242:ID$242,ROWS(C$2:C78)))</f>
        <v>#REF!</v>
      </c>
      <c r="D78" s="17" t="s">
        <v>119</v>
      </c>
      <c r="E78" s="17">
        <v>124</v>
      </c>
      <c r="F78" s="17">
        <v>12</v>
      </c>
      <c r="G78" s="17">
        <v>14</v>
      </c>
      <c r="H78" s="17">
        <v>9</v>
      </c>
      <c r="I78" s="17">
        <v>15</v>
      </c>
      <c r="J78" s="17">
        <v>12</v>
      </c>
      <c r="K78" s="17">
        <v>12</v>
      </c>
      <c r="L78" s="17">
        <v>12</v>
      </c>
      <c r="M78" s="17">
        <v>13</v>
      </c>
      <c r="N78" s="17">
        <v>13</v>
      </c>
      <c r="O78" s="17">
        <v>12</v>
      </c>
      <c r="P78" s="17">
        <v>10</v>
      </c>
      <c r="Q78" s="17">
        <v>11</v>
      </c>
      <c r="R78" s="17">
        <v>7</v>
      </c>
      <c r="S78" s="17">
        <v>11</v>
      </c>
      <c r="T78" s="17">
        <v>8</v>
      </c>
      <c r="U78" s="17">
        <v>10</v>
      </c>
      <c r="V78" s="17">
        <v>9</v>
      </c>
      <c r="W78" s="17">
        <v>12</v>
      </c>
      <c r="X78" s="17">
        <v>10</v>
      </c>
      <c r="Y78" s="17">
        <v>10</v>
      </c>
      <c r="Z78" s="17">
        <v>7</v>
      </c>
      <c r="AA78" s="17">
        <v>10</v>
      </c>
      <c r="AB78" s="17">
        <v>12</v>
      </c>
      <c r="AC78" s="17">
        <v>14</v>
      </c>
      <c r="AD78" s="17">
        <v>14</v>
      </c>
      <c r="AE78" s="17">
        <v>13</v>
      </c>
      <c r="AF78" s="17">
        <v>14</v>
      </c>
      <c r="AG78" s="17">
        <v>11</v>
      </c>
      <c r="AH78" s="17">
        <v>14</v>
      </c>
      <c r="AI78" s="17">
        <v>13</v>
      </c>
      <c r="AJ78" s="17">
        <v>11</v>
      </c>
      <c r="AK78" s="17">
        <v>8</v>
      </c>
      <c r="AL78" s="17">
        <v>12</v>
      </c>
      <c r="AM78" s="17">
        <v>9</v>
      </c>
      <c r="AN78" s="17">
        <v>11</v>
      </c>
      <c r="AO78" s="17">
        <v>5</v>
      </c>
      <c r="AP78" s="17">
        <v>13</v>
      </c>
      <c r="AQ78" s="17">
        <v>10</v>
      </c>
      <c r="AR78" s="17">
        <v>13</v>
      </c>
      <c r="AS78" s="17">
        <v>13</v>
      </c>
      <c r="AT78" s="17">
        <v>13</v>
      </c>
      <c r="AU78" s="17">
        <v>15</v>
      </c>
      <c r="AV78" s="17">
        <v>14</v>
      </c>
      <c r="AW78" s="17">
        <v>9</v>
      </c>
      <c r="AX78" s="17">
        <f t="shared" si="25"/>
        <v>0.19999999999999929</v>
      </c>
      <c r="AY78" s="38" t="s">
        <v>218</v>
      </c>
      <c r="AZ78" s="57">
        <f t="shared" si="26"/>
        <v>12.25</v>
      </c>
      <c r="BA78" s="57">
        <f t="shared" si="27"/>
        <v>13.142857142857142</v>
      </c>
      <c r="BB78" s="57">
        <f t="shared" si="28"/>
        <v>12</v>
      </c>
      <c r="BC78" s="57" t="str">
        <f t="shared" si="29"/>
        <v>TW</v>
      </c>
      <c r="BD78" s="57" t="str">
        <f t="shared" si="30"/>
        <v/>
      </c>
      <c r="BE78" s="57" t="str">
        <f t="shared" si="31"/>
        <v/>
      </c>
    </row>
    <row r="79" spans="1:57" x14ac:dyDescent="0.25">
      <c r="A79" s="73"/>
      <c r="B79" s="17" t="s">
        <v>41</v>
      </c>
      <c r="C79" s="17" t="e">
        <f>AVERAGE(INDEX(D$242:ID$242,ROWS(C$2:C79)))</f>
        <v>#REF!</v>
      </c>
      <c r="D79" s="17" t="s">
        <v>119</v>
      </c>
      <c r="E79" s="17">
        <v>124</v>
      </c>
      <c r="F79" s="17">
        <v>12</v>
      </c>
      <c r="G79" s="17">
        <v>14</v>
      </c>
      <c r="H79" s="17">
        <v>9</v>
      </c>
      <c r="I79" s="17">
        <v>15</v>
      </c>
      <c r="J79" s="17">
        <v>12</v>
      </c>
      <c r="K79" s="17">
        <v>12</v>
      </c>
      <c r="L79" s="17">
        <v>12</v>
      </c>
      <c r="M79" s="17">
        <v>13</v>
      </c>
      <c r="N79" s="17">
        <v>13</v>
      </c>
      <c r="O79" s="17">
        <v>12</v>
      </c>
      <c r="P79" s="17">
        <v>10</v>
      </c>
      <c r="Q79" s="17">
        <v>11</v>
      </c>
      <c r="R79" s="17">
        <v>7</v>
      </c>
      <c r="S79" s="17">
        <v>11</v>
      </c>
      <c r="T79" s="17">
        <v>8</v>
      </c>
      <c r="U79" s="17">
        <v>10</v>
      </c>
      <c r="V79" s="17">
        <v>9</v>
      </c>
      <c r="W79" s="17">
        <v>12</v>
      </c>
      <c r="X79" s="17">
        <v>10</v>
      </c>
      <c r="Y79" s="17">
        <v>10</v>
      </c>
      <c r="Z79" s="17">
        <v>7</v>
      </c>
      <c r="AA79" s="17">
        <v>10</v>
      </c>
      <c r="AB79" s="17">
        <v>12</v>
      </c>
      <c r="AC79" s="17">
        <v>14</v>
      </c>
      <c r="AD79" s="17">
        <v>14</v>
      </c>
      <c r="AE79" s="17">
        <v>13</v>
      </c>
      <c r="AF79" s="17">
        <v>14</v>
      </c>
      <c r="AG79" s="17">
        <v>11</v>
      </c>
      <c r="AH79" s="17">
        <v>14</v>
      </c>
      <c r="AI79" s="17">
        <v>13</v>
      </c>
      <c r="AJ79" s="17">
        <v>11</v>
      </c>
      <c r="AK79" s="17">
        <v>8</v>
      </c>
      <c r="AL79" s="17">
        <v>12</v>
      </c>
      <c r="AM79" s="17">
        <v>9</v>
      </c>
      <c r="AN79" s="17">
        <v>11</v>
      </c>
      <c r="AO79" s="17">
        <v>5</v>
      </c>
      <c r="AP79" s="17">
        <v>13</v>
      </c>
      <c r="AQ79" s="17">
        <v>10</v>
      </c>
      <c r="AR79" s="17">
        <v>13</v>
      </c>
      <c r="AS79" s="17">
        <v>13</v>
      </c>
      <c r="AT79" s="17">
        <v>13</v>
      </c>
      <c r="AU79" s="17">
        <v>15</v>
      </c>
      <c r="AV79" s="17">
        <v>14</v>
      </c>
      <c r="AW79" s="17">
        <v>9</v>
      </c>
      <c r="AX79" s="17">
        <f t="shared" si="25"/>
        <v>0.19999999999999929</v>
      </c>
      <c r="AY79" t="s">
        <v>218</v>
      </c>
      <c r="AZ79" s="57">
        <f t="shared" si="26"/>
        <v>12.25</v>
      </c>
      <c r="BA79" s="57">
        <f t="shared" si="27"/>
        <v>13.142857142857142</v>
      </c>
      <c r="BB79" s="57">
        <f t="shared" si="28"/>
        <v>12</v>
      </c>
      <c r="BC79" s="57" t="str">
        <f t="shared" si="29"/>
        <v>TW</v>
      </c>
      <c r="BD79" s="57" t="str">
        <f t="shared" si="30"/>
        <v/>
      </c>
      <c r="BE79" s="57" t="str">
        <f t="shared" si="31"/>
        <v/>
      </c>
    </row>
    <row r="80" spans="1:57" x14ac:dyDescent="0.25">
      <c r="A80" s="73" t="s">
        <v>66</v>
      </c>
      <c r="B80" s="17" t="s">
        <v>29</v>
      </c>
      <c r="C80" s="17" t="e">
        <f>AVERAGE(INDEX(D$242:ID$242,ROWS(C$2:C80)))</f>
        <v>#REF!</v>
      </c>
      <c r="D80" t="s">
        <v>122</v>
      </c>
      <c r="E80" s="17">
        <v>158</v>
      </c>
      <c r="F80" s="17">
        <v>12</v>
      </c>
      <c r="G80" s="17">
        <v>17</v>
      </c>
      <c r="H80" s="17">
        <v>12</v>
      </c>
      <c r="I80" s="17">
        <v>14</v>
      </c>
      <c r="J80" s="17">
        <v>14</v>
      </c>
      <c r="K80" s="17">
        <v>17</v>
      </c>
      <c r="L80" s="17">
        <v>13</v>
      </c>
      <c r="M80" s="17">
        <v>15</v>
      </c>
      <c r="N80" s="17">
        <v>14</v>
      </c>
      <c r="O80" s="17">
        <v>14</v>
      </c>
      <c r="P80" s="17">
        <v>12</v>
      </c>
      <c r="Q80" s="17">
        <v>15</v>
      </c>
      <c r="R80" s="17">
        <v>12</v>
      </c>
      <c r="S80" s="17">
        <v>9</v>
      </c>
      <c r="T80" s="17">
        <v>9</v>
      </c>
      <c r="U80" s="17">
        <v>13</v>
      </c>
      <c r="V80" s="17">
        <v>9</v>
      </c>
      <c r="W80" s="17">
        <v>15</v>
      </c>
      <c r="X80" s="17">
        <v>17</v>
      </c>
      <c r="Y80" s="17">
        <v>13</v>
      </c>
      <c r="Z80" s="17">
        <v>16</v>
      </c>
      <c r="AA80" s="17">
        <v>15</v>
      </c>
      <c r="AB80" s="17">
        <v>15</v>
      </c>
      <c r="AC80" s="17">
        <v>17</v>
      </c>
      <c r="AD80" s="17">
        <v>20</v>
      </c>
      <c r="AE80" s="17">
        <v>16</v>
      </c>
      <c r="AF80" s="17">
        <v>17</v>
      </c>
      <c r="AG80" s="17">
        <v>19</v>
      </c>
      <c r="AH80" s="17">
        <v>14</v>
      </c>
      <c r="AI80" s="17">
        <v>13</v>
      </c>
      <c r="AJ80" s="17">
        <v>16</v>
      </c>
      <c r="AK80" s="17">
        <v>4</v>
      </c>
      <c r="AL80" s="17">
        <v>13</v>
      </c>
      <c r="AM80" s="17">
        <v>13</v>
      </c>
      <c r="AN80" s="17">
        <v>16</v>
      </c>
      <c r="AO80" s="17">
        <v>10</v>
      </c>
      <c r="AP80" s="17">
        <v>7</v>
      </c>
      <c r="AQ80" s="17">
        <v>11</v>
      </c>
      <c r="AR80" s="17">
        <v>13</v>
      </c>
      <c r="AS80" s="17">
        <v>18</v>
      </c>
      <c r="AT80" s="17">
        <v>10</v>
      </c>
      <c r="AU80" s="17">
        <v>16</v>
      </c>
      <c r="AV80" s="17">
        <v>14</v>
      </c>
      <c r="AW80" s="17">
        <v>16</v>
      </c>
      <c r="AX80" s="17">
        <f t="shared" si="25"/>
        <v>1.4000000000000004</v>
      </c>
      <c r="AY80" s="38" t="s">
        <v>212</v>
      </c>
      <c r="AZ80" s="57">
        <f t="shared" si="26"/>
        <v>11.875</v>
      </c>
      <c r="BA80" s="57">
        <f t="shared" si="27"/>
        <v>16.428571428571427</v>
      </c>
      <c r="BB80" s="57">
        <f t="shared" si="28"/>
        <v>15</v>
      </c>
      <c r="BC80" s="57" t="str">
        <f t="shared" si="29"/>
        <v>TW</v>
      </c>
      <c r="BD80" s="57" t="str">
        <f t="shared" si="30"/>
        <v>PLM</v>
      </c>
      <c r="BE80" s="57" t="str">
        <f t="shared" si="31"/>
        <v>Sht</v>
      </c>
    </row>
    <row r="81" spans="1:57" x14ac:dyDescent="0.25">
      <c r="A81" s="73"/>
      <c r="B81" s="17" t="s">
        <v>30</v>
      </c>
      <c r="C81" s="17" t="e">
        <f>AVERAGE(INDEX(D$242:ID$242,ROWS(C$2:C81)))</f>
        <v>#REF!</v>
      </c>
      <c r="D81" s="17" t="s">
        <v>122</v>
      </c>
      <c r="E81" s="17">
        <v>158</v>
      </c>
      <c r="F81" s="17">
        <v>12</v>
      </c>
      <c r="G81" s="17">
        <v>17</v>
      </c>
      <c r="H81" s="17">
        <v>12</v>
      </c>
      <c r="I81" s="17">
        <v>14</v>
      </c>
      <c r="J81" s="17">
        <v>14</v>
      </c>
      <c r="K81" s="17">
        <v>17</v>
      </c>
      <c r="L81" s="17">
        <v>13</v>
      </c>
      <c r="M81" s="17">
        <v>15</v>
      </c>
      <c r="N81" s="17">
        <v>14</v>
      </c>
      <c r="O81" s="17">
        <v>14</v>
      </c>
      <c r="P81" s="17">
        <v>12</v>
      </c>
      <c r="Q81" s="17">
        <v>15</v>
      </c>
      <c r="R81" s="17">
        <v>12</v>
      </c>
      <c r="S81" s="17">
        <v>9</v>
      </c>
      <c r="T81" s="17">
        <v>9</v>
      </c>
      <c r="U81" s="17">
        <v>13</v>
      </c>
      <c r="V81" s="17">
        <v>9</v>
      </c>
      <c r="W81" s="17">
        <v>15</v>
      </c>
      <c r="X81" s="17">
        <v>17</v>
      </c>
      <c r="Y81" s="17">
        <v>13</v>
      </c>
      <c r="Z81" s="17">
        <v>16</v>
      </c>
      <c r="AA81" s="17">
        <v>15</v>
      </c>
      <c r="AB81" s="17">
        <v>15</v>
      </c>
      <c r="AC81" s="17">
        <v>17</v>
      </c>
      <c r="AD81" s="17">
        <v>20</v>
      </c>
      <c r="AE81" s="17">
        <v>16</v>
      </c>
      <c r="AF81" s="17">
        <v>17</v>
      </c>
      <c r="AG81" s="17">
        <v>19</v>
      </c>
      <c r="AH81" s="17">
        <v>14</v>
      </c>
      <c r="AI81" s="17">
        <v>13</v>
      </c>
      <c r="AJ81" s="17">
        <v>16</v>
      </c>
      <c r="AK81" s="17">
        <v>4</v>
      </c>
      <c r="AL81" s="17">
        <v>13</v>
      </c>
      <c r="AM81" s="17">
        <v>13</v>
      </c>
      <c r="AN81" s="17">
        <v>16</v>
      </c>
      <c r="AO81" s="17">
        <v>10</v>
      </c>
      <c r="AP81" s="17">
        <v>7</v>
      </c>
      <c r="AQ81" s="17">
        <v>11</v>
      </c>
      <c r="AR81" s="17">
        <v>13</v>
      </c>
      <c r="AS81" s="17">
        <v>18</v>
      </c>
      <c r="AT81" s="17">
        <v>10</v>
      </c>
      <c r="AU81" s="17">
        <v>16</v>
      </c>
      <c r="AV81" s="17">
        <v>14</v>
      </c>
      <c r="AW81" s="17">
        <v>16</v>
      </c>
      <c r="AX81" s="17">
        <f t="shared" si="25"/>
        <v>1.4000000000000004</v>
      </c>
      <c r="AY81" s="38" t="s">
        <v>212</v>
      </c>
      <c r="AZ81" s="57">
        <f t="shared" si="26"/>
        <v>11.875</v>
      </c>
      <c r="BA81" s="57">
        <f t="shared" si="27"/>
        <v>16.428571428571427</v>
      </c>
      <c r="BB81" s="57">
        <f t="shared" si="28"/>
        <v>15</v>
      </c>
      <c r="BC81" s="57" t="str">
        <f t="shared" si="29"/>
        <v>TW</v>
      </c>
      <c r="BD81" s="57" t="str">
        <f t="shared" si="30"/>
        <v>PLM</v>
      </c>
      <c r="BE81" s="57" t="str">
        <f t="shared" si="31"/>
        <v>Sht</v>
      </c>
    </row>
    <row r="82" spans="1:57" x14ac:dyDescent="0.25">
      <c r="A82" s="73"/>
      <c r="B82" s="17" t="s">
        <v>31</v>
      </c>
      <c r="C82" s="17" t="e">
        <f>AVERAGE(INDEX(D$242:ID$242,ROWS(C$2:C82)))</f>
        <v>#REF!</v>
      </c>
      <c r="D82" s="17" t="s">
        <v>122</v>
      </c>
      <c r="E82" s="17">
        <v>158</v>
      </c>
      <c r="F82" s="17">
        <v>12</v>
      </c>
      <c r="G82" s="17">
        <v>17</v>
      </c>
      <c r="H82" s="17">
        <v>12</v>
      </c>
      <c r="I82" s="17">
        <v>14</v>
      </c>
      <c r="J82" s="17">
        <v>14</v>
      </c>
      <c r="K82" s="17">
        <v>17</v>
      </c>
      <c r="L82" s="17">
        <v>13</v>
      </c>
      <c r="M82" s="17">
        <v>15</v>
      </c>
      <c r="N82" s="17">
        <v>14</v>
      </c>
      <c r="O82" s="17">
        <v>14</v>
      </c>
      <c r="P82" s="17">
        <v>12</v>
      </c>
      <c r="Q82" s="17">
        <v>15</v>
      </c>
      <c r="R82" s="17">
        <v>12</v>
      </c>
      <c r="S82" s="17">
        <v>9</v>
      </c>
      <c r="T82" s="17">
        <v>9</v>
      </c>
      <c r="U82" s="17">
        <v>13</v>
      </c>
      <c r="V82" s="17">
        <v>9</v>
      </c>
      <c r="W82" s="17">
        <v>15</v>
      </c>
      <c r="X82" s="17">
        <v>17</v>
      </c>
      <c r="Y82" s="17">
        <v>13</v>
      </c>
      <c r="Z82" s="17">
        <v>16</v>
      </c>
      <c r="AA82" s="17">
        <v>15</v>
      </c>
      <c r="AB82" s="17">
        <v>15</v>
      </c>
      <c r="AC82" s="17">
        <v>17</v>
      </c>
      <c r="AD82" s="17">
        <v>20</v>
      </c>
      <c r="AE82" s="17">
        <v>16</v>
      </c>
      <c r="AF82" s="17">
        <v>17</v>
      </c>
      <c r="AG82" s="17">
        <v>19</v>
      </c>
      <c r="AH82" s="17">
        <v>14</v>
      </c>
      <c r="AI82" s="17">
        <v>13</v>
      </c>
      <c r="AJ82" s="17">
        <v>16</v>
      </c>
      <c r="AK82" s="17">
        <v>4</v>
      </c>
      <c r="AL82" s="17">
        <v>13</v>
      </c>
      <c r="AM82" s="17">
        <v>13</v>
      </c>
      <c r="AN82" s="17">
        <v>16</v>
      </c>
      <c r="AO82" s="17">
        <v>10</v>
      </c>
      <c r="AP82" s="17">
        <v>7</v>
      </c>
      <c r="AQ82" s="17">
        <v>11</v>
      </c>
      <c r="AR82" s="17">
        <v>13</v>
      </c>
      <c r="AS82" s="17">
        <v>18</v>
      </c>
      <c r="AT82" s="17">
        <v>10</v>
      </c>
      <c r="AU82" s="17">
        <v>16</v>
      </c>
      <c r="AV82" s="17">
        <v>14</v>
      </c>
      <c r="AW82" s="17">
        <v>16</v>
      </c>
      <c r="AX82" s="17">
        <f t="shared" si="25"/>
        <v>1.4000000000000004</v>
      </c>
      <c r="AY82" s="38" t="s">
        <v>212</v>
      </c>
      <c r="AZ82" s="57">
        <f t="shared" si="26"/>
        <v>11.875</v>
      </c>
      <c r="BA82" s="57">
        <f t="shared" si="27"/>
        <v>16.428571428571427</v>
      </c>
      <c r="BB82" s="57">
        <f t="shared" si="28"/>
        <v>15</v>
      </c>
      <c r="BC82" s="57" t="str">
        <f t="shared" si="29"/>
        <v>TW</v>
      </c>
      <c r="BD82" s="57" t="str">
        <f t="shared" si="30"/>
        <v>PLM</v>
      </c>
      <c r="BE82" s="57" t="str">
        <f t="shared" si="31"/>
        <v>Sht</v>
      </c>
    </row>
    <row r="83" spans="1:57" x14ac:dyDescent="0.25">
      <c r="A83" s="73"/>
      <c r="B83" s="17" t="s">
        <v>32</v>
      </c>
      <c r="C83" s="17" t="e">
        <f>AVERAGE(INDEX(D$242:ID$242,ROWS(C$2:C83)))</f>
        <v>#REF!</v>
      </c>
      <c r="D83" s="17" t="s">
        <v>122</v>
      </c>
      <c r="E83" s="17">
        <v>158</v>
      </c>
      <c r="F83" s="17">
        <v>12</v>
      </c>
      <c r="G83" s="17">
        <v>17</v>
      </c>
      <c r="H83" s="17">
        <v>12</v>
      </c>
      <c r="I83" s="17">
        <v>14</v>
      </c>
      <c r="J83" s="17">
        <v>14</v>
      </c>
      <c r="K83" s="17">
        <v>17</v>
      </c>
      <c r="L83" s="17">
        <v>13</v>
      </c>
      <c r="M83" s="17">
        <v>15</v>
      </c>
      <c r="N83" s="17">
        <v>14</v>
      </c>
      <c r="O83" s="17">
        <v>14</v>
      </c>
      <c r="P83" s="17">
        <v>12</v>
      </c>
      <c r="Q83" s="17">
        <v>15</v>
      </c>
      <c r="R83" s="17">
        <v>12</v>
      </c>
      <c r="S83" s="17">
        <v>9</v>
      </c>
      <c r="T83" s="17">
        <v>9</v>
      </c>
      <c r="U83" s="17">
        <v>13</v>
      </c>
      <c r="V83" s="17">
        <v>9</v>
      </c>
      <c r="W83" s="17">
        <v>15</v>
      </c>
      <c r="X83" s="17">
        <v>17</v>
      </c>
      <c r="Y83" s="17">
        <v>13</v>
      </c>
      <c r="Z83" s="17">
        <v>16</v>
      </c>
      <c r="AA83" s="17">
        <v>15</v>
      </c>
      <c r="AB83" s="17">
        <v>15</v>
      </c>
      <c r="AC83" s="17">
        <v>17</v>
      </c>
      <c r="AD83" s="17">
        <v>20</v>
      </c>
      <c r="AE83" s="17">
        <v>16</v>
      </c>
      <c r="AF83" s="17">
        <v>17</v>
      </c>
      <c r="AG83" s="17">
        <v>19</v>
      </c>
      <c r="AH83" s="17">
        <v>14</v>
      </c>
      <c r="AI83" s="17">
        <v>13</v>
      </c>
      <c r="AJ83" s="17">
        <v>16</v>
      </c>
      <c r="AK83" s="17">
        <v>4</v>
      </c>
      <c r="AL83" s="17">
        <v>13</v>
      </c>
      <c r="AM83" s="17">
        <v>13</v>
      </c>
      <c r="AN83" s="17">
        <v>16</v>
      </c>
      <c r="AO83" s="17">
        <v>10</v>
      </c>
      <c r="AP83" s="17">
        <v>7</v>
      </c>
      <c r="AQ83" s="17">
        <v>11</v>
      </c>
      <c r="AR83" s="17">
        <v>13</v>
      </c>
      <c r="AS83" s="17">
        <v>18</v>
      </c>
      <c r="AT83" s="17">
        <v>10</v>
      </c>
      <c r="AU83" s="17">
        <v>16</v>
      </c>
      <c r="AV83" s="17">
        <v>14</v>
      </c>
      <c r="AW83" s="17">
        <v>16</v>
      </c>
      <c r="AX83" s="17">
        <f t="shared" si="25"/>
        <v>1.4000000000000004</v>
      </c>
      <c r="AY83" s="38" t="s">
        <v>212</v>
      </c>
      <c r="AZ83" s="57">
        <f t="shared" si="26"/>
        <v>11.875</v>
      </c>
      <c r="BA83" s="57">
        <f t="shared" si="27"/>
        <v>16.428571428571427</v>
      </c>
      <c r="BB83" s="57">
        <f t="shared" si="28"/>
        <v>15</v>
      </c>
      <c r="BC83" s="57" t="str">
        <f t="shared" si="29"/>
        <v>TW</v>
      </c>
      <c r="BD83" s="57" t="str">
        <f t="shared" si="30"/>
        <v>PLM</v>
      </c>
      <c r="BE83" s="57" t="str">
        <f t="shared" si="31"/>
        <v>Sht</v>
      </c>
    </row>
    <row r="84" spans="1:57" x14ac:dyDescent="0.25">
      <c r="A84" s="73"/>
      <c r="B84" s="17" t="s">
        <v>33</v>
      </c>
      <c r="C84" s="17" t="e">
        <f>AVERAGE(INDEX(D$242:ID$242,ROWS(C$2:C84)))</f>
        <v>#REF!</v>
      </c>
      <c r="D84" s="17" t="s">
        <v>122</v>
      </c>
      <c r="E84" s="17">
        <v>158</v>
      </c>
      <c r="F84" s="17">
        <v>12</v>
      </c>
      <c r="G84" s="17">
        <v>17</v>
      </c>
      <c r="H84" s="17">
        <v>12</v>
      </c>
      <c r="I84" s="17">
        <v>14</v>
      </c>
      <c r="J84" s="17">
        <v>14</v>
      </c>
      <c r="K84" s="17">
        <v>17</v>
      </c>
      <c r="L84" s="17">
        <v>13</v>
      </c>
      <c r="M84" s="17">
        <v>15</v>
      </c>
      <c r="N84" s="17">
        <v>14</v>
      </c>
      <c r="O84" s="17">
        <v>14</v>
      </c>
      <c r="P84" s="17">
        <v>12</v>
      </c>
      <c r="Q84" s="17">
        <v>15</v>
      </c>
      <c r="R84" s="17">
        <v>12</v>
      </c>
      <c r="S84" s="17">
        <v>9</v>
      </c>
      <c r="T84" s="17">
        <v>9</v>
      </c>
      <c r="U84" s="17">
        <v>13</v>
      </c>
      <c r="V84" s="17">
        <v>9</v>
      </c>
      <c r="W84" s="17">
        <v>15</v>
      </c>
      <c r="X84" s="17">
        <v>17</v>
      </c>
      <c r="Y84" s="17">
        <v>13</v>
      </c>
      <c r="Z84" s="17">
        <v>16</v>
      </c>
      <c r="AA84" s="17">
        <v>15</v>
      </c>
      <c r="AB84" s="17">
        <v>15</v>
      </c>
      <c r="AC84" s="17">
        <v>17</v>
      </c>
      <c r="AD84" s="17">
        <v>20</v>
      </c>
      <c r="AE84" s="17">
        <v>16</v>
      </c>
      <c r="AF84" s="17">
        <v>17</v>
      </c>
      <c r="AG84" s="17">
        <v>19</v>
      </c>
      <c r="AH84" s="17">
        <v>14</v>
      </c>
      <c r="AI84" s="17">
        <v>13</v>
      </c>
      <c r="AJ84" s="17">
        <v>16</v>
      </c>
      <c r="AK84" s="17">
        <v>4</v>
      </c>
      <c r="AL84" s="17">
        <v>13</v>
      </c>
      <c r="AM84" s="17">
        <v>13</v>
      </c>
      <c r="AN84" s="17">
        <v>16</v>
      </c>
      <c r="AO84" s="17">
        <v>10</v>
      </c>
      <c r="AP84" s="17">
        <v>7</v>
      </c>
      <c r="AQ84" s="17">
        <v>11</v>
      </c>
      <c r="AR84" s="17">
        <v>13</v>
      </c>
      <c r="AS84" s="17">
        <v>18</v>
      </c>
      <c r="AT84" s="17">
        <v>10</v>
      </c>
      <c r="AU84" s="17">
        <v>16</v>
      </c>
      <c r="AV84" s="17">
        <v>14</v>
      </c>
      <c r="AW84" s="17">
        <v>16</v>
      </c>
      <c r="AX84" s="17">
        <f t="shared" si="25"/>
        <v>1.4000000000000004</v>
      </c>
      <c r="AY84" s="38" t="s">
        <v>212</v>
      </c>
      <c r="AZ84" s="57">
        <f t="shared" si="26"/>
        <v>11.875</v>
      </c>
      <c r="BA84" s="57">
        <f t="shared" si="27"/>
        <v>16.428571428571427</v>
      </c>
      <c r="BB84" s="57">
        <f t="shared" si="28"/>
        <v>15</v>
      </c>
      <c r="BC84" s="57" t="str">
        <f t="shared" si="29"/>
        <v>TW</v>
      </c>
      <c r="BD84" s="57" t="str">
        <f t="shared" si="30"/>
        <v>PLM</v>
      </c>
      <c r="BE84" s="57" t="str">
        <f t="shared" si="31"/>
        <v>Sht</v>
      </c>
    </row>
    <row r="85" spans="1:57" x14ac:dyDescent="0.25">
      <c r="A85" s="73"/>
      <c r="B85" s="17" t="s">
        <v>34</v>
      </c>
      <c r="C85" s="17" t="e">
        <f>AVERAGE(INDEX(D$242:ID$242,ROWS(C$2:C85)))</f>
        <v>#REF!</v>
      </c>
      <c r="D85" s="17" t="s">
        <v>122</v>
      </c>
      <c r="E85" s="17">
        <v>158</v>
      </c>
      <c r="F85" s="17">
        <v>12</v>
      </c>
      <c r="G85" s="17">
        <v>17</v>
      </c>
      <c r="H85" s="17">
        <v>12</v>
      </c>
      <c r="I85" s="17">
        <v>14</v>
      </c>
      <c r="J85" s="17">
        <v>14</v>
      </c>
      <c r="K85" s="17">
        <v>17</v>
      </c>
      <c r="L85" s="17">
        <v>13</v>
      </c>
      <c r="M85" s="17">
        <v>15</v>
      </c>
      <c r="N85" s="17">
        <v>14</v>
      </c>
      <c r="O85" s="17">
        <v>14</v>
      </c>
      <c r="P85" s="17">
        <v>12</v>
      </c>
      <c r="Q85" s="17">
        <v>15</v>
      </c>
      <c r="R85" s="17">
        <v>12</v>
      </c>
      <c r="S85" s="17">
        <v>9</v>
      </c>
      <c r="T85" s="17">
        <v>9</v>
      </c>
      <c r="U85" s="17">
        <v>13</v>
      </c>
      <c r="V85" s="17">
        <v>9</v>
      </c>
      <c r="W85" s="17">
        <v>15</v>
      </c>
      <c r="X85" s="17">
        <v>17</v>
      </c>
      <c r="Y85" s="17">
        <v>13</v>
      </c>
      <c r="Z85" s="17">
        <v>16</v>
      </c>
      <c r="AA85" s="17">
        <v>15</v>
      </c>
      <c r="AB85" s="17">
        <v>15</v>
      </c>
      <c r="AC85" s="17">
        <v>17</v>
      </c>
      <c r="AD85" s="17">
        <v>20</v>
      </c>
      <c r="AE85" s="17">
        <v>16</v>
      </c>
      <c r="AF85" s="17">
        <v>17</v>
      </c>
      <c r="AG85" s="17">
        <v>19</v>
      </c>
      <c r="AH85" s="17">
        <v>14</v>
      </c>
      <c r="AI85" s="17">
        <v>13</v>
      </c>
      <c r="AJ85" s="17">
        <v>16</v>
      </c>
      <c r="AK85" s="17">
        <v>4</v>
      </c>
      <c r="AL85" s="17">
        <v>13</v>
      </c>
      <c r="AM85" s="17">
        <v>13</v>
      </c>
      <c r="AN85" s="17">
        <v>16</v>
      </c>
      <c r="AO85" s="17">
        <v>10</v>
      </c>
      <c r="AP85" s="17">
        <v>7</v>
      </c>
      <c r="AQ85" s="17">
        <v>11</v>
      </c>
      <c r="AR85" s="17">
        <v>13</v>
      </c>
      <c r="AS85" s="17">
        <v>18</v>
      </c>
      <c r="AT85" s="17">
        <v>10</v>
      </c>
      <c r="AU85" s="17">
        <v>16</v>
      </c>
      <c r="AV85" s="17">
        <v>14</v>
      </c>
      <c r="AW85" s="17">
        <v>16</v>
      </c>
      <c r="AX85" s="17">
        <f t="shared" si="25"/>
        <v>1.4000000000000004</v>
      </c>
      <c r="AY85" s="38" t="s">
        <v>212</v>
      </c>
      <c r="AZ85" s="57">
        <f t="shared" si="26"/>
        <v>11.875</v>
      </c>
      <c r="BA85" s="57">
        <f t="shared" si="27"/>
        <v>16.428571428571427</v>
      </c>
      <c r="BB85" s="57">
        <f t="shared" si="28"/>
        <v>15</v>
      </c>
      <c r="BC85" s="57" t="str">
        <f t="shared" si="29"/>
        <v>TW</v>
      </c>
      <c r="BD85" s="57" t="str">
        <f t="shared" si="30"/>
        <v>PLM</v>
      </c>
      <c r="BE85" s="57" t="str">
        <f t="shared" si="31"/>
        <v>Sht</v>
      </c>
    </row>
    <row r="86" spans="1:57" x14ac:dyDescent="0.25">
      <c r="A86" s="73"/>
      <c r="B86" s="17" t="s">
        <v>35</v>
      </c>
      <c r="C86" s="17" t="e">
        <f>AVERAGE(INDEX(D$242:ID$242,ROWS(C$2:C86)))</f>
        <v>#REF!</v>
      </c>
      <c r="D86" s="17" t="s">
        <v>122</v>
      </c>
      <c r="E86" s="17">
        <v>158</v>
      </c>
      <c r="F86" s="17">
        <v>12</v>
      </c>
      <c r="G86" s="17">
        <v>17</v>
      </c>
      <c r="H86" s="17">
        <v>12</v>
      </c>
      <c r="I86" s="17">
        <v>14</v>
      </c>
      <c r="J86" s="17">
        <v>14</v>
      </c>
      <c r="K86" s="17">
        <v>17</v>
      </c>
      <c r="L86" s="17">
        <v>13</v>
      </c>
      <c r="M86" s="17">
        <v>15</v>
      </c>
      <c r="N86" s="17">
        <v>14</v>
      </c>
      <c r="O86" s="17">
        <v>14</v>
      </c>
      <c r="P86" s="17">
        <v>12</v>
      </c>
      <c r="Q86" s="17">
        <v>15</v>
      </c>
      <c r="R86" s="17">
        <v>12</v>
      </c>
      <c r="S86" s="17">
        <v>9</v>
      </c>
      <c r="T86" s="17">
        <v>9</v>
      </c>
      <c r="U86" s="17">
        <v>13</v>
      </c>
      <c r="V86" s="17">
        <v>9</v>
      </c>
      <c r="W86" s="17">
        <v>15</v>
      </c>
      <c r="X86" s="17">
        <v>17</v>
      </c>
      <c r="Y86" s="17">
        <v>13</v>
      </c>
      <c r="Z86" s="17">
        <v>16</v>
      </c>
      <c r="AA86" s="17">
        <v>15</v>
      </c>
      <c r="AB86" s="17">
        <v>15</v>
      </c>
      <c r="AC86" s="17">
        <v>17</v>
      </c>
      <c r="AD86" s="17">
        <v>20</v>
      </c>
      <c r="AE86" s="17">
        <v>16</v>
      </c>
      <c r="AF86" s="17">
        <v>17</v>
      </c>
      <c r="AG86" s="17">
        <v>19</v>
      </c>
      <c r="AH86" s="17">
        <v>14</v>
      </c>
      <c r="AI86" s="17">
        <v>13</v>
      </c>
      <c r="AJ86" s="17">
        <v>16</v>
      </c>
      <c r="AK86" s="17">
        <v>4</v>
      </c>
      <c r="AL86" s="17">
        <v>13</v>
      </c>
      <c r="AM86" s="17">
        <v>13</v>
      </c>
      <c r="AN86" s="17">
        <v>16</v>
      </c>
      <c r="AO86" s="17">
        <v>10</v>
      </c>
      <c r="AP86" s="17">
        <v>7</v>
      </c>
      <c r="AQ86" s="17">
        <v>11</v>
      </c>
      <c r="AR86" s="17">
        <v>13</v>
      </c>
      <c r="AS86" s="17">
        <v>18</v>
      </c>
      <c r="AT86" s="17">
        <v>10</v>
      </c>
      <c r="AU86" s="17">
        <v>16</v>
      </c>
      <c r="AV86" s="17">
        <v>14</v>
      </c>
      <c r="AW86" s="17">
        <v>16</v>
      </c>
      <c r="AX86" s="17">
        <f t="shared" si="25"/>
        <v>1.4000000000000004</v>
      </c>
      <c r="AY86" s="38" t="s">
        <v>212</v>
      </c>
      <c r="AZ86" s="57">
        <f t="shared" si="26"/>
        <v>11.875</v>
      </c>
      <c r="BA86" s="57">
        <f t="shared" si="27"/>
        <v>16.428571428571427</v>
      </c>
      <c r="BB86" s="57">
        <f t="shared" si="28"/>
        <v>15</v>
      </c>
      <c r="BC86" s="57" t="str">
        <f t="shared" si="29"/>
        <v>TW</v>
      </c>
      <c r="BD86" s="57" t="str">
        <f t="shared" si="30"/>
        <v>PLM</v>
      </c>
      <c r="BE86" s="57" t="str">
        <f t="shared" si="31"/>
        <v>Sht</v>
      </c>
    </row>
    <row r="87" spans="1:57" x14ac:dyDescent="0.25">
      <c r="A87" s="73"/>
      <c r="B87" s="17" t="s">
        <v>36</v>
      </c>
      <c r="C87" s="17" t="e">
        <f>AVERAGE(INDEX(D$242:ID$242,ROWS(C$2:C87)))</f>
        <v>#REF!</v>
      </c>
      <c r="D87" s="17" t="s">
        <v>122</v>
      </c>
      <c r="E87" s="17">
        <v>158</v>
      </c>
      <c r="F87" s="17">
        <v>12</v>
      </c>
      <c r="G87" s="17">
        <v>17</v>
      </c>
      <c r="H87" s="17">
        <v>12</v>
      </c>
      <c r="I87" s="17">
        <v>14</v>
      </c>
      <c r="J87" s="17">
        <v>14</v>
      </c>
      <c r="K87" s="17">
        <v>17</v>
      </c>
      <c r="L87" s="17">
        <v>13</v>
      </c>
      <c r="M87" s="17">
        <v>15</v>
      </c>
      <c r="N87" s="17">
        <v>14</v>
      </c>
      <c r="O87" s="17">
        <v>14</v>
      </c>
      <c r="P87" s="17">
        <v>12</v>
      </c>
      <c r="Q87" s="17">
        <v>15</v>
      </c>
      <c r="R87" s="17">
        <v>12</v>
      </c>
      <c r="S87" s="17">
        <v>9</v>
      </c>
      <c r="T87" s="17">
        <v>9</v>
      </c>
      <c r="U87" s="17">
        <v>13</v>
      </c>
      <c r="V87" s="17">
        <v>9</v>
      </c>
      <c r="W87" s="17">
        <v>15</v>
      </c>
      <c r="X87" s="17">
        <v>17</v>
      </c>
      <c r="Y87" s="17">
        <v>13</v>
      </c>
      <c r="Z87" s="17">
        <v>16</v>
      </c>
      <c r="AA87" s="17">
        <v>15</v>
      </c>
      <c r="AB87" s="17">
        <v>15</v>
      </c>
      <c r="AC87" s="17">
        <v>17</v>
      </c>
      <c r="AD87" s="17">
        <v>20</v>
      </c>
      <c r="AE87" s="17">
        <v>16</v>
      </c>
      <c r="AF87" s="17">
        <v>17</v>
      </c>
      <c r="AG87" s="17">
        <v>19</v>
      </c>
      <c r="AH87" s="17">
        <v>14</v>
      </c>
      <c r="AI87" s="17">
        <v>13</v>
      </c>
      <c r="AJ87" s="17">
        <v>16</v>
      </c>
      <c r="AK87" s="17">
        <v>4</v>
      </c>
      <c r="AL87" s="17">
        <v>13</v>
      </c>
      <c r="AM87" s="17">
        <v>13</v>
      </c>
      <c r="AN87" s="17">
        <v>16</v>
      </c>
      <c r="AO87" s="17">
        <v>10</v>
      </c>
      <c r="AP87" s="17">
        <v>7</v>
      </c>
      <c r="AQ87" s="17">
        <v>11</v>
      </c>
      <c r="AR87" s="17">
        <v>13</v>
      </c>
      <c r="AS87" s="17">
        <v>18</v>
      </c>
      <c r="AT87" s="17">
        <v>10</v>
      </c>
      <c r="AU87" s="17">
        <v>16</v>
      </c>
      <c r="AV87" s="17">
        <v>14</v>
      </c>
      <c r="AW87" s="17">
        <v>16</v>
      </c>
      <c r="AX87" s="17">
        <f t="shared" si="25"/>
        <v>1.4000000000000004</v>
      </c>
      <c r="AY87" s="38" t="s">
        <v>212</v>
      </c>
      <c r="AZ87" s="57">
        <f t="shared" si="26"/>
        <v>11.875</v>
      </c>
      <c r="BA87" s="57">
        <f t="shared" si="27"/>
        <v>16.428571428571427</v>
      </c>
      <c r="BB87" s="57">
        <f t="shared" si="28"/>
        <v>15</v>
      </c>
      <c r="BC87" s="57" t="str">
        <f t="shared" si="29"/>
        <v>TW</v>
      </c>
      <c r="BD87" s="57" t="str">
        <f t="shared" si="30"/>
        <v>PLM</v>
      </c>
      <c r="BE87" s="57" t="str">
        <f t="shared" si="31"/>
        <v>Sht</v>
      </c>
    </row>
    <row r="88" spans="1:57" x14ac:dyDescent="0.25">
      <c r="A88" s="73"/>
      <c r="B88" s="17" t="s">
        <v>37</v>
      </c>
      <c r="C88" s="17" t="e">
        <f>AVERAGE(INDEX(D$242:ID$242,ROWS(C$2:C88)))</f>
        <v>#REF!</v>
      </c>
      <c r="D88" s="17" t="s">
        <v>122</v>
      </c>
      <c r="E88" s="17">
        <v>158</v>
      </c>
      <c r="F88" s="17">
        <v>12</v>
      </c>
      <c r="G88" s="17">
        <v>17</v>
      </c>
      <c r="H88" s="17">
        <v>12</v>
      </c>
      <c r="I88" s="17">
        <v>14</v>
      </c>
      <c r="J88" s="17">
        <v>14</v>
      </c>
      <c r="K88" s="17">
        <v>17</v>
      </c>
      <c r="L88" s="17">
        <v>13</v>
      </c>
      <c r="M88" s="17">
        <v>15</v>
      </c>
      <c r="N88" s="17">
        <v>14</v>
      </c>
      <c r="O88" s="17">
        <v>14</v>
      </c>
      <c r="P88" s="17">
        <v>12</v>
      </c>
      <c r="Q88" s="17">
        <v>15</v>
      </c>
      <c r="R88" s="17">
        <v>12</v>
      </c>
      <c r="S88" s="17">
        <v>9</v>
      </c>
      <c r="T88" s="17">
        <v>9</v>
      </c>
      <c r="U88" s="17">
        <v>13</v>
      </c>
      <c r="V88" s="17">
        <v>9</v>
      </c>
      <c r="W88" s="17">
        <v>15</v>
      </c>
      <c r="X88" s="17">
        <v>17</v>
      </c>
      <c r="Y88" s="17">
        <v>13</v>
      </c>
      <c r="Z88" s="17">
        <v>16</v>
      </c>
      <c r="AA88" s="17">
        <v>15</v>
      </c>
      <c r="AB88" s="17">
        <v>15</v>
      </c>
      <c r="AC88" s="17">
        <v>17</v>
      </c>
      <c r="AD88" s="17">
        <v>20</v>
      </c>
      <c r="AE88" s="17">
        <v>16</v>
      </c>
      <c r="AF88" s="17">
        <v>17</v>
      </c>
      <c r="AG88" s="17">
        <v>19</v>
      </c>
      <c r="AH88" s="17">
        <v>14</v>
      </c>
      <c r="AI88" s="17">
        <v>13</v>
      </c>
      <c r="AJ88" s="17">
        <v>16</v>
      </c>
      <c r="AK88" s="17">
        <v>4</v>
      </c>
      <c r="AL88" s="17">
        <v>13</v>
      </c>
      <c r="AM88" s="17">
        <v>13</v>
      </c>
      <c r="AN88" s="17">
        <v>16</v>
      </c>
      <c r="AO88" s="17">
        <v>10</v>
      </c>
      <c r="AP88" s="17">
        <v>7</v>
      </c>
      <c r="AQ88" s="17">
        <v>11</v>
      </c>
      <c r="AR88" s="17">
        <v>13</v>
      </c>
      <c r="AS88" s="17">
        <v>18</v>
      </c>
      <c r="AT88" s="17">
        <v>10</v>
      </c>
      <c r="AU88" s="17">
        <v>16</v>
      </c>
      <c r="AV88" s="17">
        <v>14</v>
      </c>
      <c r="AW88" s="17">
        <v>16</v>
      </c>
      <c r="AX88" s="17">
        <f t="shared" si="25"/>
        <v>1.4000000000000004</v>
      </c>
      <c r="AY88" s="38" t="s">
        <v>212</v>
      </c>
      <c r="AZ88" s="57">
        <f t="shared" si="26"/>
        <v>11.875</v>
      </c>
      <c r="BA88" s="57">
        <f t="shared" si="27"/>
        <v>16.428571428571427</v>
      </c>
      <c r="BB88" s="57">
        <f t="shared" si="28"/>
        <v>15</v>
      </c>
      <c r="BC88" s="57" t="str">
        <f t="shared" si="29"/>
        <v>TW</v>
      </c>
      <c r="BD88" s="57" t="str">
        <f t="shared" si="30"/>
        <v>PLM</v>
      </c>
      <c r="BE88" s="57" t="str">
        <f t="shared" si="31"/>
        <v>Sht</v>
      </c>
    </row>
    <row r="89" spans="1:57" x14ac:dyDescent="0.25">
      <c r="A89" s="73"/>
      <c r="B89" s="17" t="s">
        <v>38</v>
      </c>
      <c r="C89" s="17" t="e">
        <f>AVERAGE(INDEX(D$242:ID$242,ROWS(C$2:C89)))</f>
        <v>#REF!</v>
      </c>
      <c r="D89" s="17" t="s">
        <v>122</v>
      </c>
      <c r="E89" s="17">
        <v>158</v>
      </c>
      <c r="F89" s="17">
        <v>12</v>
      </c>
      <c r="G89" s="17">
        <v>17</v>
      </c>
      <c r="H89" s="17">
        <v>12</v>
      </c>
      <c r="I89" s="17">
        <v>14</v>
      </c>
      <c r="J89" s="17">
        <v>14</v>
      </c>
      <c r="K89" s="17">
        <v>17</v>
      </c>
      <c r="L89" s="17">
        <v>13</v>
      </c>
      <c r="M89" s="17">
        <v>15</v>
      </c>
      <c r="N89" s="17">
        <v>14</v>
      </c>
      <c r="O89" s="17">
        <v>14</v>
      </c>
      <c r="P89" s="17">
        <v>12</v>
      </c>
      <c r="Q89" s="17">
        <v>15</v>
      </c>
      <c r="R89" s="17">
        <v>12</v>
      </c>
      <c r="S89" s="17">
        <v>9</v>
      </c>
      <c r="T89" s="17">
        <v>9</v>
      </c>
      <c r="U89" s="17">
        <v>13</v>
      </c>
      <c r="V89" s="17">
        <v>9</v>
      </c>
      <c r="W89" s="17">
        <v>15</v>
      </c>
      <c r="X89" s="17">
        <v>17</v>
      </c>
      <c r="Y89" s="17">
        <v>13</v>
      </c>
      <c r="Z89" s="17">
        <v>16</v>
      </c>
      <c r="AA89" s="17">
        <v>15</v>
      </c>
      <c r="AB89" s="17">
        <v>15</v>
      </c>
      <c r="AC89" s="17">
        <v>17</v>
      </c>
      <c r="AD89" s="17">
        <v>20</v>
      </c>
      <c r="AE89" s="17">
        <v>16</v>
      </c>
      <c r="AF89" s="17">
        <v>17</v>
      </c>
      <c r="AG89" s="17">
        <v>19</v>
      </c>
      <c r="AH89" s="17">
        <v>14</v>
      </c>
      <c r="AI89" s="17">
        <v>13</v>
      </c>
      <c r="AJ89" s="17">
        <v>16</v>
      </c>
      <c r="AK89" s="17">
        <v>4</v>
      </c>
      <c r="AL89" s="17">
        <v>13</v>
      </c>
      <c r="AM89" s="17">
        <v>13</v>
      </c>
      <c r="AN89" s="17">
        <v>16</v>
      </c>
      <c r="AO89" s="17">
        <v>10</v>
      </c>
      <c r="AP89" s="17">
        <v>7</v>
      </c>
      <c r="AQ89" s="17">
        <v>11</v>
      </c>
      <c r="AR89" s="17">
        <v>13</v>
      </c>
      <c r="AS89" s="17">
        <v>18</v>
      </c>
      <c r="AT89" s="17">
        <v>10</v>
      </c>
      <c r="AU89" s="17">
        <v>16</v>
      </c>
      <c r="AV89" s="17">
        <v>14</v>
      </c>
      <c r="AW89" s="17">
        <v>16</v>
      </c>
      <c r="AX89" s="17">
        <f t="shared" si="25"/>
        <v>1.4000000000000004</v>
      </c>
      <c r="AY89" s="38" t="s">
        <v>212</v>
      </c>
      <c r="AZ89" s="57">
        <f t="shared" si="26"/>
        <v>11.875</v>
      </c>
      <c r="BA89" s="57">
        <f t="shared" si="27"/>
        <v>16.428571428571427</v>
      </c>
      <c r="BB89" s="57">
        <f t="shared" si="28"/>
        <v>15</v>
      </c>
      <c r="BC89" s="57" t="str">
        <f t="shared" si="29"/>
        <v>TW</v>
      </c>
      <c r="BD89" s="57" t="str">
        <f t="shared" si="30"/>
        <v>PLM</v>
      </c>
      <c r="BE89" s="57" t="str">
        <f t="shared" si="31"/>
        <v>Sht</v>
      </c>
    </row>
    <row r="90" spans="1:57" x14ac:dyDescent="0.25">
      <c r="A90" s="73"/>
      <c r="B90" s="17" t="s">
        <v>39</v>
      </c>
      <c r="C90" s="17" t="e">
        <f>AVERAGE(INDEX(D$242:ID$242,ROWS(C$2:C90)))</f>
        <v>#REF!</v>
      </c>
      <c r="D90" s="17" t="s">
        <v>122</v>
      </c>
      <c r="E90" s="17">
        <v>158</v>
      </c>
      <c r="F90" s="17">
        <v>12</v>
      </c>
      <c r="G90" s="17">
        <v>17</v>
      </c>
      <c r="H90" s="17">
        <v>12</v>
      </c>
      <c r="I90" s="17">
        <v>14</v>
      </c>
      <c r="J90" s="17">
        <v>14</v>
      </c>
      <c r="K90" s="17">
        <v>17</v>
      </c>
      <c r="L90" s="17">
        <v>13</v>
      </c>
      <c r="M90" s="17">
        <v>15</v>
      </c>
      <c r="N90" s="17">
        <v>14</v>
      </c>
      <c r="O90" s="17">
        <v>14</v>
      </c>
      <c r="P90" s="17">
        <v>12</v>
      </c>
      <c r="Q90" s="17">
        <v>15</v>
      </c>
      <c r="R90" s="17">
        <v>12</v>
      </c>
      <c r="S90" s="17">
        <v>9</v>
      </c>
      <c r="T90" s="17">
        <v>9</v>
      </c>
      <c r="U90" s="17">
        <v>13</v>
      </c>
      <c r="V90" s="17">
        <v>9</v>
      </c>
      <c r="W90" s="17">
        <v>15</v>
      </c>
      <c r="X90" s="17">
        <v>17</v>
      </c>
      <c r="Y90" s="17">
        <v>13</v>
      </c>
      <c r="Z90" s="17">
        <v>16</v>
      </c>
      <c r="AA90" s="17">
        <v>15</v>
      </c>
      <c r="AB90" s="17">
        <v>15</v>
      </c>
      <c r="AC90" s="17">
        <v>17</v>
      </c>
      <c r="AD90" s="17">
        <v>20</v>
      </c>
      <c r="AE90" s="17">
        <v>16</v>
      </c>
      <c r="AF90" s="17">
        <v>17</v>
      </c>
      <c r="AG90" s="17">
        <v>19</v>
      </c>
      <c r="AH90" s="17">
        <v>14</v>
      </c>
      <c r="AI90" s="17">
        <v>13</v>
      </c>
      <c r="AJ90" s="17">
        <v>16</v>
      </c>
      <c r="AK90" s="17">
        <v>4</v>
      </c>
      <c r="AL90" s="17">
        <v>13</v>
      </c>
      <c r="AM90" s="17">
        <v>13</v>
      </c>
      <c r="AN90" s="17">
        <v>16</v>
      </c>
      <c r="AO90" s="17">
        <v>10</v>
      </c>
      <c r="AP90" s="17">
        <v>7</v>
      </c>
      <c r="AQ90" s="17">
        <v>11</v>
      </c>
      <c r="AR90" s="17">
        <v>13</v>
      </c>
      <c r="AS90" s="17">
        <v>18</v>
      </c>
      <c r="AT90" s="17">
        <v>10</v>
      </c>
      <c r="AU90" s="17">
        <v>16</v>
      </c>
      <c r="AV90" s="17">
        <v>14</v>
      </c>
      <c r="AW90" s="17">
        <v>16</v>
      </c>
      <c r="AX90" s="17">
        <f t="shared" si="25"/>
        <v>1.4000000000000004</v>
      </c>
      <c r="AY90" s="38" t="s">
        <v>212</v>
      </c>
      <c r="AZ90" s="57">
        <f t="shared" si="26"/>
        <v>11.875</v>
      </c>
      <c r="BA90" s="57">
        <f t="shared" si="27"/>
        <v>16.428571428571427</v>
      </c>
      <c r="BB90" s="57">
        <f t="shared" si="28"/>
        <v>15</v>
      </c>
      <c r="BC90" s="57" t="str">
        <f t="shared" si="29"/>
        <v>TW</v>
      </c>
      <c r="BD90" s="57" t="str">
        <f t="shared" si="30"/>
        <v>PLM</v>
      </c>
      <c r="BE90" s="57" t="str">
        <f t="shared" si="31"/>
        <v>Sht</v>
      </c>
    </row>
    <row r="91" spans="1:57" x14ac:dyDescent="0.25">
      <c r="A91" s="73"/>
      <c r="B91" s="17" t="s">
        <v>40</v>
      </c>
      <c r="C91" s="17" t="e">
        <f>AVERAGE(INDEX(D$242:ID$242,ROWS(C$2:C91)))</f>
        <v>#REF!</v>
      </c>
      <c r="D91" s="17" t="s">
        <v>122</v>
      </c>
      <c r="E91" s="17">
        <v>158</v>
      </c>
      <c r="F91" s="17">
        <v>12</v>
      </c>
      <c r="G91" s="17">
        <v>17</v>
      </c>
      <c r="H91" s="17">
        <v>12</v>
      </c>
      <c r="I91" s="17">
        <v>14</v>
      </c>
      <c r="J91" s="17">
        <v>14</v>
      </c>
      <c r="K91" s="17">
        <v>17</v>
      </c>
      <c r="L91" s="17">
        <v>13</v>
      </c>
      <c r="M91" s="17">
        <v>15</v>
      </c>
      <c r="N91" s="17">
        <v>14</v>
      </c>
      <c r="O91" s="17">
        <v>14</v>
      </c>
      <c r="P91" s="17">
        <v>12</v>
      </c>
      <c r="Q91" s="17">
        <v>15</v>
      </c>
      <c r="R91" s="17">
        <v>12</v>
      </c>
      <c r="S91" s="17">
        <v>9</v>
      </c>
      <c r="T91" s="17">
        <v>9</v>
      </c>
      <c r="U91" s="17">
        <v>13</v>
      </c>
      <c r="V91" s="17">
        <v>9</v>
      </c>
      <c r="W91" s="17">
        <v>15</v>
      </c>
      <c r="X91" s="17">
        <v>17</v>
      </c>
      <c r="Y91" s="17">
        <v>13</v>
      </c>
      <c r="Z91" s="17">
        <v>16</v>
      </c>
      <c r="AA91" s="17">
        <v>15</v>
      </c>
      <c r="AB91" s="17">
        <v>15</v>
      </c>
      <c r="AC91" s="17">
        <v>17</v>
      </c>
      <c r="AD91" s="17">
        <v>20</v>
      </c>
      <c r="AE91" s="17">
        <v>16</v>
      </c>
      <c r="AF91" s="17">
        <v>17</v>
      </c>
      <c r="AG91" s="17">
        <v>19</v>
      </c>
      <c r="AH91" s="17">
        <v>14</v>
      </c>
      <c r="AI91" s="17">
        <v>13</v>
      </c>
      <c r="AJ91" s="17">
        <v>16</v>
      </c>
      <c r="AK91" s="17">
        <v>4</v>
      </c>
      <c r="AL91" s="17">
        <v>13</v>
      </c>
      <c r="AM91" s="17">
        <v>13</v>
      </c>
      <c r="AN91" s="17">
        <v>16</v>
      </c>
      <c r="AO91" s="17">
        <v>10</v>
      </c>
      <c r="AP91" s="17">
        <v>7</v>
      </c>
      <c r="AQ91" s="17">
        <v>11</v>
      </c>
      <c r="AR91" s="17">
        <v>13</v>
      </c>
      <c r="AS91" s="17">
        <v>18</v>
      </c>
      <c r="AT91" s="17">
        <v>10</v>
      </c>
      <c r="AU91" s="17">
        <v>16</v>
      </c>
      <c r="AV91" s="17">
        <v>14</v>
      </c>
      <c r="AW91" s="17">
        <v>16</v>
      </c>
      <c r="AX91" s="17">
        <f t="shared" si="25"/>
        <v>1.4000000000000004</v>
      </c>
      <c r="AY91" s="38" t="s">
        <v>212</v>
      </c>
      <c r="AZ91" s="57">
        <f t="shared" si="26"/>
        <v>11.875</v>
      </c>
      <c r="BA91" s="57">
        <f t="shared" si="27"/>
        <v>16.428571428571427</v>
      </c>
      <c r="BB91" s="57">
        <f t="shared" si="28"/>
        <v>15</v>
      </c>
      <c r="BC91" s="57" t="str">
        <f t="shared" si="29"/>
        <v>TW</v>
      </c>
      <c r="BD91" s="57" t="str">
        <f t="shared" si="30"/>
        <v>PLM</v>
      </c>
      <c r="BE91" s="57" t="str">
        <f t="shared" si="31"/>
        <v>Sht</v>
      </c>
    </row>
    <row r="92" spans="1:57" x14ac:dyDescent="0.25">
      <c r="A92" s="73"/>
      <c r="B92" s="17" t="s">
        <v>41</v>
      </c>
      <c r="C92" s="17" t="e">
        <f>AVERAGE(INDEX(D$242:ID$242,ROWS(C$2:C92)))</f>
        <v>#REF!</v>
      </c>
      <c r="D92" s="17" t="s">
        <v>122</v>
      </c>
      <c r="E92" s="17">
        <v>158</v>
      </c>
      <c r="F92" s="17">
        <v>12</v>
      </c>
      <c r="G92" s="17">
        <v>17</v>
      </c>
      <c r="H92" s="17">
        <v>12</v>
      </c>
      <c r="I92" s="17">
        <v>14</v>
      </c>
      <c r="J92" s="17">
        <v>14</v>
      </c>
      <c r="K92" s="17">
        <v>17</v>
      </c>
      <c r="L92" s="17">
        <v>13</v>
      </c>
      <c r="M92" s="17">
        <v>15</v>
      </c>
      <c r="N92" s="17">
        <v>14</v>
      </c>
      <c r="O92" s="17">
        <v>14</v>
      </c>
      <c r="P92" s="17">
        <v>12</v>
      </c>
      <c r="Q92" s="17">
        <v>15</v>
      </c>
      <c r="R92" s="17">
        <v>12</v>
      </c>
      <c r="S92" s="17">
        <v>9</v>
      </c>
      <c r="T92" s="17">
        <v>9</v>
      </c>
      <c r="U92" s="17">
        <v>13</v>
      </c>
      <c r="V92" s="17">
        <v>9</v>
      </c>
      <c r="W92" s="17">
        <v>15</v>
      </c>
      <c r="X92" s="17">
        <v>17</v>
      </c>
      <c r="Y92" s="17">
        <v>13</v>
      </c>
      <c r="Z92" s="17">
        <v>16</v>
      </c>
      <c r="AA92" s="17">
        <v>15</v>
      </c>
      <c r="AB92" s="17">
        <v>15</v>
      </c>
      <c r="AC92" s="17">
        <v>17</v>
      </c>
      <c r="AD92" s="17">
        <v>20</v>
      </c>
      <c r="AE92" s="17">
        <v>16</v>
      </c>
      <c r="AF92" s="17">
        <v>17</v>
      </c>
      <c r="AG92" s="17">
        <v>19</v>
      </c>
      <c r="AH92" s="17">
        <v>14</v>
      </c>
      <c r="AI92" s="17">
        <v>13</v>
      </c>
      <c r="AJ92" s="17">
        <v>16</v>
      </c>
      <c r="AK92" s="17">
        <v>4</v>
      </c>
      <c r="AL92" s="17">
        <v>13</v>
      </c>
      <c r="AM92" s="17">
        <v>13</v>
      </c>
      <c r="AN92" s="17">
        <v>16</v>
      </c>
      <c r="AO92" s="17">
        <v>10</v>
      </c>
      <c r="AP92" s="17">
        <v>7</v>
      </c>
      <c r="AQ92" s="17">
        <v>11</v>
      </c>
      <c r="AR92" s="17">
        <v>13</v>
      </c>
      <c r="AS92" s="17">
        <v>18</v>
      </c>
      <c r="AT92" s="17">
        <v>10</v>
      </c>
      <c r="AU92" s="17">
        <v>16</v>
      </c>
      <c r="AV92" s="17">
        <v>14</v>
      </c>
      <c r="AW92" s="17">
        <v>16</v>
      </c>
      <c r="AX92" s="17">
        <f t="shared" si="25"/>
        <v>1.4000000000000004</v>
      </c>
      <c r="AY92" s="38" t="s">
        <v>212</v>
      </c>
      <c r="AZ92" s="57">
        <f t="shared" si="26"/>
        <v>11.875</v>
      </c>
      <c r="BA92" s="57">
        <f t="shared" si="27"/>
        <v>16.428571428571427</v>
      </c>
      <c r="BB92" s="57">
        <f t="shared" si="28"/>
        <v>15</v>
      </c>
      <c r="BC92" s="57" t="str">
        <f t="shared" si="29"/>
        <v>TW</v>
      </c>
      <c r="BD92" s="57" t="str">
        <f t="shared" si="30"/>
        <v>PLM</v>
      </c>
      <c r="BE92" s="57" t="str">
        <f t="shared" si="31"/>
        <v>Sht</v>
      </c>
    </row>
    <row r="93" spans="1:57" x14ac:dyDescent="0.25">
      <c r="A93" s="73" t="s">
        <v>67</v>
      </c>
      <c r="B93" s="17" t="s">
        <v>29</v>
      </c>
      <c r="C93" s="17" t="e">
        <f>AVERAGE(INDEX(D$242:ID$242,ROWS(C$2:C93)))</f>
        <v>#REF!</v>
      </c>
      <c r="D93" s="17" t="s">
        <v>122</v>
      </c>
      <c r="E93" s="17">
        <v>135</v>
      </c>
      <c r="F93" s="17">
        <v>6</v>
      </c>
      <c r="G93" s="17">
        <v>16</v>
      </c>
      <c r="H93" s="17">
        <v>10</v>
      </c>
      <c r="I93" s="17">
        <v>14</v>
      </c>
      <c r="J93" s="17">
        <v>13</v>
      </c>
      <c r="K93" s="17">
        <v>15</v>
      </c>
      <c r="L93" s="17">
        <v>13</v>
      </c>
      <c r="M93" s="17">
        <v>13</v>
      </c>
      <c r="N93" s="17">
        <v>9</v>
      </c>
      <c r="O93" s="17">
        <v>16</v>
      </c>
      <c r="P93" s="17">
        <v>11</v>
      </c>
      <c r="Q93" s="17">
        <v>11</v>
      </c>
      <c r="R93" s="17">
        <v>6</v>
      </c>
      <c r="S93" s="17">
        <v>8</v>
      </c>
      <c r="T93" s="17">
        <v>6</v>
      </c>
      <c r="U93" s="17">
        <v>12</v>
      </c>
      <c r="V93" s="17">
        <v>10</v>
      </c>
      <c r="W93" s="17">
        <v>11</v>
      </c>
      <c r="X93" s="17">
        <v>12</v>
      </c>
      <c r="Y93" s="17">
        <v>11</v>
      </c>
      <c r="Z93" s="17">
        <v>11</v>
      </c>
      <c r="AA93" s="17">
        <v>12</v>
      </c>
      <c r="AB93" s="17">
        <v>13</v>
      </c>
      <c r="AC93" s="17">
        <v>14</v>
      </c>
      <c r="AD93" s="17">
        <v>14</v>
      </c>
      <c r="AE93" s="17">
        <v>11</v>
      </c>
      <c r="AF93" s="17">
        <v>14</v>
      </c>
      <c r="AG93" s="17">
        <v>14</v>
      </c>
      <c r="AH93" s="17">
        <v>9</v>
      </c>
      <c r="AI93" s="17">
        <v>10</v>
      </c>
      <c r="AJ93" s="17">
        <v>13</v>
      </c>
      <c r="AK93" s="17">
        <v>5</v>
      </c>
      <c r="AL93" s="17">
        <v>7</v>
      </c>
      <c r="AM93" s="17">
        <v>15</v>
      </c>
      <c r="AN93" s="17">
        <v>14</v>
      </c>
      <c r="AO93" s="17">
        <v>7</v>
      </c>
      <c r="AP93" s="17">
        <v>9</v>
      </c>
      <c r="AQ93" s="17">
        <v>13</v>
      </c>
      <c r="AR93" s="17">
        <v>15</v>
      </c>
      <c r="AS93" s="17">
        <v>11</v>
      </c>
      <c r="AT93" s="17">
        <v>11</v>
      </c>
      <c r="AU93" s="17">
        <v>15</v>
      </c>
      <c r="AV93" s="17">
        <v>14</v>
      </c>
      <c r="AW93" s="17">
        <v>17</v>
      </c>
      <c r="AX93" s="17">
        <f t="shared" si="25"/>
        <v>4.7999999999999989</v>
      </c>
      <c r="AY93" s="38" t="s">
        <v>212</v>
      </c>
      <c r="AZ93" s="57">
        <f t="shared" si="26"/>
        <v>8.625</v>
      </c>
      <c r="BA93" s="57">
        <f t="shared" si="27"/>
        <v>14.285714285714286</v>
      </c>
      <c r="BB93" s="57">
        <f t="shared" si="28"/>
        <v>14.833333333333334</v>
      </c>
      <c r="BC93" s="57" t="str">
        <f t="shared" si="29"/>
        <v/>
      </c>
      <c r="BD93" s="57" t="str">
        <f t="shared" si="30"/>
        <v/>
      </c>
      <c r="BE93" s="57" t="str">
        <f t="shared" si="31"/>
        <v>Sht</v>
      </c>
    </row>
    <row r="94" spans="1:57" x14ac:dyDescent="0.25">
      <c r="A94" s="73"/>
      <c r="B94" s="17" t="s">
        <v>30</v>
      </c>
      <c r="C94" s="17" t="e">
        <f>AVERAGE(INDEX(D$242:ID$242,ROWS(C$2:C94)))</f>
        <v>#REF!</v>
      </c>
      <c r="D94" s="17" t="s">
        <v>122</v>
      </c>
      <c r="E94" s="17">
        <v>135</v>
      </c>
      <c r="F94" s="17">
        <v>6</v>
      </c>
      <c r="G94" s="17">
        <v>16</v>
      </c>
      <c r="H94" s="17">
        <v>10</v>
      </c>
      <c r="I94" s="17">
        <v>14</v>
      </c>
      <c r="J94" s="17">
        <v>13</v>
      </c>
      <c r="K94" s="17">
        <v>15</v>
      </c>
      <c r="L94" s="17">
        <v>13</v>
      </c>
      <c r="M94" s="17">
        <v>13</v>
      </c>
      <c r="N94" s="17">
        <v>9</v>
      </c>
      <c r="O94" s="17">
        <v>16</v>
      </c>
      <c r="P94" s="17">
        <v>11</v>
      </c>
      <c r="Q94" s="17">
        <v>11</v>
      </c>
      <c r="R94" s="17">
        <v>6</v>
      </c>
      <c r="S94" s="17">
        <v>8</v>
      </c>
      <c r="T94" s="17">
        <v>6</v>
      </c>
      <c r="U94" s="17">
        <v>12</v>
      </c>
      <c r="V94" s="17">
        <v>10</v>
      </c>
      <c r="W94" s="17">
        <v>11</v>
      </c>
      <c r="X94" s="17">
        <v>12</v>
      </c>
      <c r="Y94" s="17">
        <v>11</v>
      </c>
      <c r="Z94" s="17">
        <v>11</v>
      </c>
      <c r="AA94" s="17">
        <v>12</v>
      </c>
      <c r="AB94" s="17">
        <v>13</v>
      </c>
      <c r="AC94" s="17">
        <v>14</v>
      </c>
      <c r="AD94" s="17">
        <v>14</v>
      </c>
      <c r="AE94" s="17">
        <v>11</v>
      </c>
      <c r="AF94" s="17">
        <v>14</v>
      </c>
      <c r="AG94" s="17">
        <v>14</v>
      </c>
      <c r="AH94" s="17">
        <v>9</v>
      </c>
      <c r="AI94" s="17">
        <v>10</v>
      </c>
      <c r="AJ94" s="17">
        <v>13</v>
      </c>
      <c r="AK94" s="17">
        <v>5</v>
      </c>
      <c r="AL94" s="17">
        <v>7</v>
      </c>
      <c r="AM94" s="17">
        <v>15</v>
      </c>
      <c r="AN94" s="17">
        <v>14</v>
      </c>
      <c r="AO94" s="17">
        <v>7</v>
      </c>
      <c r="AP94" s="17">
        <v>9</v>
      </c>
      <c r="AQ94" s="17">
        <v>13</v>
      </c>
      <c r="AR94" s="17">
        <v>15</v>
      </c>
      <c r="AS94" s="17">
        <v>11</v>
      </c>
      <c r="AT94" s="17">
        <v>11</v>
      </c>
      <c r="AU94" s="17">
        <v>15</v>
      </c>
      <c r="AV94" s="17">
        <v>14</v>
      </c>
      <c r="AW94" s="17">
        <v>17</v>
      </c>
      <c r="AX94" s="17">
        <f t="shared" si="25"/>
        <v>4.7999999999999989</v>
      </c>
      <c r="AY94" s="38" t="s">
        <v>212</v>
      </c>
      <c r="AZ94" s="57">
        <f t="shared" si="26"/>
        <v>8.625</v>
      </c>
      <c r="BA94" s="57">
        <f t="shared" si="27"/>
        <v>14.285714285714286</v>
      </c>
      <c r="BB94" s="57">
        <f t="shared" si="28"/>
        <v>14.833333333333334</v>
      </c>
      <c r="BC94" s="57" t="str">
        <f t="shared" si="29"/>
        <v/>
      </c>
      <c r="BD94" s="57" t="str">
        <f t="shared" si="30"/>
        <v/>
      </c>
      <c r="BE94" s="57" t="str">
        <f t="shared" si="31"/>
        <v>Sht</v>
      </c>
    </row>
    <row r="95" spans="1:57" x14ac:dyDescent="0.25">
      <c r="A95" s="73"/>
      <c r="B95" s="17" t="s">
        <v>31</v>
      </c>
      <c r="C95" s="17" t="e">
        <f>AVERAGE(INDEX(D$242:ID$242,ROWS(C$2:C95)))</f>
        <v>#REF!</v>
      </c>
      <c r="D95" s="17" t="s">
        <v>122</v>
      </c>
      <c r="E95" s="17">
        <v>135</v>
      </c>
      <c r="F95" s="17">
        <v>6</v>
      </c>
      <c r="G95" s="17">
        <v>16</v>
      </c>
      <c r="H95" s="17">
        <v>10</v>
      </c>
      <c r="I95" s="17">
        <v>14</v>
      </c>
      <c r="J95" s="17">
        <v>13</v>
      </c>
      <c r="K95" s="17">
        <v>15</v>
      </c>
      <c r="L95" s="17">
        <v>13</v>
      </c>
      <c r="M95" s="17">
        <v>13</v>
      </c>
      <c r="N95" s="17">
        <v>9</v>
      </c>
      <c r="O95" s="17">
        <v>16</v>
      </c>
      <c r="P95" s="17">
        <v>11</v>
      </c>
      <c r="Q95" s="17">
        <v>11</v>
      </c>
      <c r="R95" s="17">
        <v>6</v>
      </c>
      <c r="S95" s="17">
        <v>8</v>
      </c>
      <c r="T95" s="17">
        <v>6</v>
      </c>
      <c r="U95" s="17">
        <v>12</v>
      </c>
      <c r="V95" s="17">
        <v>10</v>
      </c>
      <c r="W95" s="17">
        <v>11</v>
      </c>
      <c r="X95" s="17">
        <v>12</v>
      </c>
      <c r="Y95" s="17">
        <v>11</v>
      </c>
      <c r="Z95" s="17">
        <v>11</v>
      </c>
      <c r="AA95" s="17">
        <v>12</v>
      </c>
      <c r="AB95" s="17">
        <v>13</v>
      </c>
      <c r="AC95" s="17">
        <v>14</v>
      </c>
      <c r="AD95" s="17">
        <v>14</v>
      </c>
      <c r="AE95" s="17">
        <v>11</v>
      </c>
      <c r="AF95" s="17">
        <v>14</v>
      </c>
      <c r="AG95" s="17">
        <v>14</v>
      </c>
      <c r="AH95" s="17">
        <v>9</v>
      </c>
      <c r="AI95" s="17">
        <v>10</v>
      </c>
      <c r="AJ95" s="17">
        <v>13</v>
      </c>
      <c r="AK95" s="17">
        <v>5</v>
      </c>
      <c r="AL95" s="17">
        <v>7</v>
      </c>
      <c r="AM95" s="17">
        <v>15</v>
      </c>
      <c r="AN95" s="17">
        <v>14</v>
      </c>
      <c r="AO95" s="17">
        <v>7</v>
      </c>
      <c r="AP95" s="17">
        <v>9</v>
      </c>
      <c r="AQ95" s="17">
        <v>13</v>
      </c>
      <c r="AR95" s="17">
        <v>15</v>
      </c>
      <c r="AS95" s="17">
        <v>11</v>
      </c>
      <c r="AT95" s="17">
        <v>11</v>
      </c>
      <c r="AU95" s="17">
        <v>15</v>
      </c>
      <c r="AV95" s="17">
        <v>14</v>
      </c>
      <c r="AW95" s="17">
        <v>17</v>
      </c>
      <c r="AX95" s="17">
        <f t="shared" si="25"/>
        <v>4.7999999999999989</v>
      </c>
      <c r="AY95" s="38" t="s">
        <v>212</v>
      </c>
      <c r="AZ95" s="57">
        <f t="shared" si="26"/>
        <v>8.625</v>
      </c>
      <c r="BA95" s="57">
        <f t="shared" si="27"/>
        <v>14.285714285714286</v>
      </c>
      <c r="BB95" s="57">
        <f t="shared" si="28"/>
        <v>14.833333333333334</v>
      </c>
      <c r="BC95" s="57" t="str">
        <f t="shared" si="29"/>
        <v/>
      </c>
      <c r="BD95" s="57" t="str">
        <f t="shared" si="30"/>
        <v/>
      </c>
      <c r="BE95" s="57" t="str">
        <f t="shared" si="31"/>
        <v>Sht</v>
      </c>
    </row>
    <row r="96" spans="1:57" x14ac:dyDescent="0.25">
      <c r="A96" s="73"/>
      <c r="B96" s="17" t="s">
        <v>32</v>
      </c>
      <c r="C96" s="17" t="e">
        <f>AVERAGE(INDEX(D$242:ID$242,ROWS(C$2:C96)))</f>
        <v>#REF!</v>
      </c>
      <c r="D96" s="17" t="s">
        <v>122</v>
      </c>
      <c r="E96" s="17">
        <v>135</v>
      </c>
      <c r="F96" s="17">
        <v>6</v>
      </c>
      <c r="G96" s="17">
        <v>16</v>
      </c>
      <c r="H96" s="17">
        <v>10</v>
      </c>
      <c r="I96" s="17">
        <v>14</v>
      </c>
      <c r="J96" s="17">
        <v>13</v>
      </c>
      <c r="K96" s="17">
        <v>15</v>
      </c>
      <c r="L96" s="17">
        <v>13</v>
      </c>
      <c r="M96" s="17">
        <v>13</v>
      </c>
      <c r="N96" s="17">
        <v>9</v>
      </c>
      <c r="O96" s="17">
        <v>16</v>
      </c>
      <c r="P96" s="17">
        <v>11</v>
      </c>
      <c r="Q96" s="17">
        <v>11</v>
      </c>
      <c r="R96" s="17">
        <v>6</v>
      </c>
      <c r="S96" s="17">
        <v>8</v>
      </c>
      <c r="T96" s="17">
        <v>6</v>
      </c>
      <c r="U96" s="17">
        <v>12</v>
      </c>
      <c r="V96" s="17">
        <v>10</v>
      </c>
      <c r="W96" s="17">
        <v>11</v>
      </c>
      <c r="X96" s="17">
        <v>12</v>
      </c>
      <c r="Y96" s="17">
        <v>11</v>
      </c>
      <c r="Z96" s="17">
        <v>11</v>
      </c>
      <c r="AA96" s="17">
        <v>12</v>
      </c>
      <c r="AB96" s="17">
        <v>13</v>
      </c>
      <c r="AC96" s="17">
        <v>14</v>
      </c>
      <c r="AD96" s="17">
        <v>14</v>
      </c>
      <c r="AE96" s="17">
        <v>11</v>
      </c>
      <c r="AF96" s="17">
        <v>14</v>
      </c>
      <c r="AG96" s="17">
        <v>14</v>
      </c>
      <c r="AH96" s="17">
        <v>9</v>
      </c>
      <c r="AI96" s="17">
        <v>10</v>
      </c>
      <c r="AJ96" s="17">
        <v>13</v>
      </c>
      <c r="AK96" s="17">
        <v>5</v>
      </c>
      <c r="AL96" s="17">
        <v>7</v>
      </c>
      <c r="AM96" s="17">
        <v>15</v>
      </c>
      <c r="AN96" s="17">
        <v>14</v>
      </c>
      <c r="AO96" s="17">
        <v>7</v>
      </c>
      <c r="AP96" s="17">
        <v>9</v>
      </c>
      <c r="AQ96" s="17">
        <v>13</v>
      </c>
      <c r="AR96" s="17">
        <v>15</v>
      </c>
      <c r="AS96" s="17">
        <v>11</v>
      </c>
      <c r="AT96" s="17">
        <v>11</v>
      </c>
      <c r="AU96" s="17">
        <v>15</v>
      </c>
      <c r="AV96" s="17">
        <v>14</v>
      </c>
      <c r="AW96" s="17">
        <v>17</v>
      </c>
      <c r="AX96" s="17">
        <f t="shared" si="25"/>
        <v>4.7999999999999989</v>
      </c>
      <c r="AY96" s="38" t="s">
        <v>212</v>
      </c>
      <c r="AZ96" s="57">
        <f t="shared" si="26"/>
        <v>8.625</v>
      </c>
      <c r="BA96" s="57">
        <f t="shared" si="27"/>
        <v>14.285714285714286</v>
      </c>
      <c r="BB96" s="57">
        <f t="shared" si="28"/>
        <v>14.833333333333334</v>
      </c>
      <c r="BC96" s="57" t="str">
        <f t="shared" si="29"/>
        <v/>
      </c>
      <c r="BD96" s="57" t="str">
        <f t="shared" si="30"/>
        <v/>
      </c>
      <c r="BE96" s="57" t="str">
        <f t="shared" si="31"/>
        <v>Sht</v>
      </c>
    </row>
    <row r="97" spans="1:57" x14ac:dyDescent="0.25">
      <c r="A97" s="73"/>
      <c r="B97" s="17" t="s">
        <v>33</v>
      </c>
      <c r="C97" s="17" t="e">
        <f>AVERAGE(INDEX(D$242:ID$242,ROWS(C$2:C97)))</f>
        <v>#REF!</v>
      </c>
      <c r="D97" s="17" t="s">
        <v>122</v>
      </c>
      <c r="E97" s="17">
        <v>135</v>
      </c>
      <c r="F97" s="17">
        <v>6</v>
      </c>
      <c r="G97" s="17">
        <v>16</v>
      </c>
      <c r="H97" s="17">
        <v>10</v>
      </c>
      <c r="I97" s="17">
        <v>14</v>
      </c>
      <c r="J97" s="17">
        <v>13</v>
      </c>
      <c r="K97" s="17">
        <v>15</v>
      </c>
      <c r="L97" s="17">
        <v>13</v>
      </c>
      <c r="M97" s="17">
        <v>13</v>
      </c>
      <c r="N97" s="17">
        <v>9</v>
      </c>
      <c r="O97" s="17">
        <v>16</v>
      </c>
      <c r="P97" s="17">
        <v>11</v>
      </c>
      <c r="Q97" s="17">
        <v>11</v>
      </c>
      <c r="R97" s="17">
        <v>6</v>
      </c>
      <c r="S97" s="17">
        <v>8</v>
      </c>
      <c r="T97" s="17">
        <v>6</v>
      </c>
      <c r="U97" s="17">
        <v>12</v>
      </c>
      <c r="V97" s="17">
        <v>10</v>
      </c>
      <c r="W97" s="17">
        <v>11</v>
      </c>
      <c r="X97" s="17">
        <v>12</v>
      </c>
      <c r="Y97" s="17">
        <v>11</v>
      </c>
      <c r="Z97" s="17">
        <v>11</v>
      </c>
      <c r="AA97" s="17">
        <v>12</v>
      </c>
      <c r="AB97" s="17">
        <v>13</v>
      </c>
      <c r="AC97" s="17">
        <v>14</v>
      </c>
      <c r="AD97" s="17">
        <v>14</v>
      </c>
      <c r="AE97" s="17">
        <v>11</v>
      </c>
      <c r="AF97" s="17">
        <v>14</v>
      </c>
      <c r="AG97" s="17">
        <v>14</v>
      </c>
      <c r="AH97" s="17">
        <v>9</v>
      </c>
      <c r="AI97" s="17">
        <v>10</v>
      </c>
      <c r="AJ97" s="17">
        <v>13</v>
      </c>
      <c r="AK97" s="17">
        <v>5</v>
      </c>
      <c r="AL97" s="17">
        <v>7</v>
      </c>
      <c r="AM97" s="17">
        <v>15</v>
      </c>
      <c r="AN97" s="17">
        <v>14</v>
      </c>
      <c r="AO97" s="17">
        <v>7</v>
      </c>
      <c r="AP97" s="17">
        <v>9</v>
      </c>
      <c r="AQ97" s="17">
        <v>13</v>
      </c>
      <c r="AR97" s="17">
        <v>15</v>
      </c>
      <c r="AS97" s="17">
        <v>11</v>
      </c>
      <c r="AT97" s="17">
        <v>11</v>
      </c>
      <c r="AU97" s="17">
        <v>15</v>
      </c>
      <c r="AV97" s="17">
        <v>14</v>
      </c>
      <c r="AW97" s="17">
        <v>17</v>
      </c>
      <c r="AX97" s="17">
        <f t="shared" si="25"/>
        <v>4.7999999999999989</v>
      </c>
      <c r="AY97" s="38" t="s">
        <v>212</v>
      </c>
      <c r="AZ97" s="57">
        <f t="shared" si="26"/>
        <v>8.625</v>
      </c>
      <c r="BA97" s="57">
        <f t="shared" si="27"/>
        <v>14.285714285714286</v>
      </c>
      <c r="BB97" s="57">
        <f t="shared" si="28"/>
        <v>14.833333333333334</v>
      </c>
      <c r="BC97" s="57" t="str">
        <f t="shared" si="29"/>
        <v/>
      </c>
      <c r="BD97" s="57" t="str">
        <f t="shared" si="30"/>
        <v/>
      </c>
      <c r="BE97" s="57" t="str">
        <f t="shared" si="31"/>
        <v>Sht</v>
      </c>
    </row>
    <row r="98" spans="1:57" x14ac:dyDescent="0.25">
      <c r="A98" s="73"/>
      <c r="B98" s="17" t="s">
        <v>34</v>
      </c>
      <c r="C98" s="17" t="e">
        <f>AVERAGE(INDEX(D$242:ID$242,ROWS(C$2:C98)))</f>
        <v>#REF!</v>
      </c>
      <c r="D98" s="17" t="s">
        <v>122</v>
      </c>
      <c r="E98" s="17">
        <v>135</v>
      </c>
      <c r="F98" s="17">
        <v>6</v>
      </c>
      <c r="G98" s="17">
        <v>16</v>
      </c>
      <c r="H98" s="17">
        <v>10</v>
      </c>
      <c r="I98" s="17">
        <v>14</v>
      </c>
      <c r="J98" s="17">
        <v>13</v>
      </c>
      <c r="K98" s="17">
        <v>15</v>
      </c>
      <c r="L98" s="17">
        <v>13</v>
      </c>
      <c r="M98" s="17">
        <v>13</v>
      </c>
      <c r="N98" s="17">
        <v>9</v>
      </c>
      <c r="O98" s="17">
        <v>16</v>
      </c>
      <c r="P98" s="17">
        <v>11</v>
      </c>
      <c r="Q98" s="17">
        <v>11</v>
      </c>
      <c r="R98" s="17">
        <v>6</v>
      </c>
      <c r="S98" s="17">
        <v>8</v>
      </c>
      <c r="T98" s="17">
        <v>6</v>
      </c>
      <c r="U98" s="17">
        <v>12</v>
      </c>
      <c r="V98" s="17">
        <v>10</v>
      </c>
      <c r="W98" s="17">
        <v>11</v>
      </c>
      <c r="X98" s="17">
        <v>12</v>
      </c>
      <c r="Y98" s="17">
        <v>11</v>
      </c>
      <c r="Z98" s="17">
        <v>11</v>
      </c>
      <c r="AA98" s="17">
        <v>12</v>
      </c>
      <c r="AB98" s="17">
        <v>13</v>
      </c>
      <c r="AC98" s="17">
        <v>14</v>
      </c>
      <c r="AD98" s="17">
        <v>14</v>
      </c>
      <c r="AE98" s="17">
        <v>11</v>
      </c>
      <c r="AF98" s="17">
        <v>14</v>
      </c>
      <c r="AG98" s="17">
        <v>14</v>
      </c>
      <c r="AH98" s="17">
        <v>9</v>
      </c>
      <c r="AI98" s="17">
        <v>10</v>
      </c>
      <c r="AJ98" s="17">
        <v>13</v>
      </c>
      <c r="AK98" s="17">
        <v>5</v>
      </c>
      <c r="AL98" s="17">
        <v>7</v>
      </c>
      <c r="AM98" s="17">
        <v>15</v>
      </c>
      <c r="AN98" s="17">
        <v>14</v>
      </c>
      <c r="AO98" s="17">
        <v>7</v>
      </c>
      <c r="AP98" s="17">
        <v>9</v>
      </c>
      <c r="AQ98" s="17">
        <v>13</v>
      </c>
      <c r="AR98" s="17">
        <v>15</v>
      </c>
      <c r="AS98" s="17">
        <v>11</v>
      </c>
      <c r="AT98" s="17">
        <v>11</v>
      </c>
      <c r="AU98" s="17">
        <v>15</v>
      </c>
      <c r="AV98" s="17">
        <v>14</v>
      </c>
      <c r="AW98" s="17">
        <v>17</v>
      </c>
      <c r="AX98" s="17">
        <f t="shared" si="25"/>
        <v>4.7999999999999989</v>
      </c>
      <c r="AY98" s="38" t="s">
        <v>212</v>
      </c>
      <c r="AZ98" s="57">
        <f t="shared" si="26"/>
        <v>8.625</v>
      </c>
      <c r="BA98" s="57">
        <f t="shared" si="27"/>
        <v>14.285714285714286</v>
      </c>
      <c r="BB98" s="57">
        <f t="shared" si="28"/>
        <v>14.833333333333334</v>
      </c>
      <c r="BC98" s="57" t="str">
        <f t="shared" si="29"/>
        <v/>
      </c>
      <c r="BD98" s="57" t="str">
        <f t="shared" si="30"/>
        <v/>
      </c>
      <c r="BE98" s="57" t="str">
        <f t="shared" si="31"/>
        <v>Sht</v>
      </c>
    </row>
    <row r="99" spans="1:57" x14ac:dyDescent="0.25">
      <c r="A99" s="73"/>
      <c r="B99" s="17" t="s">
        <v>35</v>
      </c>
      <c r="C99" s="17" t="e">
        <f>AVERAGE(INDEX(D$242:ID$242,ROWS(C$2:C99)))</f>
        <v>#REF!</v>
      </c>
      <c r="D99" s="17" t="s">
        <v>122</v>
      </c>
      <c r="E99" s="17">
        <v>135</v>
      </c>
      <c r="F99" s="17">
        <v>6</v>
      </c>
      <c r="G99" s="17">
        <v>16</v>
      </c>
      <c r="H99" s="17">
        <v>10</v>
      </c>
      <c r="I99" s="17">
        <v>14</v>
      </c>
      <c r="J99" s="17">
        <v>13</v>
      </c>
      <c r="K99" s="17">
        <v>15</v>
      </c>
      <c r="L99" s="17">
        <v>13</v>
      </c>
      <c r="M99" s="17">
        <v>13</v>
      </c>
      <c r="N99" s="17">
        <v>9</v>
      </c>
      <c r="O99" s="17">
        <v>16</v>
      </c>
      <c r="P99" s="17">
        <v>11</v>
      </c>
      <c r="Q99" s="17">
        <v>11</v>
      </c>
      <c r="R99" s="17">
        <v>6</v>
      </c>
      <c r="S99" s="17">
        <v>8</v>
      </c>
      <c r="T99" s="17">
        <v>6</v>
      </c>
      <c r="U99" s="17">
        <v>12</v>
      </c>
      <c r="V99" s="17">
        <v>10</v>
      </c>
      <c r="W99" s="17">
        <v>11</v>
      </c>
      <c r="X99" s="17">
        <v>12</v>
      </c>
      <c r="Y99" s="17">
        <v>11</v>
      </c>
      <c r="Z99" s="17">
        <v>11</v>
      </c>
      <c r="AA99" s="17">
        <v>12</v>
      </c>
      <c r="AB99" s="17">
        <v>13</v>
      </c>
      <c r="AC99" s="17">
        <v>14</v>
      </c>
      <c r="AD99" s="17">
        <v>14</v>
      </c>
      <c r="AE99" s="17">
        <v>11</v>
      </c>
      <c r="AF99" s="17">
        <v>14</v>
      </c>
      <c r="AG99" s="17">
        <v>14</v>
      </c>
      <c r="AH99" s="17">
        <v>9</v>
      </c>
      <c r="AI99" s="17">
        <v>10</v>
      </c>
      <c r="AJ99" s="17">
        <v>13</v>
      </c>
      <c r="AK99" s="17">
        <v>5</v>
      </c>
      <c r="AL99" s="17">
        <v>7</v>
      </c>
      <c r="AM99" s="17">
        <v>15</v>
      </c>
      <c r="AN99" s="17">
        <v>14</v>
      </c>
      <c r="AO99" s="17">
        <v>7</v>
      </c>
      <c r="AP99" s="17">
        <v>9</v>
      </c>
      <c r="AQ99" s="17">
        <v>13</v>
      </c>
      <c r="AR99" s="17">
        <v>15</v>
      </c>
      <c r="AS99" s="17">
        <v>11</v>
      </c>
      <c r="AT99" s="17">
        <v>11</v>
      </c>
      <c r="AU99" s="17">
        <v>15</v>
      </c>
      <c r="AV99" s="17">
        <v>14</v>
      </c>
      <c r="AW99" s="17">
        <v>17</v>
      </c>
      <c r="AX99" s="17">
        <f t="shared" si="25"/>
        <v>4.7999999999999989</v>
      </c>
      <c r="AY99" s="38" t="s">
        <v>212</v>
      </c>
      <c r="AZ99" s="57">
        <f t="shared" si="26"/>
        <v>8.625</v>
      </c>
      <c r="BA99" s="57">
        <f t="shared" si="27"/>
        <v>14.285714285714286</v>
      </c>
      <c r="BB99" s="57">
        <f t="shared" si="28"/>
        <v>14.833333333333334</v>
      </c>
      <c r="BC99" s="57" t="str">
        <f t="shared" si="29"/>
        <v/>
      </c>
      <c r="BD99" s="57" t="str">
        <f t="shared" si="30"/>
        <v/>
      </c>
      <c r="BE99" s="57" t="str">
        <f t="shared" si="31"/>
        <v>Sht</v>
      </c>
    </row>
    <row r="100" spans="1:57" x14ac:dyDescent="0.25">
      <c r="A100" s="73"/>
      <c r="B100" s="17" t="s">
        <v>36</v>
      </c>
      <c r="C100" s="17" t="e">
        <f>AVERAGE(INDEX(D$242:ID$242,ROWS(C$2:C100)))</f>
        <v>#REF!</v>
      </c>
      <c r="D100" s="17" t="s">
        <v>122</v>
      </c>
      <c r="E100" s="17">
        <v>135</v>
      </c>
      <c r="F100" s="17">
        <v>6</v>
      </c>
      <c r="G100" s="17">
        <v>16</v>
      </c>
      <c r="H100" s="17">
        <v>10</v>
      </c>
      <c r="I100" s="17">
        <v>14</v>
      </c>
      <c r="J100" s="17">
        <v>13</v>
      </c>
      <c r="K100" s="17">
        <v>15</v>
      </c>
      <c r="L100" s="17">
        <v>13</v>
      </c>
      <c r="M100" s="17">
        <v>13</v>
      </c>
      <c r="N100" s="17">
        <v>9</v>
      </c>
      <c r="O100" s="17">
        <v>16</v>
      </c>
      <c r="P100" s="17">
        <v>11</v>
      </c>
      <c r="Q100" s="17">
        <v>11</v>
      </c>
      <c r="R100" s="17">
        <v>6</v>
      </c>
      <c r="S100" s="17">
        <v>8</v>
      </c>
      <c r="T100" s="17">
        <v>6</v>
      </c>
      <c r="U100" s="17">
        <v>12</v>
      </c>
      <c r="V100" s="17">
        <v>10</v>
      </c>
      <c r="W100" s="17">
        <v>11</v>
      </c>
      <c r="X100" s="17">
        <v>12</v>
      </c>
      <c r="Y100" s="17">
        <v>11</v>
      </c>
      <c r="Z100" s="17">
        <v>11</v>
      </c>
      <c r="AA100" s="17">
        <v>12</v>
      </c>
      <c r="AB100" s="17">
        <v>13</v>
      </c>
      <c r="AC100" s="17">
        <v>14</v>
      </c>
      <c r="AD100" s="17">
        <v>14</v>
      </c>
      <c r="AE100" s="17">
        <v>11</v>
      </c>
      <c r="AF100" s="17">
        <v>14</v>
      </c>
      <c r="AG100" s="17">
        <v>14</v>
      </c>
      <c r="AH100" s="17">
        <v>9</v>
      </c>
      <c r="AI100" s="17">
        <v>10</v>
      </c>
      <c r="AJ100" s="17">
        <v>13</v>
      </c>
      <c r="AK100" s="17">
        <v>5</v>
      </c>
      <c r="AL100" s="17">
        <v>7</v>
      </c>
      <c r="AM100" s="17">
        <v>15</v>
      </c>
      <c r="AN100" s="17">
        <v>14</v>
      </c>
      <c r="AO100" s="17">
        <v>7</v>
      </c>
      <c r="AP100" s="17">
        <v>9</v>
      </c>
      <c r="AQ100" s="17">
        <v>13</v>
      </c>
      <c r="AR100" s="17">
        <v>15</v>
      </c>
      <c r="AS100" s="17">
        <v>11</v>
      </c>
      <c r="AT100" s="17">
        <v>11</v>
      </c>
      <c r="AU100" s="17">
        <v>15</v>
      </c>
      <c r="AV100" s="17">
        <v>14</v>
      </c>
      <c r="AW100" s="17">
        <v>17</v>
      </c>
      <c r="AX100" s="17">
        <f t="shared" si="25"/>
        <v>4.7999999999999989</v>
      </c>
      <c r="AY100" s="38" t="s">
        <v>212</v>
      </c>
      <c r="AZ100" s="57">
        <f t="shared" si="26"/>
        <v>8.625</v>
      </c>
      <c r="BA100" s="57">
        <f t="shared" si="27"/>
        <v>14.285714285714286</v>
      </c>
      <c r="BB100" s="57">
        <f t="shared" si="28"/>
        <v>14.833333333333334</v>
      </c>
      <c r="BC100" s="57" t="str">
        <f t="shared" si="29"/>
        <v/>
      </c>
      <c r="BD100" s="57" t="str">
        <f t="shared" si="30"/>
        <v/>
      </c>
      <c r="BE100" s="57" t="str">
        <f t="shared" si="31"/>
        <v>Sht</v>
      </c>
    </row>
    <row r="101" spans="1:57" x14ac:dyDescent="0.25">
      <c r="A101" s="73"/>
      <c r="B101" s="17" t="s">
        <v>37</v>
      </c>
      <c r="C101" s="17" t="e">
        <f>AVERAGE(INDEX(D$242:ID$242,ROWS(C$2:C101)))</f>
        <v>#REF!</v>
      </c>
      <c r="D101" s="17" t="s">
        <v>122</v>
      </c>
      <c r="E101" s="17">
        <v>135</v>
      </c>
      <c r="F101" s="17">
        <v>6</v>
      </c>
      <c r="G101" s="17">
        <v>16</v>
      </c>
      <c r="H101" s="17">
        <v>10</v>
      </c>
      <c r="I101" s="17">
        <v>14</v>
      </c>
      <c r="J101" s="17">
        <v>13</v>
      </c>
      <c r="K101" s="17">
        <v>15</v>
      </c>
      <c r="L101" s="17">
        <v>13</v>
      </c>
      <c r="M101" s="17">
        <v>13</v>
      </c>
      <c r="N101" s="17">
        <v>9</v>
      </c>
      <c r="O101" s="17">
        <v>16</v>
      </c>
      <c r="P101" s="17">
        <v>11</v>
      </c>
      <c r="Q101" s="17">
        <v>11</v>
      </c>
      <c r="R101" s="17">
        <v>6</v>
      </c>
      <c r="S101" s="17">
        <v>8</v>
      </c>
      <c r="T101" s="17">
        <v>6</v>
      </c>
      <c r="U101" s="17">
        <v>12</v>
      </c>
      <c r="V101" s="17">
        <v>10</v>
      </c>
      <c r="W101" s="17">
        <v>11</v>
      </c>
      <c r="X101" s="17">
        <v>12</v>
      </c>
      <c r="Y101" s="17">
        <v>11</v>
      </c>
      <c r="Z101" s="17">
        <v>11</v>
      </c>
      <c r="AA101" s="17">
        <v>12</v>
      </c>
      <c r="AB101" s="17">
        <v>13</v>
      </c>
      <c r="AC101" s="17">
        <v>14</v>
      </c>
      <c r="AD101" s="17">
        <v>14</v>
      </c>
      <c r="AE101" s="17">
        <v>11</v>
      </c>
      <c r="AF101" s="17">
        <v>14</v>
      </c>
      <c r="AG101" s="17">
        <v>14</v>
      </c>
      <c r="AH101" s="17">
        <v>9</v>
      </c>
      <c r="AI101" s="17">
        <v>10</v>
      </c>
      <c r="AJ101" s="17">
        <v>13</v>
      </c>
      <c r="AK101" s="17">
        <v>5</v>
      </c>
      <c r="AL101" s="17">
        <v>7</v>
      </c>
      <c r="AM101" s="17">
        <v>15</v>
      </c>
      <c r="AN101" s="17">
        <v>14</v>
      </c>
      <c r="AO101" s="17">
        <v>7</v>
      </c>
      <c r="AP101" s="17">
        <v>9</v>
      </c>
      <c r="AQ101" s="17">
        <v>13</v>
      </c>
      <c r="AR101" s="17">
        <v>15</v>
      </c>
      <c r="AS101" s="17">
        <v>11</v>
      </c>
      <c r="AT101" s="17">
        <v>11</v>
      </c>
      <c r="AU101" s="17">
        <v>15</v>
      </c>
      <c r="AV101" s="17">
        <v>14</v>
      </c>
      <c r="AW101" s="17">
        <v>17</v>
      </c>
      <c r="AX101" s="17">
        <f t="shared" si="25"/>
        <v>4.7999999999999989</v>
      </c>
      <c r="AY101" s="38" t="s">
        <v>212</v>
      </c>
      <c r="AZ101" s="57">
        <f t="shared" si="26"/>
        <v>8.625</v>
      </c>
      <c r="BA101" s="57">
        <f t="shared" si="27"/>
        <v>14.285714285714286</v>
      </c>
      <c r="BB101" s="57">
        <f t="shared" si="28"/>
        <v>14.833333333333334</v>
      </c>
      <c r="BC101" s="57" t="str">
        <f t="shared" si="29"/>
        <v/>
      </c>
      <c r="BD101" s="57" t="str">
        <f t="shared" si="30"/>
        <v/>
      </c>
      <c r="BE101" s="57" t="str">
        <f t="shared" si="31"/>
        <v>Sht</v>
      </c>
    </row>
    <row r="102" spans="1:57" x14ac:dyDescent="0.25">
      <c r="A102" s="73"/>
      <c r="B102" s="17" t="s">
        <v>38</v>
      </c>
      <c r="C102" s="17" t="e">
        <f>AVERAGE(INDEX(D$242:ID$242,ROWS(C$2:C102)))</f>
        <v>#REF!</v>
      </c>
      <c r="D102" s="17" t="s">
        <v>122</v>
      </c>
      <c r="E102" s="17">
        <v>135</v>
      </c>
      <c r="F102" s="17">
        <v>6</v>
      </c>
      <c r="G102" s="17">
        <v>16</v>
      </c>
      <c r="H102" s="17">
        <v>10</v>
      </c>
      <c r="I102" s="17">
        <v>14</v>
      </c>
      <c r="J102" s="17">
        <v>13</v>
      </c>
      <c r="K102" s="17">
        <v>15</v>
      </c>
      <c r="L102" s="17">
        <v>13</v>
      </c>
      <c r="M102" s="17">
        <v>13</v>
      </c>
      <c r="N102" s="17">
        <v>9</v>
      </c>
      <c r="O102" s="17">
        <v>16</v>
      </c>
      <c r="P102" s="17">
        <v>11</v>
      </c>
      <c r="Q102" s="17">
        <v>11</v>
      </c>
      <c r="R102" s="17">
        <v>6</v>
      </c>
      <c r="S102" s="17">
        <v>8</v>
      </c>
      <c r="T102" s="17">
        <v>6</v>
      </c>
      <c r="U102" s="17">
        <v>12</v>
      </c>
      <c r="V102" s="17">
        <v>10</v>
      </c>
      <c r="W102" s="17">
        <v>11</v>
      </c>
      <c r="X102" s="17">
        <v>12</v>
      </c>
      <c r="Y102" s="17">
        <v>11</v>
      </c>
      <c r="Z102" s="17">
        <v>11</v>
      </c>
      <c r="AA102" s="17">
        <v>12</v>
      </c>
      <c r="AB102" s="17">
        <v>13</v>
      </c>
      <c r="AC102" s="17">
        <v>14</v>
      </c>
      <c r="AD102" s="17">
        <v>14</v>
      </c>
      <c r="AE102" s="17">
        <v>11</v>
      </c>
      <c r="AF102" s="17">
        <v>14</v>
      </c>
      <c r="AG102" s="17">
        <v>14</v>
      </c>
      <c r="AH102" s="17">
        <v>9</v>
      </c>
      <c r="AI102" s="17">
        <v>10</v>
      </c>
      <c r="AJ102" s="17">
        <v>13</v>
      </c>
      <c r="AK102" s="17">
        <v>5</v>
      </c>
      <c r="AL102" s="17">
        <v>7</v>
      </c>
      <c r="AM102" s="17">
        <v>15</v>
      </c>
      <c r="AN102" s="17">
        <v>14</v>
      </c>
      <c r="AO102" s="17">
        <v>7</v>
      </c>
      <c r="AP102" s="17">
        <v>9</v>
      </c>
      <c r="AQ102" s="17">
        <v>13</v>
      </c>
      <c r="AR102" s="17">
        <v>15</v>
      </c>
      <c r="AS102" s="17">
        <v>11</v>
      </c>
      <c r="AT102" s="17">
        <v>11</v>
      </c>
      <c r="AU102" s="17">
        <v>15</v>
      </c>
      <c r="AV102" s="17">
        <v>14</v>
      </c>
      <c r="AW102" s="17">
        <v>17</v>
      </c>
      <c r="AX102" s="17">
        <f t="shared" si="25"/>
        <v>4.7999999999999989</v>
      </c>
      <c r="AY102" s="38" t="s">
        <v>212</v>
      </c>
      <c r="AZ102" s="57">
        <f t="shared" si="26"/>
        <v>8.625</v>
      </c>
      <c r="BA102" s="57">
        <f t="shared" si="27"/>
        <v>14.285714285714286</v>
      </c>
      <c r="BB102" s="57">
        <f t="shared" si="28"/>
        <v>14.833333333333334</v>
      </c>
      <c r="BC102" s="57" t="str">
        <f t="shared" si="29"/>
        <v/>
      </c>
      <c r="BD102" s="57" t="str">
        <f t="shared" si="30"/>
        <v/>
      </c>
      <c r="BE102" s="57" t="str">
        <f t="shared" si="31"/>
        <v>Sht</v>
      </c>
    </row>
    <row r="103" spans="1:57" x14ac:dyDescent="0.25">
      <c r="A103" s="73"/>
      <c r="B103" s="17" t="s">
        <v>39</v>
      </c>
      <c r="C103" s="17" t="e">
        <f>AVERAGE(INDEX(D$242:ID$242,ROWS(C$2:C103)))</f>
        <v>#REF!</v>
      </c>
      <c r="D103" s="17" t="s">
        <v>122</v>
      </c>
      <c r="E103" s="17">
        <v>135</v>
      </c>
      <c r="F103" s="17">
        <v>6</v>
      </c>
      <c r="G103" s="17">
        <v>16</v>
      </c>
      <c r="H103" s="17">
        <v>10</v>
      </c>
      <c r="I103" s="17">
        <v>14</v>
      </c>
      <c r="J103" s="17">
        <v>13</v>
      </c>
      <c r="K103" s="17">
        <v>15</v>
      </c>
      <c r="L103" s="17">
        <v>13</v>
      </c>
      <c r="M103" s="17">
        <v>13</v>
      </c>
      <c r="N103" s="17">
        <v>9</v>
      </c>
      <c r="O103" s="17">
        <v>16</v>
      </c>
      <c r="P103" s="17">
        <v>11</v>
      </c>
      <c r="Q103" s="17">
        <v>11</v>
      </c>
      <c r="R103" s="17">
        <v>6</v>
      </c>
      <c r="S103" s="17">
        <v>8</v>
      </c>
      <c r="T103" s="17">
        <v>6</v>
      </c>
      <c r="U103" s="17">
        <v>12</v>
      </c>
      <c r="V103" s="17">
        <v>10</v>
      </c>
      <c r="W103" s="17">
        <v>11</v>
      </c>
      <c r="X103" s="17">
        <v>12</v>
      </c>
      <c r="Y103" s="17">
        <v>11</v>
      </c>
      <c r="Z103" s="17">
        <v>11</v>
      </c>
      <c r="AA103" s="17">
        <v>12</v>
      </c>
      <c r="AB103" s="17">
        <v>13</v>
      </c>
      <c r="AC103" s="17">
        <v>14</v>
      </c>
      <c r="AD103" s="17">
        <v>14</v>
      </c>
      <c r="AE103" s="17">
        <v>11</v>
      </c>
      <c r="AF103" s="17">
        <v>14</v>
      </c>
      <c r="AG103" s="17">
        <v>14</v>
      </c>
      <c r="AH103" s="17">
        <v>9</v>
      </c>
      <c r="AI103" s="17">
        <v>10</v>
      </c>
      <c r="AJ103" s="17">
        <v>13</v>
      </c>
      <c r="AK103" s="17">
        <v>5</v>
      </c>
      <c r="AL103" s="17">
        <v>7</v>
      </c>
      <c r="AM103" s="17">
        <v>15</v>
      </c>
      <c r="AN103" s="17">
        <v>14</v>
      </c>
      <c r="AO103" s="17">
        <v>7</v>
      </c>
      <c r="AP103" s="17">
        <v>9</v>
      </c>
      <c r="AQ103" s="17">
        <v>13</v>
      </c>
      <c r="AR103" s="17">
        <v>15</v>
      </c>
      <c r="AS103" s="17">
        <v>11</v>
      </c>
      <c r="AT103" s="17">
        <v>11</v>
      </c>
      <c r="AU103" s="17">
        <v>15</v>
      </c>
      <c r="AV103" s="17">
        <v>14</v>
      </c>
      <c r="AW103" s="17">
        <v>17</v>
      </c>
      <c r="AX103" s="17">
        <f t="shared" si="25"/>
        <v>4.7999999999999989</v>
      </c>
      <c r="AY103" s="38" t="s">
        <v>212</v>
      </c>
      <c r="AZ103" s="57">
        <f t="shared" si="26"/>
        <v>8.625</v>
      </c>
      <c r="BA103" s="57">
        <f t="shared" si="27"/>
        <v>14.285714285714286</v>
      </c>
      <c r="BB103" s="57">
        <f t="shared" si="28"/>
        <v>14.833333333333334</v>
      </c>
      <c r="BC103" s="57" t="str">
        <f t="shared" si="29"/>
        <v/>
      </c>
      <c r="BD103" s="57" t="str">
        <f t="shared" si="30"/>
        <v/>
      </c>
      <c r="BE103" s="57" t="str">
        <f t="shared" si="31"/>
        <v>Sht</v>
      </c>
    </row>
    <row r="104" spans="1:57" x14ac:dyDescent="0.25">
      <c r="A104" s="73"/>
      <c r="B104" s="17" t="s">
        <v>40</v>
      </c>
      <c r="C104" s="17" t="e">
        <f>AVERAGE(INDEX(D$242:ID$242,ROWS(C$2:C104)))</f>
        <v>#REF!</v>
      </c>
      <c r="D104" s="17" t="s">
        <v>122</v>
      </c>
      <c r="E104" s="17">
        <v>135</v>
      </c>
      <c r="F104" s="17">
        <v>6</v>
      </c>
      <c r="G104" s="17">
        <v>16</v>
      </c>
      <c r="H104" s="17">
        <v>10</v>
      </c>
      <c r="I104" s="17">
        <v>14</v>
      </c>
      <c r="J104" s="17">
        <v>13</v>
      </c>
      <c r="K104" s="17">
        <v>15</v>
      </c>
      <c r="L104" s="17">
        <v>13</v>
      </c>
      <c r="M104" s="17">
        <v>13</v>
      </c>
      <c r="N104" s="17">
        <v>9</v>
      </c>
      <c r="O104" s="17">
        <v>16</v>
      </c>
      <c r="P104" s="17">
        <v>11</v>
      </c>
      <c r="Q104" s="17">
        <v>11</v>
      </c>
      <c r="R104" s="17">
        <v>6</v>
      </c>
      <c r="S104" s="17">
        <v>8</v>
      </c>
      <c r="T104" s="17">
        <v>6</v>
      </c>
      <c r="U104" s="17">
        <v>12</v>
      </c>
      <c r="V104" s="17">
        <v>10</v>
      </c>
      <c r="W104" s="17">
        <v>11</v>
      </c>
      <c r="X104" s="17">
        <v>12</v>
      </c>
      <c r="Y104" s="17">
        <v>11</v>
      </c>
      <c r="Z104" s="17">
        <v>11</v>
      </c>
      <c r="AA104" s="17">
        <v>12</v>
      </c>
      <c r="AB104" s="17">
        <v>13</v>
      </c>
      <c r="AC104" s="17">
        <v>14</v>
      </c>
      <c r="AD104" s="17">
        <v>14</v>
      </c>
      <c r="AE104" s="17">
        <v>11</v>
      </c>
      <c r="AF104" s="17">
        <v>14</v>
      </c>
      <c r="AG104" s="17">
        <v>14</v>
      </c>
      <c r="AH104" s="17">
        <v>9</v>
      </c>
      <c r="AI104" s="17">
        <v>10</v>
      </c>
      <c r="AJ104" s="17">
        <v>13</v>
      </c>
      <c r="AK104" s="17">
        <v>5</v>
      </c>
      <c r="AL104" s="17">
        <v>7</v>
      </c>
      <c r="AM104" s="17">
        <v>15</v>
      </c>
      <c r="AN104" s="17">
        <v>14</v>
      </c>
      <c r="AO104" s="17">
        <v>7</v>
      </c>
      <c r="AP104" s="17">
        <v>9</v>
      </c>
      <c r="AQ104" s="17">
        <v>13</v>
      </c>
      <c r="AR104" s="17">
        <v>15</v>
      </c>
      <c r="AS104" s="17">
        <v>11</v>
      </c>
      <c r="AT104" s="17">
        <v>11</v>
      </c>
      <c r="AU104" s="17">
        <v>15</v>
      </c>
      <c r="AV104" s="17">
        <v>14</v>
      </c>
      <c r="AW104" s="17">
        <v>17</v>
      </c>
      <c r="AX104" s="17">
        <f t="shared" si="25"/>
        <v>4.7999999999999989</v>
      </c>
      <c r="AY104" s="38" t="s">
        <v>212</v>
      </c>
      <c r="AZ104" s="57">
        <f t="shared" si="26"/>
        <v>8.625</v>
      </c>
      <c r="BA104" s="57">
        <f t="shared" si="27"/>
        <v>14.285714285714286</v>
      </c>
      <c r="BB104" s="57">
        <f t="shared" si="28"/>
        <v>14.833333333333334</v>
      </c>
      <c r="BC104" s="57" t="str">
        <f t="shared" si="29"/>
        <v/>
      </c>
      <c r="BD104" s="57" t="str">
        <f t="shared" si="30"/>
        <v/>
      </c>
      <c r="BE104" s="57" t="str">
        <f t="shared" si="31"/>
        <v>Sht</v>
      </c>
    </row>
    <row r="105" spans="1:57" x14ac:dyDescent="0.25">
      <c r="A105" s="73"/>
      <c r="B105" s="17" t="s">
        <v>41</v>
      </c>
      <c r="C105" s="17" t="e">
        <f>AVERAGE(INDEX(D$242:ID$242,ROWS(C$2:C105)))</f>
        <v>#REF!</v>
      </c>
      <c r="D105" s="17" t="s">
        <v>122</v>
      </c>
      <c r="E105" s="17">
        <v>135</v>
      </c>
      <c r="F105" s="17">
        <v>6</v>
      </c>
      <c r="G105" s="17">
        <v>16</v>
      </c>
      <c r="H105" s="17">
        <v>10</v>
      </c>
      <c r="I105" s="17">
        <v>14</v>
      </c>
      <c r="J105" s="17">
        <v>13</v>
      </c>
      <c r="K105" s="17">
        <v>15</v>
      </c>
      <c r="L105" s="17">
        <v>13</v>
      </c>
      <c r="M105" s="17">
        <v>13</v>
      </c>
      <c r="N105" s="17">
        <v>9</v>
      </c>
      <c r="O105" s="17">
        <v>16</v>
      </c>
      <c r="P105" s="17">
        <v>11</v>
      </c>
      <c r="Q105" s="17">
        <v>11</v>
      </c>
      <c r="R105" s="17">
        <v>6</v>
      </c>
      <c r="S105" s="17">
        <v>8</v>
      </c>
      <c r="T105" s="17">
        <v>6</v>
      </c>
      <c r="U105" s="17">
        <v>12</v>
      </c>
      <c r="V105" s="17">
        <v>10</v>
      </c>
      <c r="W105" s="17">
        <v>11</v>
      </c>
      <c r="X105" s="17">
        <v>12</v>
      </c>
      <c r="Y105" s="17">
        <v>11</v>
      </c>
      <c r="Z105" s="17">
        <v>11</v>
      </c>
      <c r="AA105" s="17">
        <v>12</v>
      </c>
      <c r="AB105" s="17">
        <v>13</v>
      </c>
      <c r="AC105" s="17">
        <v>14</v>
      </c>
      <c r="AD105" s="17">
        <v>14</v>
      </c>
      <c r="AE105" s="17">
        <v>11</v>
      </c>
      <c r="AF105" s="17">
        <v>14</v>
      </c>
      <c r="AG105" s="17">
        <v>14</v>
      </c>
      <c r="AH105" s="17">
        <v>9</v>
      </c>
      <c r="AI105" s="17">
        <v>10</v>
      </c>
      <c r="AJ105" s="17">
        <v>13</v>
      </c>
      <c r="AK105" s="17">
        <v>5</v>
      </c>
      <c r="AL105" s="17">
        <v>7</v>
      </c>
      <c r="AM105" s="17">
        <v>15</v>
      </c>
      <c r="AN105" s="17">
        <v>14</v>
      </c>
      <c r="AO105" s="17">
        <v>7</v>
      </c>
      <c r="AP105" s="17">
        <v>9</v>
      </c>
      <c r="AQ105" s="17">
        <v>13</v>
      </c>
      <c r="AR105" s="17">
        <v>15</v>
      </c>
      <c r="AS105" s="17">
        <v>11</v>
      </c>
      <c r="AT105" s="17">
        <v>11</v>
      </c>
      <c r="AU105" s="17">
        <v>15</v>
      </c>
      <c r="AV105" s="17">
        <v>14</v>
      </c>
      <c r="AW105" s="17">
        <v>17</v>
      </c>
      <c r="AX105" s="17">
        <f t="shared" si="25"/>
        <v>4.7999999999999989</v>
      </c>
      <c r="AY105" t="s">
        <v>212</v>
      </c>
      <c r="AZ105" s="57">
        <f t="shared" si="26"/>
        <v>8.625</v>
      </c>
      <c r="BA105" s="57">
        <f t="shared" si="27"/>
        <v>14.285714285714286</v>
      </c>
      <c r="BB105" s="57">
        <f t="shared" si="28"/>
        <v>14.833333333333334</v>
      </c>
      <c r="BC105" s="57" t="str">
        <f t="shared" si="29"/>
        <v/>
      </c>
      <c r="BD105" s="57" t="str">
        <f t="shared" si="30"/>
        <v/>
      </c>
      <c r="BE105" s="57" t="str">
        <f t="shared" si="31"/>
        <v>Sht</v>
      </c>
    </row>
    <row r="106" spans="1:57" x14ac:dyDescent="0.25">
      <c r="A106" s="73" t="s">
        <v>68</v>
      </c>
      <c r="B106" s="17" t="s">
        <v>29</v>
      </c>
      <c r="C106" s="17" t="e">
        <f>AVERAGE(INDEX(D$242:ID$242,ROWS(C$2:C106)))</f>
        <v>#REF!</v>
      </c>
      <c r="D106" s="17" t="s">
        <v>122</v>
      </c>
      <c r="E106" s="17">
        <v>150</v>
      </c>
      <c r="F106" s="17">
        <v>11</v>
      </c>
      <c r="G106" s="17">
        <v>18</v>
      </c>
      <c r="H106" s="17">
        <v>10</v>
      </c>
      <c r="I106" s="17">
        <v>16</v>
      </c>
      <c r="J106" s="17">
        <v>16</v>
      </c>
      <c r="K106" s="17">
        <v>14</v>
      </c>
      <c r="L106" s="17">
        <v>14</v>
      </c>
      <c r="M106" s="17">
        <v>14</v>
      </c>
      <c r="N106" s="17">
        <v>16</v>
      </c>
      <c r="O106" s="17">
        <v>20</v>
      </c>
      <c r="P106" s="17">
        <v>15</v>
      </c>
      <c r="Q106" s="17">
        <v>16</v>
      </c>
      <c r="R106" s="17">
        <v>6</v>
      </c>
      <c r="S106" s="17">
        <v>12</v>
      </c>
      <c r="T106" s="17">
        <v>6</v>
      </c>
      <c r="U106" s="17">
        <v>15</v>
      </c>
      <c r="V106" s="17">
        <v>8</v>
      </c>
      <c r="W106" s="17">
        <v>17</v>
      </c>
      <c r="X106" s="17">
        <v>17</v>
      </c>
      <c r="Y106" s="17">
        <v>10</v>
      </c>
      <c r="Z106" s="17">
        <v>12</v>
      </c>
      <c r="AA106" s="17">
        <v>15</v>
      </c>
      <c r="AB106" s="17">
        <v>15</v>
      </c>
      <c r="AC106" s="17">
        <v>16</v>
      </c>
      <c r="AD106" s="17">
        <v>17</v>
      </c>
      <c r="AE106" s="17">
        <v>15</v>
      </c>
      <c r="AF106" s="17">
        <v>16</v>
      </c>
      <c r="AG106" s="17">
        <v>15</v>
      </c>
      <c r="AH106" s="17">
        <v>8</v>
      </c>
      <c r="AI106" s="17">
        <v>7</v>
      </c>
      <c r="AJ106" s="17">
        <v>15</v>
      </c>
      <c r="AK106" s="17">
        <v>2</v>
      </c>
      <c r="AL106" s="17">
        <v>11</v>
      </c>
      <c r="AM106" s="17">
        <v>11</v>
      </c>
      <c r="AN106" s="17">
        <v>17</v>
      </c>
      <c r="AO106" s="17">
        <v>12</v>
      </c>
      <c r="AP106" s="17">
        <v>8</v>
      </c>
      <c r="AQ106" s="17">
        <v>14</v>
      </c>
      <c r="AR106" s="17">
        <v>17</v>
      </c>
      <c r="AS106" s="17">
        <v>13</v>
      </c>
      <c r="AT106" s="17">
        <v>14</v>
      </c>
      <c r="AU106" s="17">
        <v>14</v>
      </c>
      <c r="AV106" s="17">
        <v>17</v>
      </c>
      <c r="AW106" s="17">
        <v>15</v>
      </c>
      <c r="AX106" s="17">
        <f t="shared" si="25"/>
        <v>3.5999999999999996</v>
      </c>
      <c r="AY106" s="38" t="s">
        <v>216</v>
      </c>
      <c r="AZ106" s="57">
        <f t="shared" si="26"/>
        <v>10.5</v>
      </c>
      <c r="BA106" s="57">
        <f t="shared" si="27"/>
        <v>17.142857142857142</v>
      </c>
      <c r="BB106" s="57">
        <f t="shared" si="28"/>
        <v>15.666666666666666</v>
      </c>
      <c r="BC106" s="57" t="str">
        <f t="shared" si="29"/>
        <v/>
      </c>
      <c r="BD106" s="57" t="str">
        <f t="shared" si="30"/>
        <v>PLM</v>
      </c>
      <c r="BE106" s="57" t="str">
        <f t="shared" si="31"/>
        <v>Sht</v>
      </c>
    </row>
    <row r="107" spans="1:57" x14ac:dyDescent="0.25">
      <c r="A107" s="73"/>
      <c r="B107" s="17" t="s">
        <v>30</v>
      </c>
      <c r="C107" s="17" t="e">
        <f>AVERAGE(INDEX(D$242:ID$242,ROWS(C$2:C107)))</f>
        <v>#REF!</v>
      </c>
      <c r="D107" s="17" t="s">
        <v>122</v>
      </c>
      <c r="E107" s="17">
        <v>150</v>
      </c>
      <c r="F107" s="17">
        <v>11</v>
      </c>
      <c r="G107" s="17">
        <v>18</v>
      </c>
      <c r="H107" s="17">
        <v>10</v>
      </c>
      <c r="I107" s="17">
        <v>16</v>
      </c>
      <c r="J107" s="17">
        <v>16</v>
      </c>
      <c r="K107" s="17">
        <v>14</v>
      </c>
      <c r="L107" s="17">
        <v>14</v>
      </c>
      <c r="M107" s="17">
        <v>14</v>
      </c>
      <c r="N107" s="17">
        <v>16</v>
      </c>
      <c r="O107" s="17">
        <v>20</v>
      </c>
      <c r="P107" s="17">
        <v>15</v>
      </c>
      <c r="Q107" s="17">
        <v>16</v>
      </c>
      <c r="R107" s="17">
        <v>6</v>
      </c>
      <c r="S107" s="17">
        <v>12</v>
      </c>
      <c r="T107" s="17">
        <v>6</v>
      </c>
      <c r="U107" s="17">
        <v>15</v>
      </c>
      <c r="V107" s="17">
        <v>8</v>
      </c>
      <c r="W107" s="17">
        <v>17</v>
      </c>
      <c r="X107" s="17">
        <v>17</v>
      </c>
      <c r="Y107" s="17">
        <v>10</v>
      </c>
      <c r="Z107" s="17">
        <v>12</v>
      </c>
      <c r="AA107" s="17">
        <v>15</v>
      </c>
      <c r="AB107" s="17">
        <v>15</v>
      </c>
      <c r="AC107" s="17">
        <v>16</v>
      </c>
      <c r="AD107" s="17">
        <v>17</v>
      </c>
      <c r="AE107" s="17">
        <v>15</v>
      </c>
      <c r="AF107" s="17">
        <v>16</v>
      </c>
      <c r="AG107" s="17">
        <v>15</v>
      </c>
      <c r="AH107" s="17">
        <v>8</v>
      </c>
      <c r="AI107" s="17">
        <v>7</v>
      </c>
      <c r="AJ107" s="17">
        <v>15</v>
      </c>
      <c r="AK107" s="17">
        <v>2</v>
      </c>
      <c r="AL107" s="17">
        <v>11</v>
      </c>
      <c r="AM107" s="17">
        <v>11</v>
      </c>
      <c r="AN107" s="17">
        <v>17</v>
      </c>
      <c r="AO107" s="17">
        <v>12</v>
      </c>
      <c r="AP107" s="17">
        <v>8</v>
      </c>
      <c r="AQ107" s="17">
        <v>14</v>
      </c>
      <c r="AR107" s="17">
        <v>17</v>
      </c>
      <c r="AS107" s="17">
        <v>13</v>
      </c>
      <c r="AT107" s="17">
        <v>14</v>
      </c>
      <c r="AU107" s="17">
        <v>14</v>
      </c>
      <c r="AV107" s="17">
        <v>17</v>
      </c>
      <c r="AW107" s="17">
        <v>15</v>
      </c>
      <c r="AX107" s="17">
        <f t="shared" si="25"/>
        <v>3.5999999999999996</v>
      </c>
      <c r="AY107" s="38" t="s">
        <v>216</v>
      </c>
      <c r="AZ107" s="57">
        <f t="shared" si="26"/>
        <v>10.5</v>
      </c>
      <c r="BA107" s="57">
        <f t="shared" si="27"/>
        <v>17.142857142857142</v>
      </c>
      <c r="BB107" s="57">
        <f t="shared" si="28"/>
        <v>15.666666666666666</v>
      </c>
      <c r="BC107" s="57" t="str">
        <f t="shared" si="29"/>
        <v/>
      </c>
      <c r="BD107" s="57" t="str">
        <f t="shared" si="30"/>
        <v>PLM</v>
      </c>
      <c r="BE107" s="57" t="str">
        <f t="shared" si="31"/>
        <v>Sht</v>
      </c>
    </row>
    <row r="108" spans="1:57" x14ac:dyDescent="0.25">
      <c r="A108" s="73"/>
      <c r="B108" s="17" t="s">
        <v>31</v>
      </c>
      <c r="C108" s="17" t="e">
        <f>AVERAGE(INDEX(D$242:ID$242,ROWS(C$2:C108)))</f>
        <v>#REF!</v>
      </c>
      <c r="D108" s="17" t="s">
        <v>122</v>
      </c>
      <c r="E108" s="17">
        <v>150</v>
      </c>
      <c r="F108" s="17">
        <v>11</v>
      </c>
      <c r="G108" s="17">
        <v>18</v>
      </c>
      <c r="H108" s="17">
        <v>10</v>
      </c>
      <c r="I108" s="17">
        <v>16</v>
      </c>
      <c r="J108" s="17">
        <v>16</v>
      </c>
      <c r="K108" s="17">
        <v>14</v>
      </c>
      <c r="L108" s="17">
        <v>14</v>
      </c>
      <c r="M108" s="17">
        <v>14</v>
      </c>
      <c r="N108" s="17">
        <v>16</v>
      </c>
      <c r="O108" s="17">
        <v>20</v>
      </c>
      <c r="P108" s="17">
        <v>15</v>
      </c>
      <c r="Q108" s="17">
        <v>16</v>
      </c>
      <c r="R108" s="17">
        <v>6</v>
      </c>
      <c r="S108" s="17">
        <v>12</v>
      </c>
      <c r="T108" s="17">
        <v>6</v>
      </c>
      <c r="U108" s="17">
        <v>15</v>
      </c>
      <c r="V108" s="17">
        <v>8</v>
      </c>
      <c r="W108" s="17">
        <v>17</v>
      </c>
      <c r="X108" s="17">
        <v>17</v>
      </c>
      <c r="Y108" s="17">
        <v>10</v>
      </c>
      <c r="Z108" s="17">
        <v>12</v>
      </c>
      <c r="AA108" s="17">
        <v>15</v>
      </c>
      <c r="AB108" s="17">
        <v>15</v>
      </c>
      <c r="AC108" s="17">
        <v>16</v>
      </c>
      <c r="AD108" s="17">
        <v>17</v>
      </c>
      <c r="AE108" s="17">
        <v>15</v>
      </c>
      <c r="AF108" s="17">
        <v>16</v>
      </c>
      <c r="AG108" s="17">
        <v>15</v>
      </c>
      <c r="AH108" s="17">
        <v>8</v>
      </c>
      <c r="AI108" s="17">
        <v>7</v>
      </c>
      <c r="AJ108" s="17">
        <v>15</v>
      </c>
      <c r="AK108" s="17">
        <v>2</v>
      </c>
      <c r="AL108" s="17">
        <v>11</v>
      </c>
      <c r="AM108" s="17">
        <v>11</v>
      </c>
      <c r="AN108" s="17">
        <v>17</v>
      </c>
      <c r="AO108" s="17">
        <v>12</v>
      </c>
      <c r="AP108" s="17">
        <v>8</v>
      </c>
      <c r="AQ108" s="17">
        <v>14</v>
      </c>
      <c r="AR108" s="17">
        <v>17</v>
      </c>
      <c r="AS108" s="17">
        <v>13</v>
      </c>
      <c r="AT108" s="17">
        <v>14</v>
      </c>
      <c r="AU108" s="17">
        <v>14</v>
      </c>
      <c r="AV108" s="17">
        <v>17</v>
      </c>
      <c r="AW108" s="17">
        <v>15</v>
      </c>
      <c r="AX108" s="17">
        <f t="shared" si="25"/>
        <v>3.5999999999999996</v>
      </c>
      <c r="AY108" s="38" t="s">
        <v>216</v>
      </c>
      <c r="AZ108" s="57">
        <f t="shared" si="26"/>
        <v>10.5</v>
      </c>
      <c r="BA108" s="57">
        <f t="shared" si="27"/>
        <v>17.142857142857142</v>
      </c>
      <c r="BB108" s="57">
        <f t="shared" si="28"/>
        <v>15.666666666666666</v>
      </c>
      <c r="BC108" s="57" t="str">
        <f t="shared" si="29"/>
        <v/>
      </c>
      <c r="BD108" s="57" t="str">
        <f t="shared" si="30"/>
        <v>PLM</v>
      </c>
      <c r="BE108" s="57" t="str">
        <f t="shared" si="31"/>
        <v>Sht</v>
      </c>
    </row>
    <row r="109" spans="1:57" x14ac:dyDescent="0.25">
      <c r="A109" s="73"/>
      <c r="B109" s="17" t="s">
        <v>32</v>
      </c>
      <c r="C109" s="17" t="e">
        <f>AVERAGE(INDEX(D$242:ID$242,ROWS(C$2:C109)))</f>
        <v>#REF!</v>
      </c>
      <c r="D109" s="17" t="s">
        <v>122</v>
      </c>
      <c r="E109" s="17">
        <v>150</v>
      </c>
      <c r="F109" s="17">
        <v>11</v>
      </c>
      <c r="G109" s="17">
        <v>18</v>
      </c>
      <c r="H109" s="17">
        <v>10</v>
      </c>
      <c r="I109" s="17">
        <v>16</v>
      </c>
      <c r="J109" s="17">
        <v>16</v>
      </c>
      <c r="K109" s="17">
        <v>14</v>
      </c>
      <c r="L109" s="17">
        <v>14</v>
      </c>
      <c r="M109" s="17">
        <v>14</v>
      </c>
      <c r="N109" s="17">
        <v>16</v>
      </c>
      <c r="O109" s="17">
        <v>20</v>
      </c>
      <c r="P109" s="17">
        <v>15</v>
      </c>
      <c r="Q109" s="17">
        <v>16</v>
      </c>
      <c r="R109" s="17">
        <v>6</v>
      </c>
      <c r="S109" s="17">
        <v>12</v>
      </c>
      <c r="T109" s="17">
        <v>6</v>
      </c>
      <c r="U109" s="17">
        <v>15</v>
      </c>
      <c r="V109" s="17">
        <v>8</v>
      </c>
      <c r="W109" s="17">
        <v>17</v>
      </c>
      <c r="X109" s="17">
        <v>17</v>
      </c>
      <c r="Y109" s="17">
        <v>10</v>
      </c>
      <c r="Z109" s="17">
        <v>12</v>
      </c>
      <c r="AA109" s="17">
        <v>15</v>
      </c>
      <c r="AB109" s="17">
        <v>15</v>
      </c>
      <c r="AC109" s="17">
        <v>16</v>
      </c>
      <c r="AD109" s="17">
        <v>17</v>
      </c>
      <c r="AE109" s="17">
        <v>15</v>
      </c>
      <c r="AF109" s="17">
        <v>16</v>
      </c>
      <c r="AG109" s="17">
        <v>15</v>
      </c>
      <c r="AH109" s="17">
        <v>8</v>
      </c>
      <c r="AI109" s="17">
        <v>7</v>
      </c>
      <c r="AJ109" s="17">
        <v>15</v>
      </c>
      <c r="AK109" s="17">
        <v>2</v>
      </c>
      <c r="AL109" s="17">
        <v>11</v>
      </c>
      <c r="AM109" s="17">
        <v>11</v>
      </c>
      <c r="AN109" s="17">
        <v>17</v>
      </c>
      <c r="AO109" s="17">
        <v>12</v>
      </c>
      <c r="AP109" s="17">
        <v>8</v>
      </c>
      <c r="AQ109" s="17">
        <v>14</v>
      </c>
      <c r="AR109" s="17">
        <v>17</v>
      </c>
      <c r="AS109" s="17">
        <v>13</v>
      </c>
      <c r="AT109" s="17">
        <v>14</v>
      </c>
      <c r="AU109" s="17">
        <v>14</v>
      </c>
      <c r="AV109" s="17">
        <v>17</v>
      </c>
      <c r="AW109" s="17">
        <v>15</v>
      </c>
      <c r="AX109" s="17">
        <f t="shared" si="25"/>
        <v>3.5999999999999996</v>
      </c>
      <c r="AY109" s="38" t="s">
        <v>216</v>
      </c>
      <c r="AZ109" s="57">
        <f t="shared" si="26"/>
        <v>10.5</v>
      </c>
      <c r="BA109" s="57">
        <f t="shared" si="27"/>
        <v>17.142857142857142</v>
      </c>
      <c r="BB109" s="57">
        <f t="shared" si="28"/>
        <v>15.666666666666666</v>
      </c>
      <c r="BC109" s="57" t="str">
        <f t="shared" si="29"/>
        <v/>
      </c>
      <c r="BD109" s="57" t="str">
        <f t="shared" si="30"/>
        <v>PLM</v>
      </c>
      <c r="BE109" s="57" t="str">
        <f t="shared" si="31"/>
        <v>Sht</v>
      </c>
    </row>
    <row r="110" spans="1:57" x14ac:dyDescent="0.25">
      <c r="A110" s="73"/>
      <c r="B110" s="17" t="s">
        <v>33</v>
      </c>
      <c r="C110" s="17" t="e">
        <f>AVERAGE(INDEX(D$242:ID$242,ROWS(C$2:C110)))</f>
        <v>#REF!</v>
      </c>
      <c r="D110" s="17" t="s">
        <v>122</v>
      </c>
      <c r="E110" s="17">
        <v>150</v>
      </c>
      <c r="F110" s="17">
        <v>11</v>
      </c>
      <c r="G110" s="17">
        <v>18</v>
      </c>
      <c r="H110" s="17">
        <v>10</v>
      </c>
      <c r="I110" s="17">
        <v>16</v>
      </c>
      <c r="J110" s="17">
        <v>16</v>
      </c>
      <c r="K110" s="17">
        <v>14</v>
      </c>
      <c r="L110" s="17">
        <v>14</v>
      </c>
      <c r="M110" s="17">
        <v>14</v>
      </c>
      <c r="N110" s="17">
        <v>16</v>
      </c>
      <c r="O110" s="17">
        <v>20</v>
      </c>
      <c r="P110" s="17">
        <v>15</v>
      </c>
      <c r="Q110" s="17">
        <v>16</v>
      </c>
      <c r="R110" s="17">
        <v>6</v>
      </c>
      <c r="S110" s="17">
        <v>12</v>
      </c>
      <c r="T110" s="17">
        <v>6</v>
      </c>
      <c r="U110" s="17">
        <v>15</v>
      </c>
      <c r="V110" s="17">
        <v>8</v>
      </c>
      <c r="W110" s="17">
        <v>17</v>
      </c>
      <c r="X110" s="17">
        <v>17</v>
      </c>
      <c r="Y110" s="17">
        <v>10</v>
      </c>
      <c r="Z110" s="17">
        <v>12</v>
      </c>
      <c r="AA110" s="17">
        <v>15</v>
      </c>
      <c r="AB110" s="17">
        <v>15</v>
      </c>
      <c r="AC110" s="17">
        <v>16</v>
      </c>
      <c r="AD110" s="17">
        <v>17</v>
      </c>
      <c r="AE110" s="17">
        <v>15</v>
      </c>
      <c r="AF110" s="17">
        <v>16</v>
      </c>
      <c r="AG110" s="17">
        <v>15</v>
      </c>
      <c r="AH110" s="17">
        <v>8</v>
      </c>
      <c r="AI110" s="17">
        <v>7</v>
      </c>
      <c r="AJ110" s="17">
        <v>15</v>
      </c>
      <c r="AK110" s="17">
        <v>2</v>
      </c>
      <c r="AL110" s="17">
        <v>11</v>
      </c>
      <c r="AM110" s="17">
        <v>11</v>
      </c>
      <c r="AN110" s="17">
        <v>17</v>
      </c>
      <c r="AO110" s="17">
        <v>12</v>
      </c>
      <c r="AP110" s="17">
        <v>8</v>
      </c>
      <c r="AQ110" s="17">
        <v>14</v>
      </c>
      <c r="AR110" s="17">
        <v>17</v>
      </c>
      <c r="AS110" s="17">
        <v>13</v>
      </c>
      <c r="AT110" s="17">
        <v>14</v>
      </c>
      <c r="AU110" s="17">
        <v>14</v>
      </c>
      <c r="AV110" s="17">
        <v>17</v>
      </c>
      <c r="AW110" s="17">
        <v>15</v>
      </c>
      <c r="AX110" s="17">
        <f t="shared" si="25"/>
        <v>3.5999999999999996</v>
      </c>
      <c r="AY110" s="38" t="s">
        <v>216</v>
      </c>
      <c r="AZ110" s="57">
        <f t="shared" si="26"/>
        <v>10.5</v>
      </c>
      <c r="BA110" s="57">
        <f t="shared" si="27"/>
        <v>17.142857142857142</v>
      </c>
      <c r="BB110" s="57">
        <f t="shared" si="28"/>
        <v>15.666666666666666</v>
      </c>
      <c r="BC110" s="57" t="str">
        <f t="shared" si="29"/>
        <v/>
      </c>
      <c r="BD110" s="57" t="str">
        <f t="shared" si="30"/>
        <v>PLM</v>
      </c>
      <c r="BE110" s="57" t="str">
        <f t="shared" si="31"/>
        <v>Sht</v>
      </c>
    </row>
    <row r="111" spans="1:57" x14ac:dyDescent="0.25">
      <c r="A111" s="73"/>
      <c r="B111" s="17" t="s">
        <v>34</v>
      </c>
      <c r="C111" s="17" t="e">
        <f>AVERAGE(INDEX(D$242:ID$242,ROWS(C$2:C111)))</f>
        <v>#REF!</v>
      </c>
      <c r="D111" s="17" t="s">
        <v>122</v>
      </c>
      <c r="E111" s="17">
        <v>150</v>
      </c>
      <c r="F111" s="17">
        <v>11</v>
      </c>
      <c r="G111" s="17">
        <v>18</v>
      </c>
      <c r="H111" s="17">
        <v>10</v>
      </c>
      <c r="I111" s="17">
        <v>16</v>
      </c>
      <c r="J111" s="17">
        <v>16</v>
      </c>
      <c r="K111" s="17">
        <v>14</v>
      </c>
      <c r="L111" s="17">
        <v>14</v>
      </c>
      <c r="M111" s="17">
        <v>14</v>
      </c>
      <c r="N111" s="17">
        <v>16</v>
      </c>
      <c r="O111" s="17">
        <v>20</v>
      </c>
      <c r="P111" s="17">
        <v>15</v>
      </c>
      <c r="Q111" s="17">
        <v>16</v>
      </c>
      <c r="R111" s="17">
        <v>6</v>
      </c>
      <c r="S111" s="17">
        <v>12</v>
      </c>
      <c r="T111" s="17">
        <v>6</v>
      </c>
      <c r="U111" s="17">
        <v>15</v>
      </c>
      <c r="V111" s="17">
        <v>8</v>
      </c>
      <c r="W111" s="17">
        <v>17</v>
      </c>
      <c r="X111" s="17">
        <v>17</v>
      </c>
      <c r="Y111" s="17">
        <v>10</v>
      </c>
      <c r="Z111" s="17">
        <v>12</v>
      </c>
      <c r="AA111" s="17">
        <v>15</v>
      </c>
      <c r="AB111" s="17">
        <v>15</v>
      </c>
      <c r="AC111" s="17">
        <v>16</v>
      </c>
      <c r="AD111" s="17">
        <v>17</v>
      </c>
      <c r="AE111" s="17">
        <v>15</v>
      </c>
      <c r="AF111" s="17">
        <v>16</v>
      </c>
      <c r="AG111" s="17">
        <v>15</v>
      </c>
      <c r="AH111" s="17">
        <v>8</v>
      </c>
      <c r="AI111" s="17">
        <v>7</v>
      </c>
      <c r="AJ111" s="17">
        <v>15</v>
      </c>
      <c r="AK111" s="17">
        <v>2</v>
      </c>
      <c r="AL111" s="17">
        <v>11</v>
      </c>
      <c r="AM111" s="17">
        <v>11</v>
      </c>
      <c r="AN111" s="17">
        <v>17</v>
      </c>
      <c r="AO111" s="17">
        <v>12</v>
      </c>
      <c r="AP111" s="17">
        <v>8</v>
      </c>
      <c r="AQ111" s="17">
        <v>14</v>
      </c>
      <c r="AR111" s="17">
        <v>17</v>
      </c>
      <c r="AS111" s="17">
        <v>13</v>
      </c>
      <c r="AT111" s="17">
        <v>14</v>
      </c>
      <c r="AU111" s="17">
        <v>14</v>
      </c>
      <c r="AV111" s="17">
        <v>17</v>
      </c>
      <c r="AW111" s="17">
        <v>15</v>
      </c>
      <c r="AX111" s="17">
        <f t="shared" si="25"/>
        <v>3.5999999999999996</v>
      </c>
      <c r="AY111" s="38" t="s">
        <v>216</v>
      </c>
      <c r="AZ111" s="57">
        <f t="shared" si="26"/>
        <v>10.5</v>
      </c>
      <c r="BA111" s="57">
        <f t="shared" si="27"/>
        <v>17.142857142857142</v>
      </c>
      <c r="BB111" s="57">
        <f t="shared" si="28"/>
        <v>15.666666666666666</v>
      </c>
      <c r="BC111" s="57" t="str">
        <f t="shared" si="29"/>
        <v/>
      </c>
      <c r="BD111" s="57" t="str">
        <f t="shared" si="30"/>
        <v>PLM</v>
      </c>
      <c r="BE111" s="57" t="str">
        <f t="shared" si="31"/>
        <v>Sht</v>
      </c>
    </row>
    <row r="112" spans="1:57" x14ac:dyDescent="0.25">
      <c r="A112" s="73"/>
      <c r="B112" s="17" t="s">
        <v>35</v>
      </c>
      <c r="C112" s="17" t="e">
        <f>AVERAGE(INDEX(D$242:ID$242,ROWS(C$2:C112)))</f>
        <v>#REF!</v>
      </c>
      <c r="D112" s="17" t="s">
        <v>122</v>
      </c>
      <c r="E112" s="17">
        <v>150</v>
      </c>
      <c r="F112" s="17">
        <v>11</v>
      </c>
      <c r="G112" s="17">
        <v>18</v>
      </c>
      <c r="H112" s="17">
        <v>10</v>
      </c>
      <c r="I112" s="17">
        <v>16</v>
      </c>
      <c r="J112" s="17">
        <v>16</v>
      </c>
      <c r="K112" s="17">
        <v>14</v>
      </c>
      <c r="L112" s="17">
        <v>14</v>
      </c>
      <c r="M112" s="17">
        <v>14</v>
      </c>
      <c r="N112" s="17">
        <v>16</v>
      </c>
      <c r="O112" s="17">
        <v>20</v>
      </c>
      <c r="P112" s="17">
        <v>15</v>
      </c>
      <c r="Q112" s="17">
        <v>16</v>
      </c>
      <c r="R112" s="17">
        <v>6</v>
      </c>
      <c r="S112" s="17">
        <v>12</v>
      </c>
      <c r="T112" s="17">
        <v>6</v>
      </c>
      <c r="U112" s="17">
        <v>15</v>
      </c>
      <c r="V112" s="17">
        <v>8</v>
      </c>
      <c r="W112" s="17">
        <v>17</v>
      </c>
      <c r="X112" s="17">
        <v>17</v>
      </c>
      <c r="Y112" s="17">
        <v>10</v>
      </c>
      <c r="Z112" s="17">
        <v>12</v>
      </c>
      <c r="AA112" s="17">
        <v>15</v>
      </c>
      <c r="AB112" s="17">
        <v>15</v>
      </c>
      <c r="AC112" s="17">
        <v>16</v>
      </c>
      <c r="AD112" s="17">
        <v>17</v>
      </c>
      <c r="AE112" s="17">
        <v>15</v>
      </c>
      <c r="AF112" s="17">
        <v>16</v>
      </c>
      <c r="AG112" s="17">
        <v>15</v>
      </c>
      <c r="AH112" s="17">
        <v>8</v>
      </c>
      <c r="AI112" s="17">
        <v>7</v>
      </c>
      <c r="AJ112" s="17">
        <v>15</v>
      </c>
      <c r="AK112" s="17">
        <v>2</v>
      </c>
      <c r="AL112" s="17">
        <v>11</v>
      </c>
      <c r="AM112" s="17">
        <v>11</v>
      </c>
      <c r="AN112" s="17">
        <v>17</v>
      </c>
      <c r="AO112" s="17">
        <v>12</v>
      </c>
      <c r="AP112" s="17">
        <v>8</v>
      </c>
      <c r="AQ112" s="17">
        <v>14</v>
      </c>
      <c r="AR112" s="17">
        <v>17</v>
      </c>
      <c r="AS112" s="17">
        <v>13</v>
      </c>
      <c r="AT112" s="17">
        <v>14</v>
      </c>
      <c r="AU112" s="17">
        <v>14</v>
      </c>
      <c r="AV112" s="17">
        <v>17</v>
      </c>
      <c r="AW112" s="17">
        <v>15</v>
      </c>
      <c r="AX112" s="17">
        <f t="shared" si="25"/>
        <v>3.5999999999999996</v>
      </c>
      <c r="AY112" s="38" t="s">
        <v>216</v>
      </c>
      <c r="AZ112" s="57">
        <f t="shared" si="26"/>
        <v>10.5</v>
      </c>
      <c r="BA112" s="57">
        <f t="shared" si="27"/>
        <v>17.142857142857142</v>
      </c>
      <c r="BB112" s="57">
        <f t="shared" si="28"/>
        <v>15.666666666666666</v>
      </c>
      <c r="BC112" s="57" t="str">
        <f t="shared" si="29"/>
        <v/>
      </c>
      <c r="BD112" s="57" t="str">
        <f t="shared" si="30"/>
        <v>PLM</v>
      </c>
      <c r="BE112" s="57" t="str">
        <f t="shared" si="31"/>
        <v>Sht</v>
      </c>
    </row>
    <row r="113" spans="1:57" x14ac:dyDescent="0.25">
      <c r="A113" s="73"/>
      <c r="B113" s="17" t="s">
        <v>36</v>
      </c>
      <c r="C113" s="17" t="e">
        <f>AVERAGE(INDEX(D$242:ID$242,ROWS(C$2:C113)))</f>
        <v>#REF!</v>
      </c>
      <c r="D113" s="17" t="s">
        <v>122</v>
      </c>
      <c r="E113" s="17">
        <v>150</v>
      </c>
      <c r="F113" s="17">
        <v>11</v>
      </c>
      <c r="G113" s="17">
        <v>18</v>
      </c>
      <c r="H113" s="17">
        <v>10</v>
      </c>
      <c r="I113" s="17">
        <v>16</v>
      </c>
      <c r="J113" s="17">
        <v>16</v>
      </c>
      <c r="K113" s="17">
        <v>14</v>
      </c>
      <c r="L113" s="17">
        <v>14</v>
      </c>
      <c r="M113" s="17">
        <v>14</v>
      </c>
      <c r="N113" s="17">
        <v>16</v>
      </c>
      <c r="O113" s="17">
        <v>20</v>
      </c>
      <c r="P113" s="17">
        <v>15</v>
      </c>
      <c r="Q113" s="17">
        <v>16</v>
      </c>
      <c r="R113" s="17">
        <v>6</v>
      </c>
      <c r="S113" s="17">
        <v>12</v>
      </c>
      <c r="T113" s="17">
        <v>6</v>
      </c>
      <c r="U113" s="17">
        <v>15</v>
      </c>
      <c r="V113" s="17">
        <v>8</v>
      </c>
      <c r="W113" s="17">
        <v>17</v>
      </c>
      <c r="X113" s="17">
        <v>17</v>
      </c>
      <c r="Y113" s="17">
        <v>10</v>
      </c>
      <c r="Z113" s="17">
        <v>12</v>
      </c>
      <c r="AA113" s="17">
        <v>15</v>
      </c>
      <c r="AB113" s="17">
        <v>15</v>
      </c>
      <c r="AC113" s="17">
        <v>16</v>
      </c>
      <c r="AD113" s="17">
        <v>17</v>
      </c>
      <c r="AE113" s="17">
        <v>15</v>
      </c>
      <c r="AF113" s="17">
        <v>16</v>
      </c>
      <c r="AG113" s="17">
        <v>15</v>
      </c>
      <c r="AH113" s="17">
        <v>8</v>
      </c>
      <c r="AI113" s="17">
        <v>7</v>
      </c>
      <c r="AJ113" s="17">
        <v>15</v>
      </c>
      <c r="AK113" s="17">
        <v>2</v>
      </c>
      <c r="AL113" s="17">
        <v>11</v>
      </c>
      <c r="AM113" s="17">
        <v>11</v>
      </c>
      <c r="AN113" s="17">
        <v>17</v>
      </c>
      <c r="AO113" s="17">
        <v>12</v>
      </c>
      <c r="AP113" s="17">
        <v>8</v>
      </c>
      <c r="AQ113" s="17">
        <v>14</v>
      </c>
      <c r="AR113" s="17">
        <v>17</v>
      </c>
      <c r="AS113" s="17">
        <v>13</v>
      </c>
      <c r="AT113" s="17">
        <v>14</v>
      </c>
      <c r="AU113" s="17">
        <v>14</v>
      </c>
      <c r="AV113" s="17">
        <v>17</v>
      </c>
      <c r="AW113" s="17">
        <v>15</v>
      </c>
      <c r="AX113" s="17">
        <f t="shared" si="25"/>
        <v>3.5999999999999996</v>
      </c>
      <c r="AY113" s="38" t="s">
        <v>216</v>
      </c>
      <c r="AZ113" s="57">
        <f t="shared" si="26"/>
        <v>10.5</v>
      </c>
      <c r="BA113" s="57">
        <f t="shared" si="27"/>
        <v>17.142857142857142</v>
      </c>
      <c r="BB113" s="57">
        <f t="shared" si="28"/>
        <v>15.666666666666666</v>
      </c>
      <c r="BC113" s="57" t="str">
        <f t="shared" si="29"/>
        <v/>
      </c>
      <c r="BD113" s="57" t="str">
        <f t="shared" si="30"/>
        <v>PLM</v>
      </c>
      <c r="BE113" s="57" t="str">
        <f t="shared" si="31"/>
        <v>Sht</v>
      </c>
    </row>
    <row r="114" spans="1:57" x14ac:dyDescent="0.25">
      <c r="A114" s="73"/>
      <c r="B114" s="17" t="s">
        <v>37</v>
      </c>
      <c r="C114" s="17" t="e">
        <f>AVERAGE(INDEX(D$242:ID$242,ROWS(C$2:C114)))</f>
        <v>#REF!</v>
      </c>
      <c r="D114" s="17" t="s">
        <v>122</v>
      </c>
      <c r="E114" s="17">
        <v>150</v>
      </c>
      <c r="F114" s="17">
        <v>11</v>
      </c>
      <c r="G114" s="17">
        <v>18</v>
      </c>
      <c r="H114" s="17">
        <v>10</v>
      </c>
      <c r="I114" s="17">
        <v>16</v>
      </c>
      <c r="J114" s="17">
        <v>16</v>
      </c>
      <c r="K114" s="17">
        <v>14</v>
      </c>
      <c r="L114" s="17">
        <v>14</v>
      </c>
      <c r="M114" s="17">
        <v>14</v>
      </c>
      <c r="N114" s="17">
        <v>16</v>
      </c>
      <c r="O114" s="17">
        <v>20</v>
      </c>
      <c r="P114" s="17">
        <v>15</v>
      </c>
      <c r="Q114" s="17">
        <v>16</v>
      </c>
      <c r="R114" s="17">
        <v>6</v>
      </c>
      <c r="S114" s="17">
        <v>12</v>
      </c>
      <c r="T114" s="17">
        <v>6</v>
      </c>
      <c r="U114" s="17">
        <v>15</v>
      </c>
      <c r="V114" s="17">
        <v>8</v>
      </c>
      <c r="W114" s="17">
        <v>17</v>
      </c>
      <c r="X114" s="17">
        <v>17</v>
      </c>
      <c r="Y114" s="17">
        <v>10</v>
      </c>
      <c r="Z114" s="17">
        <v>12</v>
      </c>
      <c r="AA114" s="17">
        <v>15</v>
      </c>
      <c r="AB114" s="17">
        <v>15</v>
      </c>
      <c r="AC114" s="17">
        <v>16</v>
      </c>
      <c r="AD114" s="17">
        <v>17</v>
      </c>
      <c r="AE114" s="17">
        <v>15</v>
      </c>
      <c r="AF114" s="17">
        <v>16</v>
      </c>
      <c r="AG114" s="17">
        <v>15</v>
      </c>
      <c r="AH114" s="17">
        <v>8</v>
      </c>
      <c r="AI114" s="17">
        <v>7</v>
      </c>
      <c r="AJ114" s="17">
        <v>15</v>
      </c>
      <c r="AK114" s="17">
        <v>2</v>
      </c>
      <c r="AL114" s="17">
        <v>11</v>
      </c>
      <c r="AM114" s="17">
        <v>11</v>
      </c>
      <c r="AN114" s="17">
        <v>17</v>
      </c>
      <c r="AO114" s="17">
        <v>12</v>
      </c>
      <c r="AP114" s="17">
        <v>8</v>
      </c>
      <c r="AQ114" s="17">
        <v>14</v>
      </c>
      <c r="AR114" s="17">
        <v>17</v>
      </c>
      <c r="AS114" s="17">
        <v>13</v>
      </c>
      <c r="AT114" s="17">
        <v>14</v>
      </c>
      <c r="AU114" s="17">
        <v>14</v>
      </c>
      <c r="AV114" s="17">
        <v>17</v>
      </c>
      <c r="AW114" s="17">
        <v>15</v>
      </c>
      <c r="AX114" s="17">
        <f t="shared" si="25"/>
        <v>3.5999999999999996</v>
      </c>
      <c r="AY114" s="38" t="s">
        <v>216</v>
      </c>
      <c r="AZ114" s="57">
        <f t="shared" si="26"/>
        <v>10.5</v>
      </c>
      <c r="BA114" s="57">
        <f t="shared" si="27"/>
        <v>17.142857142857142</v>
      </c>
      <c r="BB114" s="57">
        <f t="shared" si="28"/>
        <v>15.666666666666666</v>
      </c>
      <c r="BC114" s="57" t="str">
        <f t="shared" si="29"/>
        <v/>
      </c>
      <c r="BD114" s="57" t="str">
        <f t="shared" si="30"/>
        <v>PLM</v>
      </c>
      <c r="BE114" s="57" t="str">
        <f t="shared" si="31"/>
        <v>Sht</v>
      </c>
    </row>
    <row r="115" spans="1:57" x14ac:dyDescent="0.25">
      <c r="A115" s="73"/>
      <c r="B115" s="17" t="s">
        <v>38</v>
      </c>
      <c r="C115" s="17" t="e">
        <f>AVERAGE(INDEX(D$242:ID$242,ROWS(C$2:C115)))</f>
        <v>#REF!</v>
      </c>
      <c r="D115" s="17" t="s">
        <v>122</v>
      </c>
      <c r="E115" s="17">
        <v>150</v>
      </c>
      <c r="F115" s="17">
        <v>11</v>
      </c>
      <c r="G115" s="17">
        <v>18</v>
      </c>
      <c r="H115" s="17">
        <v>10</v>
      </c>
      <c r="I115" s="17">
        <v>16</v>
      </c>
      <c r="J115" s="17">
        <v>16</v>
      </c>
      <c r="K115" s="17">
        <v>14</v>
      </c>
      <c r="L115" s="17">
        <v>14</v>
      </c>
      <c r="M115" s="17">
        <v>14</v>
      </c>
      <c r="N115" s="17">
        <v>16</v>
      </c>
      <c r="O115" s="17">
        <v>20</v>
      </c>
      <c r="P115" s="17">
        <v>15</v>
      </c>
      <c r="Q115" s="17">
        <v>16</v>
      </c>
      <c r="R115" s="17">
        <v>6</v>
      </c>
      <c r="S115" s="17">
        <v>12</v>
      </c>
      <c r="T115" s="17">
        <v>6</v>
      </c>
      <c r="U115" s="17">
        <v>15</v>
      </c>
      <c r="V115" s="17">
        <v>8</v>
      </c>
      <c r="W115" s="17">
        <v>17</v>
      </c>
      <c r="X115" s="17">
        <v>17</v>
      </c>
      <c r="Y115" s="17">
        <v>10</v>
      </c>
      <c r="Z115" s="17">
        <v>12</v>
      </c>
      <c r="AA115" s="17">
        <v>15</v>
      </c>
      <c r="AB115" s="17">
        <v>15</v>
      </c>
      <c r="AC115" s="17">
        <v>16</v>
      </c>
      <c r="AD115" s="17">
        <v>17</v>
      </c>
      <c r="AE115" s="17">
        <v>15</v>
      </c>
      <c r="AF115" s="17">
        <v>16</v>
      </c>
      <c r="AG115" s="17">
        <v>15</v>
      </c>
      <c r="AH115" s="17">
        <v>8</v>
      </c>
      <c r="AI115" s="17">
        <v>7</v>
      </c>
      <c r="AJ115" s="17">
        <v>15</v>
      </c>
      <c r="AK115" s="17">
        <v>2</v>
      </c>
      <c r="AL115" s="17">
        <v>11</v>
      </c>
      <c r="AM115" s="17">
        <v>11</v>
      </c>
      <c r="AN115" s="17">
        <v>17</v>
      </c>
      <c r="AO115" s="17">
        <v>12</v>
      </c>
      <c r="AP115" s="17">
        <v>8</v>
      </c>
      <c r="AQ115" s="17">
        <v>14</v>
      </c>
      <c r="AR115" s="17">
        <v>17</v>
      </c>
      <c r="AS115" s="17">
        <v>13</v>
      </c>
      <c r="AT115" s="17">
        <v>14</v>
      </c>
      <c r="AU115" s="17">
        <v>14</v>
      </c>
      <c r="AV115" s="17">
        <v>17</v>
      </c>
      <c r="AW115" s="17">
        <v>15</v>
      </c>
      <c r="AX115" s="17">
        <f t="shared" si="25"/>
        <v>3.5999999999999996</v>
      </c>
      <c r="AY115" s="38" t="s">
        <v>216</v>
      </c>
      <c r="AZ115" s="57">
        <f t="shared" si="26"/>
        <v>10.5</v>
      </c>
      <c r="BA115" s="57">
        <f t="shared" si="27"/>
        <v>17.142857142857142</v>
      </c>
      <c r="BB115" s="57">
        <f t="shared" si="28"/>
        <v>15.666666666666666</v>
      </c>
      <c r="BC115" s="57" t="str">
        <f t="shared" si="29"/>
        <v/>
      </c>
      <c r="BD115" s="57" t="str">
        <f t="shared" si="30"/>
        <v>PLM</v>
      </c>
      <c r="BE115" s="57" t="str">
        <f t="shared" si="31"/>
        <v>Sht</v>
      </c>
    </row>
    <row r="116" spans="1:57" x14ac:dyDescent="0.25">
      <c r="A116" s="73"/>
      <c r="B116" s="17" t="s">
        <v>39</v>
      </c>
      <c r="C116" s="17" t="e">
        <f>AVERAGE(INDEX(D$242:ID$242,ROWS(C$2:C116)))</f>
        <v>#REF!</v>
      </c>
      <c r="D116" s="17" t="s">
        <v>122</v>
      </c>
      <c r="E116" s="17">
        <v>150</v>
      </c>
      <c r="F116" s="17">
        <v>11</v>
      </c>
      <c r="G116" s="17">
        <v>18</v>
      </c>
      <c r="H116" s="17">
        <v>10</v>
      </c>
      <c r="I116" s="17">
        <v>16</v>
      </c>
      <c r="J116" s="17">
        <v>16</v>
      </c>
      <c r="K116" s="17">
        <v>14</v>
      </c>
      <c r="L116" s="17">
        <v>14</v>
      </c>
      <c r="M116" s="17">
        <v>14</v>
      </c>
      <c r="N116" s="17">
        <v>16</v>
      </c>
      <c r="O116" s="17">
        <v>20</v>
      </c>
      <c r="P116" s="17">
        <v>15</v>
      </c>
      <c r="Q116" s="17">
        <v>16</v>
      </c>
      <c r="R116" s="17">
        <v>6</v>
      </c>
      <c r="S116" s="17">
        <v>12</v>
      </c>
      <c r="T116" s="17">
        <v>6</v>
      </c>
      <c r="U116" s="17">
        <v>15</v>
      </c>
      <c r="V116" s="17">
        <v>8</v>
      </c>
      <c r="W116" s="17">
        <v>17</v>
      </c>
      <c r="X116" s="17">
        <v>17</v>
      </c>
      <c r="Y116" s="17">
        <v>10</v>
      </c>
      <c r="Z116" s="17">
        <v>12</v>
      </c>
      <c r="AA116" s="17">
        <v>15</v>
      </c>
      <c r="AB116" s="17">
        <v>15</v>
      </c>
      <c r="AC116" s="17">
        <v>16</v>
      </c>
      <c r="AD116" s="17">
        <v>17</v>
      </c>
      <c r="AE116" s="17">
        <v>15</v>
      </c>
      <c r="AF116" s="17">
        <v>16</v>
      </c>
      <c r="AG116" s="17">
        <v>15</v>
      </c>
      <c r="AH116" s="17">
        <v>8</v>
      </c>
      <c r="AI116" s="17">
        <v>7</v>
      </c>
      <c r="AJ116" s="17">
        <v>15</v>
      </c>
      <c r="AK116" s="17">
        <v>2</v>
      </c>
      <c r="AL116" s="17">
        <v>11</v>
      </c>
      <c r="AM116" s="17">
        <v>11</v>
      </c>
      <c r="AN116" s="17">
        <v>17</v>
      </c>
      <c r="AO116" s="17">
        <v>12</v>
      </c>
      <c r="AP116" s="17">
        <v>8</v>
      </c>
      <c r="AQ116" s="17">
        <v>14</v>
      </c>
      <c r="AR116" s="17">
        <v>17</v>
      </c>
      <c r="AS116" s="17">
        <v>13</v>
      </c>
      <c r="AT116" s="17">
        <v>14</v>
      </c>
      <c r="AU116" s="17">
        <v>14</v>
      </c>
      <c r="AV116" s="17">
        <v>17</v>
      </c>
      <c r="AW116" s="17">
        <v>15</v>
      </c>
      <c r="AX116" s="17">
        <f t="shared" si="25"/>
        <v>3.5999999999999996</v>
      </c>
      <c r="AY116" s="38" t="s">
        <v>216</v>
      </c>
      <c r="AZ116" s="57">
        <f t="shared" si="26"/>
        <v>10.5</v>
      </c>
      <c r="BA116" s="57">
        <f t="shared" si="27"/>
        <v>17.142857142857142</v>
      </c>
      <c r="BB116" s="57">
        <f t="shared" si="28"/>
        <v>15.666666666666666</v>
      </c>
      <c r="BC116" s="57" t="str">
        <f t="shared" si="29"/>
        <v/>
      </c>
      <c r="BD116" s="57" t="str">
        <f t="shared" si="30"/>
        <v>PLM</v>
      </c>
      <c r="BE116" s="57" t="str">
        <f t="shared" si="31"/>
        <v>Sht</v>
      </c>
    </row>
    <row r="117" spans="1:57" x14ac:dyDescent="0.25">
      <c r="A117" s="73"/>
      <c r="B117" s="17" t="s">
        <v>40</v>
      </c>
      <c r="C117" s="17" t="e">
        <f>AVERAGE(INDEX(D$242:ID$242,ROWS(C$2:C117)))</f>
        <v>#REF!</v>
      </c>
      <c r="D117" s="17" t="s">
        <v>122</v>
      </c>
      <c r="E117" s="17">
        <v>150</v>
      </c>
      <c r="F117" s="17">
        <v>11</v>
      </c>
      <c r="G117" s="17">
        <v>18</v>
      </c>
      <c r="H117" s="17">
        <v>10</v>
      </c>
      <c r="I117" s="17">
        <v>16</v>
      </c>
      <c r="J117" s="17">
        <v>16</v>
      </c>
      <c r="K117" s="17">
        <v>14</v>
      </c>
      <c r="L117" s="17">
        <v>14</v>
      </c>
      <c r="M117" s="17">
        <v>14</v>
      </c>
      <c r="N117" s="17">
        <v>16</v>
      </c>
      <c r="O117" s="17">
        <v>20</v>
      </c>
      <c r="P117" s="17">
        <v>15</v>
      </c>
      <c r="Q117" s="17">
        <v>16</v>
      </c>
      <c r="R117" s="17">
        <v>6</v>
      </c>
      <c r="S117" s="17">
        <v>12</v>
      </c>
      <c r="T117" s="17">
        <v>6</v>
      </c>
      <c r="U117" s="17">
        <v>15</v>
      </c>
      <c r="V117" s="17">
        <v>8</v>
      </c>
      <c r="W117" s="17">
        <v>17</v>
      </c>
      <c r="X117" s="17">
        <v>17</v>
      </c>
      <c r="Y117" s="17">
        <v>10</v>
      </c>
      <c r="Z117" s="17">
        <v>12</v>
      </c>
      <c r="AA117" s="17">
        <v>15</v>
      </c>
      <c r="AB117" s="17">
        <v>15</v>
      </c>
      <c r="AC117" s="17">
        <v>16</v>
      </c>
      <c r="AD117" s="17">
        <v>17</v>
      </c>
      <c r="AE117" s="17">
        <v>15</v>
      </c>
      <c r="AF117" s="17">
        <v>16</v>
      </c>
      <c r="AG117" s="17">
        <v>15</v>
      </c>
      <c r="AH117" s="17">
        <v>8</v>
      </c>
      <c r="AI117" s="17">
        <v>7</v>
      </c>
      <c r="AJ117" s="17">
        <v>15</v>
      </c>
      <c r="AK117" s="17">
        <v>2</v>
      </c>
      <c r="AL117" s="17">
        <v>11</v>
      </c>
      <c r="AM117" s="17">
        <v>11</v>
      </c>
      <c r="AN117" s="17">
        <v>17</v>
      </c>
      <c r="AO117" s="17">
        <v>12</v>
      </c>
      <c r="AP117" s="17">
        <v>8</v>
      </c>
      <c r="AQ117" s="17">
        <v>14</v>
      </c>
      <c r="AR117" s="17">
        <v>17</v>
      </c>
      <c r="AS117" s="17">
        <v>13</v>
      </c>
      <c r="AT117" s="17">
        <v>14</v>
      </c>
      <c r="AU117" s="17">
        <v>14</v>
      </c>
      <c r="AV117" s="17">
        <v>17</v>
      </c>
      <c r="AW117" s="17">
        <v>15</v>
      </c>
      <c r="AX117" s="17">
        <f t="shared" si="25"/>
        <v>3.5999999999999996</v>
      </c>
      <c r="AY117" s="38" t="s">
        <v>216</v>
      </c>
      <c r="AZ117" s="57">
        <f t="shared" si="26"/>
        <v>10.5</v>
      </c>
      <c r="BA117" s="57">
        <f t="shared" si="27"/>
        <v>17.142857142857142</v>
      </c>
      <c r="BB117" s="57">
        <f t="shared" si="28"/>
        <v>15.666666666666666</v>
      </c>
      <c r="BC117" s="57" t="str">
        <f t="shared" si="29"/>
        <v/>
      </c>
      <c r="BD117" s="57" t="str">
        <f t="shared" si="30"/>
        <v>PLM</v>
      </c>
      <c r="BE117" s="57" t="str">
        <f t="shared" si="31"/>
        <v>Sht</v>
      </c>
    </row>
    <row r="118" spans="1:57" x14ac:dyDescent="0.25">
      <c r="A118" s="73"/>
      <c r="B118" s="17" t="s">
        <v>41</v>
      </c>
      <c r="C118" s="17" t="e">
        <f>AVERAGE(INDEX(D$242:ID$242,ROWS(C$2:C118)))</f>
        <v>#REF!</v>
      </c>
      <c r="D118" s="17" t="s">
        <v>122</v>
      </c>
      <c r="E118" s="17">
        <v>150</v>
      </c>
      <c r="F118" s="17">
        <v>11</v>
      </c>
      <c r="G118" s="17">
        <v>18</v>
      </c>
      <c r="H118" s="17">
        <v>10</v>
      </c>
      <c r="I118" s="17">
        <v>16</v>
      </c>
      <c r="J118" s="17">
        <v>16</v>
      </c>
      <c r="K118" s="17">
        <v>14</v>
      </c>
      <c r="L118" s="17">
        <v>14</v>
      </c>
      <c r="M118" s="17">
        <v>14</v>
      </c>
      <c r="N118" s="17">
        <v>16</v>
      </c>
      <c r="O118" s="17">
        <v>20</v>
      </c>
      <c r="P118" s="17">
        <v>15</v>
      </c>
      <c r="Q118" s="17">
        <v>16</v>
      </c>
      <c r="R118" s="17">
        <v>6</v>
      </c>
      <c r="S118" s="17">
        <v>12</v>
      </c>
      <c r="T118" s="17">
        <v>6</v>
      </c>
      <c r="U118" s="17">
        <v>15</v>
      </c>
      <c r="V118" s="17">
        <v>8</v>
      </c>
      <c r="W118" s="17">
        <v>17</v>
      </c>
      <c r="X118" s="17">
        <v>17</v>
      </c>
      <c r="Y118" s="17">
        <v>10</v>
      </c>
      <c r="Z118" s="17">
        <v>12</v>
      </c>
      <c r="AA118" s="17">
        <v>15</v>
      </c>
      <c r="AB118" s="17">
        <v>15</v>
      </c>
      <c r="AC118" s="17">
        <v>16</v>
      </c>
      <c r="AD118" s="17">
        <v>17</v>
      </c>
      <c r="AE118" s="17">
        <v>15</v>
      </c>
      <c r="AF118" s="17">
        <v>16</v>
      </c>
      <c r="AG118" s="17">
        <v>15</v>
      </c>
      <c r="AH118" s="17">
        <v>8</v>
      </c>
      <c r="AI118" s="17">
        <v>7</v>
      </c>
      <c r="AJ118" s="17">
        <v>15</v>
      </c>
      <c r="AK118" s="17">
        <v>2</v>
      </c>
      <c r="AL118" s="17">
        <v>11</v>
      </c>
      <c r="AM118" s="17">
        <v>11</v>
      </c>
      <c r="AN118" s="17">
        <v>17</v>
      </c>
      <c r="AO118" s="17">
        <v>12</v>
      </c>
      <c r="AP118" s="17">
        <v>8</v>
      </c>
      <c r="AQ118" s="17">
        <v>14</v>
      </c>
      <c r="AR118" s="17">
        <v>17</v>
      </c>
      <c r="AS118" s="17">
        <v>13</v>
      </c>
      <c r="AT118" s="17">
        <v>14</v>
      </c>
      <c r="AU118" s="17">
        <v>14</v>
      </c>
      <c r="AV118" s="17">
        <v>17</v>
      </c>
      <c r="AW118" s="17">
        <v>15</v>
      </c>
      <c r="AX118" s="17">
        <f t="shared" si="25"/>
        <v>3.5999999999999996</v>
      </c>
      <c r="AY118" t="s">
        <v>216</v>
      </c>
      <c r="AZ118" s="57">
        <f t="shared" si="26"/>
        <v>10.5</v>
      </c>
      <c r="BA118" s="57">
        <f t="shared" si="27"/>
        <v>17.142857142857142</v>
      </c>
      <c r="BB118" s="57">
        <f t="shared" si="28"/>
        <v>15.666666666666666</v>
      </c>
      <c r="BC118" s="57" t="str">
        <f t="shared" si="29"/>
        <v/>
      </c>
      <c r="BD118" s="57" t="str">
        <f t="shared" si="30"/>
        <v>PLM</v>
      </c>
      <c r="BE118" s="57" t="str">
        <f t="shared" si="31"/>
        <v>Sht</v>
      </c>
    </row>
    <row r="119" spans="1:57" x14ac:dyDescent="0.25">
      <c r="A119" s="73" t="s">
        <v>69</v>
      </c>
      <c r="B119" s="17" t="s">
        <v>29</v>
      </c>
      <c r="C119" s="17" t="e">
        <f>AVERAGE(INDEX(D$242:ID$242,ROWS(C$2:C119)))</f>
        <v>#REF!</v>
      </c>
      <c r="D119" s="17" t="s">
        <v>122</v>
      </c>
      <c r="E119" s="17">
        <v>126</v>
      </c>
      <c r="F119" s="17">
        <v>11</v>
      </c>
      <c r="G119" s="17">
        <v>16</v>
      </c>
      <c r="H119" s="17">
        <v>13</v>
      </c>
      <c r="I119" s="17">
        <v>13</v>
      </c>
      <c r="J119" s="17">
        <v>6</v>
      </c>
      <c r="K119" s="17">
        <v>9</v>
      </c>
      <c r="L119" s="17">
        <v>13</v>
      </c>
      <c r="M119" s="17">
        <v>3</v>
      </c>
      <c r="N119" s="17">
        <v>5</v>
      </c>
      <c r="O119" s="17">
        <v>11</v>
      </c>
      <c r="P119" s="17">
        <v>7</v>
      </c>
      <c r="Q119" s="17">
        <v>11</v>
      </c>
      <c r="R119" s="17">
        <v>10</v>
      </c>
      <c r="S119" s="17">
        <v>11</v>
      </c>
      <c r="T119" s="17">
        <v>10</v>
      </c>
      <c r="U119" s="17">
        <v>13</v>
      </c>
      <c r="V119" s="17">
        <v>12</v>
      </c>
      <c r="W119" s="17">
        <v>13</v>
      </c>
      <c r="X119" s="17">
        <v>8</v>
      </c>
      <c r="Y119" s="17">
        <v>9</v>
      </c>
      <c r="Z119" s="17">
        <v>13</v>
      </c>
      <c r="AA119" s="17">
        <v>11</v>
      </c>
      <c r="AB119" s="17">
        <v>13</v>
      </c>
      <c r="AC119" s="17">
        <v>13</v>
      </c>
      <c r="AD119" s="17">
        <v>13</v>
      </c>
      <c r="AE119" s="17">
        <v>12</v>
      </c>
      <c r="AF119" s="17">
        <v>13</v>
      </c>
      <c r="AG119" s="17">
        <v>12</v>
      </c>
      <c r="AH119" s="17">
        <v>8</v>
      </c>
      <c r="AI119" s="17">
        <v>11</v>
      </c>
      <c r="AJ119" s="17">
        <v>13</v>
      </c>
      <c r="AK119" s="17">
        <v>10</v>
      </c>
      <c r="AL119" s="17">
        <v>11</v>
      </c>
      <c r="AM119" s="17">
        <v>13</v>
      </c>
      <c r="AN119" s="17">
        <v>14</v>
      </c>
      <c r="AO119" s="17">
        <v>12</v>
      </c>
      <c r="AP119" s="17">
        <v>8</v>
      </c>
      <c r="AQ119" s="17">
        <v>14</v>
      </c>
      <c r="AR119" s="17">
        <v>11</v>
      </c>
      <c r="AS119" s="17">
        <v>11</v>
      </c>
      <c r="AT119" s="17">
        <v>11</v>
      </c>
      <c r="AU119" s="17">
        <v>13</v>
      </c>
      <c r="AV119" s="17">
        <v>10</v>
      </c>
      <c r="AW119" s="17">
        <v>14</v>
      </c>
      <c r="AX119" s="17">
        <f t="shared" si="25"/>
        <v>2.1999999999999993</v>
      </c>
      <c r="AY119" s="38" t="s">
        <v>212</v>
      </c>
      <c r="AZ119" s="57">
        <f t="shared" si="26"/>
        <v>10.375</v>
      </c>
      <c r="BA119" s="57">
        <f t="shared" si="27"/>
        <v>13.714285714285714</v>
      </c>
      <c r="BB119" s="57">
        <f t="shared" si="28"/>
        <v>14.333333333333334</v>
      </c>
      <c r="BC119" s="57" t="str">
        <f t="shared" si="29"/>
        <v/>
      </c>
      <c r="BD119" s="57" t="str">
        <f t="shared" si="30"/>
        <v/>
      </c>
      <c r="BE119" s="57" t="str">
        <f t="shared" si="31"/>
        <v>Sht</v>
      </c>
    </row>
    <row r="120" spans="1:57" x14ac:dyDescent="0.25">
      <c r="A120" s="73"/>
      <c r="B120" s="17" t="s">
        <v>30</v>
      </c>
      <c r="C120" s="17" t="e">
        <f>AVERAGE(INDEX(D$242:ID$242,ROWS(C$2:C120)))</f>
        <v>#REF!</v>
      </c>
      <c r="D120" s="17" t="s">
        <v>122</v>
      </c>
      <c r="E120" s="17">
        <v>126</v>
      </c>
      <c r="F120" s="17">
        <v>11</v>
      </c>
      <c r="G120" s="17">
        <v>16</v>
      </c>
      <c r="H120" s="17">
        <v>13</v>
      </c>
      <c r="I120" s="17">
        <v>13</v>
      </c>
      <c r="J120" s="17">
        <v>6</v>
      </c>
      <c r="K120" s="17">
        <v>9</v>
      </c>
      <c r="L120" s="17">
        <v>13</v>
      </c>
      <c r="M120" s="17">
        <v>3</v>
      </c>
      <c r="N120" s="17">
        <v>5</v>
      </c>
      <c r="O120" s="17">
        <v>11</v>
      </c>
      <c r="P120" s="17">
        <v>7</v>
      </c>
      <c r="Q120" s="17">
        <v>11</v>
      </c>
      <c r="R120" s="17">
        <v>10</v>
      </c>
      <c r="S120" s="17">
        <v>11</v>
      </c>
      <c r="T120" s="17">
        <v>10</v>
      </c>
      <c r="U120" s="17">
        <v>13</v>
      </c>
      <c r="V120" s="17">
        <v>12</v>
      </c>
      <c r="W120" s="17">
        <v>13</v>
      </c>
      <c r="X120" s="17">
        <v>8</v>
      </c>
      <c r="Y120" s="17">
        <v>9</v>
      </c>
      <c r="Z120" s="17">
        <v>13</v>
      </c>
      <c r="AA120" s="17">
        <v>11</v>
      </c>
      <c r="AB120" s="17">
        <v>13</v>
      </c>
      <c r="AC120" s="17">
        <v>13</v>
      </c>
      <c r="AD120" s="17">
        <v>13</v>
      </c>
      <c r="AE120" s="17">
        <v>12</v>
      </c>
      <c r="AF120" s="17">
        <v>13</v>
      </c>
      <c r="AG120" s="17">
        <v>12</v>
      </c>
      <c r="AH120" s="17">
        <v>8</v>
      </c>
      <c r="AI120" s="17">
        <v>11</v>
      </c>
      <c r="AJ120" s="17">
        <v>13</v>
      </c>
      <c r="AK120" s="17">
        <v>10</v>
      </c>
      <c r="AL120" s="17">
        <v>11</v>
      </c>
      <c r="AM120" s="17">
        <v>13</v>
      </c>
      <c r="AN120" s="17">
        <v>14</v>
      </c>
      <c r="AO120" s="17">
        <v>12</v>
      </c>
      <c r="AP120" s="17">
        <v>8</v>
      </c>
      <c r="AQ120" s="17">
        <v>14</v>
      </c>
      <c r="AR120" s="17">
        <v>11</v>
      </c>
      <c r="AS120" s="17">
        <v>11</v>
      </c>
      <c r="AT120" s="17">
        <v>11</v>
      </c>
      <c r="AU120" s="17">
        <v>13</v>
      </c>
      <c r="AV120" s="17">
        <v>10</v>
      </c>
      <c r="AW120" s="17">
        <v>14</v>
      </c>
      <c r="AX120" s="17">
        <f t="shared" si="25"/>
        <v>2.1999999999999993</v>
      </c>
      <c r="AY120" s="38" t="s">
        <v>212</v>
      </c>
      <c r="AZ120" s="57">
        <f t="shared" si="26"/>
        <v>10.375</v>
      </c>
      <c r="BA120" s="57">
        <f t="shared" si="27"/>
        <v>13.714285714285714</v>
      </c>
      <c r="BB120" s="57">
        <f t="shared" si="28"/>
        <v>14.333333333333334</v>
      </c>
      <c r="BC120" s="57" t="str">
        <f t="shared" si="29"/>
        <v/>
      </c>
      <c r="BD120" s="57" t="str">
        <f t="shared" si="30"/>
        <v/>
      </c>
      <c r="BE120" s="57" t="str">
        <f t="shared" si="31"/>
        <v>Sht</v>
      </c>
    </row>
    <row r="121" spans="1:57" x14ac:dyDescent="0.25">
      <c r="A121" s="73"/>
      <c r="B121" s="17" t="s">
        <v>31</v>
      </c>
      <c r="C121" s="17" t="e">
        <f>AVERAGE(INDEX(D$242:ID$242,ROWS(C$2:C121)))</f>
        <v>#REF!</v>
      </c>
      <c r="D121" s="17" t="s">
        <v>122</v>
      </c>
      <c r="E121" s="17">
        <v>126</v>
      </c>
      <c r="F121" s="17">
        <v>11</v>
      </c>
      <c r="G121" s="17">
        <v>16</v>
      </c>
      <c r="H121" s="17">
        <v>13</v>
      </c>
      <c r="I121" s="17">
        <v>13</v>
      </c>
      <c r="J121" s="17">
        <v>6</v>
      </c>
      <c r="K121" s="17">
        <v>9</v>
      </c>
      <c r="L121" s="17">
        <v>13</v>
      </c>
      <c r="M121" s="17">
        <v>3</v>
      </c>
      <c r="N121" s="17">
        <v>5</v>
      </c>
      <c r="O121" s="17">
        <v>11</v>
      </c>
      <c r="P121" s="17">
        <v>7</v>
      </c>
      <c r="Q121" s="17">
        <v>11</v>
      </c>
      <c r="R121" s="17">
        <v>10</v>
      </c>
      <c r="S121" s="17">
        <v>11</v>
      </c>
      <c r="T121" s="17">
        <v>10</v>
      </c>
      <c r="U121" s="17">
        <v>13</v>
      </c>
      <c r="V121" s="17">
        <v>12</v>
      </c>
      <c r="W121" s="17">
        <v>13</v>
      </c>
      <c r="X121" s="17">
        <v>8</v>
      </c>
      <c r="Y121" s="17">
        <v>9</v>
      </c>
      <c r="Z121" s="17">
        <v>13</v>
      </c>
      <c r="AA121" s="17">
        <v>11</v>
      </c>
      <c r="AB121" s="17">
        <v>13</v>
      </c>
      <c r="AC121" s="17">
        <v>13</v>
      </c>
      <c r="AD121" s="17">
        <v>13</v>
      </c>
      <c r="AE121" s="17">
        <v>12</v>
      </c>
      <c r="AF121" s="17">
        <v>13</v>
      </c>
      <c r="AG121" s="17">
        <v>12</v>
      </c>
      <c r="AH121" s="17">
        <v>8</v>
      </c>
      <c r="AI121" s="17">
        <v>11</v>
      </c>
      <c r="AJ121" s="17">
        <v>13</v>
      </c>
      <c r="AK121" s="17">
        <v>10</v>
      </c>
      <c r="AL121" s="17">
        <v>11</v>
      </c>
      <c r="AM121" s="17">
        <v>13</v>
      </c>
      <c r="AN121" s="17">
        <v>14</v>
      </c>
      <c r="AO121" s="17">
        <v>12</v>
      </c>
      <c r="AP121" s="17">
        <v>8</v>
      </c>
      <c r="AQ121" s="17">
        <v>14</v>
      </c>
      <c r="AR121" s="17">
        <v>11</v>
      </c>
      <c r="AS121" s="17">
        <v>11</v>
      </c>
      <c r="AT121" s="17">
        <v>11</v>
      </c>
      <c r="AU121" s="17">
        <v>13</v>
      </c>
      <c r="AV121" s="17">
        <v>10</v>
      </c>
      <c r="AW121" s="17">
        <v>14</v>
      </c>
      <c r="AX121" s="17">
        <f t="shared" si="25"/>
        <v>2.1999999999999993</v>
      </c>
      <c r="AY121" s="38" t="s">
        <v>212</v>
      </c>
      <c r="AZ121" s="57">
        <f t="shared" si="26"/>
        <v>10.375</v>
      </c>
      <c r="BA121" s="57">
        <f t="shared" si="27"/>
        <v>13.714285714285714</v>
      </c>
      <c r="BB121" s="57">
        <f t="shared" si="28"/>
        <v>14.333333333333334</v>
      </c>
      <c r="BC121" s="57" t="str">
        <f t="shared" si="29"/>
        <v/>
      </c>
      <c r="BD121" s="57" t="str">
        <f t="shared" si="30"/>
        <v/>
      </c>
      <c r="BE121" s="57" t="str">
        <f t="shared" si="31"/>
        <v>Sht</v>
      </c>
    </row>
    <row r="122" spans="1:57" x14ac:dyDescent="0.25">
      <c r="A122" s="73"/>
      <c r="B122" s="17" t="s">
        <v>32</v>
      </c>
      <c r="C122" s="17" t="e">
        <f>AVERAGE(INDEX(D$242:ID$242,ROWS(C$2:C122)))</f>
        <v>#REF!</v>
      </c>
      <c r="D122" s="17" t="s">
        <v>122</v>
      </c>
      <c r="E122" s="17">
        <v>126</v>
      </c>
      <c r="F122" s="17">
        <v>11</v>
      </c>
      <c r="G122" s="17">
        <v>16</v>
      </c>
      <c r="H122" s="17">
        <v>13</v>
      </c>
      <c r="I122" s="17">
        <v>13</v>
      </c>
      <c r="J122" s="17">
        <v>6</v>
      </c>
      <c r="K122" s="17">
        <v>9</v>
      </c>
      <c r="L122" s="17">
        <v>13</v>
      </c>
      <c r="M122" s="17">
        <v>3</v>
      </c>
      <c r="N122" s="17">
        <v>5</v>
      </c>
      <c r="O122" s="17">
        <v>11</v>
      </c>
      <c r="P122" s="17">
        <v>7</v>
      </c>
      <c r="Q122" s="17">
        <v>11</v>
      </c>
      <c r="R122" s="17">
        <v>10</v>
      </c>
      <c r="S122" s="17">
        <v>11</v>
      </c>
      <c r="T122" s="17">
        <v>10</v>
      </c>
      <c r="U122" s="17">
        <v>13</v>
      </c>
      <c r="V122" s="17">
        <v>12</v>
      </c>
      <c r="W122" s="17">
        <v>13</v>
      </c>
      <c r="X122" s="17">
        <v>8</v>
      </c>
      <c r="Y122" s="17">
        <v>9</v>
      </c>
      <c r="Z122" s="17">
        <v>13</v>
      </c>
      <c r="AA122" s="17">
        <v>11</v>
      </c>
      <c r="AB122" s="17">
        <v>13</v>
      </c>
      <c r="AC122" s="17">
        <v>13</v>
      </c>
      <c r="AD122" s="17">
        <v>13</v>
      </c>
      <c r="AE122" s="17">
        <v>12</v>
      </c>
      <c r="AF122" s="17">
        <v>13</v>
      </c>
      <c r="AG122" s="17">
        <v>12</v>
      </c>
      <c r="AH122" s="17">
        <v>8</v>
      </c>
      <c r="AI122" s="17">
        <v>11</v>
      </c>
      <c r="AJ122" s="17">
        <v>13</v>
      </c>
      <c r="AK122" s="17">
        <v>10</v>
      </c>
      <c r="AL122" s="17">
        <v>11</v>
      </c>
      <c r="AM122" s="17">
        <v>13</v>
      </c>
      <c r="AN122" s="17">
        <v>14</v>
      </c>
      <c r="AO122" s="17">
        <v>12</v>
      </c>
      <c r="AP122" s="17">
        <v>8</v>
      </c>
      <c r="AQ122" s="17">
        <v>14</v>
      </c>
      <c r="AR122" s="17">
        <v>11</v>
      </c>
      <c r="AS122" s="17">
        <v>11</v>
      </c>
      <c r="AT122" s="17">
        <v>11</v>
      </c>
      <c r="AU122" s="17">
        <v>13</v>
      </c>
      <c r="AV122" s="17">
        <v>10</v>
      </c>
      <c r="AW122" s="17">
        <v>14</v>
      </c>
      <c r="AX122" s="17">
        <f t="shared" si="25"/>
        <v>2.1999999999999993</v>
      </c>
      <c r="AY122" s="38" t="s">
        <v>212</v>
      </c>
      <c r="AZ122" s="57">
        <f t="shared" si="26"/>
        <v>10.375</v>
      </c>
      <c r="BA122" s="57">
        <f t="shared" si="27"/>
        <v>13.714285714285714</v>
      </c>
      <c r="BB122" s="57">
        <f t="shared" si="28"/>
        <v>14.333333333333334</v>
      </c>
      <c r="BC122" s="57" t="str">
        <f t="shared" si="29"/>
        <v/>
      </c>
      <c r="BD122" s="57" t="str">
        <f t="shared" si="30"/>
        <v/>
      </c>
      <c r="BE122" s="57" t="str">
        <f t="shared" si="31"/>
        <v>Sht</v>
      </c>
    </row>
    <row r="123" spans="1:57" x14ac:dyDescent="0.25">
      <c r="A123" s="73"/>
      <c r="B123" s="17" t="s">
        <v>33</v>
      </c>
      <c r="C123" s="17" t="e">
        <f>AVERAGE(INDEX(D$242:ID$242,ROWS(C$2:C123)))</f>
        <v>#REF!</v>
      </c>
      <c r="D123" s="17" t="s">
        <v>122</v>
      </c>
      <c r="E123" s="17">
        <v>126</v>
      </c>
      <c r="F123" s="17">
        <v>11</v>
      </c>
      <c r="G123" s="17">
        <v>16</v>
      </c>
      <c r="H123" s="17">
        <v>13</v>
      </c>
      <c r="I123" s="17">
        <v>13</v>
      </c>
      <c r="J123" s="17">
        <v>6</v>
      </c>
      <c r="K123" s="17">
        <v>9</v>
      </c>
      <c r="L123" s="17">
        <v>13</v>
      </c>
      <c r="M123" s="17">
        <v>3</v>
      </c>
      <c r="N123" s="17">
        <v>5</v>
      </c>
      <c r="O123" s="17">
        <v>11</v>
      </c>
      <c r="P123" s="17">
        <v>7</v>
      </c>
      <c r="Q123" s="17">
        <v>11</v>
      </c>
      <c r="R123" s="17">
        <v>10</v>
      </c>
      <c r="S123" s="17">
        <v>11</v>
      </c>
      <c r="T123" s="17">
        <v>10</v>
      </c>
      <c r="U123" s="17">
        <v>13</v>
      </c>
      <c r="V123" s="17">
        <v>12</v>
      </c>
      <c r="W123" s="17">
        <v>13</v>
      </c>
      <c r="X123" s="17">
        <v>8</v>
      </c>
      <c r="Y123" s="17">
        <v>9</v>
      </c>
      <c r="Z123" s="17">
        <v>13</v>
      </c>
      <c r="AA123" s="17">
        <v>11</v>
      </c>
      <c r="AB123" s="17">
        <v>13</v>
      </c>
      <c r="AC123" s="17">
        <v>13</v>
      </c>
      <c r="AD123" s="17">
        <v>13</v>
      </c>
      <c r="AE123" s="17">
        <v>12</v>
      </c>
      <c r="AF123" s="17">
        <v>13</v>
      </c>
      <c r="AG123" s="17">
        <v>12</v>
      </c>
      <c r="AH123" s="17">
        <v>8</v>
      </c>
      <c r="AI123" s="17">
        <v>11</v>
      </c>
      <c r="AJ123" s="17">
        <v>13</v>
      </c>
      <c r="AK123" s="17">
        <v>10</v>
      </c>
      <c r="AL123" s="17">
        <v>11</v>
      </c>
      <c r="AM123" s="17">
        <v>13</v>
      </c>
      <c r="AN123" s="17">
        <v>14</v>
      </c>
      <c r="AO123" s="17">
        <v>12</v>
      </c>
      <c r="AP123" s="17">
        <v>8</v>
      </c>
      <c r="AQ123" s="17">
        <v>14</v>
      </c>
      <c r="AR123" s="17">
        <v>11</v>
      </c>
      <c r="AS123" s="17">
        <v>11</v>
      </c>
      <c r="AT123" s="17">
        <v>11</v>
      </c>
      <c r="AU123" s="17">
        <v>13</v>
      </c>
      <c r="AV123" s="17">
        <v>10</v>
      </c>
      <c r="AW123" s="17">
        <v>14</v>
      </c>
      <c r="AX123" s="17">
        <f t="shared" si="25"/>
        <v>2.1999999999999993</v>
      </c>
      <c r="AY123" s="38" t="s">
        <v>212</v>
      </c>
      <c r="AZ123" s="57">
        <f t="shared" si="26"/>
        <v>10.375</v>
      </c>
      <c r="BA123" s="57">
        <f t="shared" si="27"/>
        <v>13.714285714285714</v>
      </c>
      <c r="BB123" s="57">
        <f t="shared" si="28"/>
        <v>14.333333333333334</v>
      </c>
      <c r="BC123" s="57" t="str">
        <f t="shared" si="29"/>
        <v/>
      </c>
      <c r="BD123" s="57" t="str">
        <f t="shared" si="30"/>
        <v/>
      </c>
      <c r="BE123" s="57" t="str">
        <f t="shared" si="31"/>
        <v>Sht</v>
      </c>
    </row>
    <row r="124" spans="1:57" x14ac:dyDescent="0.25">
      <c r="A124" s="73"/>
      <c r="B124" s="17" t="s">
        <v>34</v>
      </c>
      <c r="C124" s="17" t="e">
        <f>AVERAGE(INDEX(D$242:ID$242,ROWS(C$2:C124)))</f>
        <v>#REF!</v>
      </c>
      <c r="D124" s="17" t="s">
        <v>122</v>
      </c>
      <c r="E124" s="17">
        <v>126</v>
      </c>
      <c r="F124" s="17">
        <v>11</v>
      </c>
      <c r="G124" s="17">
        <v>16</v>
      </c>
      <c r="H124" s="17">
        <v>13</v>
      </c>
      <c r="I124" s="17">
        <v>13</v>
      </c>
      <c r="J124" s="17">
        <v>6</v>
      </c>
      <c r="K124" s="17">
        <v>9</v>
      </c>
      <c r="L124" s="17">
        <v>13</v>
      </c>
      <c r="M124" s="17">
        <v>3</v>
      </c>
      <c r="N124" s="17">
        <v>5</v>
      </c>
      <c r="O124" s="17">
        <v>11</v>
      </c>
      <c r="P124" s="17">
        <v>7</v>
      </c>
      <c r="Q124" s="17">
        <v>11</v>
      </c>
      <c r="R124" s="17">
        <v>10</v>
      </c>
      <c r="S124" s="17">
        <v>11</v>
      </c>
      <c r="T124" s="17">
        <v>10</v>
      </c>
      <c r="U124" s="17">
        <v>13</v>
      </c>
      <c r="V124" s="17">
        <v>12</v>
      </c>
      <c r="W124" s="17">
        <v>13</v>
      </c>
      <c r="X124" s="17">
        <v>8</v>
      </c>
      <c r="Y124" s="17">
        <v>9</v>
      </c>
      <c r="Z124" s="17">
        <v>13</v>
      </c>
      <c r="AA124" s="17">
        <v>11</v>
      </c>
      <c r="AB124" s="17">
        <v>13</v>
      </c>
      <c r="AC124" s="17">
        <v>13</v>
      </c>
      <c r="AD124" s="17">
        <v>13</v>
      </c>
      <c r="AE124" s="17">
        <v>12</v>
      </c>
      <c r="AF124" s="17">
        <v>13</v>
      </c>
      <c r="AG124" s="17">
        <v>12</v>
      </c>
      <c r="AH124" s="17">
        <v>8</v>
      </c>
      <c r="AI124" s="17">
        <v>11</v>
      </c>
      <c r="AJ124" s="17">
        <v>13</v>
      </c>
      <c r="AK124" s="17">
        <v>10</v>
      </c>
      <c r="AL124" s="17">
        <v>11</v>
      </c>
      <c r="AM124" s="17">
        <v>13</v>
      </c>
      <c r="AN124" s="17">
        <v>14</v>
      </c>
      <c r="AO124" s="17">
        <v>12</v>
      </c>
      <c r="AP124" s="17">
        <v>8</v>
      </c>
      <c r="AQ124" s="17">
        <v>14</v>
      </c>
      <c r="AR124" s="17">
        <v>11</v>
      </c>
      <c r="AS124" s="17">
        <v>11</v>
      </c>
      <c r="AT124" s="17">
        <v>11</v>
      </c>
      <c r="AU124" s="17">
        <v>13</v>
      </c>
      <c r="AV124" s="17">
        <v>10</v>
      </c>
      <c r="AW124" s="17">
        <v>14</v>
      </c>
      <c r="AX124" s="17">
        <f t="shared" si="25"/>
        <v>2.1999999999999993</v>
      </c>
      <c r="AY124" s="38" t="s">
        <v>212</v>
      </c>
      <c r="AZ124" s="57">
        <f t="shared" si="26"/>
        <v>10.375</v>
      </c>
      <c r="BA124" s="57">
        <f t="shared" si="27"/>
        <v>13.714285714285714</v>
      </c>
      <c r="BB124" s="57">
        <f t="shared" si="28"/>
        <v>14.333333333333334</v>
      </c>
      <c r="BC124" s="57" t="str">
        <f t="shared" si="29"/>
        <v/>
      </c>
      <c r="BD124" s="57" t="str">
        <f t="shared" si="30"/>
        <v/>
      </c>
      <c r="BE124" s="57" t="str">
        <f t="shared" si="31"/>
        <v>Sht</v>
      </c>
    </row>
    <row r="125" spans="1:57" x14ac:dyDescent="0.25">
      <c r="A125" s="73"/>
      <c r="B125" s="17" t="s">
        <v>35</v>
      </c>
      <c r="C125" s="17" t="e">
        <f>AVERAGE(INDEX(D$242:ID$242,ROWS(C$2:C125)))</f>
        <v>#REF!</v>
      </c>
      <c r="D125" s="17" t="s">
        <v>122</v>
      </c>
      <c r="E125" s="17">
        <v>126</v>
      </c>
      <c r="F125" s="17">
        <v>11</v>
      </c>
      <c r="G125" s="17">
        <v>16</v>
      </c>
      <c r="H125" s="17">
        <v>13</v>
      </c>
      <c r="I125" s="17">
        <v>13</v>
      </c>
      <c r="J125" s="17">
        <v>6</v>
      </c>
      <c r="K125" s="17">
        <v>9</v>
      </c>
      <c r="L125" s="17">
        <v>13</v>
      </c>
      <c r="M125" s="17">
        <v>3</v>
      </c>
      <c r="N125" s="17">
        <v>5</v>
      </c>
      <c r="O125" s="17">
        <v>11</v>
      </c>
      <c r="P125" s="17">
        <v>7</v>
      </c>
      <c r="Q125" s="17">
        <v>11</v>
      </c>
      <c r="R125" s="17">
        <v>10</v>
      </c>
      <c r="S125" s="17">
        <v>11</v>
      </c>
      <c r="T125" s="17">
        <v>10</v>
      </c>
      <c r="U125" s="17">
        <v>13</v>
      </c>
      <c r="V125" s="17">
        <v>12</v>
      </c>
      <c r="W125" s="17">
        <v>13</v>
      </c>
      <c r="X125" s="17">
        <v>8</v>
      </c>
      <c r="Y125" s="17">
        <v>9</v>
      </c>
      <c r="Z125" s="17">
        <v>13</v>
      </c>
      <c r="AA125" s="17">
        <v>11</v>
      </c>
      <c r="AB125" s="17">
        <v>13</v>
      </c>
      <c r="AC125" s="17">
        <v>13</v>
      </c>
      <c r="AD125" s="17">
        <v>13</v>
      </c>
      <c r="AE125" s="17">
        <v>12</v>
      </c>
      <c r="AF125" s="17">
        <v>13</v>
      </c>
      <c r="AG125" s="17">
        <v>12</v>
      </c>
      <c r="AH125" s="17">
        <v>8</v>
      </c>
      <c r="AI125" s="17">
        <v>11</v>
      </c>
      <c r="AJ125" s="17">
        <v>13</v>
      </c>
      <c r="AK125" s="17">
        <v>10</v>
      </c>
      <c r="AL125" s="17">
        <v>11</v>
      </c>
      <c r="AM125" s="17">
        <v>13</v>
      </c>
      <c r="AN125" s="17">
        <v>14</v>
      </c>
      <c r="AO125" s="17">
        <v>12</v>
      </c>
      <c r="AP125" s="17">
        <v>8</v>
      </c>
      <c r="AQ125" s="17">
        <v>14</v>
      </c>
      <c r="AR125" s="17">
        <v>11</v>
      </c>
      <c r="AS125" s="17">
        <v>11</v>
      </c>
      <c r="AT125" s="17">
        <v>11</v>
      </c>
      <c r="AU125" s="17">
        <v>13</v>
      </c>
      <c r="AV125" s="17">
        <v>10</v>
      </c>
      <c r="AW125" s="17">
        <v>14</v>
      </c>
      <c r="AX125" s="17">
        <f t="shared" si="25"/>
        <v>2.1999999999999993</v>
      </c>
      <c r="AY125" s="38" t="s">
        <v>212</v>
      </c>
      <c r="AZ125" s="57">
        <f t="shared" si="26"/>
        <v>10.375</v>
      </c>
      <c r="BA125" s="57">
        <f t="shared" si="27"/>
        <v>13.714285714285714</v>
      </c>
      <c r="BB125" s="57">
        <f t="shared" si="28"/>
        <v>14.333333333333334</v>
      </c>
      <c r="BC125" s="57" t="str">
        <f t="shared" si="29"/>
        <v/>
      </c>
      <c r="BD125" s="57" t="str">
        <f t="shared" si="30"/>
        <v/>
      </c>
      <c r="BE125" s="57" t="str">
        <f t="shared" si="31"/>
        <v>Sht</v>
      </c>
    </row>
    <row r="126" spans="1:57" x14ac:dyDescent="0.25">
      <c r="A126" s="73"/>
      <c r="B126" s="17" t="s">
        <v>36</v>
      </c>
      <c r="C126" s="17" t="e">
        <f>AVERAGE(INDEX(D$242:ID$242,ROWS(C$2:C126)))</f>
        <v>#REF!</v>
      </c>
      <c r="D126" s="17" t="s">
        <v>122</v>
      </c>
      <c r="E126" s="17">
        <v>126</v>
      </c>
      <c r="F126" s="17">
        <v>11</v>
      </c>
      <c r="G126" s="17">
        <v>16</v>
      </c>
      <c r="H126" s="17">
        <v>13</v>
      </c>
      <c r="I126" s="17">
        <v>13</v>
      </c>
      <c r="J126" s="17">
        <v>6</v>
      </c>
      <c r="K126" s="17">
        <v>9</v>
      </c>
      <c r="L126" s="17">
        <v>13</v>
      </c>
      <c r="M126" s="17">
        <v>3</v>
      </c>
      <c r="N126" s="17">
        <v>5</v>
      </c>
      <c r="O126" s="17">
        <v>11</v>
      </c>
      <c r="P126" s="17">
        <v>7</v>
      </c>
      <c r="Q126" s="17">
        <v>11</v>
      </c>
      <c r="R126" s="17">
        <v>10</v>
      </c>
      <c r="S126" s="17">
        <v>11</v>
      </c>
      <c r="T126" s="17">
        <v>10</v>
      </c>
      <c r="U126" s="17">
        <v>13</v>
      </c>
      <c r="V126" s="17">
        <v>12</v>
      </c>
      <c r="W126" s="17">
        <v>13</v>
      </c>
      <c r="X126" s="17">
        <v>8</v>
      </c>
      <c r="Y126" s="17">
        <v>9</v>
      </c>
      <c r="Z126" s="17">
        <v>13</v>
      </c>
      <c r="AA126" s="17">
        <v>11</v>
      </c>
      <c r="AB126" s="17">
        <v>13</v>
      </c>
      <c r="AC126" s="17">
        <v>13</v>
      </c>
      <c r="AD126" s="17">
        <v>13</v>
      </c>
      <c r="AE126" s="17">
        <v>12</v>
      </c>
      <c r="AF126" s="17">
        <v>13</v>
      </c>
      <c r="AG126" s="17">
        <v>12</v>
      </c>
      <c r="AH126" s="17">
        <v>8</v>
      </c>
      <c r="AI126" s="17">
        <v>11</v>
      </c>
      <c r="AJ126" s="17">
        <v>13</v>
      </c>
      <c r="AK126" s="17">
        <v>10</v>
      </c>
      <c r="AL126" s="17">
        <v>11</v>
      </c>
      <c r="AM126" s="17">
        <v>13</v>
      </c>
      <c r="AN126" s="17">
        <v>14</v>
      </c>
      <c r="AO126" s="17">
        <v>12</v>
      </c>
      <c r="AP126" s="17">
        <v>8</v>
      </c>
      <c r="AQ126" s="17">
        <v>14</v>
      </c>
      <c r="AR126" s="17">
        <v>11</v>
      </c>
      <c r="AS126" s="17">
        <v>11</v>
      </c>
      <c r="AT126" s="17">
        <v>11</v>
      </c>
      <c r="AU126" s="17">
        <v>13</v>
      </c>
      <c r="AV126" s="17">
        <v>10</v>
      </c>
      <c r="AW126" s="17">
        <v>14</v>
      </c>
      <c r="AX126" s="17">
        <f t="shared" si="25"/>
        <v>2.1999999999999993</v>
      </c>
      <c r="AY126" s="38" t="s">
        <v>212</v>
      </c>
      <c r="AZ126" s="57">
        <f t="shared" si="26"/>
        <v>10.375</v>
      </c>
      <c r="BA126" s="57">
        <f t="shared" si="27"/>
        <v>13.714285714285714</v>
      </c>
      <c r="BB126" s="57">
        <f t="shared" si="28"/>
        <v>14.333333333333334</v>
      </c>
      <c r="BC126" s="57" t="str">
        <f t="shared" si="29"/>
        <v/>
      </c>
      <c r="BD126" s="57" t="str">
        <f t="shared" si="30"/>
        <v/>
      </c>
      <c r="BE126" s="57" t="str">
        <f t="shared" si="31"/>
        <v>Sht</v>
      </c>
    </row>
    <row r="127" spans="1:57" x14ac:dyDescent="0.25">
      <c r="A127" s="73"/>
      <c r="B127" s="17" t="s">
        <v>37</v>
      </c>
      <c r="C127" s="17" t="e">
        <f>AVERAGE(INDEX(D$242:ID$242,ROWS(C$2:C127)))</f>
        <v>#REF!</v>
      </c>
      <c r="D127" s="17" t="s">
        <v>122</v>
      </c>
      <c r="E127" s="17">
        <v>126</v>
      </c>
      <c r="F127" s="17">
        <v>11</v>
      </c>
      <c r="G127" s="17">
        <v>16</v>
      </c>
      <c r="H127" s="17">
        <v>13</v>
      </c>
      <c r="I127" s="17">
        <v>13</v>
      </c>
      <c r="J127" s="17">
        <v>6</v>
      </c>
      <c r="K127" s="17">
        <v>9</v>
      </c>
      <c r="L127" s="17">
        <v>13</v>
      </c>
      <c r="M127" s="17">
        <v>3</v>
      </c>
      <c r="N127" s="17">
        <v>5</v>
      </c>
      <c r="O127" s="17">
        <v>11</v>
      </c>
      <c r="P127" s="17">
        <v>7</v>
      </c>
      <c r="Q127" s="17">
        <v>11</v>
      </c>
      <c r="R127" s="17">
        <v>10</v>
      </c>
      <c r="S127" s="17">
        <v>11</v>
      </c>
      <c r="T127" s="17">
        <v>10</v>
      </c>
      <c r="U127" s="17">
        <v>13</v>
      </c>
      <c r="V127" s="17">
        <v>12</v>
      </c>
      <c r="W127" s="17">
        <v>13</v>
      </c>
      <c r="X127" s="17">
        <v>8</v>
      </c>
      <c r="Y127" s="17">
        <v>9</v>
      </c>
      <c r="Z127" s="17">
        <v>13</v>
      </c>
      <c r="AA127" s="17">
        <v>11</v>
      </c>
      <c r="AB127" s="17">
        <v>13</v>
      </c>
      <c r="AC127" s="17">
        <v>13</v>
      </c>
      <c r="AD127" s="17">
        <v>13</v>
      </c>
      <c r="AE127" s="17">
        <v>12</v>
      </c>
      <c r="AF127" s="17">
        <v>13</v>
      </c>
      <c r="AG127" s="17">
        <v>12</v>
      </c>
      <c r="AH127" s="17">
        <v>8</v>
      </c>
      <c r="AI127" s="17">
        <v>11</v>
      </c>
      <c r="AJ127" s="17">
        <v>13</v>
      </c>
      <c r="AK127" s="17">
        <v>10</v>
      </c>
      <c r="AL127" s="17">
        <v>11</v>
      </c>
      <c r="AM127" s="17">
        <v>13</v>
      </c>
      <c r="AN127" s="17">
        <v>14</v>
      </c>
      <c r="AO127" s="17">
        <v>12</v>
      </c>
      <c r="AP127" s="17">
        <v>8</v>
      </c>
      <c r="AQ127" s="17">
        <v>14</v>
      </c>
      <c r="AR127" s="17">
        <v>11</v>
      </c>
      <c r="AS127" s="17">
        <v>11</v>
      </c>
      <c r="AT127" s="17">
        <v>11</v>
      </c>
      <c r="AU127" s="17">
        <v>13</v>
      </c>
      <c r="AV127" s="17">
        <v>10</v>
      </c>
      <c r="AW127" s="17">
        <v>14</v>
      </c>
      <c r="AX127" s="17">
        <f t="shared" si="25"/>
        <v>2.1999999999999993</v>
      </c>
      <c r="AY127" s="38" t="s">
        <v>212</v>
      </c>
      <c r="AZ127" s="57">
        <f t="shared" si="26"/>
        <v>10.375</v>
      </c>
      <c r="BA127" s="57">
        <f t="shared" si="27"/>
        <v>13.714285714285714</v>
      </c>
      <c r="BB127" s="57">
        <f t="shared" si="28"/>
        <v>14.333333333333334</v>
      </c>
      <c r="BC127" s="57" t="str">
        <f t="shared" si="29"/>
        <v/>
      </c>
      <c r="BD127" s="57" t="str">
        <f t="shared" si="30"/>
        <v/>
      </c>
      <c r="BE127" s="57" t="str">
        <f t="shared" si="31"/>
        <v>Sht</v>
      </c>
    </row>
    <row r="128" spans="1:57" x14ac:dyDescent="0.25">
      <c r="A128" s="73"/>
      <c r="B128" s="17" t="s">
        <v>38</v>
      </c>
      <c r="C128" s="17" t="e">
        <f>AVERAGE(INDEX(D$242:ID$242,ROWS(C$2:C128)))</f>
        <v>#REF!</v>
      </c>
      <c r="D128" s="17" t="s">
        <v>122</v>
      </c>
      <c r="E128" s="17">
        <v>126</v>
      </c>
      <c r="F128" s="17">
        <v>11</v>
      </c>
      <c r="G128" s="17">
        <v>16</v>
      </c>
      <c r="H128" s="17">
        <v>13</v>
      </c>
      <c r="I128" s="17">
        <v>13</v>
      </c>
      <c r="J128" s="17">
        <v>6</v>
      </c>
      <c r="K128" s="17">
        <v>9</v>
      </c>
      <c r="L128" s="17">
        <v>13</v>
      </c>
      <c r="M128" s="17">
        <v>3</v>
      </c>
      <c r="N128" s="17">
        <v>5</v>
      </c>
      <c r="O128" s="17">
        <v>11</v>
      </c>
      <c r="P128" s="17">
        <v>7</v>
      </c>
      <c r="Q128" s="17">
        <v>11</v>
      </c>
      <c r="R128" s="17">
        <v>10</v>
      </c>
      <c r="S128" s="17">
        <v>11</v>
      </c>
      <c r="T128" s="17">
        <v>10</v>
      </c>
      <c r="U128" s="17">
        <v>13</v>
      </c>
      <c r="V128" s="17">
        <v>12</v>
      </c>
      <c r="W128" s="17">
        <v>13</v>
      </c>
      <c r="X128" s="17">
        <v>8</v>
      </c>
      <c r="Y128" s="17">
        <v>9</v>
      </c>
      <c r="Z128" s="17">
        <v>13</v>
      </c>
      <c r="AA128" s="17">
        <v>11</v>
      </c>
      <c r="AB128" s="17">
        <v>13</v>
      </c>
      <c r="AC128" s="17">
        <v>13</v>
      </c>
      <c r="AD128" s="17">
        <v>13</v>
      </c>
      <c r="AE128" s="17">
        <v>12</v>
      </c>
      <c r="AF128" s="17">
        <v>13</v>
      </c>
      <c r="AG128" s="17">
        <v>12</v>
      </c>
      <c r="AH128" s="17">
        <v>8</v>
      </c>
      <c r="AI128" s="17">
        <v>11</v>
      </c>
      <c r="AJ128" s="17">
        <v>13</v>
      </c>
      <c r="AK128" s="17">
        <v>10</v>
      </c>
      <c r="AL128" s="17">
        <v>11</v>
      </c>
      <c r="AM128" s="17">
        <v>13</v>
      </c>
      <c r="AN128" s="17">
        <v>14</v>
      </c>
      <c r="AO128" s="17">
        <v>12</v>
      </c>
      <c r="AP128" s="17">
        <v>8</v>
      </c>
      <c r="AQ128" s="17">
        <v>14</v>
      </c>
      <c r="AR128" s="17">
        <v>11</v>
      </c>
      <c r="AS128" s="17">
        <v>11</v>
      </c>
      <c r="AT128" s="17">
        <v>11</v>
      </c>
      <c r="AU128" s="17">
        <v>13</v>
      </c>
      <c r="AV128" s="17">
        <v>10</v>
      </c>
      <c r="AW128" s="17">
        <v>14</v>
      </c>
      <c r="AX128" s="17">
        <f t="shared" si="25"/>
        <v>2.1999999999999993</v>
      </c>
      <c r="AY128" s="38" t="s">
        <v>212</v>
      </c>
      <c r="AZ128" s="57">
        <f t="shared" si="26"/>
        <v>10.375</v>
      </c>
      <c r="BA128" s="57">
        <f t="shared" si="27"/>
        <v>13.714285714285714</v>
      </c>
      <c r="BB128" s="57">
        <f t="shared" si="28"/>
        <v>14.333333333333334</v>
      </c>
      <c r="BC128" s="57" t="str">
        <f t="shared" si="29"/>
        <v/>
      </c>
      <c r="BD128" s="57" t="str">
        <f t="shared" si="30"/>
        <v/>
      </c>
      <c r="BE128" s="57" t="str">
        <f t="shared" si="31"/>
        <v>Sht</v>
      </c>
    </row>
    <row r="129" spans="1:57" x14ac:dyDescent="0.25">
      <c r="A129" s="73"/>
      <c r="B129" s="17" t="s">
        <v>39</v>
      </c>
      <c r="C129" s="17" t="e">
        <f>AVERAGE(INDEX(D$242:ID$242,ROWS(C$2:C129)))</f>
        <v>#REF!</v>
      </c>
      <c r="D129" s="17" t="s">
        <v>122</v>
      </c>
      <c r="E129" s="17">
        <v>126</v>
      </c>
      <c r="F129" s="17">
        <v>11</v>
      </c>
      <c r="G129" s="17">
        <v>16</v>
      </c>
      <c r="H129" s="17">
        <v>13</v>
      </c>
      <c r="I129" s="17">
        <v>13</v>
      </c>
      <c r="J129" s="17">
        <v>6</v>
      </c>
      <c r="K129" s="17">
        <v>9</v>
      </c>
      <c r="L129" s="17">
        <v>13</v>
      </c>
      <c r="M129" s="17">
        <v>3</v>
      </c>
      <c r="N129" s="17">
        <v>5</v>
      </c>
      <c r="O129" s="17">
        <v>11</v>
      </c>
      <c r="P129" s="17">
        <v>7</v>
      </c>
      <c r="Q129" s="17">
        <v>11</v>
      </c>
      <c r="R129" s="17">
        <v>10</v>
      </c>
      <c r="S129" s="17">
        <v>11</v>
      </c>
      <c r="T129" s="17">
        <v>10</v>
      </c>
      <c r="U129" s="17">
        <v>13</v>
      </c>
      <c r="V129" s="17">
        <v>12</v>
      </c>
      <c r="W129" s="17">
        <v>13</v>
      </c>
      <c r="X129" s="17">
        <v>8</v>
      </c>
      <c r="Y129" s="17">
        <v>9</v>
      </c>
      <c r="Z129" s="17">
        <v>13</v>
      </c>
      <c r="AA129" s="17">
        <v>11</v>
      </c>
      <c r="AB129" s="17">
        <v>13</v>
      </c>
      <c r="AC129" s="17">
        <v>13</v>
      </c>
      <c r="AD129" s="17">
        <v>13</v>
      </c>
      <c r="AE129" s="17">
        <v>12</v>
      </c>
      <c r="AF129" s="17">
        <v>13</v>
      </c>
      <c r="AG129" s="17">
        <v>12</v>
      </c>
      <c r="AH129" s="17">
        <v>8</v>
      </c>
      <c r="AI129" s="17">
        <v>11</v>
      </c>
      <c r="AJ129" s="17">
        <v>13</v>
      </c>
      <c r="AK129" s="17">
        <v>10</v>
      </c>
      <c r="AL129" s="17">
        <v>11</v>
      </c>
      <c r="AM129" s="17">
        <v>13</v>
      </c>
      <c r="AN129" s="17">
        <v>14</v>
      </c>
      <c r="AO129" s="17">
        <v>12</v>
      </c>
      <c r="AP129" s="17">
        <v>8</v>
      </c>
      <c r="AQ129" s="17">
        <v>14</v>
      </c>
      <c r="AR129" s="17">
        <v>11</v>
      </c>
      <c r="AS129" s="17">
        <v>11</v>
      </c>
      <c r="AT129" s="17">
        <v>11</v>
      </c>
      <c r="AU129" s="17">
        <v>13</v>
      </c>
      <c r="AV129" s="17">
        <v>10</v>
      </c>
      <c r="AW129" s="17">
        <v>14</v>
      </c>
      <c r="AX129" s="17">
        <f t="shared" si="25"/>
        <v>2.1999999999999993</v>
      </c>
      <c r="AY129" s="38" t="s">
        <v>212</v>
      </c>
      <c r="AZ129" s="57">
        <f t="shared" si="26"/>
        <v>10.375</v>
      </c>
      <c r="BA129" s="57">
        <f t="shared" si="27"/>
        <v>13.714285714285714</v>
      </c>
      <c r="BB129" s="57">
        <f t="shared" si="28"/>
        <v>14.333333333333334</v>
      </c>
      <c r="BC129" s="57" t="str">
        <f t="shared" si="29"/>
        <v/>
      </c>
      <c r="BD129" s="57" t="str">
        <f t="shared" si="30"/>
        <v/>
      </c>
      <c r="BE129" s="57" t="str">
        <f t="shared" si="31"/>
        <v>Sht</v>
      </c>
    </row>
    <row r="130" spans="1:57" x14ac:dyDescent="0.25">
      <c r="A130" s="73"/>
      <c r="B130" s="17" t="s">
        <v>40</v>
      </c>
      <c r="C130" s="17" t="e">
        <f>AVERAGE(INDEX(D$242:ID$242,ROWS(C$2:C130)))</f>
        <v>#REF!</v>
      </c>
      <c r="D130" s="17" t="s">
        <v>122</v>
      </c>
      <c r="E130" s="17">
        <v>126</v>
      </c>
      <c r="F130" s="17">
        <v>11</v>
      </c>
      <c r="G130" s="17">
        <v>16</v>
      </c>
      <c r="H130" s="17">
        <v>13</v>
      </c>
      <c r="I130" s="17">
        <v>13</v>
      </c>
      <c r="J130" s="17">
        <v>6</v>
      </c>
      <c r="K130" s="17">
        <v>9</v>
      </c>
      <c r="L130" s="17">
        <v>13</v>
      </c>
      <c r="M130" s="17">
        <v>3</v>
      </c>
      <c r="N130" s="17">
        <v>5</v>
      </c>
      <c r="O130" s="17">
        <v>11</v>
      </c>
      <c r="P130" s="17">
        <v>7</v>
      </c>
      <c r="Q130" s="17">
        <v>11</v>
      </c>
      <c r="R130" s="17">
        <v>10</v>
      </c>
      <c r="S130" s="17">
        <v>11</v>
      </c>
      <c r="T130" s="17">
        <v>10</v>
      </c>
      <c r="U130" s="17">
        <v>13</v>
      </c>
      <c r="V130" s="17">
        <v>12</v>
      </c>
      <c r="W130" s="17">
        <v>13</v>
      </c>
      <c r="X130" s="17">
        <v>8</v>
      </c>
      <c r="Y130" s="17">
        <v>9</v>
      </c>
      <c r="Z130" s="17">
        <v>13</v>
      </c>
      <c r="AA130" s="17">
        <v>11</v>
      </c>
      <c r="AB130" s="17">
        <v>13</v>
      </c>
      <c r="AC130" s="17">
        <v>13</v>
      </c>
      <c r="AD130" s="17">
        <v>13</v>
      </c>
      <c r="AE130" s="17">
        <v>12</v>
      </c>
      <c r="AF130" s="17">
        <v>13</v>
      </c>
      <c r="AG130" s="17">
        <v>12</v>
      </c>
      <c r="AH130" s="17">
        <v>8</v>
      </c>
      <c r="AI130" s="17">
        <v>11</v>
      </c>
      <c r="AJ130" s="17">
        <v>13</v>
      </c>
      <c r="AK130" s="17">
        <v>10</v>
      </c>
      <c r="AL130" s="17">
        <v>11</v>
      </c>
      <c r="AM130" s="17">
        <v>13</v>
      </c>
      <c r="AN130" s="17">
        <v>14</v>
      </c>
      <c r="AO130" s="17">
        <v>12</v>
      </c>
      <c r="AP130" s="17">
        <v>8</v>
      </c>
      <c r="AQ130" s="17">
        <v>14</v>
      </c>
      <c r="AR130" s="17">
        <v>11</v>
      </c>
      <c r="AS130" s="17">
        <v>11</v>
      </c>
      <c r="AT130" s="17">
        <v>11</v>
      </c>
      <c r="AU130" s="17">
        <v>13</v>
      </c>
      <c r="AV130" s="17">
        <v>10</v>
      </c>
      <c r="AW130" s="17">
        <v>14</v>
      </c>
      <c r="AX130" s="17">
        <f t="shared" si="25"/>
        <v>2.1999999999999993</v>
      </c>
      <c r="AY130" s="38" t="s">
        <v>212</v>
      </c>
      <c r="AZ130" s="57">
        <f t="shared" si="26"/>
        <v>10.375</v>
      </c>
      <c r="BA130" s="57">
        <f t="shared" si="27"/>
        <v>13.714285714285714</v>
      </c>
      <c r="BB130" s="57">
        <f t="shared" si="28"/>
        <v>14.333333333333334</v>
      </c>
      <c r="BC130" s="57" t="str">
        <f t="shared" si="29"/>
        <v/>
      </c>
      <c r="BD130" s="57" t="str">
        <f t="shared" si="30"/>
        <v/>
      </c>
      <c r="BE130" s="57" t="str">
        <f t="shared" si="31"/>
        <v>Sht</v>
      </c>
    </row>
    <row r="131" spans="1:57" x14ac:dyDescent="0.25">
      <c r="A131" s="73"/>
      <c r="B131" s="17" t="s">
        <v>41</v>
      </c>
      <c r="C131" s="17" t="e">
        <f>AVERAGE(INDEX(D$242:ID$242,ROWS(C$2:C131)))</f>
        <v>#REF!</v>
      </c>
      <c r="D131" s="17" t="s">
        <v>122</v>
      </c>
      <c r="E131" s="17">
        <v>126</v>
      </c>
      <c r="F131" s="17">
        <v>11</v>
      </c>
      <c r="G131" s="17">
        <v>16</v>
      </c>
      <c r="H131" s="17">
        <v>13</v>
      </c>
      <c r="I131" s="17">
        <v>13</v>
      </c>
      <c r="J131" s="17">
        <v>6</v>
      </c>
      <c r="K131" s="17">
        <v>9</v>
      </c>
      <c r="L131" s="17">
        <v>13</v>
      </c>
      <c r="M131" s="17">
        <v>3</v>
      </c>
      <c r="N131" s="17">
        <v>5</v>
      </c>
      <c r="O131" s="17">
        <v>11</v>
      </c>
      <c r="P131" s="17">
        <v>7</v>
      </c>
      <c r="Q131" s="17">
        <v>11</v>
      </c>
      <c r="R131" s="17">
        <v>10</v>
      </c>
      <c r="S131" s="17">
        <v>11</v>
      </c>
      <c r="T131" s="17">
        <v>10</v>
      </c>
      <c r="U131" s="17">
        <v>13</v>
      </c>
      <c r="V131" s="17">
        <v>12</v>
      </c>
      <c r="W131" s="17">
        <v>13</v>
      </c>
      <c r="X131" s="17">
        <v>8</v>
      </c>
      <c r="Y131" s="17">
        <v>9</v>
      </c>
      <c r="Z131" s="17">
        <v>13</v>
      </c>
      <c r="AA131" s="17">
        <v>11</v>
      </c>
      <c r="AB131" s="17">
        <v>13</v>
      </c>
      <c r="AC131" s="17">
        <v>13</v>
      </c>
      <c r="AD131" s="17">
        <v>13</v>
      </c>
      <c r="AE131" s="17">
        <v>12</v>
      </c>
      <c r="AF131" s="17">
        <v>13</v>
      </c>
      <c r="AG131" s="17">
        <v>12</v>
      </c>
      <c r="AH131" s="17">
        <v>8</v>
      </c>
      <c r="AI131" s="17">
        <v>11</v>
      </c>
      <c r="AJ131" s="17">
        <v>13</v>
      </c>
      <c r="AK131" s="17">
        <v>10</v>
      </c>
      <c r="AL131" s="17">
        <v>11</v>
      </c>
      <c r="AM131" s="17">
        <v>13</v>
      </c>
      <c r="AN131" s="17">
        <v>14</v>
      </c>
      <c r="AO131" s="17">
        <v>12</v>
      </c>
      <c r="AP131" s="17">
        <v>8</v>
      </c>
      <c r="AQ131" s="17">
        <v>14</v>
      </c>
      <c r="AR131" s="17">
        <v>11</v>
      </c>
      <c r="AS131" s="17">
        <v>11</v>
      </c>
      <c r="AT131" s="17">
        <v>11</v>
      </c>
      <c r="AU131" s="17">
        <v>13</v>
      </c>
      <c r="AV131" s="17">
        <v>10</v>
      </c>
      <c r="AW131" s="17">
        <v>14</v>
      </c>
      <c r="AX131" s="17">
        <f t="shared" ref="AX131:AX194" si="32">(AVERAGE(MAX(AW131,AU131),AV131,AR131,AQ131,AN131)-AVERAGE(AL131,AP131,AS131,AT131,Q131))</f>
        <v>2.1999999999999993</v>
      </c>
      <c r="AY131" t="s">
        <v>212</v>
      </c>
      <c r="AZ131" s="57">
        <f t="shared" ref="AZ131:AZ194" si="33">AVERAGE(AL131,AP131,AS131,AT131,V131,AH131,F131,F131)</f>
        <v>10.375</v>
      </c>
      <c r="BA131" s="57">
        <f t="shared" ref="BA131:BA194" si="34">AVERAGE(G131,G131,W131,AD131,AF131,AR131,AN131)</f>
        <v>13.714285714285714</v>
      </c>
      <c r="BB131" s="57">
        <f t="shared" ref="BB131:BB194" si="35">AVERAGE(G131,G131,U131,AQ131,AU131,AW131)</f>
        <v>14.333333333333334</v>
      </c>
      <c r="BC131" s="57" t="str">
        <f t="shared" ref="BC131:BC194" si="36">IF(AZ131&gt;(AZ$237), "TW", "")</f>
        <v/>
      </c>
      <c r="BD131" s="57" t="str">
        <f t="shared" ref="BD131:BD194" si="37">IF(BA131&gt;(BA$237), "PLM", "")</f>
        <v/>
      </c>
      <c r="BE131" s="57" t="str">
        <f t="shared" ref="BE131:BE194" si="38">IF(BB131&gt;(BB$237), "Sht", "")</f>
        <v>Sht</v>
      </c>
    </row>
    <row r="132" spans="1:57" x14ac:dyDescent="0.25">
      <c r="A132" s="73" t="s">
        <v>70</v>
      </c>
      <c r="B132" s="17" t="s">
        <v>29</v>
      </c>
      <c r="C132" s="17" t="e">
        <f>AVERAGE(INDEX(D$242:ID$242,ROWS(C$2:C132)))</f>
        <v>#REF!</v>
      </c>
      <c r="D132" t="s">
        <v>123</v>
      </c>
      <c r="E132" s="17">
        <v>158</v>
      </c>
      <c r="F132" s="17">
        <v>16</v>
      </c>
      <c r="G132" s="17">
        <v>14</v>
      </c>
      <c r="H132" s="17">
        <v>13</v>
      </c>
      <c r="I132" s="17">
        <v>14</v>
      </c>
      <c r="J132" s="17">
        <v>13</v>
      </c>
      <c r="K132" s="17">
        <v>15</v>
      </c>
      <c r="L132" s="17">
        <v>13</v>
      </c>
      <c r="M132" s="17">
        <v>14</v>
      </c>
      <c r="N132" s="17">
        <v>15</v>
      </c>
      <c r="O132" s="17">
        <v>14</v>
      </c>
      <c r="P132" s="17">
        <v>12</v>
      </c>
      <c r="Q132" s="17">
        <v>11</v>
      </c>
      <c r="R132" s="17">
        <v>8</v>
      </c>
      <c r="S132" s="17">
        <v>10</v>
      </c>
      <c r="T132" s="17">
        <v>7</v>
      </c>
      <c r="U132" s="17">
        <v>15</v>
      </c>
      <c r="V132" s="17">
        <v>14</v>
      </c>
      <c r="W132" s="17">
        <v>12</v>
      </c>
      <c r="X132" s="17">
        <v>12</v>
      </c>
      <c r="Y132" s="17">
        <v>11</v>
      </c>
      <c r="Z132" s="17">
        <v>17</v>
      </c>
      <c r="AA132" s="17">
        <v>16</v>
      </c>
      <c r="AB132" s="17">
        <v>16</v>
      </c>
      <c r="AC132" s="17">
        <v>15</v>
      </c>
      <c r="AD132" s="17">
        <v>13</v>
      </c>
      <c r="AE132" s="17">
        <v>16</v>
      </c>
      <c r="AF132" s="17">
        <v>16</v>
      </c>
      <c r="AG132" s="17">
        <v>16</v>
      </c>
      <c r="AH132" s="17">
        <v>17</v>
      </c>
      <c r="AI132" s="17">
        <v>9</v>
      </c>
      <c r="AJ132" s="17">
        <v>17</v>
      </c>
      <c r="AK132" s="17">
        <v>6</v>
      </c>
      <c r="AL132" s="17">
        <v>16</v>
      </c>
      <c r="AM132" s="17">
        <v>8</v>
      </c>
      <c r="AN132" s="17">
        <v>12</v>
      </c>
      <c r="AO132" s="17">
        <v>19</v>
      </c>
      <c r="AP132" s="17">
        <v>14</v>
      </c>
      <c r="AQ132" s="17">
        <v>16</v>
      </c>
      <c r="AR132" s="17">
        <v>14</v>
      </c>
      <c r="AS132" s="17">
        <v>15</v>
      </c>
      <c r="AT132" s="17">
        <v>16</v>
      </c>
      <c r="AU132" s="17">
        <v>13</v>
      </c>
      <c r="AV132" s="17">
        <v>14</v>
      </c>
      <c r="AW132" s="17">
        <v>13</v>
      </c>
      <c r="AX132" s="17">
        <f t="shared" si="32"/>
        <v>-0.59999999999999964</v>
      </c>
      <c r="AY132" s="38" t="s">
        <v>217</v>
      </c>
      <c r="AZ132" s="57">
        <f t="shared" si="33"/>
        <v>15.5</v>
      </c>
      <c r="BA132" s="57">
        <f t="shared" si="34"/>
        <v>13.571428571428571</v>
      </c>
      <c r="BB132" s="57">
        <f t="shared" si="35"/>
        <v>14.166666666666666</v>
      </c>
      <c r="BC132" s="57" t="str">
        <f t="shared" si="36"/>
        <v>TW</v>
      </c>
      <c r="BD132" s="57" t="str">
        <f t="shared" si="37"/>
        <v/>
      </c>
      <c r="BE132" s="57" t="str">
        <f t="shared" si="38"/>
        <v>Sht</v>
      </c>
    </row>
    <row r="133" spans="1:57" x14ac:dyDescent="0.25">
      <c r="A133" s="73"/>
      <c r="B133" s="17" t="s">
        <v>30</v>
      </c>
      <c r="C133" s="17" t="e">
        <f>AVERAGE(INDEX(D$242:ID$242,ROWS(C$2:C133)))</f>
        <v>#REF!</v>
      </c>
      <c r="D133" s="17" t="s">
        <v>123</v>
      </c>
      <c r="E133" s="17">
        <v>158</v>
      </c>
      <c r="F133" s="17">
        <v>16</v>
      </c>
      <c r="G133" s="17">
        <v>14</v>
      </c>
      <c r="H133" s="17">
        <v>13</v>
      </c>
      <c r="I133" s="17">
        <v>14</v>
      </c>
      <c r="J133" s="17">
        <v>13</v>
      </c>
      <c r="K133" s="17">
        <v>15</v>
      </c>
      <c r="L133" s="17">
        <v>13</v>
      </c>
      <c r="M133" s="17">
        <v>14</v>
      </c>
      <c r="N133" s="17">
        <v>15</v>
      </c>
      <c r="O133" s="17">
        <v>14</v>
      </c>
      <c r="P133" s="17">
        <v>12</v>
      </c>
      <c r="Q133" s="17">
        <v>11</v>
      </c>
      <c r="R133" s="17">
        <v>8</v>
      </c>
      <c r="S133" s="17">
        <v>10</v>
      </c>
      <c r="T133" s="17">
        <v>7</v>
      </c>
      <c r="U133" s="17">
        <v>15</v>
      </c>
      <c r="V133" s="17">
        <v>14</v>
      </c>
      <c r="W133" s="17">
        <v>12</v>
      </c>
      <c r="X133" s="17">
        <v>12</v>
      </c>
      <c r="Y133" s="17">
        <v>11</v>
      </c>
      <c r="Z133" s="17">
        <v>17</v>
      </c>
      <c r="AA133" s="17">
        <v>16</v>
      </c>
      <c r="AB133" s="17">
        <v>16</v>
      </c>
      <c r="AC133" s="17">
        <v>15</v>
      </c>
      <c r="AD133" s="17">
        <v>13</v>
      </c>
      <c r="AE133" s="17">
        <v>16</v>
      </c>
      <c r="AF133" s="17">
        <v>16</v>
      </c>
      <c r="AG133" s="17">
        <v>16</v>
      </c>
      <c r="AH133" s="17">
        <v>17</v>
      </c>
      <c r="AI133" s="17">
        <v>9</v>
      </c>
      <c r="AJ133" s="17">
        <v>17</v>
      </c>
      <c r="AK133" s="17">
        <v>6</v>
      </c>
      <c r="AL133" s="17">
        <v>16</v>
      </c>
      <c r="AM133" s="17">
        <v>8</v>
      </c>
      <c r="AN133" s="17">
        <v>12</v>
      </c>
      <c r="AO133" s="17">
        <v>19</v>
      </c>
      <c r="AP133" s="17">
        <v>14</v>
      </c>
      <c r="AQ133" s="17">
        <v>16</v>
      </c>
      <c r="AR133" s="17">
        <v>14</v>
      </c>
      <c r="AS133" s="17">
        <v>15</v>
      </c>
      <c r="AT133" s="17">
        <v>16</v>
      </c>
      <c r="AU133" s="17">
        <v>13</v>
      </c>
      <c r="AV133" s="17">
        <v>14</v>
      </c>
      <c r="AW133" s="17">
        <v>13</v>
      </c>
      <c r="AX133" s="17">
        <f t="shared" si="32"/>
        <v>-0.59999999999999964</v>
      </c>
      <c r="AY133" s="38" t="s">
        <v>217</v>
      </c>
      <c r="AZ133" s="57">
        <f t="shared" si="33"/>
        <v>15.5</v>
      </c>
      <c r="BA133" s="57">
        <f t="shared" si="34"/>
        <v>13.571428571428571</v>
      </c>
      <c r="BB133" s="57">
        <f t="shared" si="35"/>
        <v>14.166666666666666</v>
      </c>
      <c r="BC133" s="57" t="str">
        <f t="shared" si="36"/>
        <v>TW</v>
      </c>
      <c r="BD133" s="57" t="str">
        <f t="shared" si="37"/>
        <v/>
      </c>
      <c r="BE133" s="57" t="str">
        <f t="shared" si="38"/>
        <v>Sht</v>
      </c>
    </row>
    <row r="134" spans="1:57" x14ac:dyDescent="0.25">
      <c r="A134" s="73"/>
      <c r="B134" s="17" t="s">
        <v>31</v>
      </c>
      <c r="C134" s="17" t="e">
        <f>AVERAGE(INDEX(D$242:ID$242,ROWS(C$2:C134)))</f>
        <v>#REF!</v>
      </c>
      <c r="D134" s="17" t="s">
        <v>123</v>
      </c>
      <c r="E134" s="17">
        <v>158</v>
      </c>
      <c r="F134" s="17">
        <v>16</v>
      </c>
      <c r="G134" s="17">
        <v>14</v>
      </c>
      <c r="H134" s="17">
        <v>13</v>
      </c>
      <c r="I134" s="17">
        <v>14</v>
      </c>
      <c r="J134" s="17">
        <v>13</v>
      </c>
      <c r="K134" s="17">
        <v>15</v>
      </c>
      <c r="L134" s="17">
        <v>13</v>
      </c>
      <c r="M134" s="17">
        <v>14</v>
      </c>
      <c r="N134" s="17">
        <v>15</v>
      </c>
      <c r="O134" s="17">
        <v>14</v>
      </c>
      <c r="P134" s="17">
        <v>12</v>
      </c>
      <c r="Q134" s="17">
        <v>11</v>
      </c>
      <c r="R134" s="17">
        <v>8</v>
      </c>
      <c r="S134" s="17">
        <v>10</v>
      </c>
      <c r="T134" s="17">
        <v>7</v>
      </c>
      <c r="U134" s="17">
        <v>15</v>
      </c>
      <c r="V134" s="17">
        <v>14</v>
      </c>
      <c r="W134" s="17">
        <v>12</v>
      </c>
      <c r="X134" s="17">
        <v>12</v>
      </c>
      <c r="Y134" s="17">
        <v>11</v>
      </c>
      <c r="Z134" s="17">
        <v>17</v>
      </c>
      <c r="AA134" s="17">
        <v>16</v>
      </c>
      <c r="AB134" s="17">
        <v>16</v>
      </c>
      <c r="AC134" s="17">
        <v>15</v>
      </c>
      <c r="AD134" s="17">
        <v>13</v>
      </c>
      <c r="AE134" s="17">
        <v>16</v>
      </c>
      <c r="AF134" s="17">
        <v>16</v>
      </c>
      <c r="AG134" s="17">
        <v>16</v>
      </c>
      <c r="AH134" s="17">
        <v>17</v>
      </c>
      <c r="AI134" s="17">
        <v>9</v>
      </c>
      <c r="AJ134" s="17">
        <v>17</v>
      </c>
      <c r="AK134" s="17">
        <v>6</v>
      </c>
      <c r="AL134" s="17">
        <v>16</v>
      </c>
      <c r="AM134" s="17">
        <v>8</v>
      </c>
      <c r="AN134" s="17">
        <v>12</v>
      </c>
      <c r="AO134" s="17">
        <v>19</v>
      </c>
      <c r="AP134" s="17">
        <v>14</v>
      </c>
      <c r="AQ134" s="17">
        <v>16</v>
      </c>
      <c r="AR134" s="17">
        <v>14</v>
      </c>
      <c r="AS134" s="17">
        <v>15</v>
      </c>
      <c r="AT134" s="17">
        <v>16</v>
      </c>
      <c r="AU134" s="17">
        <v>13</v>
      </c>
      <c r="AV134" s="17">
        <v>14</v>
      </c>
      <c r="AW134" s="17">
        <v>13</v>
      </c>
      <c r="AX134" s="17">
        <f t="shared" si="32"/>
        <v>-0.59999999999999964</v>
      </c>
      <c r="AY134" s="38" t="s">
        <v>217</v>
      </c>
      <c r="AZ134" s="57">
        <f t="shared" si="33"/>
        <v>15.5</v>
      </c>
      <c r="BA134" s="57">
        <f t="shared" si="34"/>
        <v>13.571428571428571</v>
      </c>
      <c r="BB134" s="57">
        <f t="shared" si="35"/>
        <v>14.166666666666666</v>
      </c>
      <c r="BC134" s="57" t="str">
        <f t="shared" si="36"/>
        <v>TW</v>
      </c>
      <c r="BD134" s="57" t="str">
        <f t="shared" si="37"/>
        <v/>
      </c>
      <c r="BE134" s="57" t="str">
        <f t="shared" si="38"/>
        <v>Sht</v>
      </c>
    </row>
    <row r="135" spans="1:57" x14ac:dyDescent="0.25">
      <c r="A135" s="73"/>
      <c r="B135" s="17" t="s">
        <v>32</v>
      </c>
      <c r="C135" s="17" t="e">
        <f>AVERAGE(INDEX(D$242:ID$242,ROWS(C$2:C135)))</f>
        <v>#REF!</v>
      </c>
      <c r="D135" s="17" t="s">
        <v>123</v>
      </c>
      <c r="E135" s="17">
        <v>158</v>
      </c>
      <c r="F135" s="17">
        <v>16</v>
      </c>
      <c r="G135" s="17">
        <v>14</v>
      </c>
      <c r="H135" s="17">
        <v>13</v>
      </c>
      <c r="I135" s="17">
        <v>14</v>
      </c>
      <c r="J135" s="17">
        <v>13</v>
      </c>
      <c r="K135" s="17">
        <v>15</v>
      </c>
      <c r="L135" s="17">
        <v>13</v>
      </c>
      <c r="M135" s="17">
        <v>14</v>
      </c>
      <c r="N135" s="17">
        <v>15</v>
      </c>
      <c r="O135" s="17">
        <v>14</v>
      </c>
      <c r="P135" s="17">
        <v>12</v>
      </c>
      <c r="Q135" s="17">
        <v>11</v>
      </c>
      <c r="R135" s="17">
        <v>8</v>
      </c>
      <c r="S135" s="17">
        <v>10</v>
      </c>
      <c r="T135" s="17">
        <v>7</v>
      </c>
      <c r="U135" s="17">
        <v>15</v>
      </c>
      <c r="V135" s="17">
        <v>14</v>
      </c>
      <c r="W135" s="17">
        <v>12</v>
      </c>
      <c r="X135" s="17">
        <v>12</v>
      </c>
      <c r="Y135" s="17">
        <v>11</v>
      </c>
      <c r="Z135" s="17">
        <v>17</v>
      </c>
      <c r="AA135" s="17">
        <v>16</v>
      </c>
      <c r="AB135" s="17">
        <v>16</v>
      </c>
      <c r="AC135" s="17">
        <v>15</v>
      </c>
      <c r="AD135" s="17">
        <v>13</v>
      </c>
      <c r="AE135" s="17">
        <v>16</v>
      </c>
      <c r="AF135" s="17">
        <v>16</v>
      </c>
      <c r="AG135" s="17">
        <v>16</v>
      </c>
      <c r="AH135" s="17">
        <v>17</v>
      </c>
      <c r="AI135" s="17">
        <v>9</v>
      </c>
      <c r="AJ135" s="17">
        <v>17</v>
      </c>
      <c r="AK135" s="17">
        <v>6</v>
      </c>
      <c r="AL135" s="17">
        <v>16</v>
      </c>
      <c r="AM135" s="17">
        <v>8</v>
      </c>
      <c r="AN135" s="17">
        <v>12</v>
      </c>
      <c r="AO135" s="17">
        <v>19</v>
      </c>
      <c r="AP135" s="17">
        <v>14</v>
      </c>
      <c r="AQ135" s="17">
        <v>16</v>
      </c>
      <c r="AR135" s="17">
        <v>14</v>
      </c>
      <c r="AS135" s="17">
        <v>15</v>
      </c>
      <c r="AT135" s="17">
        <v>16</v>
      </c>
      <c r="AU135" s="17">
        <v>13</v>
      </c>
      <c r="AV135" s="17">
        <v>14</v>
      </c>
      <c r="AW135" s="17">
        <v>13</v>
      </c>
      <c r="AX135" s="17">
        <f t="shared" si="32"/>
        <v>-0.59999999999999964</v>
      </c>
      <c r="AY135" s="38" t="s">
        <v>217</v>
      </c>
      <c r="AZ135" s="57">
        <f t="shared" si="33"/>
        <v>15.5</v>
      </c>
      <c r="BA135" s="57">
        <f t="shared" si="34"/>
        <v>13.571428571428571</v>
      </c>
      <c r="BB135" s="57">
        <f t="shared" si="35"/>
        <v>14.166666666666666</v>
      </c>
      <c r="BC135" s="57" t="str">
        <f t="shared" si="36"/>
        <v>TW</v>
      </c>
      <c r="BD135" s="57" t="str">
        <f t="shared" si="37"/>
        <v/>
      </c>
      <c r="BE135" s="57" t="str">
        <f t="shared" si="38"/>
        <v>Sht</v>
      </c>
    </row>
    <row r="136" spans="1:57" x14ac:dyDescent="0.25">
      <c r="A136" s="73"/>
      <c r="B136" s="17" t="s">
        <v>33</v>
      </c>
      <c r="C136" s="17" t="e">
        <f>AVERAGE(INDEX(D$242:ID$242,ROWS(C$2:C136)))</f>
        <v>#REF!</v>
      </c>
      <c r="D136" s="17" t="s">
        <v>123</v>
      </c>
      <c r="E136" s="17">
        <v>158</v>
      </c>
      <c r="F136" s="17">
        <v>16</v>
      </c>
      <c r="G136" s="17">
        <v>14</v>
      </c>
      <c r="H136" s="17">
        <v>13</v>
      </c>
      <c r="I136" s="17">
        <v>14</v>
      </c>
      <c r="J136" s="17">
        <v>13</v>
      </c>
      <c r="K136" s="17">
        <v>15</v>
      </c>
      <c r="L136" s="17">
        <v>13</v>
      </c>
      <c r="M136" s="17">
        <v>14</v>
      </c>
      <c r="N136" s="17">
        <v>15</v>
      </c>
      <c r="O136" s="17">
        <v>14</v>
      </c>
      <c r="P136" s="17">
        <v>12</v>
      </c>
      <c r="Q136" s="17">
        <v>11</v>
      </c>
      <c r="R136" s="17">
        <v>8</v>
      </c>
      <c r="S136" s="17">
        <v>10</v>
      </c>
      <c r="T136" s="17">
        <v>7</v>
      </c>
      <c r="U136" s="17">
        <v>15</v>
      </c>
      <c r="V136" s="17">
        <v>14</v>
      </c>
      <c r="W136" s="17">
        <v>12</v>
      </c>
      <c r="X136" s="17">
        <v>12</v>
      </c>
      <c r="Y136" s="17">
        <v>11</v>
      </c>
      <c r="Z136" s="17">
        <v>17</v>
      </c>
      <c r="AA136" s="17">
        <v>16</v>
      </c>
      <c r="AB136" s="17">
        <v>16</v>
      </c>
      <c r="AC136" s="17">
        <v>15</v>
      </c>
      <c r="AD136" s="17">
        <v>13</v>
      </c>
      <c r="AE136" s="17">
        <v>16</v>
      </c>
      <c r="AF136" s="17">
        <v>16</v>
      </c>
      <c r="AG136" s="17">
        <v>16</v>
      </c>
      <c r="AH136" s="17">
        <v>17</v>
      </c>
      <c r="AI136" s="17">
        <v>9</v>
      </c>
      <c r="AJ136" s="17">
        <v>17</v>
      </c>
      <c r="AK136" s="17">
        <v>6</v>
      </c>
      <c r="AL136" s="17">
        <v>16</v>
      </c>
      <c r="AM136" s="17">
        <v>8</v>
      </c>
      <c r="AN136" s="17">
        <v>12</v>
      </c>
      <c r="AO136" s="17">
        <v>19</v>
      </c>
      <c r="AP136" s="17">
        <v>14</v>
      </c>
      <c r="AQ136" s="17">
        <v>16</v>
      </c>
      <c r="AR136" s="17">
        <v>14</v>
      </c>
      <c r="AS136" s="17">
        <v>15</v>
      </c>
      <c r="AT136" s="17">
        <v>16</v>
      </c>
      <c r="AU136" s="17">
        <v>13</v>
      </c>
      <c r="AV136" s="17">
        <v>14</v>
      </c>
      <c r="AW136" s="17">
        <v>13</v>
      </c>
      <c r="AX136" s="17">
        <f t="shared" si="32"/>
        <v>-0.59999999999999964</v>
      </c>
      <c r="AY136" s="38" t="s">
        <v>217</v>
      </c>
      <c r="AZ136" s="57">
        <f t="shared" si="33"/>
        <v>15.5</v>
      </c>
      <c r="BA136" s="57">
        <f t="shared" si="34"/>
        <v>13.571428571428571</v>
      </c>
      <c r="BB136" s="57">
        <f t="shared" si="35"/>
        <v>14.166666666666666</v>
      </c>
      <c r="BC136" s="57" t="str">
        <f t="shared" si="36"/>
        <v>TW</v>
      </c>
      <c r="BD136" s="57" t="str">
        <f t="shared" si="37"/>
        <v/>
      </c>
      <c r="BE136" s="57" t="str">
        <f t="shared" si="38"/>
        <v>Sht</v>
      </c>
    </row>
    <row r="137" spans="1:57" x14ac:dyDescent="0.25">
      <c r="A137" s="73"/>
      <c r="B137" s="17" t="s">
        <v>34</v>
      </c>
      <c r="C137" s="17" t="e">
        <f>AVERAGE(INDEX(D$242:ID$242,ROWS(C$2:C137)))</f>
        <v>#REF!</v>
      </c>
      <c r="D137" s="17" t="s">
        <v>123</v>
      </c>
      <c r="E137" s="17">
        <v>158</v>
      </c>
      <c r="F137" s="17">
        <v>16</v>
      </c>
      <c r="G137" s="17">
        <v>14</v>
      </c>
      <c r="H137" s="17">
        <v>13</v>
      </c>
      <c r="I137" s="17">
        <v>14</v>
      </c>
      <c r="J137" s="17">
        <v>13</v>
      </c>
      <c r="K137" s="17">
        <v>15</v>
      </c>
      <c r="L137" s="17">
        <v>13</v>
      </c>
      <c r="M137" s="17">
        <v>14</v>
      </c>
      <c r="N137" s="17">
        <v>15</v>
      </c>
      <c r="O137" s="17">
        <v>14</v>
      </c>
      <c r="P137" s="17">
        <v>12</v>
      </c>
      <c r="Q137" s="17">
        <v>11</v>
      </c>
      <c r="R137" s="17">
        <v>8</v>
      </c>
      <c r="S137" s="17">
        <v>10</v>
      </c>
      <c r="T137" s="17">
        <v>7</v>
      </c>
      <c r="U137" s="17">
        <v>15</v>
      </c>
      <c r="V137" s="17">
        <v>14</v>
      </c>
      <c r="W137" s="17">
        <v>12</v>
      </c>
      <c r="X137" s="17">
        <v>12</v>
      </c>
      <c r="Y137" s="17">
        <v>11</v>
      </c>
      <c r="Z137" s="17">
        <v>17</v>
      </c>
      <c r="AA137" s="17">
        <v>16</v>
      </c>
      <c r="AB137" s="17">
        <v>16</v>
      </c>
      <c r="AC137" s="17">
        <v>15</v>
      </c>
      <c r="AD137" s="17">
        <v>13</v>
      </c>
      <c r="AE137" s="17">
        <v>16</v>
      </c>
      <c r="AF137" s="17">
        <v>16</v>
      </c>
      <c r="AG137" s="17">
        <v>16</v>
      </c>
      <c r="AH137" s="17">
        <v>17</v>
      </c>
      <c r="AI137" s="17">
        <v>9</v>
      </c>
      <c r="AJ137" s="17">
        <v>17</v>
      </c>
      <c r="AK137" s="17">
        <v>6</v>
      </c>
      <c r="AL137" s="17">
        <v>16</v>
      </c>
      <c r="AM137" s="17">
        <v>8</v>
      </c>
      <c r="AN137" s="17">
        <v>12</v>
      </c>
      <c r="AO137" s="17">
        <v>19</v>
      </c>
      <c r="AP137" s="17">
        <v>14</v>
      </c>
      <c r="AQ137" s="17">
        <v>16</v>
      </c>
      <c r="AR137" s="17">
        <v>14</v>
      </c>
      <c r="AS137" s="17">
        <v>15</v>
      </c>
      <c r="AT137" s="17">
        <v>16</v>
      </c>
      <c r="AU137" s="17">
        <v>13</v>
      </c>
      <c r="AV137" s="17">
        <v>14</v>
      </c>
      <c r="AW137" s="17">
        <v>13</v>
      </c>
      <c r="AX137" s="17">
        <f t="shared" si="32"/>
        <v>-0.59999999999999964</v>
      </c>
      <c r="AY137" s="38" t="s">
        <v>217</v>
      </c>
      <c r="AZ137" s="57">
        <f t="shared" si="33"/>
        <v>15.5</v>
      </c>
      <c r="BA137" s="57">
        <f t="shared" si="34"/>
        <v>13.571428571428571</v>
      </c>
      <c r="BB137" s="57">
        <f t="shared" si="35"/>
        <v>14.166666666666666</v>
      </c>
      <c r="BC137" s="57" t="str">
        <f t="shared" si="36"/>
        <v>TW</v>
      </c>
      <c r="BD137" s="57" t="str">
        <f t="shared" si="37"/>
        <v/>
      </c>
      <c r="BE137" s="57" t="str">
        <f t="shared" si="38"/>
        <v>Sht</v>
      </c>
    </row>
    <row r="138" spans="1:57" x14ac:dyDescent="0.25">
      <c r="A138" s="73"/>
      <c r="B138" s="17" t="s">
        <v>35</v>
      </c>
      <c r="C138" s="17" t="e">
        <f>AVERAGE(INDEX(D$242:ID$242,ROWS(C$2:C138)))</f>
        <v>#REF!</v>
      </c>
      <c r="D138" s="17" t="s">
        <v>123</v>
      </c>
      <c r="E138" s="17">
        <v>158</v>
      </c>
      <c r="F138" s="17">
        <v>16</v>
      </c>
      <c r="G138" s="17">
        <v>14</v>
      </c>
      <c r="H138" s="17">
        <v>13</v>
      </c>
      <c r="I138" s="17">
        <v>14</v>
      </c>
      <c r="J138" s="17">
        <v>13</v>
      </c>
      <c r="K138" s="17">
        <v>15</v>
      </c>
      <c r="L138" s="17">
        <v>13</v>
      </c>
      <c r="M138" s="17">
        <v>14</v>
      </c>
      <c r="N138" s="17">
        <v>15</v>
      </c>
      <c r="O138" s="17">
        <v>14</v>
      </c>
      <c r="P138" s="17">
        <v>12</v>
      </c>
      <c r="Q138" s="17">
        <v>11</v>
      </c>
      <c r="R138" s="17">
        <v>8</v>
      </c>
      <c r="S138" s="17">
        <v>10</v>
      </c>
      <c r="T138" s="17">
        <v>7</v>
      </c>
      <c r="U138" s="17">
        <v>15</v>
      </c>
      <c r="V138" s="17">
        <v>14</v>
      </c>
      <c r="W138" s="17">
        <v>12</v>
      </c>
      <c r="X138" s="17">
        <v>12</v>
      </c>
      <c r="Y138" s="17">
        <v>11</v>
      </c>
      <c r="Z138" s="17">
        <v>17</v>
      </c>
      <c r="AA138" s="17">
        <v>16</v>
      </c>
      <c r="AB138" s="17">
        <v>16</v>
      </c>
      <c r="AC138" s="17">
        <v>15</v>
      </c>
      <c r="AD138" s="17">
        <v>13</v>
      </c>
      <c r="AE138" s="17">
        <v>16</v>
      </c>
      <c r="AF138" s="17">
        <v>16</v>
      </c>
      <c r="AG138" s="17">
        <v>16</v>
      </c>
      <c r="AH138" s="17">
        <v>17</v>
      </c>
      <c r="AI138" s="17">
        <v>9</v>
      </c>
      <c r="AJ138" s="17">
        <v>17</v>
      </c>
      <c r="AK138" s="17">
        <v>6</v>
      </c>
      <c r="AL138" s="17">
        <v>16</v>
      </c>
      <c r="AM138" s="17">
        <v>8</v>
      </c>
      <c r="AN138" s="17">
        <v>12</v>
      </c>
      <c r="AO138" s="17">
        <v>19</v>
      </c>
      <c r="AP138" s="17">
        <v>14</v>
      </c>
      <c r="AQ138" s="17">
        <v>16</v>
      </c>
      <c r="AR138" s="17">
        <v>14</v>
      </c>
      <c r="AS138" s="17">
        <v>15</v>
      </c>
      <c r="AT138" s="17">
        <v>16</v>
      </c>
      <c r="AU138" s="17">
        <v>13</v>
      </c>
      <c r="AV138" s="17">
        <v>14</v>
      </c>
      <c r="AW138" s="17">
        <v>13</v>
      </c>
      <c r="AX138" s="17">
        <f t="shared" si="32"/>
        <v>-0.59999999999999964</v>
      </c>
      <c r="AY138" s="38" t="s">
        <v>217</v>
      </c>
      <c r="AZ138" s="57">
        <f t="shared" si="33"/>
        <v>15.5</v>
      </c>
      <c r="BA138" s="57">
        <f t="shared" si="34"/>
        <v>13.571428571428571</v>
      </c>
      <c r="BB138" s="57">
        <f t="shared" si="35"/>
        <v>14.166666666666666</v>
      </c>
      <c r="BC138" s="57" t="str">
        <f t="shared" si="36"/>
        <v>TW</v>
      </c>
      <c r="BD138" s="57" t="str">
        <f t="shared" si="37"/>
        <v/>
      </c>
      <c r="BE138" s="57" t="str">
        <f t="shared" si="38"/>
        <v>Sht</v>
      </c>
    </row>
    <row r="139" spans="1:57" x14ac:dyDescent="0.25">
      <c r="A139" s="73"/>
      <c r="B139" s="17" t="s">
        <v>36</v>
      </c>
      <c r="C139" s="17" t="e">
        <f>AVERAGE(INDEX(D$242:ID$242,ROWS(C$2:C139)))</f>
        <v>#REF!</v>
      </c>
      <c r="D139" s="17" t="s">
        <v>123</v>
      </c>
      <c r="E139" s="17">
        <v>158</v>
      </c>
      <c r="F139" s="17">
        <v>16</v>
      </c>
      <c r="G139" s="17">
        <v>14</v>
      </c>
      <c r="H139" s="17">
        <v>13</v>
      </c>
      <c r="I139" s="17">
        <v>14</v>
      </c>
      <c r="J139" s="17">
        <v>13</v>
      </c>
      <c r="K139" s="17">
        <v>15</v>
      </c>
      <c r="L139" s="17">
        <v>13</v>
      </c>
      <c r="M139" s="17">
        <v>14</v>
      </c>
      <c r="N139" s="17">
        <v>15</v>
      </c>
      <c r="O139" s="17">
        <v>14</v>
      </c>
      <c r="P139" s="17">
        <v>12</v>
      </c>
      <c r="Q139" s="17">
        <v>11</v>
      </c>
      <c r="R139" s="17">
        <v>8</v>
      </c>
      <c r="S139" s="17">
        <v>10</v>
      </c>
      <c r="T139" s="17">
        <v>7</v>
      </c>
      <c r="U139" s="17">
        <v>15</v>
      </c>
      <c r="V139" s="17">
        <v>14</v>
      </c>
      <c r="W139" s="17">
        <v>12</v>
      </c>
      <c r="X139" s="17">
        <v>12</v>
      </c>
      <c r="Y139" s="17">
        <v>11</v>
      </c>
      <c r="Z139" s="17">
        <v>17</v>
      </c>
      <c r="AA139" s="17">
        <v>16</v>
      </c>
      <c r="AB139" s="17">
        <v>16</v>
      </c>
      <c r="AC139" s="17">
        <v>15</v>
      </c>
      <c r="AD139" s="17">
        <v>13</v>
      </c>
      <c r="AE139" s="17">
        <v>16</v>
      </c>
      <c r="AF139" s="17">
        <v>16</v>
      </c>
      <c r="AG139" s="17">
        <v>16</v>
      </c>
      <c r="AH139" s="17">
        <v>17</v>
      </c>
      <c r="AI139" s="17">
        <v>9</v>
      </c>
      <c r="AJ139" s="17">
        <v>17</v>
      </c>
      <c r="AK139" s="17">
        <v>6</v>
      </c>
      <c r="AL139" s="17">
        <v>16</v>
      </c>
      <c r="AM139" s="17">
        <v>8</v>
      </c>
      <c r="AN139" s="17">
        <v>12</v>
      </c>
      <c r="AO139" s="17">
        <v>19</v>
      </c>
      <c r="AP139" s="17">
        <v>14</v>
      </c>
      <c r="AQ139" s="17">
        <v>16</v>
      </c>
      <c r="AR139" s="17">
        <v>14</v>
      </c>
      <c r="AS139" s="17">
        <v>15</v>
      </c>
      <c r="AT139" s="17">
        <v>16</v>
      </c>
      <c r="AU139" s="17">
        <v>13</v>
      </c>
      <c r="AV139" s="17">
        <v>14</v>
      </c>
      <c r="AW139" s="17">
        <v>13</v>
      </c>
      <c r="AX139" s="17">
        <f t="shared" si="32"/>
        <v>-0.59999999999999964</v>
      </c>
      <c r="AY139" s="38" t="s">
        <v>217</v>
      </c>
      <c r="AZ139" s="57">
        <f t="shared" si="33"/>
        <v>15.5</v>
      </c>
      <c r="BA139" s="57">
        <f t="shared" si="34"/>
        <v>13.571428571428571</v>
      </c>
      <c r="BB139" s="57">
        <f t="shared" si="35"/>
        <v>14.166666666666666</v>
      </c>
      <c r="BC139" s="57" t="str">
        <f t="shared" si="36"/>
        <v>TW</v>
      </c>
      <c r="BD139" s="57" t="str">
        <f t="shared" si="37"/>
        <v/>
      </c>
      <c r="BE139" s="57" t="str">
        <f t="shared" si="38"/>
        <v>Sht</v>
      </c>
    </row>
    <row r="140" spans="1:57" x14ac:dyDescent="0.25">
      <c r="A140" s="73"/>
      <c r="B140" s="17" t="s">
        <v>37</v>
      </c>
      <c r="C140" s="17" t="e">
        <f>AVERAGE(INDEX(D$242:ID$242,ROWS(C$2:C140)))</f>
        <v>#REF!</v>
      </c>
      <c r="D140" s="17" t="s">
        <v>123</v>
      </c>
      <c r="E140" s="17">
        <v>158</v>
      </c>
      <c r="F140" s="17">
        <v>16</v>
      </c>
      <c r="G140" s="17">
        <v>14</v>
      </c>
      <c r="H140" s="17">
        <v>13</v>
      </c>
      <c r="I140" s="17">
        <v>14</v>
      </c>
      <c r="J140" s="17">
        <v>13</v>
      </c>
      <c r="K140" s="17">
        <v>15</v>
      </c>
      <c r="L140" s="17">
        <v>13</v>
      </c>
      <c r="M140" s="17">
        <v>14</v>
      </c>
      <c r="N140" s="17">
        <v>15</v>
      </c>
      <c r="O140" s="17">
        <v>14</v>
      </c>
      <c r="P140" s="17">
        <v>12</v>
      </c>
      <c r="Q140" s="17">
        <v>11</v>
      </c>
      <c r="R140" s="17">
        <v>8</v>
      </c>
      <c r="S140" s="17">
        <v>10</v>
      </c>
      <c r="T140" s="17">
        <v>7</v>
      </c>
      <c r="U140" s="17">
        <v>15</v>
      </c>
      <c r="V140" s="17">
        <v>14</v>
      </c>
      <c r="W140" s="17">
        <v>12</v>
      </c>
      <c r="X140" s="17">
        <v>12</v>
      </c>
      <c r="Y140" s="17">
        <v>11</v>
      </c>
      <c r="Z140" s="17">
        <v>17</v>
      </c>
      <c r="AA140" s="17">
        <v>16</v>
      </c>
      <c r="AB140" s="17">
        <v>16</v>
      </c>
      <c r="AC140" s="17">
        <v>15</v>
      </c>
      <c r="AD140" s="17">
        <v>13</v>
      </c>
      <c r="AE140" s="17">
        <v>16</v>
      </c>
      <c r="AF140" s="17">
        <v>16</v>
      </c>
      <c r="AG140" s="17">
        <v>16</v>
      </c>
      <c r="AH140" s="17">
        <v>17</v>
      </c>
      <c r="AI140" s="17">
        <v>9</v>
      </c>
      <c r="AJ140" s="17">
        <v>17</v>
      </c>
      <c r="AK140" s="17">
        <v>6</v>
      </c>
      <c r="AL140" s="17">
        <v>16</v>
      </c>
      <c r="AM140" s="17">
        <v>8</v>
      </c>
      <c r="AN140" s="17">
        <v>12</v>
      </c>
      <c r="AO140" s="17">
        <v>19</v>
      </c>
      <c r="AP140" s="17">
        <v>14</v>
      </c>
      <c r="AQ140" s="17">
        <v>16</v>
      </c>
      <c r="AR140" s="17">
        <v>14</v>
      </c>
      <c r="AS140" s="17">
        <v>15</v>
      </c>
      <c r="AT140" s="17">
        <v>16</v>
      </c>
      <c r="AU140" s="17">
        <v>13</v>
      </c>
      <c r="AV140" s="17">
        <v>14</v>
      </c>
      <c r="AW140" s="17">
        <v>13</v>
      </c>
      <c r="AX140" s="17">
        <f t="shared" si="32"/>
        <v>-0.59999999999999964</v>
      </c>
      <c r="AY140" s="38" t="s">
        <v>217</v>
      </c>
      <c r="AZ140" s="57">
        <f t="shared" si="33"/>
        <v>15.5</v>
      </c>
      <c r="BA140" s="57">
        <f t="shared" si="34"/>
        <v>13.571428571428571</v>
      </c>
      <c r="BB140" s="57">
        <f t="shared" si="35"/>
        <v>14.166666666666666</v>
      </c>
      <c r="BC140" s="57" t="str">
        <f t="shared" si="36"/>
        <v>TW</v>
      </c>
      <c r="BD140" s="57" t="str">
        <f t="shared" si="37"/>
        <v/>
      </c>
      <c r="BE140" s="57" t="str">
        <f t="shared" si="38"/>
        <v>Sht</v>
      </c>
    </row>
    <row r="141" spans="1:57" x14ac:dyDescent="0.25">
      <c r="A141" s="73"/>
      <c r="B141" s="17" t="s">
        <v>38</v>
      </c>
      <c r="C141" s="17" t="e">
        <f>AVERAGE(INDEX(D$242:ID$242,ROWS(C$2:C141)))</f>
        <v>#REF!</v>
      </c>
      <c r="D141" s="17" t="s">
        <v>123</v>
      </c>
      <c r="E141" s="17">
        <v>158</v>
      </c>
      <c r="F141" s="17">
        <v>16</v>
      </c>
      <c r="G141" s="17">
        <v>14</v>
      </c>
      <c r="H141" s="17">
        <v>13</v>
      </c>
      <c r="I141" s="17">
        <v>14</v>
      </c>
      <c r="J141" s="17">
        <v>13</v>
      </c>
      <c r="K141" s="17">
        <v>15</v>
      </c>
      <c r="L141" s="17">
        <v>13</v>
      </c>
      <c r="M141" s="17">
        <v>14</v>
      </c>
      <c r="N141" s="17">
        <v>15</v>
      </c>
      <c r="O141" s="17">
        <v>14</v>
      </c>
      <c r="P141" s="17">
        <v>12</v>
      </c>
      <c r="Q141" s="17">
        <v>11</v>
      </c>
      <c r="R141" s="17">
        <v>8</v>
      </c>
      <c r="S141" s="17">
        <v>10</v>
      </c>
      <c r="T141" s="17">
        <v>7</v>
      </c>
      <c r="U141" s="17">
        <v>15</v>
      </c>
      <c r="V141" s="17">
        <v>14</v>
      </c>
      <c r="W141" s="17">
        <v>12</v>
      </c>
      <c r="X141" s="17">
        <v>12</v>
      </c>
      <c r="Y141" s="17">
        <v>11</v>
      </c>
      <c r="Z141" s="17">
        <v>17</v>
      </c>
      <c r="AA141" s="17">
        <v>16</v>
      </c>
      <c r="AB141" s="17">
        <v>16</v>
      </c>
      <c r="AC141" s="17">
        <v>15</v>
      </c>
      <c r="AD141" s="17">
        <v>13</v>
      </c>
      <c r="AE141" s="17">
        <v>16</v>
      </c>
      <c r="AF141" s="17">
        <v>16</v>
      </c>
      <c r="AG141" s="17">
        <v>16</v>
      </c>
      <c r="AH141" s="17">
        <v>17</v>
      </c>
      <c r="AI141" s="17">
        <v>9</v>
      </c>
      <c r="AJ141" s="17">
        <v>17</v>
      </c>
      <c r="AK141" s="17">
        <v>6</v>
      </c>
      <c r="AL141" s="17">
        <v>16</v>
      </c>
      <c r="AM141" s="17">
        <v>8</v>
      </c>
      <c r="AN141" s="17">
        <v>12</v>
      </c>
      <c r="AO141" s="17">
        <v>19</v>
      </c>
      <c r="AP141" s="17">
        <v>14</v>
      </c>
      <c r="AQ141" s="17">
        <v>16</v>
      </c>
      <c r="AR141" s="17">
        <v>14</v>
      </c>
      <c r="AS141" s="17">
        <v>15</v>
      </c>
      <c r="AT141" s="17">
        <v>16</v>
      </c>
      <c r="AU141" s="17">
        <v>13</v>
      </c>
      <c r="AV141" s="17">
        <v>14</v>
      </c>
      <c r="AW141" s="17">
        <v>13</v>
      </c>
      <c r="AX141" s="17">
        <f t="shared" si="32"/>
        <v>-0.59999999999999964</v>
      </c>
      <c r="AY141" s="38" t="s">
        <v>217</v>
      </c>
      <c r="AZ141" s="57">
        <f t="shared" si="33"/>
        <v>15.5</v>
      </c>
      <c r="BA141" s="57">
        <f t="shared" si="34"/>
        <v>13.571428571428571</v>
      </c>
      <c r="BB141" s="57">
        <f t="shared" si="35"/>
        <v>14.166666666666666</v>
      </c>
      <c r="BC141" s="57" t="str">
        <f t="shared" si="36"/>
        <v>TW</v>
      </c>
      <c r="BD141" s="57" t="str">
        <f t="shared" si="37"/>
        <v/>
      </c>
      <c r="BE141" s="57" t="str">
        <f t="shared" si="38"/>
        <v>Sht</v>
      </c>
    </row>
    <row r="142" spans="1:57" x14ac:dyDescent="0.25">
      <c r="A142" s="73"/>
      <c r="B142" s="17" t="s">
        <v>39</v>
      </c>
      <c r="C142" s="17" t="e">
        <f>AVERAGE(INDEX(D$242:ID$242,ROWS(C$2:C142)))</f>
        <v>#REF!</v>
      </c>
      <c r="D142" s="17" t="s">
        <v>123</v>
      </c>
      <c r="E142" s="17">
        <v>158</v>
      </c>
      <c r="F142" s="17">
        <v>16</v>
      </c>
      <c r="G142" s="17">
        <v>14</v>
      </c>
      <c r="H142" s="17">
        <v>13</v>
      </c>
      <c r="I142" s="17">
        <v>14</v>
      </c>
      <c r="J142" s="17">
        <v>13</v>
      </c>
      <c r="K142" s="17">
        <v>15</v>
      </c>
      <c r="L142" s="17">
        <v>13</v>
      </c>
      <c r="M142" s="17">
        <v>14</v>
      </c>
      <c r="N142" s="17">
        <v>15</v>
      </c>
      <c r="O142" s="17">
        <v>14</v>
      </c>
      <c r="P142" s="17">
        <v>12</v>
      </c>
      <c r="Q142" s="17">
        <v>11</v>
      </c>
      <c r="R142" s="17">
        <v>8</v>
      </c>
      <c r="S142" s="17">
        <v>10</v>
      </c>
      <c r="T142" s="17">
        <v>7</v>
      </c>
      <c r="U142" s="17">
        <v>15</v>
      </c>
      <c r="V142" s="17">
        <v>14</v>
      </c>
      <c r="W142" s="17">
        <v>12</v>
      </c>
      <c r="X142" s="17">
        <v>12</v>
      </c>
      <c r="Y142" s="17">
        <v>11</v>
      </c>
      <c r="Z142" s="17">
        <v>17</v>
      </c>
      <c r="AA142" s="17">
        <v>16</v>
      </c>
      <c r="AB142" s="17">
        <v>16</v>
      </c>
      <c r="AC142" s="17">
        <v>15</v>
      </c>
      <c r="AD142" s="17">
        <v>13</v>
      </c>
      <c r="AE142" s="17">
        <v>16</v>
      </c>
      <c r="AF142" s="17">
        <v>16</v>
      </c>
      <c r="AG142" s="17">
        <v>16</v>
      </c>
      <c r="AH142" s="17">
        <v>17</v>
      </c>
      <c r="AI142" s="17">
        <v>9</v>
      </c>
      <c r="AJ142" s="17">
        <v>17</v>
      </c>
      <c r="AK142" s="17">
        <v>6</v>
      </c>
      <c r="AL142" s="17">
        <v>16</v>
      </c>
      <c r="AM142" s="17">
        <v>8</v>
      </c>
      <c r="AN142" s="17">
        <v>12</v>
      </c>
      <c r="AO142" s="17">
        <v>19</v>
      </c>
      <c r="AP142" s="17">
        <v>14</v>
      </c>
      <c r="AQ142" s="17">
        <v>16</v>
      </c>
      <c r="AR142" s="17">
        <v>14</v>
      </c>
      <c r="AS142" s="17">
        <v>15</v>
      </c>
      <c r="AT142" s="17">
        <v>16</v>
      </c>
      <c r="AU142" s="17">
        <v>13</v>
      </c>
      <c r="AV142" s="17">
        <v>14</v>
      </c>
      <c r="AW142" s="17">
        <v>13</v>
      </c>
      <c r="AX142" s="17">
        <f t="shared" si="32"/>
        <v>-0.59999999999999964</v>
      </c>
      <c r="AY142" s="38" t="s">
        <v>217</v>
      </c>
      <c r="AZ142" s="57">
        <f t="shared" si="33"/>
        <v>15.5</v>
      </c>
      <c r="BA142" s="57">
        <f t="shared" si="34"/>
        <v>13.571428571428571</v>
      </c>
      <c r="BB142" s="57">
        <f t="shared" si="35"/>
        <v>14.166666666666666</v>
      </c>
      <c r="BC142" s="57" t="str">
        <f t="shared" si="36"/>
        <v>TW</v>
      </c>
      <c r="BD142" s="57" t="str">
        <f t="shared" si="37"/>
        <v/>
      </c>
      <c r="BE142" s="57" t="str">
        <f t="shared" si="38"/>
        <v>Sht</v>
      </c>
    </row>
    <row r="143" spans="1:57" x14ac:dyDescent="0.25">
      <c r="A143" s="73"/>
      <c r="B143" s="17" t="s">
        <v>40</v>
      </c>
      <c r="C143" s="17" t="e">
        <f>AVERAGE(INDEX(D$242:ID$242,ROWS(C$2:C143)))</f>
        <v>#REF!</v>
      </c>
      <c r="D143" s="17" t="s">
        <v>123</v>
      </c>
      <c r="E143" s="17">
        <v>158</v>
      </c>
      <c r="F143" s="17">
        <v>16</v>
      </c>
      <c r="G143" s="17">
        <v>14</v>
      </c>
      <c r="H143" s="17">
        <v>13</v>
      </c>
      <c r="I143" s="17">
        <v>14</v>
      </c>
      <c r="J143" s="17">
        <v>13</v>
      </c>
      <c r="K143" s="17">
        <v>15</v>
      </c>
      <c r="L143" s="17">
        <v>13</v>
      </c>
      <c r="M143" s="17">
        <v>14</v>
      </c>
      <c r="N143" s="17">
        <v>15</v>
      </c>
      <c r="O143" s="17">
        <v>14</v>
      </c>
      <c r="P143" s="17">
        <v>12</v>
      </c>
      <c r="Q143" s="17">
        <v>11</v>
      </c>
      <c r="R143" s="17">
        <v>8</v>
      </c>
      <c r="S143" s="17">
        <v>10</v>
      </c>
      <c r="T143" s="17">
        <v>7</v>
      </c>
      <c r="U143" s="17">
        <v>15</v>
      </c>
      <c r="V143" s="17">
        <v>14</v>
      </c>
      <c r="W143" s="17">
        <v>12</v>
      </c>
      <c r="X143" s="17">
        <v>12</v>
      </c>
      <c r="Y143" s="17">
        <v>11</v>
      </c>
      <c r="Z143" s="17">
        <v>17</v>
      </c>
      <c r="AA143" s="17">
        <v>16</v>
      </c>
      <c r="AB143" s="17">
        <v>16</v>
      </c>
      <c r="AC143" s="17">
        <v>15</v>
      </c>
      <c r="AD143" s="17">
        <v>13</v>
      </c>
      <c r="AE143" s="17">
        <v>16</v>
      </c>
      <c r="AF143" s="17">
        <v>16</v>
      </c>
      <c r="AG143" s="17">
        <v>16</v>
      </c>
      <c r="AH143" s="17">
        <v>17</v>
      </c>
      <c r="AI143" s="17">
        <v>9</v>
      </c>
      <c r="AJ143" s="17">
        <v>17</v>
      </c>
      <c r="AK143" s="17">
        <v>6</v>
      </c>
      <c r="AL143" s="17">
        <v>16</v>
      </c>
      <c r="AM143" s="17">
        <v>8</v>
      </c>
      <c r="AN143" s="17">
        <v>12</v>
      </c>
      <c r="AO143" s="17">
        <v>19</v>
      </c>
      <c r="AP143" s="17">
        <v>14</v>
      </c>
      <c r="AQ143" s="17">
        <v>16</v>
      </c>
      <c r="AR143" s="17">
        <v>14</v>
      </c>
      <c r="AS143" s="17">
        <v>15</v>
      </c>
      <c r="AT143" s="17">
        <v>16</v>
      </c>
      <c r="AU143" s="17">
        <v>13</v>
      </c>
      <c r="AV143" s="17">
        <v>14</v>
      </c>
      <c r="AW143" s="17">
        <v>13</v>
      </c>
      <c r="AX143" s="17">
        <f t="shared" si="32"/>
        <v>-0.59999999999999964</v>
      </c>
      <c r="AY143" s="38" t="s">
        <v>217</v>
      </c>
      <c r="AZ143" s="57">
        <f t="shared" si="33"/>
        <v>15.5</v>
      </c>
      <c r="BA143" s="57">
        <f t="shared" si="34"/>
        <v>13.571428571428571</v>
      </c>
      <c r="BB143" s="57">
        <f t="shared" si="35"/>
        <v>14.166666666666666</v>
      </c>
      <c r="BC143" s="57" t="str">
        <f t="shared" si="36"/>
        <v>TW</v>
      </c>
      <c r="BD143" s="57" t="str">
        <f t="shared" si="37"/>
        <v/>
      </c>
      <c r="BE143" s="57" t="str">
        <f t="shared" si="38"/>
        <v>Sht</v>
      </c>
    </row>
    <row r="144" spans="1:57" x14ac:dyDescent="0.25">
      <c r="A144" s="73"/>
      <c r="B144" s="17" t="s">
        <v>41</v>
      </c>
      <c r="C144" s="17" t="e">
        <f>AVERAGE(INDEX(D$242:ID$242,ROWS(C$2:C144)))</f>
        <v>#REF!</v>
      </c>
      <c r="D144" s="17" t="s">
        <v>123</v>
      </c>
      <c r="E144" s="17">
        <v>158</v>
      </c>
      <c r="F144" s="17">
        <v>16</v>
      </c>
      <c r="G144" s="17">
        <v>14</v>
      </c>
      <c r="H144" s="17">
        <v>13</v>
      </c>
      <c r="I144" s="17">
        <v>14</v>
      </c>
      <c r="J144" s="17">
        <v>13</v>
      </c>
      <c r="K144" s="17">
        <v>15</v>
      </c>
      <c r="L144" s="17">
        <v>13</v>
      </c>
      <c r="M144" s="17">
        <v>14</v>
      </c>
      <c r="N144" s="17">
        <v>15</v>
      </c>
      <c r="O144" s="17">
        <v>14</v>
      </c>
      <c r="P144" s="17">
        <v>12</v>
      </c>
      <c r="Q144" s="17">
        <v>11</v>
      </c>
      <c r="R144" s="17">
        <v>8</v>
      </c>
      <c r="S144" s="17">
        <v>10</v>
      </c>
      <c r="T144" s="17">
        <v>7</v>
      </c>
      <c r="U144" s="17">
        <v>15</v>
      </c>
      <c r="V144" s="17">
        <v>14</v>
      </c>
      <c r="W144" s="17">
        <v>12</v>
      </c>
      <c r="X144" s="17">
        <v>12</v>
      </c>
      <c r="Y144" s="17">
        <v>11</v>
      </c>
      <c r="Z144" s="17">
        <v>17</v>
      </c>
      <c r="AA144" s="17">
        <v>16</v>
      </c>
      <c r="AB144" s="17">
        <v>16</v>
      </c>
      <c r="AC144" s="17">
        <v>15</v>
      </c>
      <c r="AD144" s="17">
        <v>13</v>
      </c>
      <c r="AE144" s="17">
        <v>16</v>
      </c>
      <c r="AF144" s="17">
        <v>16</v>
      </c>
      <c r="AG144" s="17">
        <v>16</v>
      </c>
      <c r="AH144" s="17">
        <v>17</v>
      </c>
      <c r="AI144" s="17">
        <v>9</v>
      </c>
      <c r="AJ144" s="17">
        <v>17</v>
      </c>
      <c r="AK144" s="17">
        <v>6</v>
      </c>
      <c r="AL144" s="17">
        <v>16</v>
      </c>
      <c r="AM144" s="17">
        <v>8</v>
      </c>
      <c r="AN144" s="17">
        <v>12</v>
      </c>
      <c r="AO144" s="17">
        <v>19</v>
      </c>
      <c r="AP144" s="17">
        <v>14</v>
      </c>
      <c r="AQ144" s="17">
        <v>16</v>
      </c>
      <c r="AR144" s="17">
        <v>14</v>
      </c>
      <c r="AS144" s="17">
        <v>15</v>
      </c>
      <c r="AT144" s="17">
        <v>16</v>
      </c>
      <c r="AU144" s="17">
        <v>13</v>
      </c>
      <c r="AV144" s="17">
        <v>14</v>
      </c>
      <c r="AW144" s="17">
        <v>13</v>
      </c>
      <c r="AX144" s="17">
        <f t="shared" si="32"/>
        <v>-0.59999999999999964</v>
      </c>
      <c r="AY144" t="s">
        <v>217</v>
      </c>
      <c r="AZ144" s="57">
        <f t="shared" si="33"/>
        <v>15.5</v>
      </c>
      <c r="BA144" s="57">
        <f t="shared" si="34"/>
        <v>13.571428571428571</v>
      </c>
      <c r="BB144" s="57">
        <f t="shared" si="35"/>
        <v>14.166666666666666</v>
      </c>
      <c r="BC144" s="57" t="str">
        <f t="shared" si="36"/>
        <v>TW</v>
      </c>
      <c r="BD144" s="57" t="str">
        <f t="shared" si="37"/>
        <v/>
      </c>
      <c r="BE144" s="57" t="str">
        <f t="shared" si="38"/>
        <v>Sht</v>
      </c>
    </row>
    <row r="145" spans="1:57" x14ac:dyDescent="0.25">
      <c r="A145" s="73" t="s">
        <v>71</v>
      </c>
      <c r="B145" s="17" t="s">
        <v>29</v>
      </c>
      <c r="C145" s="17" t="e">
        <f>AVERAGE(INDEX(D$242:ID$242,ROWS(C$2:C145)))</f>
        <v>#REF!</v>
      </c>
      <c r="D145" s="17" t="s">
        <v>123</v>
      </c>
      <c r="E145" s="17">
        <v>152</v>
      </c>
      <c r="F145" s="17">
        <v>11</v>
      </c>
      <c r="G145" s="17">
        <v>18</v>
      </c>
      <c r="H145" s="17">
        <v>14</v>
      </c>
      <c r="I145" s="17">
        <v>14</v>
      </c>
      <c r="J145" s="17">
        <v>15</v>
      </c>
      <c r="K145" s="17">
        <v>13</v>
      </c>
      <c r="L145" s="17">
        <v>12</v>
      </c>
      <c r="M145" s="17">
        <v>16</v>
      </c>
      <c r="N145" s="17">
        <v>17</v>
      </c>
      <c r="O145" s="17">
        <v>18</v>
      </c>
      <c r="P145" s="17">
        <v>14</v>
      </c>
      <c r="Q145" s="17">
        <v>15</v>
      </c>
      <c r="R145" s="17">
        <v>5</v>
      </c>
      <c r="S145" s="17">
        <v>12</v>
      </c>
      <c r="T145" s="17">
        <v>6</v>
      </c>
      <c r="U145" s="17">
        <v>15</v>
      </c>
      <c r="V145" s="17">
        <v>9</v>
      </c>
      <c r="W145" s="17">
        <v>14</v>
      </c>
      <c r="X145" s="17">
        <v>13</v>
      </c>
      <c r="Y145" s="17">
        <v>13</v>
      </c>
      <c r="Z145" s="17">
        <v>16</v>
      </c>
      <c r="AA145" s="17">
        <v>16</v>
      </c>
      <c r="AB145" s="17">
        <v>15</v>
      </c>
      <c r="AC145" s="17">
        <v>14</v>
      </c>
      <c r="AD145" s="17">
        <v>13</v>
      </c>
      <c r="AE145" s="17">
        <v>13</v>
      </c>
      <c r="AF145" s="17">
        <v>12</v>
      </c>
      <c r="AG145" s="17">
        <v>16</v>
      </c>
      <c r="AH145" s="17">
        <v>13</v>
      </c>
      <c r="AI145" s="17">
        <v>6</v>
      </c>
      <c r="AJ145" s="17">
        <v>15</v>
      </c>
      <c r="AK145" s="17">
        <v>6</v>
      </c>
      <c r="AL145" s="17">
        <v>13</v>
      </c>
      <c r="AM145" s="17">
        <v>14</v>
      </c>
      <c r="AN145" s="17">
        <v>15</v>
      </c>
      <c r="AO145" s="17">
        <v>16</v>
      </c>
      <c r="AP145" s="17">
        <v>8</v>
      </c>
      <c r="AQ145" s="17">
        <v>14</v>
      </c>
      <c r="AR145" s="17">
        <v>16</v>
      </c>
      <c r="AS145" s="17">
        <v>15</v>
      </c>
      <c r="AT145" s="17">
        <v>13</v>
      </c>
      <c r="AU145" s="17">
        <v>12</v>
      </c>
      <c r="AV145" s="17">
        <v>15</v>
      </c>
      <c r="AW145" s="17">
        <v>16</v>
      </c>
      <c r="AX145" s="17">
        <f t="shared" si="32"/>
        <v>2.3999999999999986</v>
      </c>
      <c r="AY145" s="38" t="s">
        <v>216</v>
      </c>
      <c r="AZ145" s="57">
        <f t="shared" si="33"/>
        <v>11.625</v>
      </c>
      <c r="BA145" s="57">
        <f t="shared" si="34"/>
        <v>15.142857142857142</v>
      </c>
      <c r="BB145" s="57">
        <f t="shared" si="35"/>
        <v>15.5</v>
      </c>
      <c r="BC145" s="57" t="str">
        <f t="shared" si="36"/>
        <v/>
      </c>
      <c r="BD145" s="57" t="str">
        <f t="shared" si="37"/>
        <v>PLM</v>
      </c>
      <c r="BE145" s="57" t="str">
        <f t="shared" si="38"/>
        <v>Sht</v>
      </c>
    </row>
    <row r="146" spans="1:57" x14ac:dyDescent="0.25">
      <c r="A146" s="73"/>
      <c r="B146" s="17" t="s">
        <v>30</v>
      </c>
      <c r="C146" s="17" t="e">
        <f>AVERAGE(INDEX(D$242:ID$242,ROWS(C$2:C146)))</f>
        <v>#REF!</v>
      </c>
      <c r="D146" s="17" t="s">
        <v>123</v>
      </c>
      <c r="E146" s="17">
        <v>152</v>
      </c>
      <c r="F146" s="17">
        <v>11</v>
      </c>
      <c r="G146" s="17">
        <v>18</v>
      </c>
      <c r="H146" s="17">
        <v>14</v>
      </c>
      <c r="I146" s="17">
        <v>14</v>
      </c>
      <c r="J146" s="17">
        <v>15</v>
      </c>
      <c r="K146" s="17">
        <v>13</v>
      </c>
      <c r="L146" s="17">
        <v>12</v>
      </c>
      <c r="M146" s="17">
        <v>16</v>
      </c>
      <c r="N146" s="17">
        <v>17</v>
      </c>
      <c r="O146" s="17">
        <v>18</v>
      </c>
      <c r="P146" s="17">
        <v>14</v>
      </c>
      <c r="Q146" s="17">
        <v>15</v>
      </c>
      <c r="R146" s="17">
        <v>5</v>
      </c>
      <c r="S146" s="17">
        <v>12</v>
      </c>
      <c r="T146" s="17">
        <v>6</v>
      </c>
      <c r="U146" s="17">
        <v>15</v>
      </c>
      <c r="V146" s="17">
        <v>9</v>
      </c>
      <c r="W146" s="17">
        <v>14</v>
      </c>
      <c r="X146" s="17">
        <v>13</v>
      </c>
      <c r="Y146" s="17">
        <v>13</v>
      </c>
      <c r="Z146" s="17">
        <v>16</v>
      </c>
      <c r="AA146" s="17">
        <v>16</v>
      </c>
      <c r="AB146" s="17">
        <v>15</v>
      </c>
      <c r="AC146" s="17">
        <v>14</v>
      </c>
      <c r="AD146" s="17">
        <v>13</v>
      </c>
      <c r="AE146" s="17">
        <v>13</v>
      </c>
      <c r="AF146" s="17">
        <v>12</v>
      </c>
      <c r="AG146" s="17">
        <v>16</v>
      </c>
      <c r="AH146" s="17">
        <v>13</v>
      </c>
      <c r="AI146" s="17">
        <v>6</v>
      </c>
      <c r="AJ146" s="17">
        <v>15</v>
      </c>
      <c r="AK146" s="17">
        <v>6</v>
      </c>
      <c r="AL146" s="17">
        <v>13</v>
      </c>
      <c r="AM146" s="17">
        <v>14</v>
      </c>
      <c r="AN146" s="17">
        <v>15</v>
      </c>
      <c r="AO146" s="17">
        <v>16</v>
      </c>
      <c r="AP146" s="17">
        <v>8</v>
      </c>
      <c r="AQ146" s="17">
        <v>14</v>
      </c>
      <c r="AR146" s="17">
        <v>16</v>
      </c>
      <c r="AS146" s="17">
        <v>15</v>
      </c>
      <c r="AT146" s="17">
        <v>13</v>
      </c>
      <c r="AU146" s="17">
        <v>12</v>
      </c>
      <c r="AV146" s="17">
        <v>15</v>
      </c>
      <c r="AW146" s="17">
        <v>16</v>
      </c>
      <c r="AX146" s="17">
        <f t="shared" si="32"/>
        <v>2.3999999999999986</v>
      </c>
      <c r="AY146" s="38" t="s">
        <v>216</v>
      </c>
      <c r="AZ146" s="57">
        <f t="shared" si="33"/>
        <v>11.625</v>
      </c>
      <c r="BA146" s="57">
        <f t="shared" si="34"/>
        <v>15.142857142857142</v>
      </c>
      <c r="BB146" s="57">
        <f t="shared" si="35"/>
        <v>15.5</v>
      </c>
      <c r="BC146" s="57" t="str">
        <f t="shared" si="36"/>
        <v/>
      </c>
      <c r="BD146" s="57" t="str">
        <f t="shared" si="37"/>
        <v>PLM</v>
      </c>
      <c r="BE146" s="57" t="str">
        <f t="shared" si="38"/>
        <v>Sht</v>
      </c>
    </row>
    <row r="147" spans="1:57" x14ac:dyDescent="0.25">
      <c r="A147" s="73"/>
      <c r="B147" s="17" t="s">
        <v>31</v>
      </c>
      <c r="C147" s="17" t="e">
        <f>AVERAGE(INDEX(D$242:ID$242,ROWS(C$2:C147)))</f>
        <v>#REF!</v>
      </c>
      <c r="D147" s="17" t="s">
        <v>123</v>
      </c>
      <c r="E147" s="17">
        <v>152</v>
      </c>
      <c r="F147" s="17">
        <v>11</v>
      </c>
      <c r="G147" s="17">
        <v>18</v>
      </c>
      <c r="H147" s="17">
        <v>14</v>
      </c>
      <c r="I147" s="17">
        <v>14</v>
      </c>
      <c r="J147" s="17">
        <v>15</v>
      </c>
      <c r="K147" s="17">
        <v>13</v>
      </c>
      <c r="L147" s="17">
        <v>12</v>
      </c>
      <c r="M147" s="17">
        <v>16</v>
      </c>
      <c r="N147" s="17">
        <v>17</v>
      </c>
      <c r="O147" s="17">
        <v>18</v>
      </c>
      <c r="P147" s="17">
        <v>14</v>
      </c>
      <c r="Q147" s="17">
        <v>15</v>
      </c>
      <c r="R147" s="17">
        <v>5</v>
      </c>
      <c r="S147" s="17">
        <v>12</v>
      </c>
      <c r="T147" s="17">
        <v>6</v>
      </c>
      <c r="U147" s="17">
        <v>15</v>
      </c>
      <c r="V147" s="17">
        <v>9</v>
      </c>
      <c r="W147" s="17">
        <v>14</v>
      </c>
      <c r="X147" s="17">
        <v>13</v>
      </c>
      <c r="Y147" s="17">
        <v>13</v>
      </c>
      <c r="Z147" s="17">
        <v>16</v>
      </c>
      <c r="AA147" s="17">
        <v>16</v>
      </c>
      <c r="AB147" s="17">
        <v>15</v>
      </c>
      <c r="AC147" s="17">
        <v>14</v>
      </c>
      <c r="AD147" s="17">
        <v>13</v>
      </c>
      <c r="AE147" s="17">
        <v>13</v>
      </c>
      <c r="AF147" s="17">
        <v>12</v>
      </c>
      <c r="AG147" s="17">
        <v>16</v>
      </c>
      <c r="AH147" s="17">
        <v>13</v>
      </c>
      <c r="AI147" s="17">
        <v>6</v>
      </c>
      <c r="AJ147" s="17">
        <v>15</v>
      </c>
      <c r="AK147" s="17">
        <v>6</v>
      </c>
      <c r="AL147" s="17">
        <v>13</v>
      </c>
      <c r="AM147" s="17">
        <v>14</v>
      </c>
      <c r="AN147" s="17">
        <v>15</v>
      </c>
      <c r="AO147" s="17">
        <v>16</v>
      </c>
      <c r="AP147" s="17">
        <v>8</v>
      </c>
      <c r="AQ147" s="17">
        <v>14</v>
      </c>
      <c r="AR147" s="17">
        <v>16</v>
      </c>
      <c r="AS147" s="17">
        <v>15</v>
      </c>
      <c r="AT147" s="17">
        <v>13</v>
      </c>
      <c r="AU147" s="17">
        <v>12</v>
      </c>
      <c r="AV147" s="17">
        <v>15</v>
      </c>
      <c r="AW147" s="17">
        <v>16</v>
      </c>
      <c r="AX147" s="17">
        <f t="shared" si="32"/>
        <v>2.3999999999999986</v>
      </c>
      <c r="AY147" s="38" t="s">
        <v>216</v>
      </c>
      <c r="AZ147" s="57">
        <f t="shared" si="33"/>
        <v>11.625</v>
      </c>
      <c r="BA147" s="57">
        <f t="shared" si="34"/>
        <v>15.142857142857142</v>
      </c>
      <c r="BB147" s="57">
        <f t="shared" si="35"/>
        <v>15.5</v>
      </c>
      <c r="BC147" s="57" t="str">
        <f t="shared" si="36"/>
        <v/>
      </c>
      <c r="BD147" s="57" t="str">
        <f t="shared" si="37"/>
        <v>PLM</v>
      </c>
      <c r="BE147" s="57" t="str">
        <f t="shared" si="38"/>
        <v>Sht</v>
      </c>
    </row>
    <row r="148" spans="1:57" x14ac:dyDescent="0.25">
      <c r="A148" s="73"/>
      <c r="B148" s="17" t="s">
        <v>32</v>
      </c>
      <c r="C148" s="17" t="e">
        <f>AVERAGE(INDEX(D$242:ID$242,ROWS(C$2:C148)))</f>
        <v>#REF!</v>
      </c>
      <c r="D148" s="17" t="s">
        <v>123</v>
      </c>
      <c r="E148" s="17">
        <v>152</v>
      </c>
      <c r="F148" s="17">
        <v>11</v>
      </c>
      <c r="G148" s="17">
        <v>18</v>
      </c>
      <c r="H148" s="17">
        <v>14</v>
      </c>
      <c r="I148" s="17">
        <v>14</v>
      </c>
      <c r="J148" s="17">
        <v>15</v>
      </c>
      <c r="K148" s="17">
        <v>13</v>
      </c>
      <c r="L148" s="17">
        <v>12</v>
      </c>
      <c r="M148" s="17">
        <v>16</v>
      </c>
      <c r="N148" s="17">
        <v>17</v>
      </c>
      <c r="O148" s="17">
        <v>18</v>
      </c>
      <c r="P148" s="17">
        <v>14</v>
      </c>
      <c r="Q148" s="17">
        <v>15</v>
      </c>
      <c r="R148" s="17">
        <v>5</v>
      </c>
      <c r="S148" s="17">
        <v>12</v>
      </c>
      <c r="T148" s="17">
        <v>6</v>
      </c>
      <c r="U148" s="17">
        <v>15</v>
      </c>
      <c r="V148" s="17">
        <v>9</v>
      </c>
      <c r="W148" s="17">
        <v>14</v>
      </c>
      <c r="X148" s="17">
        <v>13</v>
      </c>
      <c r="Y148" s="17">
        <v>13</v>
      </c>
      <c r="Z148" s="17">
        <v>16</v>
      </c>
      <c r="AA148" s="17">
        <v>16</v>
      </c>
      <c r="AB148" s="17">
        <v>15</v>
      </c>
      <c r="AC148" s="17">
        <v>14</v>
      </c>
      <c r="AD148" s="17">
        <v>13</v>
      </c>
      <c r="AE148" s="17">
        <v>13</v>
      </c>
      <c r="AF148" s="17">
        <v>12</v>
      </c>
      <c r="AG148" s="17">
        <v>16</v>
      </c>
      <c r="AH148" s="17">
        <v>13</v>
      </c>
      <c r="AI148" s="17">
        <v>6</v>
      </c>
      <c r="AJ148" s="17">
        <v>15</v>
      </c>
      <c r="AK148" s="17">
        <v>6</v>
      </c>
      <c r="AL148" s="17">
        <v>13</v>
      </c>
      <c r="AM148" s="17">
        <v>14</v>
      </c>
      <c r="AN148" s="17">
        <v>15</v>
      </c>
      <c r="AO148" s="17">
        <v>16</v>
      </c>
      <c r="AP148" s="17">
        <v>8</v>
      </c>
      <c r="AQ148" s="17">
        <v>14</v>
      </c>
      <c r="AR148" s="17">
        <v>16</v>
      </c>
      <c r="AS148" s="17">
        <v>15</v>
      </c>
      <c r="AT148" s="17">
        <v>13</v>
      </c>
      <c r="AU148" s="17">
        <v>12</v>
      </c>
      <c r="AV148" s="17">
        <v>15</v>
      </c>
      <c r="AW148" s="17">
        <v>16</v>
      </c>
      <c r="AX148" s="17">
        <f t="shared" si="32"/>
        <v>2.3999999999999986</v>
      </c>
      <c r="AY148" s="38" t="s">
        <v>216</v>
      </c>
      <c r="AZ148" s="57">
        <f t="shared" si="33"/>
        <v>11.625</v>
      </c>
      <c r="BA148" s="57">
        <f t="shared" si="34"/>
        <v>15.142857142857142</v>
      </c>
      <c r="BB148" s="57">
        <f t="shared" si="35"/>
        <v>15.5</v>
      </c>
      <c r="BC148" s="57" t="str">
        <f t="shared" si="36"/>
        <v/>
      </c>
      <c r="BD148" s="57" t="str">
        <f t="shared" si="37"/>
        <v>PLM</v>
      </c>
      <c r="BE148" s="57" t="str">
        <f t="shared" si="38"/>
        <v>Sht</v>
      </c>
    </row>
    <row r="149" spans="1:57" x14ac:dyDescent="0.25">
      <c r="A149" s="73"/>
      <c r="B149" s="17" t="s">
        <v>33</v>
      </c>
      <c r="C149" s="17" t="e">
        <f>AVERAGE(INDEX(D$242:ID$242,ROWS(C$2:C149)))</f>
        <v>#REF!</v>
      </c>
      <c r="D149" s="17" t="s">
        <v>123</v>
      </c>
      <c r="E149" s="17">
        <v>152</v>
      </c>
      <c r="F149" s="17">
        <v>11</v>
      </c>
      <c r="G149" s="17">
        <v>18</v>
      </c>
      <c r="H149" s="17">
        <v>14</v>
      </c>
      <c r="I149" s="17">
        <v>14</v>
      </c>
      <c r="J149" s="17">
        <v>15</v>
      </c>
      <c r="K149" s="17">
        <v>13</v>
      </c>
      <c r="L149" s="17">
        <v>12</v>
      </c>
      <c r="M149" s="17">
        <v>16</v>
      </c>
      <c r="N149" s="17">
        <v>17</v>
      </c>
      <c r="O149" s="17">
        <v>18</v>
      </c>
      <c r="P149" s="17">
        <v>14</v>
      </c>
      <c r="Q149" s="17">
        <v>15</v>
      </c>
      <c r="R149" s="17">
        <v>5</v>
      </c>
      <c r="S149" s="17">
        <v>12</v>
      </c>
      <c r="T149" s="17">
        <v>6</v>
      </c>
      <c r="U149" s="17">
        <v>15</v>
      </c>
      <c r="V149" s="17">
        <v>9</v>
      </c>
      <c r="W149" s="17">
        <v>14</v>
      </c>
      <c r="X149" s="17">
        <v>13</v>
      </c>
      <c r="Y149" s="17">
        <v>13</v>
      </c>
      <c r="Z149" s="17">
        <v>16</v>
      </c>
      <c r="AA149" s="17">
        <v>16</v>
      </c>
      <c r="AB149" s="17">
        <v>15</v>
      </c>
      <c r="AC149" s="17">
        <v>14</v>
      </c>
      <c r="AD149" s="17">
        <v>13</v>
      </c>
      <c r="AE149" s="17">
        <v>13</v>
      </c>
      <c r="AF149" s="17">
        <v>12</v>
      </c>
      <c r="AG149" s="17">
        <v>16</v>
      </c>
      <c r="AH149" s="17">
        <v>13</v>
      </c>
      <c r="AI149" s="17">
        <v>6</v>
      </c>
      <c r="AJ149" s="17">
        <v>15</v>
      </c>
      <c r="AK149" s="17">
        <v>6</v>
      </c>
      <c r="AL149" s="17">
        <v>13</v>
      </c>
      <c r="AM149" s="17">
        <v>14</v>
      </c>
      <c r="AN149" s="17">
        <v>15</v>
      </c>
      <c r="AO149" s="17">
        <v>16</v>
      </c>
      <c r="AP149" s="17">
        <v>8</v>
      </c>
      <c r="AQ149" s="17">
        <v>14</v>
      </c>
      <c r="AR149" s="17">
        <v>16</v>
      </c>
      <c r="AS149" s="17">
        <v>15</v>
      </c>
      <c r="AT149" s="17">
        <v>13</v>
      </c>
      <c r="AU149" s="17">
        <v>12</v>
      </c>
      <c r="AV149" s="17">
        <v>15</v>
      </c>
      <c r="AW149" s="17">
        <v>16</v>
      </c>
      <c r="AX149" s="17">
        <f t="shared" si="32"/>
        <v>2.3999999999999986</v>
      </c>
      <c r="AY149" s="38" t="s">
        <v>216</v>
      </c>
      <c r="AZ149" s="57">
        <f t="shared" si="33"/>
        <v>11.625</v>
      </c>
      <c r="BA149" s="57">
        <f t="shared" si="34"/>
        <v>15.142857142857142</v>
      </c>
      <c r="BB149" s="57">
        <f t="shared" si="35"/>
        <v>15.5</v>
      </c>
      <c r="BC149" s="57" t="str">
        <f t="shared" si="36"/>
        <v/>
      </c>
      <c r="BD149" s="57" t="str">
        <f t="shared" si="37"/>
        <v>PLM</v>
      </c>
      <c r="BE149" s="57" t="str">
        <f t="shared" si="38"/>
        <v>Sht</v>
      </c>
    </row>
    <row r="150" spans="1:57" x14ac:dyDescent="0.25">
      <c r="A150" s="73"/>
      <c r="B150" s="17" t="s">
        <v>34</v>
      </c>
      <c r="C150" s="17" t="e">
        <f>AVERAGE(INDEX(D$242:ID$242,ROWS(C$2:C150)))</f>
        <v>#REF!</v>
      </c>
      <c r="D150" s="17" t="s">
        <v>123</v>
      </c>
      <c r="E150" s="17">
        <v>152</v>
      </c>
      <c r="F150" s="17">
        <v>11</v>
      </c>
      <c r="G150" s="17">
        <v>18</v>
      </c>
      <c r="H150" s="17">
        <v>14</v>
      </c>
      <c r="I150" s="17">
        <v>14</v>
      </c>
      <c r="J150" s="17">
        <v>15</v>
      </c>
      <c r="K150" s="17">
        <v>13</v>
      </c>
      <c r="L150" s="17">
        <v>12</v>
      </c>
      <c r="M150" s="17">
        <v>16</v>
      </c>
      <c r="N150" s="17">
        <v>17</v>
      </c>
      <c r="O150" s="17">
        <v>18</v>
      </c>
      <c r="P150" s="17">
        <v>14</v>
      </c>
      <c r="Q150" s="17">
        <v>15</v>
      </c>
      <c r="R150" s="17">
        <v>5</v>
      </c>
      <c r="S150" s="17">
        <v>12</v>
      </c>
      <c r="T150" s="17">
        <v>6</v>
      </c>
      <c r="U150" s="17">
        <v>15</v>
      </c>
      <c r="V150" s="17">
        <v>9</v>
      </c>
      <c r="W150" s="17">
        <v>14</v>
      </c>
      <c r="X150" s="17">
        <v>13</v>
      </c>
      <c r="Y150" s="17">
        <v>13</v>
      </c>
      <c r="Z150" s="17">
        <v>16</v>
      </c>
      <c r="AA150" s="17">
        <v>16</v>
      </c>
      <c r="AB150" s="17">
        <v>15</v>
      </c>
      <c r="AC150" s="17">
        <v>14</v>
      </c>
      <c r="AD150" s="17">
        <v>13</v>
      </c>
      <c r="AE150" s="17">
        <v>13</v>
      </c>
      <c r="AF150" s="17">
        <v>12</v>
      </c>
      <c r="AG150" s="17">
        <v>16</v>
      </c>
      <c r="AH150" s="17">
        <v>13</v>
      </c>
      <c r="AI150" s="17">
        <v>6</v>
      </c>
      <c r="AJ150" s="17">
        <v>15</v>
      </c>
      <c r="AK150" s="17">
        <v>6</v>
      </c>
      <c r="AL150" s="17">
        <v>13</v>
      </c>
      <c r="AM150" s="17">
        <v>14</v>
      </c>
      <c r="AN150" s="17">
        <v>15</v>
      </c>
      <c r="AO150" s="17">
        <v>16</v>
      </c>
      <c r="AP150" s="17">
        <v>8</v>
      </c>
      <c r="AQ150" s="17">
        <v>14</v>
      </c>
      <c r="AR150" s="17">
        <v>16</v>
      </c>
      <c r="AS150" s="17">
        <v>15</v>
      </c>
      <c r="AT150" s="17">
        <v>13</v>
      </c>
      <c r="AU150" s="17">
        <v>12</v>
      </c>
      <c r="AV150" s="17">
        <v>15</v>
      </c>
      <c r="AW150" s="17">
        <v>16</v>
      </c>
      <c r="AX150" s="17">
        <f t="shared" si="32"/>
        <v>2.3999999999999986</v>
      </c>
      <c r="AY150" s="38" t="s">
        <v>216</v>
      </c>
      <c r="AZ150" s="57">
        <f t="shared" si="33"/>
        <v>11.625</v>
      </c>
      <c r="BA150" s="57">
        <f t="shared" si="34"/>
        <v>15.142857142857142</v>
      </c>
      <c r="BB150" s="57">
        <f t="shared" si="35"/>
        <v>15.5</v>
      </c>
      <c r="BC150" s="57" t="str">
        <f t="shared" si="36"/>
        <v/>
      </c>
      <c r="BD150" s="57" t="str">
        <f t="shared" si="37"/>
        <v>PLM</v>
      </c>
      <c r="BE150" s="57" t="str">
        <f t="shared" si="38"/>
        <v>Sht</v>
      </c>
    </row>
    <row r="151" spans="1:57" x14ac:dyDescent="0.25">
      <c r="A151" s="73"/>
      <c r="B151" s="17" t="s">
        <v>35</v>
      </c>
      <c r="C151" s="17" t="e">
        <f>AVERAGE(INDEX(D$242:ID$242,ROWS(C$2:C151)))</f>
        <v>#REF!</v>
      </c>
      <c r="D151" s="17" t="s">
        <v>123</v>
      </c>
      <c r="E151" s="17">
        <v>152</v>
      </c>
      <c r="F151" s="17">
        <v>11</v>
      </c>
      <c r="G151" s="17">
        <v>18</v>
      </c>
      <c r="H151" s="17">
        <v>14</v>
      </c>
      <c r="I151" s="17">
        <v>14</v>
      </c>
      <c r="J151" s="17">
        <v>15</v>
      </c>
      <c r="K151" s="17">
        <v>13</v>
      </c>
      <c r="L151" s="17">
        <v>12</v>
      </c>
      <c r="M151" s="17">
        <v>16</v>
      </c>
      <c r="N151" s="17">
        <v>17</v>
      </c>
      <c r="O151" s="17">
        <v>18</v>
      </c>
      <c r="P151" s="17">
        <v>14</v>
      </c>
      <c r="Q151" s="17">
        <v>15</v>
      </c>
      <c r="R151" s="17">
        <v>5</v>
      </c>
      <c r="S151" s="17">
        <v>12</v>
      </c>
      <c r="T151" s="17">
        <v>6</v>
      </c>
      <c r="U151" s="17">
        <v>15</v>
      </c>
      <c r="V151" s="17">
        <v>9</v>
      </c>
      <c r="W151" s="17">
        <v>14</v>
      </c>
      <c r="X151" s="17">
        <v>13</v>
      </c>
      <c r="Y151" s="17">
        <v>13</v>
      </c>
      <c r="Z151" s="17">
        <v>16</v>
      </c>
      <c r="AA151" s="17">
        <v>16</v>
      </c>
      <c r="AB151" s="17">
        <v>15</v>
      </c>
      <c r="AC151" s="17">
        <v>14</v>
      </c>
      <c r="AD151" s="17">
        <v>13</v>
      </c>
      <c r="AE151" s="17">
        <v>13</v>
      </c>
      <c r="AF151" s="17">
        <v>12</v>
      </c>
      <c r="AG151" s="17">
        <v>16</v>
      </c>
      <c r="AH151" s="17">
        <v>13</v>
      </c>
      <c r="AI151" s="17">
        <v>6</v>
      </c>
      <c r="AJ151" s="17">
        <v>15</v>
      </c>
      <c r="AK151" s="17">
        <v>6</v>
      </c>
      <c r="AL151" s="17">
        <v>13</v>
      </c>
      <c r="AM151" s="17">
        <v>14</v>
      </c>
      <c r="AN151" s="17">
        <v>15</v>
      </c>
      <c r="AO151" s="17">
        <v>16</v>
      </c>
      <c r="AP151" s="17">
        <v>8</v>
      </c>
      <c r="AQ151" s="17">
        <v>14</v>
      </c>
      <c r="AR151" s="17">
        <v>16</v>
      </c>
      <c r="AS151" s="17">
        <v>15</v>
      </c>
      <c r="AT151" s="17">
        <v>13</v>
      </c>
      <c r="AU151" s="17">
        <v>12</v>
      </c>
      <c r="AV151" s="17">
        <v>15</v>
      </c>
      <c r="AW151" s="17">
        <v>16</v>
      </c>
      <c r="AX151" s="17">
        <f t="shared" si="32"/>
        <v>2.3999999999999986</v>
      </c>
      <c r="AY151" s="38" t="s">
        <v>216</v>
      </c>
      <c r="AZ151" s="57">
        <f t="shared" si="33"/>
        <v>11.625</v>
      </c>
      <c r="BA151" s="57">
        <f t="shared" si="34"/>
        <v>15.142857142857142</v>
      </c>
      <c r="BB151" s="57">
        <f t="shared" si="35"/>
        <v>15.5</v>
      </c>
      <c r="BC151" s="57" t="str">
        <f t="shared" si="36"/>
        <v/>
      </c>
      <c r="BD151" s="57" t="str">
        <f t="shared" si="37"/>
        <v>PLM</v>
      </c>
      <c r="BE151" s="57" t="str">
        <f t="shared" si="38"/>
        <v>Sht</v>
      </c>
    </row>
    <row r="152" spans="1:57" x14ac:dyDescent="0.25">
      <c r="A152" s="73"/>
      <c r="B152" s="17" t="s">
        <v>36</v>
      </c>
      <c r="C152" s="17" t="e">
        <f>AVERAGE(INDEX(D$242:ID$242,ROWS(C$2:C152)))</f>
        <v>#REF!</v>
      </c>
      <c r="D152" s="17" t="s">
        <v>123</v>
      </c>
      <c r="E152" s="17">
        <v>152</v>
      </c>
      <c r="F152" s="17">
        <v>11</v>
      </c>
      <c r="G152" s="17">
        <v>18</v>
      </c>
      <c r="H152" s="17">
        <v>14</v>
      </c>
      <c r="I152" s="17">
        <v>14</v>
      </c>
      <c r="J152" s="17">
        <v>15</v>
      </c>
      <c r="K152" s="17">
        <v>13</v>
      </c>
      <c r="L152" s="17">
        <v>12</v>
      </c>
      <c r="M152" s="17">
        <v>16</v>
      </c>
      <c r="N152" s="17">
        <v>17</v>
      </c>
      <c r="O152" s="17">
        <v>18</v>
      </c>
      <c r="P152" s="17">
        <v>14</v>
      </c>
      <c r="Q152" s="17">
        <v>15</v>
      </c>
      <c r="R152" s="17">
        <v>5</v>
      </c>
      <c r="S152" s="17">
        <v>12</v>
      </c>
      <c r="T152" s="17">
        <v>6</v>
      </c>
      <c r="U152" s="17">
        <v>15</v>
      </c>
      <c r="V152" s="17">
        <v>9</v>
      </c>
      <c r="W152" s="17">
        <v>14</v>
      </c>
      <c r="X152" s="17">
        <v>13</v>
      </c>
      <c r="Y152" s="17">
        <v>13</v>
      </c>
      <c r="Z152" s="17">
        <v>16</v>
      </c>
      <c r="AA152" s="17">
        <v>16</v>
      </c>
      <c r="AB152" s="17">
        <v>15</v>
      </c>
      <c r="AC152" s="17">
        <v>14</v>
      </c>
      <c r="AD152" s="17">
        <v>13</v>
      </c>
      <c r="AE152" s="17">
        <v>13</v>
      </c>
      <c r="AF152" s="17">
        <v>12</v>
      </c>
      <c r="AG152" s="17">
        <v>16</v>
      </c>
      <c r="AH152" s="17">
        <v>13</v>
      </c>
      <c r="AI152" s="17">
        <v>6</v>
      </c>
      <c r="AJ152" s="17">
        <v>15</v>
      </c>
      <c r="AK152" s="17">
        <v>6</v>
      </c>
      <c r="AL152" s="17">
        <v>13</v>
      </c>
      <c r="AM152" s="17">
        <v>14</v>
      </c>
      <c r="AN152" s="17">
        <v>15</v>
      </c>
      <c r="AO152" s="17">
        <v>16</v>
      </c>
      <c r="AP152" s="17">
        <v>8</v>
      </c>
      <c r="AQ152" s="17">
        <v>14</v>
      </c>
      <c r="AR152" s="17">
        <v>16</v>
      </c>
      <c r="AS152" s="17">
        <v>15</v>
      </c>
      <c r="AT152" s="17">
        <v>13</v>
      </c>
      <c r="AU152" s="17">
        <v>12</v>
      </c>
      <c r="AV152" s="17">
        <v>15</v>
      </c>
      <c r="AW152" s="17">
        <v>16</v>
      </c>
      <c r="AX152" s="17">
        <f t="shared" si="32"/>
        <v>2.3999999999999986</v>
      </c>
      <c r="AY152" s="38" t="s">
        <v>216</v>
      </c>
      <c r="AZ152" s="57">
        <f t="shared" si="33"/>
        <v>11.625</v>
      </c>
      <c r="BA152" s="57">
        <f t="shared" si="34"/>
        <v>15.142857142857142</v>
      </c>
      <c r="BB152" s="57">
        <f t="shared" si="35"/>
        <v>15.5</v>
      </c>
      <c r="BC152" s="57" t="str">
        <f t="shared" si="36"/>
        <v/>
      </c>
      <c r="BD152" s="57" t="str">
        <f t="shared" si="37"/>
        <v>PLM</v>
      </c>
      <c r="BE152" s="57" t="str">
        <f t="shared" si="38"/>
        <v>Sht</v>
      </c>
    </row>
    <row r="153" spans="1:57" x14ac:dyDescent="0.25">
      <c r="A153" s="73"/>
      <c r="B153" s="17" t="s">
        <v>37</v>
      </c>
      <c r="C153" s="17" t="e">
        <f>AVERAGE(INDEX(D$242:ID$242,ROWS(C$2:C153)))</f>
        <v>#REF!</v>
      </c>
      <c r="D153" s="17" t="s">
        <v>123</v>
      </c>
      <c r="E153" s="17">
        <v>152</v>
      </c>
      <c r="F153" s="17">
        <v>11</v>
      </c>
      <c r="G153" s="17">
        <v>18</v>
      </c>
      <c r="H153" s="17">
        <v>14</v>
      </c>
      <c r="I153" s="17">
        <v>14</v>
      </c>
      <c r="J153" s="17">
        <v>15</v>
      </c>
      <c r="K153" s="17">
        <v>13</v>
      </c>
      <c r="L153" s="17">
        <v>12</v>
      </c>
      <c r="M153" s="17">
        <v>16</v>
      </c>
      <c r="N153" s="17">
        <v>17</v>
      </c>
      <c r="O153" s="17">
        <v>18</v>
      </c>
      <c r="P153" s="17">
        <v>14</v>
      </c>
      <c r="Q153" s="17">
        <v>15</v>
      </c>
      <c r="R153" s="17">
        <v>5</v>
      </c>
      <c r="S153" s="17">
        <v>12</v>
      </c>
      <c r="T153" s="17">
        <v>6</v>
      </c>
      <c r="U153" s="17">
        <v>15</v>
      </c>
      <c r="V153" s="17">
        <v>9</v>
      </c>
      <c r="W153" s="17">
        <v>14</v>
      </c>
      <c r="X153" s="17">
        <v>13</v>
      </c>
      <c r="Y153" s="17">
        <v>13</v>
      </c>
      <c r="Z153" s="17">
        <v>16</v>
      </c>
      <c r="AA153" s="17">
        <v>16</v>
      </c>
      <c r="AB153" s="17">
        <v>15</v>
      </c>
      <c r="AC153" s="17">
        <v>14</v>
      </c>
      <c r="AD153" s="17">
        <v>13</v>
      </c>
      <c r="AE153" s="17">
        <v>13</v>
      </c>
      <c r="AF153" s="17">
        <v>12</v>
      </c>
      <c r="AG153" s="17">
        <v>16</v>
      </c>
      <c r="AH153" s="17">
        <v>13</v>
      </c>
      <c r="AI153" s="17">
        <v>6</v>
      </c>
      <c r="AJ153" s="17">
        <v>15</v>
      </c>
      <c r="AK153" s="17">
        <v>6</v>
      </c>
      <c r="AL153" s="17">
        <v>13</v>
      </c>
      <c r="AM153" s="17">
        <v>14</v>
      </c>
      <c r="AN153" s="17">
        <v>15</v>
      </c>
      <c r="AO153" s="17">
        <v>16</v>
      </c>
      <c r="AP153" s="17">
        <v>8</v>
      </c>
      <c r="AQ153" s="17">
        <v>14</v>
      </c>
      <c r="AR153" s="17">
        <v>16</v>
      </c>
      <c r="AS153" s="17">
        <v>15</v>
      </c>
      <c r="AT153" s="17">
        <v>13</v>
      </c>
      <c r="AU153" s="17">
        <v>12</v>
      </c>
      <c r="AV153" s="17">
        <v>15</v>
      </c>
      <c r="AW153" s="17">
        <v>16</v>
      </c>
      <c r="AX153" s="17">
        <f t="shared" si="32"/>
        <v>2.3999999999999986</v>
      </c>
      <c r="AY153" s="38" t="s">
        <v>216</v>
      </c>
      <c r="AZ153" s="57">
        <f t="shared" si="33"/>
        <v>11.625</v>
      </c>
      <c r="BA153" s="57">
        <f t="shared" si="34"/>
        <v>15.142857142857142</v>
      </c>
      <c r="BB153" s="57">
        <f t="shared" si="35"/>
        <v>15.5</v>
      </c>
      <c r="BC153" s="57" t="str">
        <f t="shared" si="36"/>
        <v/>
      </c>
      <c r="BD153" s="57" t="str">
        <f t="shared" si="37"/>
        <v>PLM</v>
      </c>
      <c r="BE153" s="57" t="str">
        <f t="shared" si="38"/>
        <v>Sht</v>
      </c>
    </row>
    <row r="154" spans="1:57" x14ac:dyDescent="0.25">
      <c r="A154" s="73"/>
      <c r="B154" s="17" t="s">
        <v>38</v>
      </c>
      <c r="C154" s="17" t="e">
        <f>AVERAGE(INDEX(D$242:ID$242,ROWS(C$2:C154)))</f>
        <v>#REF!</v>
      </c>
      <c r="D154" s="17" t="s">
        <v>123</v>
      </c>
      <c r="E154" s="17">
        <v>152</v>
      </c>
      <c r="F154" s="17">
        <v>11</v>
      </c>
      <c r="G154" s="17">
        <v>18</v>
      </c>
      <c r="H154" s="17">
        <v>14</v>
      </c>
      <c r="I154" s="17">
        <v>14</v>
      </c>
      <c r="J154" s="17">
        <v>15</v>
      </c>
      <c r="K154" s="17">
        <v>13</v>
      </c>
      <c r="L154" s="17">
        <v>12</v>
      </c>
      <c r="M154" s="17">
        <v>16</v>
      </c>
      <c r="N154" s="17">
        <v>17</v>
      </c>
      <c r="O154" s="17">
        <v>18</v>
      </c>
      <c r="P154" s="17">
        <v>14</v>
      </c>
      <c r="Q154" s="17">
        <v>15</v>
      </c>
      <c r="R154" s="17">
        <v>5</v>
      </c>
      <c r="S154" s="17">
        <v>12</v>
      </c>
      <c r="T154" s="17">
        <v>6</v>
      </c>
      <c r="U154" s="17">
        <v>15</v>
      </c>
      <c r="V154" s="17">
        <v>9</v>
      </c>
      <c r="W154" s="17">
        <v>14</v>
      </c>
      <c r="X154" s="17">
        <v>13</v>
      </c>
      <c r="Y154" s="17">
        <v>13</v>
      </c>
      <c r="Z154" s="17">
        <v>16</v>
      </c>
      <c r="AA154" s="17">
        <v>16</v>
      </c>
      <c r="AB154" s="17">
        <v>15</v>
      </c>
      <c r="AC154" s="17">
        <v>14</v>
      </c>
      <c r="AD154" s="17">
        <v>13</v>
      </c>
      <c r="AE154" s="17">
        <v>13</v>
      </c>
      <c r="AF154" s="17">
        <v>12</v>
      </c>
      <c r="AG154" s="17">
        <v>16</v>
      </c>
      <c r="AH154" s="17">
        <v>13</v>
      </c>
      <c r="AI154" s="17">
        <v>6</v>
      </c>
      <c r="AJ154" s="17">
        <v>15</v>
      </c>
      <c r="AK154" s="17">
        <v>6</v>
      </c>
      <c r="AL154" s="17">
        <v>13</v>
      </c>
      <c r="AM154" s="17">
        <v>14</v>
      </c>
      <c r="AN154" s="17">
        <v>15</v>
      </c>
      <c r="AO154" s="17">
        <v>16</v>
      </c>
      <c r="AP154" s="17">
        <v>8</v>
      </c>
      <c r="AQ154" s="17">
        <v>14</v>
      </c>
      <c r="AR154" s="17">
        <v>16</v>
      </c>
      <c r="AS154" s="17">
        <v>15</v>
      </c>
      <c r="AT154" s="17">
        <v>13</v>
      </c>
      <c r="AU154" s="17">
        <v>12</v>
      </c>
      <c r="AV154" s="17">
        <v>15</v>
      </c>
      <c r="AW154" s="17">
        <v>16</v>
      </c>
      <c r="AX154" s="17">
        <f t="shared" si="32"/>
        <v>2.3999999999999986</v>
      </c>
      <c r="AY154" s="38" t="s">
        <v>216</v>
      </c>
      <c r="AZ154" s="57">
        <f t="shared" si="33"/>
        <v>11.625</v>
      </c>
      <c r="BA154" s="57">
        <f t="shared" si="34"/>
        <v>15.142857142857142</v>
      </c>
      <c r="BB154" s="57">
        <f t="shared" si="35"/>
        <v>15.5</v>
      </c>
      <c r="BC154" s="57" t="str">
        <f t="shared" si="36"/>
        <v/>
      </c>
      <c r="BD154" s="57" t="str">
        <f t="shared" si="37"/>
        <v>PLM</v>
      </c>
      <c r="BE154" s="57" t="str">
        <f t="shared" si="38"/>
        <v>Sht</v>
      </c>
    </row>
    <row r="155" spans="1:57" x14ac:dyDescent="0.25">
      <c r="A155" s="73"/>
      <c r="B155" s="17" t="s">
        <v>39</v>
      </c>
      <c r="C155" s="17" t="e">
        <f>AVERAGE(INDEX(D$242:ID$242,ROWS(C$2:C155)))</f>
        <v>#REF!</v>
      </c>
      <c r="D155" s="17" t="s">
        <v>123</v>
      </c>
      <c r="E155" s="17">
        <v>152</v>
      </c>
      <c r="F155" s="17">
        <v>11</v>
      </c>
      <c r="G155" s="17">
        <v>18</v>
      </c>
      <c r="H155" s="17">
        <v>14</v>
      </c>
      <c r="I155" s="17">
        <v>14</v>
      </c>
      <c r="J155" s="17">
        <v>15</v>
      </c>
      <c r="K155" s="17">
        <v>13</v>
      </c>
      <c r="L155" s="17">
        <v>12</v>
      </c>
      <c r="M155" s="17">
        <v>16</v>
      </c>
      <c r="N155" s="17">
        <v>17</v>
      </c>
      <c r="O155" s="17">
        <v>18</v>
      </c>
      <c r="P155" s="17">
        <v>14</v>
      </c>
      <c r="Q155" s="17">
        <v>15</v>
      </c>
      <c r="R155" s="17">
        <v>5</v>
      </c>
      <c r="S155" s="17">
        <v>12</v>
      </c>
      <c r="T155" s="17">
        <v>6</v>
      </c>
      <c r="U155" s="17">
        <v>15</v>
      </c>
      <c r="V155" s="17">
        <v>9</v>
      </c>
      <c r="W155" s="17">
        <v>14</v>
      </c>
      <c r="X155" s="17">
        <v>13</v>
      </c>
      <c r="Y155" s="17">
        <v>13</v>
      </c>
      <c r="Z155" s="17">
        <v>16</v>
      </c>
      <c r="AA155" s="17">
        <v>16</v>
      </c>
      <c r="AB155" s="17">
        <v>15</v>
      </c>
      <c r="AC155" s="17">
        <v>14</v>
      </c>
      <c r="AD155" s="17">
        <v>13</v>
      </c>
      <c r="AE155" s="17">
        <v>13</v>
      </c>
      <c r="AF155" s="17">
        <v>12</v>
      </c>
      <c r="AG155" s="17">
        <v>16</v>
      </c>
      <c r="AH155" s="17">
        <v>13</v>
      </c>
      <c r="AI155" s="17">
        <v>6</v>
      </c>
      <c r="AJ155" s="17">
        <v>15</v>
      </c>
      <c r="AK155" s="17">
        <v>6</v>
      </c>
      <c r="AL155" s="17">
        <v>13</v>
      </c>
      <c r="AM155" s="17">
        <v>14</v>
      </c>
      <c r="AN155" s="17">
        <v>15</v>
      </c>
      <c r="AO155" s="17">
        <v>16</v>
      </c>
      <c r="AP155" s="17">
        <v>8</v>
      </c>
      <c r="AQ155" s="17">
        <v>14</v>
      </c>
      <c r="AR155" s="17">
        <v>16</v>
      </c>
      <c r="AS155" s="17">
        <v>15</v>
      </c>
      <c r="AT155" s="17">
        <v>13</v>
      </c>
      <c r="AU155" s="17">
        <v>12</v>
      </c>
      <c r="AV155" s="17">
        <v>15</v>
      </c>
      <c r="AW155" s="17">
        <v>16</v>
      </c>
      <c r="AX155" s="17">
        <f t="shared" si="32"/>
        <v>2.3999999999999986</v>
      </c>
      <c r="AY155" s="38" t="s">
        <v>216</v>
      </c>
      <c r="AZ155" s="57">
        <f t="shared" si="33"/>
        <v>11.625</v>
      </c>
      <c r="BA155" s="57">
        <f t="shared" si="34"/>
        <v>15.142857142857142</v>
      </c>
      <c r="BB155" s="57">
        <f t="shared" si="35"/>
        <v>15.5</v>
      </c>
      <c r="BC155" s="57" t="str">
        <f t="shared" si="36"/>
        <v/>
      </c>
      <c r="BD155" s="57" t="str">
        <f t="shared" si="37"/>
        <v>PLM</v>
      </c>
      <c r="BE155" s="57" t="str">
        <f t="shared" si="38"/>
        <v>Sht</v>
      </c>
    </row>
    <row r="156" spans="1:57" x14ac:dyDescent="0.25">
      <c r="A156" s="73"/>
      <c r="B156" s="17" t="s">
        <v>40</v>
      </c>
      <c r="C156" s="17" t="e">
        <f>AVERAGE(INDEX(D$242:ID$242,ROWS(C$2:C156)))</f>
        <v>#REF!</v>
      </c>
      <c r="D156" s="17" t="s">
        <v>123</v>
      </c>
      <c r="E156" s="17">
        <v>152</v>
      </c>
      <c r="F156" s="17">
        <v>11</v>
      </c>
      <c r="G156" s="17">
        <v>18</v>
      </c>
      <c r="H156" s="17">
        <v>14</v>
      </c>
      <c r="I156" s="17">
        <v>14</v>
      </c>
      <c r="J156" s="17">
        <v>15</v>
      </c>
      <c r="K156" s="17">
        <v>13</v>
      </c>
      <c r="L156" s="17">
        <v>12</v>
      </c>
      <c r="M156" s="17">
        <v>16</v>
      </c>
      <c r="N156" s="17">
        <v>17</v>
      </c>
      <c r="O156" s="17">
        <v>18</v>
      </c>
      <c r="P156" s="17">
        <v>14</v>
      </c>
      <c r="Q156" s="17">
        <v>15</v>
      </c>
      <c r="R156" s="17">
        <v>5</v>
      </c>
      <c r="S156" s="17">
        <v>12</v>
      </c>
      <c r="T156" s="17">
        <v>6</v>
      </c>
      <c r="U156" s="17">
        <v>15</v>
      </c>
      <c r="V156" s="17">
        <v>9</v>
      </c>
      <c r="W156" s="17">
        <v>14</v>
      </c>
      <c r="X156" s="17">
        <v>13</v>
      </c>
      <c r="Y156" s="17">
        <v>13</v>
      </c>
      <c r="Z156" s="17">
        <v>16</v>
      </c>
      <c r="AA156" s="17">
        <v>16</v>
      </c>
      <c r="AB156" s="17">
        <v>15</v>
      </c>
      <c r="AC156" s="17">
        <v>14</v>
      </c>
      <c r="AD156" s="17">
        <v>13</v>
      </c>
      <c r="AE156" s="17">
        <v>13</v>
      </c>
      <c r="AF156" s="17">
        <v>12</v>
      </c>
      <c r="AG156" s="17">
        <v>16</v>
      </c>
      <c r="AH156" s="17">
        <v>13</v>
      </c>
      <c r="AI156" s="17">
        <v>6</v>
      </c>
      <c r="AJ156" s="17">
        <v>15</v>
      </c>
      <c r="AK156" s="17">
        <v>6</v>
      </c>
      <c r="AL156" s="17">
        <v>13</v>
      </c>
      <c r="AM156" s="17">
        <v>14</v>
      </c>
      <c r="AN156" s="17">
        <v>15</v>
      </c>
      <c r="AO156" s="17">
        <v>16</v>
      </c>
      <c r="AP156" s="17">
        <v>8</v>
      </c>
      <c r="AQ156" s="17">
        <v>14</v>
      </c>
      <c r="AR156" s="17">
        <v>16</v>
      </c>
      <c r="AS156" s="17">
        <v>15</v>
      </c>
      <c r="AT156" s="17">
        <v>13</v>
      </c>
      <c r="AU156" s="17">
        <v>12</v>
      </c>
      <c r="AV156" s="17">
        <v>15</v>
      </c>
      <c r="AW156" s="17">
        <v>16</v>
      </c>
      <c r="AX156" s="17">
        <f t="shared" si="32"/>
        <v>2.3999999999999986</v>
      </c>
      <c r="AY156" s="38" t="s">
        <v>216</v>
      </c>
      <c r="AZ156" s="57">
        <f t="shared" si="33"/>
        <v>11.625</v>
      </c>
      <c r="BA156" s="57">
        <f t="shared" si="34"/>
        <v>15.142857142857142</v>
      </c>
      <c r="BB156" s="57">
        <f t="shared" si="35"/>
        <v>15.5</v>
      </c>
      <c r="BC156" s="57" t="str">
        <f t="shared" si="36"/>
        <v/>
      </c>
      <c r="BD156" s="57" t="str">
        <f t="shared" si="37"/>
        <v>PLM</v>
      </c>
      <c r="BE156" s="57" t="str">
        <f t="shared" si="38"/>
        <v>Sht</v>
      </c>
    </row>
    <row r="157" spans="1:57" x14ac:dyDescent="0.25">
      <c r="A157" s="73"/>
      <c r="B157" s="17" t="s">
        <v>41</v>
      </c>
      <c r="C157" s="17" t="e">
        <f>AVERAGE(INDEX(D$242:ID$242,ROWS(C$2:C157)))</f>
        <v>#REF!</v>
      </c>
      <c r="D157" s="17" t="s">
        <v>123</v>
      </c>
      <c r="E157" s="17">
        <v>152</v>
      </c>
      <c r="F157" s="17">
        <v>11</v>
      </c>
      <c r="G157" s="17">
        <v>18</v>
      </c>
      <c r="H157" s="17">
        <v>14</v>
      </c>
      <c r="I157" s="17">
        <v>14</v>
      </c>
      <c r="J157" s="17">
        <v>15</v>
      </c>
      <c r="K157" s="17">
        <v>13</v>
      </c>
      <c r="L157" s="17">
        <v>12</v>
      </c>
      <c r="M157" s="17">
        <v>16</v>
      </c>
      <c r="N157" s="17">
        <v>17</v>
      </c>
      <c r="O157" s="17">
        <v>18</v>
      </c>
      <c r="P157" s="17">
        <v>14</v>
      </c>
      <c r="Q157" s="17">
        <v>15</v>
      </c>
      <c r="R157" s="17">
        <v>5</v>
      </c>
      <c r="S157" s="17">
        <v>12</v>
      </c>
      <c r="T157" s="17">
        <v>6</v>
      </c>
      <c r="U157" s="17">
        <v>15</v>
      </c>
      <c r="V157" s="17">
        <v>9</v>
      </c>
      <c r="W157" s="17">
        <v>14</v>
      </c>
      <c r="X157" s="17">
        <v>13</v>
      </c>
      <c r="Y157" s="17">
        <v>13</v>
      </c>
      <c r="Z157" s="17">
        <v>16</v>
      </c>
      <c r="AA157" s="17">
        <v>16</v>
      </c>
      <c r="AB157" s="17">
        <v>15</v>
      </c>
      <c r="AC157" s="17">
        <v>14</v>
      </c>
      <c r="AD157" s="17">
        <v>13</v>
      </c>
      <c r="AE157" s="17">
        <v>13</v>
      </c>
      <c r="AF157" s="17">
        <v>12</v>
      </c>
      <c r="AG157" s="17">
        <v>16</v>
      </c>
      <c r="AH157" s="17">
        <v>13</v>
      </c>
      <c r="AI157" s="17">
        <v>6</v>
      </c>
      <c r="AJ157" s="17">
        <v>15</v>
      </c>
      <c r="AK157" s="17">
        <v>6</v>
      </c>
      <c r="AL157" s="17">
        <v>13</v>
      </c>
      <c r="AM157" s="17">
        <v>14</v>
      </c>
      <c r="AN157" s="17">
        <v>15</v>
      </c>
      <c r="AO157" s="17">
        <v>16</v>
      </c>
      <c r="AP157" s="17">
        <v>8</v>
      </c>
      <c r="AQ157" s="17">
        <v>14</v>
      </c>
      <c r="AR157" s="17">
        <v>16</v>
      </c>
      <c r="AS157" s="17">
        <v>15</v>
      </c>
      <c r="AT157" s="17">
        <v>13</v>
      </c>
      <c r="AU157" s="17">
        <v>12</v>
      </c>
      <c r="AV157" s="17">
        <v>15</v>
      </c>
      <c r="AW157" s="17">
        <v>16</v>
      </c>
      <c r="AX157" s="17">
        <f t="shared" si="32"/>
        <v>2.3999999999999986</v>
      </c>
      <c r="AY157" t="s">
        <v>216</v>
      </c>
      <c r="AZ157" s="57">
        <f t="shared" si="33"/>
        <v>11.625</v>
      </c>
      <c r="BA157" s="57">
        <f t="shared" si="34"/>
        <v>15.142857142857142</v>
      </c>
      <c r="BB157" s="57">
        <f t="shared" si="35"/>
        <v>15.5</v>
      </c>
      <c r="BC157" s="57" t="str">
        <f t="shared" si="36"/>
        <v/>
      </c>
      <c r="BD157" s="57" t="str">
        <f t="shared" si="37"/>
        <v>PLM</v>
      </c>
      <c r="BE157" s="57" t="str">
        <f t="shared" si="38"/>
        <v>Sht</v>
      </c>
    </row>
    <row r="158" spans="1:57" x14ac:dyDescent="0.25">
      <c r="A158" s="73" t="s">
        <v>72</v>
      </c>
      <c r="B158" s="17" t="s">
        <v>29</v>
      </c>
      <c r="C158" s="17" t="e">
        <f>AVERAGE(INDEX(D$242:ID$242,ROWS(C$2:C158)))</f>
        <v>#REF!</v>
      </c>
      <c r="D158" s="17" t="s">
        <v>123</v>
      </c>
      <c r="E158" s="17">
        <v>136</v>
      </c>
      <c r="F158" s="17">
        <v>9</v>
      </c>
      <c r="G158" s="17">
        <v>16</v>
      </c>
      <c r="H158" s="17">
        <v>14</v>
      </c>
      <c r="I158" s="17">
        <v>10</v>
      </c>
      <c r="J158" s="17">
        <v>12</v>
      </c>
      <c r="K158" s="17">
        <v>10</v>
      </c>
      <c r="L158" s="17">
        <v>13</v>
      </c>
      <c r="M158" s="17">
        <v>12</v>
      </c>
      <c r="N158" s="17">
        <v>13</v>
      </c>
      <c r="O158" s="17">
        <v>14</v>
      </c>
      <c r="P158" s="17">
        <v>12</v>
      </c>
      <c r="Q158" s="17">
        <v>10</v>
      </c>
      <c r="R158" s="17">
        <v>7</v>
      </c>
      <c r="S158" s="17">
        <v>12</v>
      </c>
      <c r="T158" s="17">
        <v>11</v>
      </c>
      <c r="U158" s="17">
        <v>14</v>
      </c>
      <c r="V158" s="17">
        <v>11</v>
      </c>
      <c r="W158" s="17">
        <v>15</v>
      </c>
      <c r="X158" s="17">
        <v>16</v>
      </c>
      <c r="Y158" s="17">
        <v>11</v>
      </c>
      <c r="Z158" s="17">
        <v>15</v>
      </c>
      <c r="AA158" s="17">
        <v>14</v>
      </c>
      <c r="AB158" s="17">
        <v>15</v>
      </c>
      <c r="AC158" s="17">
        <v>15</v>
      </c>
      <c r="AD158" s="17">
        <v>14</v>
      </c>
      <c r="AE158" s="17">
        <v>12</v>
      </c>
      <c r="AF158" s="17">
        <v>15</v>
      </c>
      <c r="AG158" s="17">
        <v>14</v>
      </c>
      <c r="AH158" s="17">
        <v>8</v>
      </c>
      <c r="AI158" s="17">
        <v>9</v>
      </c>
      <c r="AJ158" s="17">
        <v>14</v>
      </c>
      <c r="AK158" s="17">
        <v>5</v>
      </c>
      <c r="AL158" s="17">
        <v>10</v>
      </c>
      <c r="AM158" s="17">
        <v>7</v>
      </c>
      <c r="AN158" s="17">
        <v>12</v>
      </c>
      <c r="AO158" s="17">
        <v>14</v>
      </c>
      <c r="AP158" s="17">
        <v>9</v>
      </c>
      <c r="AQ158" s="17">
        <v>14</v>
      </c>
      <c r="AR158" s="17">
        <v>15</v>
      </c>
      <c r="AS158" s="17">
        <v>9</v>
      </c>
      <c r="AT158" s="17">
        <v>9</v>
      </c>
      <c r="AU158" s="17">
        <v>12</v>
      </c>
      <c r="AV158" s="17">
        <v>15</v>
      </c>
      <c r="AW158" s="17">
        <v>14</v>
      </c>
      <c r="AX158" s="17">
        <f t="shared" si="32"/>
        <v>4.5999999999999996</v>
      </c>
      <c r="AY158" s="38" t="s">
        <v>213</v>
      </c>
      <c r="AZ158" s="57">
        <f t="shared" si="33"/>
        <v>9.25</v>
      </c>
      <c r="BA158" s="57">
        <f t="shared" si="34"/>
        <v>14.714285714285714</v>
      </c>
      <c r="BB158" s="57">
        <f t="shared" si="35"/>
        <v>14.333333333333334</v>
      </c>
      <c r="BC158" s="57" t="str">
        <f t="shared" si="36"/>
        <v/>
      </c>
      <c r="BD158" s="57" t="str">
        <f t="shared" si="37"/>
        <v>PLM</v>
      </c>
      <c r="BE158" s="57" t="str">
        <f t="shared" si="38"/>
        <v>Sht</v>
      </c>
    </row>
    <row r="159" spans="1:57" x14ac:dyDescent="0.25">
      <c r="A159" s="73"/>
      <c r="B159" s="17" t="s">
        <v>30</v>
      </c>
      <c r="C159" s="17" t="e">
        <f>AVERAGE(INDEX(D$242:ID$242,ROWS(C$2:C159)))</f>
        <v>#REF!</v>
      </c>
      <c r="D159" s="17" t="s">
        <v>123</v>
      </c>
      <c r="E159" s="17">
        <v>136</v>
      </c>
      <c r="F159" s="17">
        <v>9</v>
      </c>
      <c r="G159" s="17">
        <v>16</v>
      </c>
      <c r="H159" s="17">
        <v>14</v>
      </c>
      <c r="I159" s="17">
        <v>10</v>
      </c>
      <c r="J159" s="17">
        <v>12</v>
      </c>
      <c r="K159" s="17">
        <v>10</v>
      </c>
      <c r="L159" s="17">
        <v>13</v>
      </c>
      <c r="M159" s="17">
        <v>12</v>
      </c>
      <c r="N159" s="17">
        <v>13</v>
      </c>
      <c r="O159" s="17">
        <v>14</v>
      </c>
      <c r="P159" s="17">
        <v>12</v>
      </c>
      <c r="Q159" s="17">
        <v>10</v>
      </c>
      <c r="R159" s="17">
        <v>7</v>
      </c>
      <c r="S159" s="17">
        <v>12</v>
      </c>
      <c r="T159" s="17">
        <v>11</v>
      </c>
      <c r="U159" s="17">
        <v>14</v>
      </c>
      <c r="V159" s="17">
        <v>11</v>
      </c>
      <c r="W159" s="17">
        <v>15</v>
      </c>
      <c r="X159" s="17">
        <v>16</v>
      </c>
      <c r="Y159" s="17">
        <v>11</v>
      </c>
      <c r="Z159" s="17">
        <v>15</v>
      </c>
      <c r="AA159" s="17">
        <v>14</v>
      </c>
      <c r="AB159" s="17">
        <v>15</v>
      </c>
      <c r="AC159" s="17">
        <v>15</v>
      </c>
      <c r="AD159" s="17">
        <v>14</v>
      </c>
      <c r="AE159" s="17">
        <v>12</v>
      </c>
      <c r="AF159" s="17">
        <v>15</v>
      </c>
      <c r="AG159" s="17">
        <v>14</v>
      </c>
      <c r="AH159" s="17">
        <v>8</v>
      </c>
      <c r="AI159" s="17">
        <v>9</v>
      </c>
      <c r="AJ159" s="17">
        <v>14</v>
      </c>
      <c r="AK159" s="17">
        <v>5</v>
      </c>
      <c r="AL159" s="17">
        <v>10</v>
      </c>
      <c r="AM159" s="17">
        <v>7</v>
      </c>
      <c r="AN159" s="17">
        <v>12</v>
      </c>
      <c r="AO159" s="17">
        <v>14</v>
      </c>
      <c r="AP159" s="17">
        <v>9</v>
      </c>
      <c r="AQ159" s="17">
        <v>14</v>
      </c>
      <c r="AR159" s="17">
        <v>15</v>
      </c>
      <c r="AS159" s="17">
        <v>9</v>
      </c>
      <c r="AT159" s="17">
        <v>9</v>
      </c>
      <c r="AU159" s="17">
        <v>12</v>
      </c>
      <c r="AV159" s="17">
        <v>15</v>
      </c>
      <c r="AW159" s="17">
        <v>14</v>
      </c>
      <c r="AX159" s="17">
        <f t="shared" si="32"/>
        <v>4.5999999999999996</v>
      </c>
      <c r="AY159" s="38" t="s">
        <v>213</v>
      </c>
      <c r="AZ159" s="57">
        <f t="shared" si="33"/>
        <v>9.25</v>
      </c>
      <c r="BA159" s="57">
        <f t="shared" si="34"/>
        <v>14.714285714285714</v>
      </c>
      <c r="BB159" s="57">
        <f t="shared" si="35"/>
        <v>14.333333333333334</v>
      </c>
      <c r="BC159" s="57" t="str">
        <f t="shared" si="36"/>
        <v/>
      </c>
      <c r="BD159" s="57" t="str">
        <f t="shared" si="37"/>
        <v>PLM</v>
      </c>
      <c r="BE159" s="57" t="str">
        <f t="shared" si="38"/>
        <v>Sht</v>
      </c>
    </row>
    <row r="160" spans="1:57" x14ac:dyDescent="0.25">
      <c r="A160" s="73"/>
      <c r="B160" s="17" t="s">
        <v>31</v>
      </c>
      <c r="C160" s="17" t="e">
        <f>AVERAGE(INDEX(D$242:ID$242,ROWS(C$2:C160)))</f>
        <v>#REF!</v>
      </c>
      <c r="D160" s="17" t="s">
        <v>123</v>
      </c>
      <c r="E160" s="17">
        <v>136</v>
      </c>
      <c r="F160" s="17">
        <v>9</v>
      </c>
      <c r="G160" s="17">
        <v>16</v>
      </c>
      <c r="H160" s="17">
        <v>14</v>
      </c>
      <c r="I160" s="17">
        <v>10</v>
      </c>
      <c r="J160" s="17">
        <v>12</v>
      </c>
      <c r="K160" s="17">
        <v>10</v>
      </c>
      <c r="L160" s="17">
        <v>13</v>
      </c>
      <c r="M160" s="17">
        <v>12</v>
      </c>
      <c r="N160" s="17">
        <v>13</v>
      </c>
      <c r="O160" s="17">
        <v>14</v>
      </c>
      <c r="P160" s="17">
        <v>12</v>
      </c>
      <c r="Q160" s="17">
        <v>10</v>
      </c>
      <c r="R160" s="17">
        <v>7</v>
      </c>
      <c r="S160" s="17">
        <v>12</v>
      </c>
      <c r="T160" s="17">
        <v>11</v>
      </c>
      <c r="U160" s="17">
        <v>14</v>
      </c>
      <c r="V160" s="17">
        <v>11</v>
      </c>
      <c r="W160" s="17">
        <v>15</v>
      </c>
      <c r="X160" s="17">
        <v>16</v>
      </c>
      <c r="Y160" s="17">
        <v>11</v>
      </c>
      <c r="Z160" s="17">
        <v>15</v>
      </c>
      <c r="AA160" s="17">
        <v>14</v>
      </c>
      <c r="AB160" s="17">
        <v>15</v>
      </c>
      <c r="AC160" s="17">
        <v>15</v>
      </c>
      <c r="AD160" s="17">
        <v>14</v>
      </c>
      <c r="AE160" s="17">
        <v>12</v>
      </c>
      <c r="AF160" s="17">
        <v>15</v>
      </c>
      <c r="AG160" s="17">
        <v>14</v>
      </c>
      <c r="AH160" s="17">
        <v>8</v>
      </c>
      <c r="AI160" s="17">
        <v>9</v>
      </c>
      <c r="AJ160" s="17">
        <v>14</v>
      </c>
      <c r="AK160" s="17">
        <v>5</v>
      </c>
      <c r="AL160" s="17">
        <v>10</v>
      </c>
      <c r="AM160" s="17">
        <v>7</v>
      </c>
      <c r="AN160" s="17">
        <v>12</v>
      </c>
      <c r="AO160" s="17">
        <v>14</v>
      </c>
      <c r="AP160" s="17">
        <v>9</v>
      </c>
      <c r="AQ160" s="17">
        <v>14</v>
      </c>
      <c r="AR160" s="17">
        <v>15</v>
      </c>
      <c r="AS160" s="17">
        <v>9</v>
      </c>
      <c r="AT160" s="17">
        <v>9</v>
      </c>
      <c r="AU160" s="17">
        <v>12</v>
      </c>
      <c r="AV160" s="17">
        <v>15</v>
      </c>
      <c r="AW160" s="17">
        <v>14</v>
      </c>
      <c r="AX160" s="17">
        <f t="shared" si="32"/>
        <v>4.5999999999999996</v>
      </c>
      <c r="AY160" s="38" t="s">
        <v>213</v>
      </c>
      <c r="AZ160" s="57">
        <f t="shared" si="33"/>
        <v>9.25</v>
      </c>
      <c r="BA160" s="57">
        <f t="shared" si="34"/>
        <v>14.714285714285714</v>
      </c>
      <c r="BB160" s="57">
        <f t="shared" si="35"/>
        <v>14.333333333333334</v>
      </c>
      <c r="BC160" s="57" t="str">
        <f t="shared" si="36"/>
        <v/>
      </c>
      <c r="BD160" s="57" t="str">
        <f t="shared" si="37"/>
        <v>PLM</v>
      </c>
      <c r="BE160" s="57" t="str">
        <f t="shared" si="38"/>
        <v>Sht</v>
      </c>
    </row>
    <row r="161" spans="1:57" x14ac:dyDescent="0.25">
      <c r="A161" s="73"/>
      <c r="B161" s="17" t="s">
        <v>32</v>
      </c>
      <c r="C161" s="17" t="e">
        <f>AVERAGE(INDEX(D$242:ID$242,ROWS(C$2:C161)))</f>
        <v>#REF!</v>
      </c>
      <c r="D161" s="17" t="s">
        <v>123</v>
      </c>
      <c r="E161" s="17">
        <v>136</v>
      </c>
      <c r="F161" s="17">
        <v>9</v>
      </c>
      <c r="G161" s="17">
        <v>16</v>
      </c>
      <c r="H161" s="17">
        <v>14</v>
      </c>
      <c r="I161" s="17">
        <v>10</v>
      </c>
      <c r="J161" s="17">
        <v>12</v>
      </c>
      <c r="K161" s="17">
        <v>10</v>
      </c>
      <c r="L161" s="17">
        <v>13</v>
      </c>
      <c r="M161" s="17">
        <v>12</v>
      </c>
      <c r="N161" s="17">
        <v>13</v>
      </c>
      <c r="O161" s="17">
        <v>14</v>
      </c>
      <c r="P161" s="17">
        <v>12</v>
      </c>
      <c r="Q161" s="17">
        <v>10</v>
      </c>
      <c r="R161" s="17">
        <v>7</v>
      </c>
      <c r="S161" s="17">
        <v>12</v>
      </c>
      <c r="T161" s="17">
        <v>11</v>
      </c>
      <c r="U161" s="17">
        <v>14</v>
      </c>
      <c r="V161" s="17">
        <v>11</v>
      </c>
      <c r="W161" s="17">
        <v>15</v>
      </c>
      <c r="X161" s="17">
        <v>16</v>
      </c>
      <c r="Y161" s="17">
        <v>11</v>
      </c>
      <c r="Z161" s="17">
        <v>15</v>
      </c>
      <c r="AA161" s="17">
        <v>14</v>
      </c>
      <c r="AB161" s="17">
        <v>15</v>
      </c>
      <c r="AC161" s="17">
        <v>15</v>
      </c>
      <c r="AD161" s="17">
        <v>14</v>
      </c>
      <c r="AE161" s="17">
        <v>12</v>
      </c>
      <c r="AF161" s="17">
        <v>15</v>
      </c>
      <c r="AG161" s="17">
        <v>14</v>
      </c>
      <c r="AH161" s="17">
        <v>8</v>
      </c>
      <c r="AI161" s="17">
        <v>9</v>
      </c>
      <c r="AJ161" s="17">
        <v>14</v>
      </c>
      <c r="AK161" s="17">
        <v>5</v>
      </c>
      <c r="AL161" s="17">
        <v>10</v>
      </c>
      <c r="AM161" s="17">
        <v>7</v>
      </c>
      <c r="AN161" s="17">
        <v>12</v>
      </c>
      <c r="AO161" s="17">
        <v>14</v>
      </c>
      <c r="AP161" s="17">
        <v>9</v>
      </c>
      <c r="AQ161" s="17">
        <v>14</v>
      </c>
      <c r="AR161" s="17">
        <v>15</v>
      </c>
      <c r="AS161" s="17">
        <v>9</v>
      </c>
      <c r="AT161" s="17">
        <v>9</v>
      </c>
      <c r="AU161" s="17">
        <v>12</v>
      </c>
      <c r="AV161" s="17">
        <v>15</v>
      </c>
      <c r="AW161" s="17">
        <v>14</v>
      </c>
      <c r="AX161" s="17">
        <f t="shared" si="32"/>
        <v>4.5999999999999996</v>
      </c>
      <c r="AY161" s="38" t="s">
        <v>213</v>
      </c>
      <c r="AZ161" s="57">
        <f t="shared" si="33"/>
        <v>9.25</v>
      </c>
      <c r="BA161" s="57">
        <f t="shared" si="34"/>
        <v>14.714285714285714</v>
      </c>
      <c r="BB161" s="57">
        <f t="shared" si="35"/>
        <v>14.333333333333334</v>
      </c>
      <c r="BC161" s="57" t="str">
        <f t="shared" si="36"/>
        <v/>
      </c>
      <c r="BD161" s="57" t="str">
        <f t="shared" si="37"/>
        <v>PLM</v>
      </c>
      <c r="BE161" s="57" t="str">
        <f t="shared" si="38"/>
        <v>Sht</v>
      </c>
    </row>
    <row r="162" spans="1:57" x14ac:dyDescent="0.25">
      <c r="A162" s="73"/>
      <c r="B162" s="17" t="s">
        <v>33</v>
      </c>
      <c r="C162" s="17" t="e">
        <f>AVERAGE(INDEX(D$242:ID$242,ROWS(C$2:C162)))</f>
        <v>#REF!</v>
      </c>
      <c r="D162" s="17" t="s">
        <v>123</v>
      </c>
      <c r="E162" s="17">
        <v>136</v>
      </c>
      <c r="F162" s="17">
        <v>9</v>
      </c>
      <c r="G162" s="17">
        <v>16</v>
      </c>
      <c r="H162" s="17">
        <v>14</v>
      </c>
      <c r="I162" s="17">
        <v>10</v>
      </c>
      <c r="J162" s="17">
        <v>12</v>
      </c>
      <c r="K162" s="17">
        <v>10</v>
      </c>
      <c r="L162" s="17">
        <v>13</v>
      </c>
      <c r="M162" s="17">
        <v>12</v>
      </c>
      <c r="N162" s="17">
        <v>13</v>
      </c>
      <c r="O162" s="17">
        <v>14</v>
      </c>
      <c r="P162" s="17">
        <v>12</v>
      </c>
      <c r="Q162" s="17">
        <v>10</v>
      </c>
      <c r="R162" s="17">
        <v>7</v>
      </c>
      <c r="S162" s="17">
        <v>12</v>
      </c>
      <c r="T162" s="17">
        <v>11</v>
      </c>
      <c r="U162" s="17">
        <v>14</v>
      </c>
      <c r="V162" s="17">
        <v>11</v>
      </c>
      <c r="W162" s="17">
        <v>15</v>
      </c>
      <c r="X162" s="17">
        <v>16</v>
      </c>
      <c r="Y162" s="17">
        <v>11</v>
      </c>
      <c r="Z162" s="17">
        <v>15</v>
      </c>
      <c r="AA162" s="17">
        <v>14</v>
      </c>
      <c r="AB162" s="17">
        <v>15</v>
      </c>
      <c r="AC162" s="17">
        <v>15</v>
      </c>
      <c r="AD162" s="17">
        <v>14</v>
      </c>
      <c r="AE162" s="17">
        <v>12</v>
      </c>
      <c r="AF162" s="17">
        <v>15</v>
      </c>
      <c r="AG162" s="17">
        <v>14</v>
      </c>
      <c r="AH162" s="17">
        <v>8</v>
      </c>
      <c r="AI162" s="17">
        <v>9</v>
      </c>
      <c r="AJ162" s="17">
        <v>14</v>
      </c>
      <c r="AK162" s="17">
        <v>5</v>
      </c>
      <c r="AL162" s="17">
        <v>10</v>
      </c>
      <c r="AM162" s="17">
        <v>7</v>
      </c>
      <c r="AN162" s="17">
        <v>12</v>
      </c>
      <c r="AO162" s="17">
        <v>14</v>
      </c>
      <c r="AP162" s="17">
        <v>9</v>
      </c>
      <c r="AQ162" s="17">
        <v>14</v>
      </c>
      <c r="AR162" s="17">
        <v>15</v>
      </c>
      <c r="AS162" s="17">
        <v>9</v>
      </c>
      <c r="AT162" s="17">
        <v>9</v>
      </c>
      <c r="AU162" s="17">
        <v>12</v>
      </c>
      <c r="AV162" s="17">
        <v>15</v>
      </c>
      <c r="AW162" s="17">
        <v>14</v>
      </c>
      <c r="AX162" s="17">
        <f t="shared" si="32"/>
        <v>4.5999999999999996</v>
      </c>
      <c r="AY162" s="38" t="s">
        <v>213</v>
      </c>
      <c r="AZ162" s="57">
        <f t="shared" si="33"/>
        <v>9.25</v>
      </c>
      <c r="BA162" s="57">
        <f t="shared" si="34"/>
        <v>14.714285714285714</v>
      </c>
      <c r="BB162" s="57">
        <f t="shared" si="35"/>
        <v>14.333333333333334</v>
      </c>
      <c r="BC162" s="57" t="str">
        <f t="shared" si="36"/>
        <v/>
      </c>
      <c r="BD162" s="57" t="str">
        <f t="shared" si="37"/>
        <v>PLM</v>
      </c>
      <c r="BE162" s="57" t="str">
        <f t="shared" si="38"/>
        <v>Sht</v>
      </c>
    </row>
    <row r="163" spans="1:57" x14ac:dyDescent="0.25">
      <c r="A163" s="73"/>
      <c r="B163" s="17" t="s">
        <v>34</v>
      </c>
      <c r="C163" s="17" t="e">
        <f>AVERAGE(INDEX(D$242:ID$242,ROWS(C$2:C163)))</f>
        <v>#REF!</v>
      </c>
      <c r="D163" s="17" t="s">
        <v>123</v>
      </c>
      <c r="E163" s="17">
        <v>136</v>
      </c>
      <c r="F163" s="17">
        <v>9</v>
      </c>
      <c r="G163" s="17">
        <v>16</v>
      </c>
      <c r="H163" s="17">
        <v>14</v>
      </c>
      <c r="I163" s="17">
        <v>10</v>
      </c>
      <c r="J163" s="17">
        <v>12</v>
      </c>
      <c r="K163" s="17">
        <v>10</v>
      </c>
      <c r="L163" s="17">
        <v>13</v>
      </c>
      <c r="M163" s="17">
        <v>12</v>
      </c>
      <c r="N163" s="17">
        <v>13</v>
      </c>
      <c r="O163" s="17">
        <v>14</v>
      </c>
      <c r="P163" s="17">
        <v>12</v>
      </c>
      <c r="Q163" s="17">
        <v>10</v>
      </c>
      <c r="R163" s="17">
        <v>7</v>
      </c>
      <c r="S163" s="17">
        <v>12</v>
      </c>
      <c r="T163" s="17">
        <v>11</v>
      </c>
      <c r="U163" s="17">
        <v>14</v>
      </c>
      <c r="V163" s="17">
        <v>11</v>
      </c>
      <c r="W163" s="17">
        <v>15</v>
      </c>
      <c r="X163" s="17">
        <v>16</v>
      </c>
      <c r="Y163" s="17">
        <v>11</v>
      </c>
      <c r="Z163" s="17">
        <v>15</v>
      </c>
      <c r="AA163" s="17">
        <v>14</v>
      </c>
      <c r="AB163" s="17">
        <v>15</v>
      </c>
      <c r="AC163" s="17">
        <v>15</v>
      </c>
      <c r="AD163" s="17">
        <v>14</v>
      </c>
      <c r="AE163" s="17">
        <v>12</v>
      </c>
      <c r="AF163" s="17">
        <v>15</v>
      </c>
      <c r="AG163" s="17">
        <v>14</v>
      </c>
      <c r="AH163" s="17">
        <v>8</v>
      </c>
      <c r="AI163" s="17">
        <v>9</v>
      </c>
      <c r="AJ163" s="17">
        <v>14</v>
      </c>
      <c r="AK163" s="17">
        <v>5</v>
      </c>
      <c r="AL163" s="17">
        <v>10</v>
      </c>
      <c r="AM163" s="17">
        <v>7</v>
      </c>
      <c r="AN163" s="17">
        <v>12</v>
      </c>
      <c r="AO163" s="17">
        <v>14</v>
      </c>
      <c r="AP163" s="17">
        <v>9</v>
      </c>
      <c r="AQ163" s="17">
        <v>14</v>
      </c>
      <c r="AR163" s="17">
        <v>15</v>
      </c>
      <c r="AS163" s="17">
        <v>9</v>
      </c>
      <c r="AT163" s="17">
        <v>9</v>
      </c>
      <c r="AU163" s="17">
        <v>12</v>
      </c>
      <c r="AV163" s="17">
        <v>15</v>
      </c>
      <c r="AW163" s="17">
        <v>14</v>
      </c>
      <c r="AX163" s="17">
        <f t="shared" si="32"/>
        <v>4.5999999999999996</v>
      </c>
      <c r="AY163" s="38" t="s">
        <v>213</v>
      </c>
      <c r="AZ163" s="57">
        <f t="shared" si="33"/>
        <v>9.25</v>
      </c>
      <c r="BA163" s="57">
        <f t="shared" si="34"/>
        <v>14.714285714285714</v>
      </c>
      <c r="BB163" s="57">
        <f t="shared" si="35"/>
        <v>14.333333333333334</v>
      </c>
      <c r="BC163" s="57" t="str">
        <f t="shared" si="36"/>
        <v/>
      </c>
      <c r="BD163" s="57" t="str">
        <f t="shared" si="37"/>
        <v>PLM</v>
      </c>
      <c r="BE163" s="57" t="str">
        <f t="shared" si="38"/>
        <v>Sht</v>
      </c>
    </row>
    <row r="164" spans="1:57" x14ac:dyDescent="0.25">
      <c r="A164" s="73"/>
      <c r="B164" s="17" t="s">
        <v>35</v>
      </c>
      <c r="C164" s="17" t="e">
        <f>AVERAGE(INDEX(D$242:ID$242,ROWS(C$2:C164)))</f>
        <v>#REF!</v>
      </c>
      <c r="D164" s="17" t="s">
        <v>123</v>
      </c>
      <c r="E164" s="17">
        <v>136</v>
      </c>
      <c r="F164" s="17">
        <v>9</v>
      </c>
      <c r="G164" s="17">
        <v>16</v>
      </c>
      <c r="H164" s="17">
        <v>14</v>
      </c>
      <c r="I164" s="17">
        <v>10</v>
      </c>
      <c r="J164" s="17">
        <v>12</v>
      </c>
      <c r="K164" s="17">
        <v>10</v>
      </c>
      <c r="L164" s="17">
        <v>13</v>
      </c>
      <c r="M164" s="17">
        <v>12</v>
      </c>
      <c r="N164" s="17">
        <v>13</v>
      </c>
      <c r="O164" s="17">
        <v>14</v>
      </c>
      <c r="P164" s="17">
        <v>12</v>
      </c>
      <c r="Q164" s="17">
        <v>10</v>
      </c>
      <c r="R164" s="17">
        <v>7</v>
      </c>
      <c r="S164" s="17">
        <v>12</v>
      </c>
      <c r="T164" s="17">
        <v>11</v>
      </c>
      <c r="U164" s="17">
        <v>14</v>
      </c>
      <c r="V164" s="17">
        <v>11</v>
      </c>
      <c r="W164" s="17">
        <v>15</v>
      </c>
      <c r="X164" s="17">
        <v>16</v>
      </c>
      <c r="Y164" s="17">
        <v>11</v>
      </c>
      <c r="Z164" s="17">
        <v>15</v>
      </c>
      <c r="AA164" s="17">
        <v>14</v>
      </c>
      <c r="AB164" s="17">
        <v>15</v>
      </c>
      <c r="AC164" s="17">
        <v>15</v>
      </c>
      <c r="AD164" s="17">
        <v>14</v>
      </c>
      <c r="AE164" s="17">
        <v>12</v>
      </c>
      <c r="AF164" s="17">
        <v>15</v>
      </c>
      <c r="AG164" s="17">
        <v>14</v>
      </c>
      <c r="AH164" s="17">
        <v>8</v>
      </c>
      <c r="AI164" s="17">
        <v>9</v>
      </c>
      <c r="AJ164" s="17">
        <v>14</v>
      </c>
      <c r="AK164" s="17">
        <v>5</v>
      </c>
      <c r="AL164" s="17">
        <v>10</v>
      </c>
      <c r="AM164" s="17">
        <v>7</v>
      </c>
      <c r="AN164" s="17">
        <v>12</v>
      </c>
      <c r="AO164" s="17">
        <v>14</v>
      </c>
      <c r="AP164" s="17">
        <v>9</v>
      </c>
      <c r="AQ164" s="17">
        <v>14</v>
      </c>
      <c r="AR164" s="17">
        <v>15</v>
      </c>
      <c r="AS164" s="17">
        <v>9</v>
      </c>
      <c r="AT164" s="17">
        <v>9</v>
      </c>
      <c r="AU164" s="17">
        <v>12</v>
      </c>
      <c r="AV164" s="17">
        <v>15</v>
      </c>
      <c r="AW164" s="17">
        <v>14</v>
      </c>
      <c r="AX164" s="17">
        <f t="shared" si="32"/>
        <v>4.5999999999999996</v>
      </c>
      <c r="AY164" s="38" t="s">
        <v>213</v>
      </c>
      <c r="AZ164" s="57">
        <f t="shared" si="33"/>
        <v>9.25</v>
      </c>
      <c r="BA164" s="57">
        <f t="shared" si="34"/>
        <v>14.714285714285714</v>
      </c>
      <c r="BB164" s="57">
        <f t="shared" si="35"/>
        <v>14.333333333333334</v>
      </c>
      <c r="BC164" s="57" t="str">
        <f t="shared" si="36"/>
        <v/>
      </c>
      <c r="BD164" s="57" t="str">
        <f t="shared" si="37"/>
        <v>PLM</v>
      </c>
      <c r="BE164" s="57" t="str">
        <f t="shared" si="38"/>
        <v>Sht</v>
      </c>
    </row>
    <row r="165" spans="1:57" x14ac:dyDescent="0.25">
      <c r="A165" s="73"/>
      <c r="B165" s="17" t="s">
        <v>36</v>
      </c>
      <c r="C165" s="17" t="e">
        <f>AVERAGE(INDEX(D$242:ID$242,ROWS(C$2:C165)))</f>
        <v>#REF!</v>
      </c>
      <c r="D165" s="17" t="s">
        <v>123</v>
      </c>
      <c r="E165" s="17">
        <v>136</v>
      </c>
      <c r="F165" s="17">
        <v>9</v>
      </c>
      <c r="G165" s="17">
        <v>16</v>
      </c>
      <c r="H165" s="17">
        <v>14</v>
      </c>
      <c r="I165" s="17">
        <v>10</v>
      </c>
      <c r="J165" s="17">
        <v>12</v>
      </c>
      <c r="K165" s="17">
        <v>10</v>
      </c>
      <c r="L165" s="17">
        <v>13</v>
      </c>
      <c r="M165" s="17">
        <v>12</v>
      </c>
      <c r="N165" s="17">
        <v>13</v>
      </c>
      <c r="O165" s="17">
        <v>14</v>
      </c>
      <c r="P165" s="17">
        <v>12</v>
      </c>
      <c r="Q165" s="17">
        <v>10</v>
      </c>
      <c r="R165" s="17">
        <v>7</v>
      </c>
      <c r="S165" s="17">
        <v>12</v>
      </c>
      <c r="T165" s="17">
        <v>11</v>
      </c>
      <c r="U165" s="17">
        <v>14</v>
      </c>
      <c r="V165" s="17">
        <v>11</v>
      </c>
      <c r="W165" s="17">
        <v>15</v>
      </c>
      <c r="X165" s="17">
        <v>16</v>
      </c>
      <c r="Y165" s="17">
        <v>11</v>
      </c>
      <c r="Z165" s="17">
        <v>15</v>
      </c>
      <c r="AA165" s="17">
        <v>14</v>
      </c>
      <c r="AB165" s="17">
        <v>15</v>
      </c>
      <c r="AC165" s="17">
        <v>15</v>
      </c>
      <c r="AD165" s="17">
        <v>14</v>
      </c>
      <c r="AE165" s="17">
        <v>12</v>
      </c>
      <c r="AF165" s="17">
        <v>15</v>
      </c>
      <c r="AG165" s="17">
        <v>14</v>
      </c>
      <c r="AH165" s="17">
        <v>8</v>
      </c>
      <c r="AI165" s="17">
        <v>9</v>
      </c>
      <c r="AJ165" s="17">
        <v>14</v>
      </c>
      <c r="AK165" s="17">
        <v>5</v>
      </c>
      <c r="AL165" s="17">
        <v>10</v>
      </c>
      <c r="AM165" s="17">
        <v>7</v>
      </c>
      <c r="AN165" s="17">
        <v>12</v>
      </c>
      <c r="AO165" s="17">
        <v>14</v>
      </c>
      <c r="AP165" s="17">
        <v>9</v>
      </c>
      <c r="AQ165" s="17">
        <v>14</v>
      </c>
      <c r="AR165" s="17">
        <v>15</v>
      </c>
      <c r="AS165" s="17">
        <v>9</v>
      </c>
      <c r="AT165" s="17">
        <v>9</v>
      </c>
      <c r="AU165" s="17">
        <v>12</v>
      </c>
      <c r="AV165" s="17">
        <v>15</v>
      </c>
      <c r="AW165" s="17">
        <v>14</v>
      </c>
      <c r="AX165" s="17">
        <f t="shared" si="32"/>
        <v>4.5999999999999996</v>
      </c>
      <c r="AY165" s="38" t="s">
        <v>213</v>
      </c>
      <c r="AZ165" s="57">
        <f t="shared" si="33"/>
        <v>9.25</v>
      </c>
      <c r="BA165" s="57">
        <f t="shared" si="34"/>
        <v>14.714285714285714</v>
      </c>
      <c r="BB165" s="57">
        <f t="shared" si="35"/>
        <v>14.333333333333334</v>
      </c>
      <c r="BC165" s="57" t="str">
        <f t="shared" si="36"/>
        <v/>
      </c>
      <c r="BD165" s="57" t="str">
        <f t="shared" si="37"/>
        <v>PLM</v>
      </c>
      <c r="BE165" s="57" t="str">
        <f t="shared" si="38"/>
        <v>Sht</v>
      </c>
    </row>
    <row r="166" spans="1:57" x14ac:dyDescent="0.25">
      <c r="A166" s="73"/>
      <c r="B166" s="17" t="s">
        <v>37</v>
      </c>
      <c r="C166" s="17" t="e">
        <f>AVERAGE(INDEX(D$242:ID$242,ROWS(C$2:C166)))</f>
        <v>#REF!</v>
      </c>
      <c r="D166" s="17" t="s">
        <v>123</v>
      </c>
      <c r="E166" s="17">
        <v>136</v>
      </c>
      <c r="F166" s="17">
        <v>9</v>
      </c>
      <c r="G166" s="17">
        <v>16</v>
      </c>
      <c r="H166" s="17">
        <v>14</v>
      </c>
      <c r="I166" s="17">
        <v>10</v>
      </c>
      <c r="J166" s="17">
        <v>12</v>
      </c>
      <c r="K166" s="17">
        <v>10</v>
      </c>
      <c r="L166" s="17">
        <v>13</v>
      </c>
      <c r="M166" s="17">
        <v>12</v>
      </c>
      <c r="N166" s="17">
        <v>13</v>
      </c>
      <c r="O166" s="17">
        <v>14</v>
      </c>
      <c r="P166" s="17">
        <v>12</v>
      </c>
      <c r="Q166" s="17">
        <v>10</v>
      </c>
      <c r="R166" s="17">
        <v>7</v>
      </c>
      <c r="S166" s="17">
        <v>12</v>
      </c>
      <c r="T166" s="17">
        <v>11</v>
      </c>
      <c r="U166" s="17">
        <v>14</v>
      </c>
      <c r="V166" s="17">
        <v>11</v>
      </c>
      <c r="W166" s="17">
        <v>15</v>
      </c>
      <c r="X166" s="17">
        <v>16</v>
      </c>
      <c r="Y166" s="17">
        <v>11</v>
      </c>
      <c r="Z166" s="17">
        <v>15</v>
      </c>
      <c r="AA166" s="17">
        <v>14</v>
      </c>
      <c r="AB166" s="17">
        <v>15</v>
      </c>
      <c r="AC166" s="17">
        <v>15</v>
      </c>
      <c r="AD166" s="17">
        <v>14</v>
      </c>
      <c r="AE166" s="17">
        <v>12</v>
      </c>
      <c r="AF166" s="17">
        <v>15</v>
      </c>
      <c r="AG166" s="17">
        <v>14</v>
      </c>
      <c r="AH166" s="17">
        <v>8</v>
      </c>
      <c r="AI166" s="17">
        <v>9</v>
      </c>
      <c r="AJ166" s="17">
        <v>14</v>
      </c>
      <c r="AK166" s="17">
        <v>5</v>
      </c>
      <c r="AL166" s="17">
        <v>10</v>
      </c>
      <c r="AM166" s="17">
        <v>7</v>
      </c>
      <c r="AN166" s="17">
        <v>12</v>
      </c>
      <c r="AO166" s="17">
        <v>14</v>
      </c>
      <c r="AP166" s="17">
        <v>9</v>
      </c>
      <c r="AQ166" s="17">
        <v>14</v>
      </c>
      <c r="AR166" s="17">
        <v>15</v>
      </c>
      <c r="AS166" s="17">
        <v>9</v>
      </c>
      <c r="AT166" s="17">
        <v>9</v>
      </c>
      <c r="AU166" s="17">
        <v>12</v>
      </c>
      <c r="AV166" s="17">
        <v>15</v>
      </c>
      <c r="AW166" s="17">
        <v>14</v>
      </c>
      <c r="AX166" s="17">
        <f t="shared" si="32"/>
        <v>4.5999999999999996</v>
      </c>
      <c r="AY166" s="38" t="s">
        <v>213</v>
      </c>
      <c r="AZ166" s="57">
        <f t="shared" si="33"/>
        <v>9.25</v>
      </c>
      <c r="BA166" s="57">
        <f t="shared" si="34"/>
        <v>14.714285714285714</v>
      </c>
      <c r="BB166" s="57">
        <f t="shared" si="35"/>
        <v>14.333333333333334</v>
      </c>
      <c r="BC166" s="57" t="str">
        <f t="shared" si="36"/>
        <v/>
      </c>
      <c r="BD166" s="57" t="str">
        <f t="shared" si="37"/>
        <v>PLM</v>
      </c>
      <c r="BE166" s="57" t="str">
        <f t="shared" si="38"/>
        <v>Sht</v>
      </c>
    </row>
    <row r="167" spans="1:57" x14ac:dyDescent="0.25">
      <c r="A167" s="73"/>
      <c r="B167" s="17" t="s">
        <v>38</v>
      </c>
      <c r="C167" s="17" t="e">
        <f>AVERAGE(INDEX(D$242:ID$242,ROWS(C$2:C167)))</f>
        <v>#REF!</v>
      </c>
      <c r="D167" s="17" t="s">
        <v>123</v>
      </c>
      <c r="E167" s="17">
        <v>136</v>
      </c>
      <c r="F167" s="17">
        <v>9</v>
      </c>
      <c r="G167" s="17">
        <v>16</v>
      </c>
      <c r="H167" s="17">
        <v>14</v>
      </c>
      <c r="I167" s="17">
        <v>10</v>
      </c>
      <c r="J167" s="17">
        <v>12</v>
      </c>
      <c r="K167" s="17">
        <v>10</v>
      </c>
      <c r="L167" s="17">
        <v>13</v>
      </c>
      <c r="M167" s="17">
        <v>12</v>
      </c>
      <c r="N167" s="17">
        <v>13</v>
      </c>
      <c r="O167" s="17">
        <v>14</v>
      </c>
      <c r="P167" s="17">
        <v>12</v>
      </c>
      <c r="Q167" s="17">
        <v>10</v>
      </c>
      <c r="R167" s="17">
        <v>7</v>
      </c>
      <c r="S167" s="17">
        <v>12</v>
      </c>
      <c r="T167" s="17">
        <v>11</v>
      </c>
      <c r="U167" s="17">
        <v>14</v>
      </c>
      <c r="V167" s="17">
        <v>11</v>
      </c>
      <c r="W167" s="17">
        <v>15</v>
      </c>
      <c r="X167" s="17">
        <v>16</v>
      </c>
      <c r="Y167" s="17">
        <v>11</v>
      </c>
      <c r="Z167" s="17">
        <v>15</v>
      </c>
      <c r="AA167" s="17">
        <v>14</v>
      </c>
      <c r="AB167" s="17">
        <v>15</v>
      </c>
      <c r="AC167" s="17">
        <v>15</v>
      </c>
      <c r="AD167" s="17">
        <v>14</v>
      </c>
      <c r="AE167" s="17">
        <v>12</v>
      </c>
      <c r="AF167" s="17">
        <v>15</v>
      </c>
      <c r="AG167" s="17">
        <v>14</v>
      </c>
      <c r="AH167" s="17">
        <v>8</v>
      </c>
      <c r="AI167" s="17">
        <v>9</v>
      </c>
      <c r="AJ167" s="17">
        <v>14</v>
      </c>
      <c r="AK167" s="17">
        <v>5</v>
      </c>
      <c r="AL167" s="17">
        <v>10</v>
      </c>
      <c r="AM167" s="17">
        <v>7</v>
      </c>
      <c r="AN167" s="17">
        <v>12</v>
      </c>
      <c r="AO167" s="17">
        <v>14</v>
      </c>
      <c r="AP167" s="17">
        <v>9</v>
      </c>
      <c r="AQ167" s="17">
        <v>14</v>
      </c>
      <c r="AR167" s="17">
        <v>15</v>
      </c>
      <c r="AS167" s="17">
        <v>9</v>
      </c>
      <c r="AT167" s="17">
        <v>9</v>
      </c>
      <c r="AU167" s="17">
        <v>12</v>
      </c>
      <c r="AV167" s="17">
        <v>15</v>
      </c>
      <c r="AW167" s="17">
        <v>14</v>
      </c>
      <c r="AX167" s="17">
        <f t="shared" si="32"/>
        <v>4.5999999999999996</v>
      </c>
      <c r="AY167" s="38" t="s">
        <v>213</v>
      </c>
      <c r="AZ167" s="57">
        <f t="shared" si="33"/>
        <v>9.25</v>
      </c>
      <c r="BA167" s="57">
        <f t="shared" si="34"/>
        <v>14.714285714285714</v>
      </c>
      <c r="BB167" s="57">
        <f t="shared" si="35"/>
        <v>14.333333333333334</v>
      </c>
      <c r="BC167" s="57" t="str">
        <f t="shared" si="36"/>
        <v/>
      </c>
      <c r="BD167" s="57" t="str">
        <f t="shared" si="37"/>
        <v>PLM</v>
      </c>
      <c r="BE167" s="57" t="str">
        <f t="shared" si="38"/>
        <v>Sht</v>
      </c>
    </row>
    <row r="168" spans="1:57" x14ac:dyDescent="0.25">
      <c r="A168" s="73"/>
      <c r="B168" s="17" t="s">
        <v>39</v>
      </c>
      <c r="C168" s="17" t="e">
        <f>AVERAGE(INDEX(D$242:ID$242,ROWS(C$2:C168)))</f>
        <v>#REF!</v>
      </c>
      <c r="D168" s="17" t="s">
        <v>123</v>
      </c>
      <c r="E168" s="17">
        <v>136</v>
      </c>
      <c r="F168" s="17">
        <v>9</v>
      </c>
      <c r="G168" s="17">
        <v>16</v>
      </c>
      <c r="H168" s="17">
        <v>14</v>
      </c>
      <c r="I168" s="17">
        <v>10</v>
      </c>
      <c r="J168" s="17">
        <v>12</v>
      </c>
      <c r="K168" s="17">
        <v>10</v>
      </c>
      <c r="L168" s="17">
        <v>13</v>
      </c>
      <c r="M168" s="17">
        <v>12</v>
      </c>
      <c r="N168" s="17">
        <v>13</v>
      </c>
      <c r="O168" s="17">
        <v>14</v>
      </c>
      <c r="P168" s="17">
        <v>12</v>
      </c>
      <c r="Q168" s="17">
        <v>10</v>
      </c>
      <c r="R168" s="17">
        <v>7</v>
      </c>
      <c r="S168" s="17">
        <v>12</v>
      </c>
      <c r="T168" s="17">
        <v>11</v>
      </c>
      <c r="U168" s="17">
        <v>14</v>
      </c>
      <c r="V168" s="17">
        <v>11</v>
      </c>
      <c r="W168" s="17">
        <v>15</v>
      </c>
      <c r="X168" s="17">
        <v>16</v>
      </c>
      <c r="Y168" s="17">
        <v>11</v>
      </c>
      <c r="Z168" s="17">
        <v>15</v>
      </c>
      <c r="AA168" s="17">
        <v>14</v>
      </c>
      <c r="AB168" s="17">
        <v>15</v>
      </c>
      <c r="AC168" s="17">
        <v>15</v>
      </c>
      <c r="AD168" s="17">
        <v>14</v>
      </c>
      <c r="AE168" s="17">
        <v>12</v>
      </c>
      <c r="AF168" s="17">
        <v>15</v>
      </c>
      <c r="AG168" s="17">
        <v>14</v>
      </c>
      <c r="AH168" s="17">
        <v>8</v>
      </c>
      <c r="AI168" s="17">
        <v>9</v>
      </c>
      <c r="AJ168" s="17">
        <v>14</v>
      </c>
      <c r="AK168" s="17">
        <v>5</v>
      </c>
      <c r="AL168" s="17">
        <v>10</v>
      </c>
      <c r="AM168" s="17">
        <v>7</v>
      </c>
      <c r="AN168" s="17">
        <v>12</v>
      </c>
      <c r="AO168" s="17">
        <v>14</v>
      </c>
      <c r="AP168" s="17">
        <v>9</v>
      </c>
      <c r="AQ168" s="17">
        <v>14</v>
      </c>
      <c r="AR168" s="17">
        <v>15</v>
      </c>
      <c r="AS168" s="17">
        <v>9</v>
      </c>
      <c r="AT168" s="17">
        <v>9</v>
      </c>
      <c r="AU168" s="17">
        <v>12</v>
      </c>
      <c r="AV168" s="17">
        <v>15</v>
      </c>
      <c r="AW168" s="17">
        <v>14</v>
      </c>
      <c r="AX168" s="17">
        <f t="shared" si="32"/>
        <v>4.5999999999999996</v>
      </c>
      <c r="AY168" s="38" t="s">
        <v>213</v>
      </c>
      <c r="AZ168" s="57">
        <f t="shared" si="33"/>
        <v>9.25</v>
      </c>
      <c r="BA168" s="57">
        <f t="shared" si="34"/>
        <v>14.714285714285714</v>
      </c>
      <c r="BB168" s="57">
        <f t="shared" si="35"/>
        <v>14.333333333333334</v>
      </c>
      <c r="BC168" s="57" t="str">
        <f t="shared" si="36"/>
        <v/>
      </c>
      <c r="BD168" s="57" t="str">
        <f t="shared" si="37"/>
        <v>PLM</v>
      </c>
      <c r="BE168" s="57" t="str">
        <f t="shared" si="38"/>
        <v>Sht</v>
      </c>
    </row>
    <row r="169" spans="1:57" x14ac:dyDescent="0.25">
      <c r="A169" s="73"/>
      <c r="B169" s="17" t="s">
        <v>40</v>
      </c>
      <c r="C169" s="17" t="e">
        <f>AVERAGE(INDEX(D$242:ID$242,ROWS(C$2:C169)))</f>
        <v>#REF!</v>
      </c>
      <c r="D169" s="17" t="s">
        <v>123</v>
      </c>
      <c r="E169" s="17">
        <v>136</v>
      </c>
      <c r="F169" s="17">
        <v>9</v>
      </c>
      <c r="G169" s="17">
        <v>16</v>
      </c>
      <c r="H169" s="17">
        <v>14</v>
      </c>
      <c r="I169" s="17">
        <v>10</v>
      </c>
      <c r="J169" s="17">
        <v>12</v>
      </c>
      <c r="K169" s="17">
        <v>10</v>
      </c>
      <c r="L169" s="17">
        <v>13</v>
      </c>
      <c r="M169" s="17">
        <v>12</v>
      </c>
      <c r="N169" s="17">
        <v>13</v>
      </c>
      <c r="O169" s="17">
        <v>14</v>
      </c>
      <c r="P169" s="17">
        <v>12</v>
      </c>
      <c r="Q169" s="17">
        <v>10</v>
      </c>
      <c r="R169" s="17">
        <v>7</v>
      </c>
      <c r="S169" s="17">
        <v>12</v>
      </c>
      <c r="T169" s="17">
        <v>11</v>
      </c>
      <c r="U169" s="17">
        <v>14</v>
      </c>
      <c r="V169" s="17">
        <v>11</v>
      </c>
      <c r="W169" s="17">
        <v>15</v>
      </c>
      <c r="X169" s="17">
        <v>16</v>
      </c>
      <c r="Y169" s="17">
        <v>11</v>
      </c>
      <c r="Z169" s="17">
        <v>15</v>
      </c>
      <c r="AA169" s="17">
        <v>14</v>
      </c>
      <c r="AB169" s="17">
        <v>15</v>
      </c>
      <c r="AC169" s="17">
        <v>15</v>
      </c>
      <c r="AD169" s="17">
        <v>14</v>
      </c>
      <c r="AE169" s="17">
        <v>12</v>
      </c>
      <c r="AF169" s="17">
        <v>15</v>
      </c>
      <c r="AG169" s="17">
        <v>14</v>
      </c>
      <c r="AH169" s="17">
        <v>8</v>
      </c>
      <c r="AI169" s="17">
        <v>9</v>
      </c>
      <c r="AJ169" s="17">
        <v>14</v>
      </c>
      <c r="AK169" s="17">
        <v>5</v>
      </c>
      <c r="AL169" s="17">
        <v>10</v>
      </c>
      <c r="AM169" s="17">
        <v>7</v>
      </c>
      <c r="AN169" s="17">
        <v>12</v>
      </c>
      <c r="AO169" s="17">
        <v>14</v>
      </c>
      <c r="AP169" s="17">
        <v>9</v>
      </c>
      <c r="AQ169" s="17">
        <v>14</v>
      </c>
      <c r="AR169" s="17">
        <v>15</v>
      </c>
      <c r="AS169" s="17">
        <v>9</v>
      </c>
      <c r="AT169" s="17">
        <v>9</v>
      </c>
      <c r="AU169" s="17">
        <v>12</v>
      </c>
      <c r="AV169" s="17">
        <v>15</v>
      </c>
      <c r="AW169" s="17">
        <v>14</v>
      </c>
      <c r="AX169" s="17">
        <f t="shared" si="32"/>
        <v>4.5999999999999996</v>
      </c>
      <c r="AY169" s="38" t="s">
        <v>213</v>
      </c>
      <c r="AZ169" s="57">
        <f t="shared" si="33"/>
        <v>9.25</v>
      </c>
      <c r="BA169" s="57">
        <f t="shared" si="34"/>
        <v>14.714285714285714</v>
      </c>
      <c r="BB169" s="57">
        <f t="shared" si="35"/>
        <v>14.333333333333334</v>
      </c>
      <c r="BC169" s="57" t="str">
        <f t="shared" si="36"/>
        <v/>
      </c>
      <c r="BD169" s="57" t="str">
        <f t="shared" si="37"/>
        <v>PLM</v>
      </c>
      <c r="BE169" s="57" t="str">
        <f t="shared" si="38"/>
        <v>Sht</v>
      </c>
    </row>
    <row r="170" spans="1:57" x14ac:dyDescent="0.25">
      <c r="A170" s="73"/>
      <c r="B170" s="17" t="s">
        <v>41</v>
      </c>
      <c r="C170" s="17" t="e">
        <f>AVERAGE(INDEX(D$242:ID$242,ROWS(C$2:C170)))</f>
        <v>#REF!</v>
      </c>
      <c r="D170" s="17" t="s">
        <v>123</v>
      </c>
      <c r="E170" s="17">
        <v>136</v>
      </c>
      <c r="F170" s="17">
        <v>9</v>
      </c>
      <c r="G170" s="17">
        <v>16</v>
      </c>
      <c r="H170" s="17">
        <v>14</v>
      </c>
      <c r="I170" s="17">
        <v>10</v>
      </c>
      <c r="J170" s="17">
        <v>12</v>
      </c>
      <c r="K170" s="17">
        <v>10</v>
      </c>
      <c r="L170" s="17">
        <v>13</v>
      </c>
      <c r="M170" s="17">
        <v>12</v>
      </c>
      <c r="N170" s="17">
        <v>13</v>
      </c>
      <c r="O170" s="17">
        <v>14</v>
      </c>
      <c r="P170" s="17">
        <v>12</v>
      </c>
      <c r="Q170" s="17">
        <v>10</v>
      </c>
      <c r="R170" s="17">
        <v>7</v>
      </c>
      <c r="S170" s="17">
        <v>12</v>
      </c>
      <c r="T170" s="17">
        <v>11</v>
      </c>
      <c r="U170" s="17">
        <v>14</v>
      </c>
      <c r="V170" s="17">
        <v>11</v>
      </c>
      <c r="W170" s="17">
        <v>15</v>
      </c>
      <c r="X170" s="17">
        <v>16</v>
      </c>
      <c r="Y170" s="17">
        <v>11</v>
      </c>
      <c r="Z170" s="17">
        <v>15</v>
      </c>
      <c r="AA170" s="17">
        <v>14</v>
      </c>
      <c r="AB170" s="17">
        <v>15</v>
      </c>
      <c r="AC170" s="17">
        <v>15</v>
      </c>
      <c r="AD170" s="17">
        <v>14</v>
      </c>
      <c r="AE170" s="17">
        <v>12</v>
      </c>
      <c r="AF170" s="17">
        <v>15</v>
      </c>
      <c r="AG170" s="17">
        <v>14</v>
      </c>
      <c r="AH170" s="17">
        <v>8</v>
      </c>
      <c r="AI170" s="17">
        <v>9</v>
      </c>
      <c r="AJ170" s="17">
        <v>14</v>
      </c>
      <c r="AK170" s="17">
        <v>5</v>
      </c>
      <c r="AL170" s="17">
        <v>10</v>
      </c>
      <c r="AM170" s="17">
        <v>7</v>
      </c>
      <c r="AN170" s="17">
        <v>12</v>
      </c>
      <c r="AO170" s="17">
        <v>14</v>
      </c>
      <c r="AP170" s="17">
        <v>9</v>
      </c>
      <c r="AQ170" s="17">
        <v>14</v>
      </c>
      <c r="AR170" s="17">
        <v>15</v>
      </c>
      <c r="AS170" s="17">
        <v>9</v>
      </c>
      <c r="AT170" s="17">
        <v>9</v>
      </c>
      <c r="AU170" s="17">
        <v>12</v>
      </c>
      <c r="AV170" s="17">
        <v>15</v>
      </c>
      <c r="AW170" s="17">
        <v>14</v>
      </c>
      <c r="AX170" s="17">
        <f t="shared" si="32"/>
        <v>4.5999999999999996</v>
      </c>
      <c r="AY170" t="s">
        <v>213</v>
      </c>
      <c r="AZ170" s="57">
        <f t="shared" si="33"/>
        <v>9.25</v>
      </c>
      <c r="BA170" s="57">
        <f t="shared" si="34"/>
        <v>14.714285714285714</v>
      </c>
      <c r="BB170" s="57">
        <f t="shared" si="35"/>
        <v>14.333333333333334</v>
      </c>
      <c r="BC170" s="57" t="str">
        <f t="shared" si="36"/>
        <v/>
      </c>
      <c r="BD170" s="57" t="str">
        <f t="shared" si="37"/>
        <v>PLM</v>
      </c>
      <c r="BE170" s="57" t="str">
        <f t="shared" si="38"/>
        <v>Sht</v>
      </c>
    </row>
    <row r="171" spans="1:57" x14ac:dyDescent="0.25">
      <c r="A171" s="73" t="s">
        <v>73</v>
      </c>
      <c r="B171" s="17" t="s">
        <v>29</v>
      </c>
      <c r="C171" s="17" t="e">
        <f>AVERAGE(INDEX(D$242:ID$242,ROWS(C$2:C171)))</f>
        <v>#REF!</v>
      </c>
      <c r="D171" s="17" t="s">
        <v>123</v>
      </c>
      <c r="E171" s="17">
        <v>150</v>
      </c>
      <c r="F171" s="17">
        <v>14</v>
      </c>
      <c r="G171" s="17">
        <v>16</v>
      </c>
      <c r="H171" s="17">
        <v>12</v>
      </c>
      <c r="I171" s="17">
        <v>17</v>
      </c>
      <c r="J171" s="17">
        <v>15</v>
      </c>
      <c r="K171" s="17">
        <v>12</v>
      </c>
      <c r="L171" s="17">
        <v>15</v>
      </c>
      <c r="M171" s="17">
        <v>15</v>
      </c>
      <c r="N171" s="17">
        <v>20</v>
      </c>
      <c r="O171" s="17">
        <v>20</v>
      </c>
      <c r="P171" s="17">
        <v>11</v>
      </c>
      <c r="Q171" s="17">
        <v>16</v>
      </c>
      <c r="R171" s="17">
        <v>5</v>
      </c>
      <c r="S171" s="17">
        <v>14</v>
      </c>
      <c r="T171" s="17">
        <v>9</v>
      </c>
      <c r="U171" s="17">
        <v>13</v>
      </c>
      <c r="V171" s="17">
        <v>12</v>
      </c>
      <c r="W171" s="17">
        <v>12</v>
      </c>
      <c r="X171" s="17">
        <v>14</v>
      </c>
      <c r="Y171" s="17">
        <v>11</v>
      </c>
      <c r="Z171" s="17">
        <v>14</v>
      </c>
      <c r="AA171" s="17">
        <v>14</v>
      </c>
      <c r="AB171" s="17">
        <v>14</v>
      </c>
      <c r="AC171" s="17">
        <v>15</v>
      </c>
      <c r="AD171" s="17">
        <v>13</v>
      </c>
      <c r="AE171" s="17">
        <v>11</v>
      </c>
      <c r="AF171" s="17">
        <v>14</v>
      </c>
      <c r="AG171" s="17">
        <v>15</v>
      </c>
      <c r="AH171" s="17">
        <v>11</v>
      </c>
      <c r="AI171" s="17">
        <v>4</v>
      </c>
      <c r="AJ171" s="17">
        <v>13</v>
      </c>
      <c r="AK171" s="17">
        <v>4</v>
      </c>
      <c r="AL171" s="17">
        <v>15</v>
      </c>
      <c r="AM171" s="17">
        <v>11</v>
      </c>
      <c r="AN171" s="17">
        <v>16</v>
      </c>
      <c r="AO171" s="17">
        <v>14</v>
      </c>
      <c r="AP171" s="17">
        <v>14</v>
      </c>
      <c r="AQ171" s="17">
        <v>13</v>
      </c>
      <c r="AR171" s="17">
        <v>17</v>
      </c>
      <c r="AS171" s="17">
        <v>16</v>
      </c>
      <c r="AT171" s="17">
        <v>15</v>
      </c>
      <c r="AU171" s="17">
        <v>13</v>
      </c>
      <c r="AV171" s="17">
        <v>16</v>
      </c>
      <c r="AW171" s="17">
        <v>15</v>
      </c>
      <c r="AX171" s="17">
        <f t="shared" si="32"/>
        <v>0.20000000000000107</v>
      </c>
      <c r="AY171" s="38" t="s">
        <v>215</v>
      </c>
      <c r="AZ171" s="57">
        <f t="shared" si="33"/>
        <v>13.875</v>
      </c>
      <c r="BA171" s="57">
        <f t="shared" si="34"/>
        <v>14.857142857142858</v>
      </c>
      <c r="BB171" s="57">
        <f t="shared" si="35"/>
        <v>14.333333333333334</v>
      </c>
      <c r="BC171" s="57" t="str">
        <f t="shared" si="36"/>
        <v>TW</v>
      </c>
      <c r="BD171" s="57" t="str">
        <f t="shared" si="37"/>
        <v>PLM</v>
      </c>
      <c r="BE171" s="57" t="str">
        <f t="shared" si="38"/>
        <v>Sht</v>
      </c>
    </row>
    <row r="172" spans="1:57" x14ac:dyDescent="0.25">
      <c r="A172" s="73"/>
      <c r="B172" s="17" t="s">
        <v>30</v>
      </c>
      <c r="C172" s="17" t="e">
        <f>AVERAGE(INDEX(D$242:ID$242,ROWS(C$2:C172)))</f>
        <v>#REF!</v>
      </c>
      <c r="D172" s="17" t="s">
        <v>123</v>
      </c>
      <c r="E172" s="17">
        <v>150</v>
      </c>
      <c r="F172" s="17">
        <v>14</v>
      </c>
      <c r="G172" s="17">
        <v>16</v>
      </c>
      <c r="H172" s="17">
        <v>12</v>
      </c>
      <c r="I172" s="17">
        <v>17</v>
      </c>
      <c r="J172" s="17">
        <v>15</v>
      </c>
      <c r="K172" s="17">
        <v>12</v>
      </c>
      <c r="L172" s="17">
        <v>15</v>
      </c>
      <c r="M172" s="17">
        <v>15</v>
      </c>
      <c r="N172" s="17">
        <v>20</v>
      </c>
      <c r="O172" s="17">
        <v>20</v>
      </c>
      <c r="P172" s="17">
        <v>11</v>
      </c>
      <c r="Q172" s="17">
        <v>16</v>
      </c>
      <c r="R172" s="17">
        <v>5</v>
      </c>
      <c r="S172" s="17">
        <v>14</v>
      </c>
      <c r="T172" s="17">
        <v>9</v>
      </c>
      <c r="U172" s="17">
        <v>13</v>
      </c>
      <c r="V172" s="17">
        <v>12</v>
      </c>
      <c r="W172" s="17">
        <v>12</v>
      </c>
      <c r="X172" s="17">
        <v>14</v>
      </c>
      <c r="Y172" s="17">
        <v>11</v>
      </c>
      <c r="Z172" s="17">
        <v>14</v>
      </c>
      <c r="AA172" s="17">
        <v>14</v>
      </c>
      <c r="AB172" s="17">
        <v>14</v>
      </c>
      <c r="AC172" s="17">
        <v>15</v>
      </c>
      <c r="AD172" s="17">
        <v>13</v>
      </c>
      <c r="AE172" s="17">
        <v>11</v>
      </c>
      <c r="AF172" s="17">
        <v>14</v>
      </c>
      <c r="AG172" s="17">
        <v>15</v>
      </c>
      <c r="AH172" s="17">
        <v>11</v>
      </c>
      <c r="AI172" s="17">
        <v>4</v>
      </c>
      <c r="AJ172" s="17">
        <v>13</v>
      </c>
      <c r="AK172" s="17">
        <v>4</v>
      </c>
      <c r="AL172" s="17">
        <v>15</v>
      </c>
      <c r="AM172" s="17">
        <v>11</v>
      </c>
      <c r="AN172" s="17">
        <v>16</v>
      </c>
      <c r="AO172" s="17">
        <v>14</v>
      </c>
      <c r="AP172" s="17">
        <v>14</v>
      </c>
      <c r="AQ172" s="17">
        <v>13</v>
      </c>
      <c r="AR172" s="17">
        <v>17</v>
      </c>
      <c r="AS172" s="17">
        <v>16</v>
      </c>
      <c r="AT172" s="17">
        <v>15</v>
      </c>
      <c r="AU172" s="17">
        <v>13</v>
      </c>
      <c r="AV172" s="17">
        <v>16</v>
      </c>
      <c r="AW172" s="17">
        <v>15</v>
      </c>
      <c r="AX172" s="17">
        <f t="shared" si="32"/>
        <v>0.20000000000000107</v>
      </c>
      <c r="AY172" s="38" t="s">
        <v>215</v>
      </c>
      <c r="AZ172" s="57">
        <f t="shared" si="33"/>
        <v>13.875</v>
      </c>
      <c r="BA172" s="57">
        <f t="shared" si="34"/>
        <v>14.857142857142858</v>
      </c>
      <c r="BB172" s="57">
        <f t="shared" si="35"/>
        <v>14.333333333333334</v>
      </c>
      <c r="BC172" s="57" t="str">
        <f t="shared" si="36"/>
        <v>TW</v>
      </c>
      <c r="BD172" s="57" t="str">
        <f t="shared" si="37"/>
        <v>PLM</v>
      </c>
      <c r="BE172" s="57" t="str">
        <f t="shared" si="38"/>
        <v>Sht</v>
      </c>
    </row>
    <row r="173" spans="1:57" x14ac:dyDescent="0.25">
      <c r="A173" s="73"/>
      <c r="B173" s="17" t="s">
        <v>31</v>
      </c>
      <c r="C173" s="17" t="e">
        <f>AVERAGE(INDEX(D$242:ID$242,ROWS(C$2:C173)))</f>
        <v>#REF!</v>
      </c>
      <c r="D173" s="17" t="s">
        <v>123</v>
      </c>
      <c r="E173" s="17">
        <v>150</v>
      </c>
      <c r="F173" s="17">
        <v>14</v>
      </c>
      <c r="G173" s="17">
        <v>16</v>
      </c>
      <c r="H173" s="17">
        <v>12</v>
      </c>
      <c r="I173" s="17">
        <v>17</v>
      </c>
      <c r="J173" s="17">
        <v>15</v>
      </c>
      <c r="K173" s="17">
        <v>12</v>
      </c>
      <c r="L173" s="17">
        <v>15</v>
      </c>
      <c r="M173" s="17">
        <v>15</v>
      </c>
      <c r="N173" s="17">
        <v>20</v>
      </c>
      <c r="O173" s="17">
        <v>20</v>
      </c>
      <c r="P173" s="17">
        <v>11</v>
      </c>
      <c r="Q173" s="17">
        <v>16</v>
      </c>
      <c r="R173" s="17">
        <v>5</v>
      </c>
      <c r="S173" s="17">
        <v>14</v>
      </c>
      <c r="T173" s="17">
        <v>9</v>
      </c>
      <c r="U173" s="17">
        <v>13</v>
      </c>
      <c r="V173" s="17">
        <v>12</v>
      </c>
      <c r="W173" s="17">
        <v>12</v>
      </c>
      <c r="X173" s="17">
        <v>14</v>
      </c>
      <c r="Y173" s="17">
        <v>11</v>
      </c>
      <c r="Z173" s="17">
        <v>14</v>
      </c>
      <c r="AA173" s="17">
        <v>14</v>
      </c>
      <c r="AB173" s="17">
        <v>14</v>
      </c>
      <c r="AC173" s="17">
        <v>15</v>
      </c>
      <c r="AD173" s="17">
        <v>13</v>
      </c>
      <c r="AE173" s="17">
        <v>11</v>
      </c>
      <c r="AF173" s="17">
        <v>14</v>
      </c>
      <c r="AG173" s="17">
        <v>15</v>
      </c>
      <c r="AH173" s="17">
        <v>11</v>
      </c>
      <c r="AI173" s="17">
        <v>4</v>
      </c>
      <c r="AJ173" s="17">
        <v>13</v>
      </c>
      <c r="AK173" s="17">
        <v>4</v>
      </c>
      <c r="AL173" s="17">
        <v>15</v>
      </c>
      <c r="AM173" s="17">
        <v>11</v>
      </c>
      <c r="AN173" s="17">
        <v>16</v>
      </c>
      <c r="AO173" s="17">
        <v>14</v>
      </c>
      <c r="AP173" s="17">
        <v>14</v>
      </c>
      <c r="AQ173" s="17">
        <v>13</v>
      </c>
      <c r="AR173" s="17">
        <v>17</v>
      </c>
      <c r="AS173" s="17">
        <v>16</v>
      </c>
      <c r="AT173" s="17">
        <v>15</v>
      </c>
      <c r="AU173" s="17">
        <v>13</v>
      </c>
      <c r="AV173" s="17">
        <v>16</v>
      </c>
      <c r="AW173" s="17">
        <v>15</v>
      </c>
      <c r="AX173" s="17">
        <f t="shared" si="32"/>
        <v>0.20000000000000107</v>
      </c>
      <c r="AY173" s="38" t="s">
        <v>215</v>
      </c>
      <c r="AZ173" s="57">
        <f t="shared" si="33"/>
        <v>13.875</v>
      </c>
      <c r="BA173" s="57">
        <f t="shared" si="34"/>
        <v>14.857142857142858</v>
      </c>
      <c r="BB173" s="57">
        <f t="shared" si="35"/>
        <v>14.333333333333334</v>
      </c>
      <c r="BC173" s="57" t="str">
        <f t="shared" si="36"/>
        <v>TW</v>
      </c>
      <c r="BD173" s="57" t="str">
        <f t="shared" si="37"/>
        <v>PLM</v>
      </c>
      <c r="BE173" s="57" t="str">
        <f t="shared" si="38"/>
        <v>Sht</v>
      </c>
    </row>
    <row r="174" spans="1:57" x14ac:dyDescent="0.25">
      <c r="A174" s="73"/>
      <c r="B174" s="17" t="s">
        <v>32</v>
      </c>
      <c r="C174" s="17" t="e">
        <f>AVERAGE(INDEX(D$242:ID$242,ROWS(C$2:C174)))</f>
        <v>#REF!</v>
      </c>
      <c r="D174" s="17" t="s">
        <v>123</v>
      </c>
      <c r="E174" s="17">
        <v>150</v>
      </c>
      <c r="F174" s="17">
        <v>14</v>
      </c>
      <c r="G174" s="17">
        <v>16</v>
      </c>
      <c r="H174" s="17">
        <v>12</v>
      </c>
      <c r="I174" s="17">
        <v>17</v>
      </c>
      <c r="J174" s="17">
        <v>15</v>
      </c>
      <c r="K174" s="17">
        <v>12</v>
      </c>
      <c r="L174" s="17">
        <v>15</v>
      </c>
      <c r="M174" s="17">
        <v>15</v>
      </c>
      <c r="N174" s="17">
        <v>20</v>
      </c>
      <c r="O174" s="17">
        <v>20</v>
      </c>
      <c r="P174" s="17">
        <v>11</v>
      </c>
      <c r="Q174" s="17">
        <v>16</v>
      </c>
      <c r="R174" s="17">
        <v>5</v>
      </c>
      <c r="S174" s="17">
        <v>14</v>
      </c>
      <c r="T174" s="17">
        <v>9</v>
      </c>
      <c r="U174" s="17">
        <v>13</v>
      </c>
      <c r="V174" s="17">
        <v>12</v>
      </c>
      <c r="W174" s="17">
        <v>12</v>
      </c>
      <c r="X174" s="17">
        <v>14</v>
      </c>
      <c r="Y174" s="17">
        <v>11</v>
      </c>
      <c r="Z174" s="17">
        <v>14</v>
      </c>
      <c r="AA174" s="17">
        <v>14</v>
      </c>
      <c r="AB174" s="17">
        <v>14</v>
      </c>
      <c r="AC174" s="17">
        <v>15</v>
      </c>
      <c r="AD174" s="17">
        <v>13</v>
      </c>
      <c r="AE174" s="17">
        <v>11</v>
      </c>
      <c r="AF174" s="17">
        <v>14</v>
      </c>
      <c r="AG174" s="17">
        <v>15</v>
      </c>
      <c r="AH174" s="17">
        <v>11</v>
      </c>
      <c r="AI174" s="17">
        <v>4</v>
      </c>
      <c r="AJ174" s="17">
        <v>13</v>
      </c>
      <c r="AK174" s="17">
        <v>4</v>
      </c>
      <c r="AL174" s="17">
        <v>15</v>
      </c>
      <c r="AM174" s="17">
        <v>11</v>
      </c>
      <c r="AN174" s="17">
        <v>16</v>
      </c>
      <c r="AO174" s="17">
        <v>14</v>
      </c>
      <c r="AP174" s="17">
        <v>14</v>
      </c>
      <c r="AQ174" s="17">
        <v>13</v>
      </c>
      <c r="AR174" s="17">
        <v>17</v>
      </c>
      <c r="AS174" s="17">
        <v>16</v>
      </c>
      <c r="AT174" s="17">
        <v>15</v>
      </c>
      <c r="AU174" s="17">
        <v>13</v>
      </c>
      <c r="AV174" s="17">
        <v>16</v>
      </c>
      <c r="AW174" s="17">
        <v>15</v>
      </c>
      <c r="AX174" s="17">
        <f t="shared" si="32"/>
        <v>0.20000000000000107</v>
      </c>
      <c r="AY174" s="38" t="s">
        <v>215</v>
      </c>
      <c r="AZ174" s="57">
        <f t="shared" si="33"/>
        <v>13.875</v>
      </c>
      <c r="BA174" s="57">
        <f t="shared" si="34"/>
        <v>14.857142857142858</v>
      </c>
      <c r="BB174" s="57">
        <f t="shared" si="35"/>
        <v>14.333333333333334</v>
      </c>
      <c r="BC174" s="57" t="str">
        <f t="shared" si="36"/>
        <v>TW</v>
      </c>
      <c r="BD174" s="57" t="str">
        <f t="shared" si="37"/>
        <v>PLM</v>
      </c>
      <c r="BE174" s="57" t="str">
        <f t="shared" si="38"/>
        <v>Sht</v>
      </c>
    </row>
    <row r="175" spans="1:57" x14ac:dyDescent="0.25">
      <c r="A175" s="73"/>
      <c r="B175" s="17" t="s">
        <v>33</v>
      </c>
      <c r="C175" s="17" t="e">
        <f>AVERAGE(INDEX(D$242:ID$242,ROWS(C$2:C175)))</f>
        <v>#REF!</v>
      </c>
      <c r="D175" s="17" t="s">
        <v>123</v>
      </c>
      <c r="E175" s="17">
        <v>150</v>
      </c>
      <c r="F175" s="17">
        <v>14</v>
      </c>
      <c r="G175" s="17">
        <v>16</v>
      </c>
      <c r="H175" s="17">
        <v>12</v>
      </c>
      <c r="I175" s="17">
        <v>17</v>
      </c>
      <c r="J175" s="17">
        <v>15</v>
      </c>
      <c r="K175" s="17">
        <v>12</v>
      </c>
      <c r="L175" s="17">
        <v>15</v>
      </c>
      <c r="M175" s="17">
        <v>15</v>
      </c>
      <c r="N175" s="17">
        <v>20</v>
      </c>
      <c r="O175" s="17">
        <v>20</v>
      </c>
      <c r="P175" s="17">
        <v>11</v>
      </c>
      <c r="Q175" s="17">
        <v>16</v>
      </c>
      <c r="R175" s="17">
        <v>5</v>
      </c>
      <c r="S175" s="17">
        <v>14</v>
      </c>
      <c r="T175" s="17">
        <v>9</v>
      </c>
      <c r="U175" s="17">
        <v>13</v>
      </c>
      <c r="V175" s="17">
        <v>12</v>
      </c>
      <c r="W175" s="17">
        <v>12</v>
      </c>
      <c r="X175" s="17">
        <v>14</v>
      </c>
      <c r="Y175" s="17">
        <v>11</v>
      </c>
      <c r="Z175" s="17">
        <v>14</v>
      </c>
      <c r="AA175" s="17">
        <v>14</v>
      </c>
      <c r="AB175" s="17">
        <v>14</v>
      </c>
      <c r="AC175" s="17">
        <v>15</v>
      </c>
      <c r="AD175" s="17">
        <v>13</v>
      </c>
      <c r="AE175" s="17">
        <v>11</v>
      </c>
      <c r="AF175" s="17">
        <v>14</v>
      </c>
      <c r="AG175" s="17">
        <v>15</v>
      </c>
      <c r="AH175" s="17">
        <v>11</v>
      </c>
      <c r="AI175" s="17">
        <v>4</v>
      </c>
      <c r="AJ175" s="17">
        <v>13</v>
      </c>
      <c r="AK175" s="17">
        <v>4</v>
      </c>
      <c r="AL175" s="17">
        <v>15</v>
      </c>
      <c r="AM175" s="17">
        <v>11</v>
      </c>
      <c r="AN175" s="17">
        <v>16</v>
      </c>
      <c r="AO175" s="17">
        <v>14</v>
      </c>
      <c r="AP175" s="17">
        <v>14</v>
      </c>
      <c r="AQ175" s="17">
        <v>13</v>
      </c>
      <c r="AR175" s="17">
        <v>17</v>
      </c>
      <c r="AS175" s="17">
        <v>16</v>
      </c>
      <c r="AT175" s="17">
        <v>15</v>
      </c>
      <c r="AU175" s="17">
        <v>13</v>
      </c>
      <c r="AV175" s="17">
        <v>16</v>
      </c>
      <c r="AW175" s="17">
        <v>15</v>
      </c>
      <c r="AX175" s="17">
        <f t="shared" si="32"/>
        <v>0.20000000000000107</v>
      </c>
      <c r="AY175" s="38" t="s">
        <v>215</v>
      </c>
      <c r="AZ175" s="57">
        <f t="shared" si="33"/>
        <v>13.875</v>
      </c>
      <c r="BA175" s="57">
        <f t="shared" si="34"/>
        <v>14.857142857142858</v>
      </c>
      <c r="BB175" s="57">
        <f t="shared" si="35"/>
        <v>14.333333333333334</v>
      </c>
      <c r="BC175" s="57" t="str">
        <f t="shared" si="36"/>
        <v>TW</v>
      </c>
      <c r="BD175" s="57" t="str">
        <f t="shared" si="37"/>
        <v>PLM</v>
      </c>
      <c r="BE175" s="57" t="str">
        <f t="shared" si="38"/>
        <v>Sht</v>
      </c>
    </row>
    <row r="176" spans="1:57" x14ac:dyDescent="0.25">
      <c r="A176" s="73"/>
      <c r="B176" s="17" t="s">
        <v>34</v>
      </c>
      <c r="C176" s="17" t="e">
        <f>AVERAGE(INDEX(D$242:ID$242,ROWS(C$2:C176)))</f>
        <v>#REF!</v>
      </c>
      <c r="D176" s="17" t="s">
        <v>123</v>
      </c>
      <c r="E176" s="17">
        <v>150</v>
      </c>
      <c r="F176" s="17">
        <v>14</v>
      </c>
      <c r="G176" s="17">
        <v>16</v>
      </c>
      <c r="H176" s="17">
        <v>12</v>
      </c>
      <c r="I176" s="17">
        <v>17</v>
      </c>
      <c r="J176" s="17">
        <v>15</v>
      </c>
      <c r="K176" s="17">
        <v>12</v>
      </c>
      <c r="L176" s="17">
        <v>15</v>
      </c>
      <c r="M176" s="17">
        <v>15</v>
      </c>
      <c r="N176" s="17">
        <v>20</v>
      </c>
      <c r="O176" s="17">
        <v>20</v>
      </c>
      <c r="P176" s="17">
        <v>11</v>
      </c>
      <c r="Q176" s="17">
        <v>16</v>
      </c>
      <c r="R176" s="17">
        <v>5</v>
      </c>
      <c r="S176" s="17">
        <v>14</v>
      </c>
      <c r="T176" s="17">
        <v>9</v>
      </c>
      <c r="U176" s="17">
        <v>13</v>
      </c>
      <c r="V176" s="17">
        <v>12</v>
      </c>
      <c r="W176" s="17">
        <v>12</v>
      </c>
      <c r="X176" s="17">
        <v>14</v>
      </c>
      <c r="Y176" s="17">
        <v>11</v>
      </c>
      <c r="Z176" s="17">
        <v>14</v>
      </c>
      <c r="AA176" s="17">
        <v>14</v>
      </c>
      <c r="AB176" s="17">
        <v>14</v>
      </c>
      <c r="AC176" s="17">
        <v>15</v>
      </c>
      <c r="AD176" s="17">
        <v>13</v>
      </c>
      <c r="AE176" s="17">
        <v>11</v>
      </c>
      <c r="AF176" s="17">
        <v>14</v>
      </c>
      <c r="AG176" s="17">
        <v>15</v>
      </c>
      <c r="AH176" s="17">
        <v>11</v>
      </c>
      <c r="AI176" s="17">
        <v>4</v>
      </c>
      <c r="AJ176" s="17">
        <v>13</v>
      </c>
      <c r="AK176" s="17">
        <v>4</v>
      </c>
      <c r="AL176" s="17">
        <v>15</v>
      </c>
      <c r="AM176" s="17">
        <v>11</v>
      </c>
      <c r="AN176" s="17">
        <v>16</v>
      </c>
      <c r="AO176" s="17">
        <v>14</v>
      </c>
      <c r="AP176" s="17">
        <v>14</v>
      </c>
      <c r="AQ176" s="17">
        <v>13</v>
      </c>
      <c r="AR176" s="17">
        <v>17</v>
      </c>
      <c r="AS176" s="17">
        <v>16</v>
      </c>
      <c r="AT176" s="17">
        <v>15</v>
      </c>
      <c r="AU176" s="17">
        <v>13</v>
      </c>
      <c r="AV176" s="17">
        <v>16</v>
      </c>
      <c r="AW176" s="17">
        <v>15</v>
      </c>
      <c r="AX176" s="17">
        <f t="shared" si="32"/>
        <v>0.20000000000000107</v>
      </c>
      <c r="AY176" s="38" t="s">
        <v>215</v>
      </c>
      <c r="AZ176" s="57">
        <f t="shared" si="33"/>
        <v>13.875</v>
      </c>
      <c r="BA176" s="57">
        <f t="shared" si="34"/>
        <v>14.857142857142858</v>
      </c>
      <c r="BB176" s="57">
        <f t="shared" si="35"/>
        <v>14.333333333333334</v>
      </c>
      <c r="BC176" s="57" t="str">
        <f t="shared" si="36"/>
        <v>TW</v>
      </c>
      <c r="BD176" s="57" t="str">
        <f t="shared" si="37"/>
        <v>PLM</v>
      </c>
      <c r="BE176" s="57" t="str">
        <f t="shared" si="38"/>
        <v>Sht</v>
      </c>
    </row>
    <row r="177" spans="1:57" x14ac:dyDescent="0.25">
      <c r="A177" s="73"/>
      <c r="B177" s="17" t="s">
        <v>35</v>
      </c>
      <c r="C177" s="17" t="e">
        <f>AVERAGE(INDEX(D$242:ID$242,ROWS(C$2:C177)))</f>
        <v>#REF!</v>
      </c>
      <c r="D177" s="17" t="s">
        <v>123</v>
      </c>
      <c r="E177" s="17">
        <v>150</v>
      </c>
      <c r="F177" s="17">
        <v>14</v>
      </c>
      <c r="G177" s="17">
        <v>16</v>
      </c>
      <c r="H177" s="17">
        <v>12</v>
      </c>
      <c r="I177" s="17">
        <v>17</v>
      </c>
      <c r="J177" s="17">
        <v>15</v>
      </c>
      <c r="K177" s="17">
        <v>12</v>
      </c>
      <c r="L177" s="17">
        <v>15</v>
      </c>
      <c r="M177" s="17">
        <v>15</v>
      </c>
      <c r="N177" s="17">
        <v>20</v>
      </c>
      <c r="O177" s="17">
        <v>20</v>
      </c>
      <c r="P177" s="17">
        <v>11</v>
      </c>
      <c r="Q177" s="17">
        <v>16</v>
      </c>
      <c r="R177" s="17">
        <v>5</v>
      </c>
      <c r="S177" s="17">
        <v>14</v>
      </c>
      <c r="T177" s="17">
        <v>9</v>
      </c>
      <c r="U177" s="17">
        <v>13</v>
      </c>
      <c r="V177" s="17">
        <v>12</v>
      </c>
      <c r="W177" s="17">
        <v>12</v>
      </c>
      <c r="X177" s="17">
        <v>14</v>
      </c>
      <c r="Y177" s="17">
        <v>11</v>
      </c>
      <c r="Z177" s="17">
        <v>14</v>
      </c>
      <c r="AA177" s="17">
        <v>14</v>
      </c>
      <c r="AB177" s="17">
        <v>14</v>
      </c>
      <c r="AC177" s="17">
        <v>15</v>
      </c>
      <c r="AD177" s="17">
        <v>13</v>
      </c>
      <c r="AE177" s="17">
        <v>11</v>
      </c>
      <c r="AF177" s="17">
        <v>14</v>
      </c>
      <c r="AG177" s="17">
        <v>15</v>
      </c>
      <c r="AH177" s="17">
        <v>11</v>
      </c>
      <c r="AI177" s="17">
        <v>4</v>
      </c>
      <c r="AJ177" s="17">
        <v>13</v>
      </c>
      <c r="AK177" s="17">
        <v>4</v>
      </c>
      <c r="AL177" s="17">
        <v>15</v>
      </c>
      <c r="AM177" s="17">
        <v>11</v>
      </c>
      <c r="AN177" s="17">
        <v>16</v>
      </c>
      <c r="AO177" s="17">
        <v>14</v>
      </c>
      <c r="AP177" s="17">
        <v>14</v>
      </c>
      <c r="AQ177" s="17">
        <v>13</v>
      </c>
      <c r="AR177" s="17">
        <v>17</v>
      </c>
      <c r="AS177" s="17">
        <v>16</v>
      </c>
      <c r="AT177" s="17">
        <v>15</v>
      </c>
      <c r="AU177" s="17">
        <v>13</v>
      </c>
      <c r="AV177" s="17">
        <v>16</v>
      </c>
      <c r="AW177" s="17">
        <v>15</v>
      </c>
      <c r="AX177" s="17">
        <f t="shared" si="32"/>
        <v>0.20000000000000107</v>
      </c>
      <c r="AY177" s="38" t="s">
        <v>215</v>
      </c>
      <c r="AZ177" s="57">
        <f t="shared" si="33"/>
        <v>13.875</v>
      </c>
      <c r="BA177" s="57">
        <f t="shared" si="34"/>
        <v>14.857142857142858</v>
      </c>
      <c r="BB177" s="57">
        <f t="shared" si="35"/>
        <v>14.333333333333334</v>
      </c>
      <c r="BC177" s="57" t="str">
        <f t="shared" si="36"/>
        <v>TW</v>
      </c>
      <c r="BD177" s="57" t="str">
        <f t="shared" si="37"/>
        <v>PLM</v>
      </c>
      <c r="BE177" s="57" t="str">
        <f t="shared" si="38"/>
        <v>Sht</v>
      </c>
    </row>
    <row r="178" spans="1:57" x14ac:dyDescent="0.25">
      <c r="A178" s="73"/>
      <c r="B178" s="17" t="s">
        <v>36</v>
      </c>
      <c r="C178" s="17" t="e">
        <f>AVERAGE(INDEX(D$242:ID$242,ROWS(C$2:C178)))</f>
        <v>#REF!</v>
      </c>
      <c r="D178" s="17" t="s">
        <v>123</v>
      </c>
      <c r="E178" s="17">
        <v>150</v>
      </c>
      <c r="F178" s="17">
        <v>14</v>
      </c>
      <c r="G178" s="17">
        <v>16</v>
      </c>
      <c r="H178" s="17">
        <v>12</v>
      </c>
      <c r="I178" s="17">
        <v>17</v>
      </c>
      <c r="J178" s="17">
        <v>15</v>
      </c>
      <c r="K178" s="17">
        <v>12</v>
      </c>
      <c r="L178" s="17">
        <v>15</v>
      </c>
      <c r="M178" s="17">
        <v>15</v>
      </c>
      <c r="N178" s="17">
        <v>20</v>
      </c>
      <c r="O178" s="17">
        <v>20</v>
      </c>
      <c r="P178" s="17">
        <v>11</v>
      </c>
      <c r="Q178" s="17">
        <v>16</v>
      </c>
      <c r="R178" s="17">
        <v>5</v>
      </c>
      <c r="S178" s="17">
        <v>14</v>
      </c>
      <c r="T178" s="17">
        <v>9</v>
      </c>
      <c r="U178" s="17">
        <v>13</v>
      </c>
      <c r="V178" s="17">
        <v>12</v>
      </c>
      <c r="W178" s="17">
        <v>12</v>
      </c>
      <c r="X178" s="17">
        <v>14</v>
      </c>
      <c r="Y178" s="17">
        <v>11</v>
      </c>
      <c r="Z178" s="17">
        <v>14</v>
      </c>
      <c r="AA178" s="17">
        <v>14</v>
      </c>
      <c r="AB178" s="17">
        <v>14</v>
      </c>
      <c r="AC178" s="17">
        <v>15</v>
      </c>
      <c r="AD178" s="17">
        <v>13</v>
      </c>
      <c r="AE178" s="17">
        <v>11</v>
      </c>
      <c r="AF178" s="17">
        <v>14</v>
      </c>
      <c r="AG178" s="17">
        <v>15</v>
      </c>
      <c r="AH178" s="17">
        <v>11</v>
      </c>
      <c r="AI178" s="17">
        <v>4</v>
      </c>
      <c r="AJ178" s="17">
        <v>13</v>
      </c>
      <c r="AK178" s="17">
        <v>4</v>
      </c>
      <c r="AL178" s="17">
        <v>15</v>
      </c>
      <c r="AM178" s="17">
        <v>11</v>
      </c>
      <c r="AN178" s="17">
        <v>16</v>
      </c>
      <c r="AO178" s="17">
        <v>14</v>
      </c>
      <c r="AP178" s="17">
        <v>14</v>
      </c>
      <c r="AQ178" s="17">
        <v>13</v>
      </c>
      <c r="AR178" s="17">
        <v>17</v>
      </c>
      <c r="AS178" s="17">
        <v>16</v>
      </c>
      <c r="AT178" s="17">
        <v>15</v>
      </c>
      <c r="AU178" s="17">
        <v>13</v>
      </c>
      <c r="AV178" s="17">
        <v>16</v>
      </c>
      <c r="AW178" s="17">
        <v>15</v>
      </c>
      <c r="AX178" s="17">
        <f t="shared" si="32"/>
        <v>0.20000000000000107</v>
      </c>
      <c r="AY178" s="38" t="s">
        <v>215</v>
      </c>
      <c r="AZ178" s="57">
        <f t="shared" si="33"/>
        <v>13.875</v>
      </c>
      <c r="BA178" s="57">
        <f t="shared" si="34"/>
        <v>14.857142857142858</v>
      </c>
      <c r="BB178" s="57">
        <f t="shared" si="35"/>
        <v>14.333333333333334</v>
      </c>
      <c r="BC178" s="57" t="str">
        <f t="shared" si="36"/>
        <v>TW</v>
      </c>
      <c r="BD178" s="57" t="str">
        <f t="shared" si="37"/>
        <v>PLM</v>
      </c>
      <c r="BE178" s="57" t="str">
        <f t="shared" si="38"/>
        <v>Sht</v>
      </c>
    </row>
    <row r="179" spans="1:57" x14ac:dyDescent="0.25">
      <c r="A179" s="73"/>
      <c r="B179" s="17" t="s">
        <v>37</v>
      </c>
      <c r="C179" s="17" t="e">
        <f>AVERAGE(INDEX(D$242:ID$242,ROWS(C$2:C179)))</f>
        <v>#REF!</v>
      </c>
      <c r="D179" s="17" t="s">
        <v>123</v>
      </c>
      <c r="E179" s="17">
        <v>150</v>
      </c>
      <c r="F179" s="17">
        <v>14</v>
      </c>
      <c r="G179" s="17">
        <v>16</v>
      </c>
      <c r="H179" s="17">
        <v>12</v>
      </c>
      <c r="I179" s="17">
        <v>17</v>
      </c>
      <c r="J179" s="17">
        <v>15</v>
      </c>
      <c r="K179" s="17">
        <v>12</v>
      </c>
      <c r="L179" s="17">
        <v>15</v>
      </c>
      <c r="M179" s="17">
        <v>15</v>
      </c>
      <c r="N179" s="17">
        <v>20</v>
      </c>
      <c r="O179" s="17">
        <v>20</v>
      </c>
      <c r="P179" s="17">
        <v>11</v>
      </c>
      <c r="Q179" s="17">
        <v>16</v>
      </c>
      <c r="R179" s="17">
        <v>5</v>
      </c>
      <c r="S179" s="17">
        <v>14</v>
      </c>
      <c r="T179" s="17">
        <v>9</v>
      </c>
      <c r="U179" s="17">
        <v>13</v>
      </c>
      <c r="V179" s="17">
        <v>12</v>
      </c>
      <c r="W179" s="17">
        <v>12</v>
      </c>
      <c r="X179" s="17">
        <v>14</v>
      </c>
      <c r="Y179" s="17">
        <v>11</v>
      </c>
      <c r="Z179" s="17">
        <v>14</v>
      </c>
      <c r="AA179" s="17">
        <v>14</v>
      </c>
      <c r="AB179" s="17">
        <v>14</v>
      </c>
      <c r="AC179" s="17">
        <v>15</v>
      </c>
      <c r="AD179" s="17">
        <v>13</v>
      </c>
      <c r="AE179" s="17">
        <v>11</v>
      </c>
      <c r="AF179" s="17">
        <v>14</v>
      </c>
      <c r="AG179" s="17">
        <v>15</v>
      </c>
      <c r="AH179" s="17">
        <v>11</v>
      </c>
      <c r="AI179" s="17">
        <v>4</v>
      </c>
      <c r="AJ179" s="17">
        <v>13</v>
      </c>
      <c r="AK179" s="17">
        <v>4</v>
      </c>
      <c r="AL179" s="17">
        <v>15</v>
      </c>
      <c r="AM179" s="17">
        <v>11</v>
      </c>
      <c r="AN179" s="17">
        <v>16</v>
      </c>
      <c r="AO179" s="17">
        <v>14</v>
      </c>
      <c r="AP179" s="17">
        <v>14</v>
      </c>
      <c r="AQ179" s="17">
        <v>13</v>
      </c>
      <c r="AR179" s="17">
        <v>17</v>
      </c>
      <c r="AS179" s="17">
        <v>16</v>
      </c>
      <c r="AT179" s="17">
        <v>15</v>
      </c>
      <c r="AU179" s="17">
        <v>13</v>
      </c>
      <c r="AV179" s="17">
        <v>16</v>
      </c>
      <c r="AW179" s="17">
        <v>15</v>
      </c>
      <c r="AX179" s="17">
        <f t="shared" si="32"/>
        <v>0.20000000000000107</v>
      </c>
      <c r="AY179" s="38" t="s">
        <v>215</v>
      </c>
      <c r="AZ179" s="57">
        <f t="shared" si="33"/>
        <v>13.875</v>
      </c>
      <c r="BA179" s="57">
        <f t="shared" si="34"/>
        <v>14.857142857142858</v>
      </c>
      <c r="BB179" s="57">
        <f t="shared" si="35"/>
        <v>14.333333333333334</v>
      </c>
      <c r="BC179" s="57" t="str">
        <f t="shared" si="36"/>
        <v>TW</v>
      </c>
      <c r="BD179" s="57" t="str">
        <f t="shared" si="37"/>
        <v>PLM</v>
      </c>
      <c r="BE179" s="57" t="str">
        <f t="shared" si="38"/>
        <v>Sht</v>
      </c>
    </row>
    <row r="180" spans="1:57" x14ac:dyDescent="0.25">
      <c r="A180" s="73"/>
      <c r="B180" s="17" t="s">
        <v>38</v>
      </c>
      <c r="C180" s="17" t="e">
        <f>AVERAGE(INDEX(D$242:ID$242,ROWS(C$2:C180)))</f>
        <v>#REF!</v>
      </c>
      <c r="D180" s="17" t="s">
        <v>123</v>
      </c>
      <c r="E180" s="17">
        <v>150</v>
      </c>
      <c r="F180" s="17">
        <v>14</v>
      </c>
      <c r="G180" s="17">
        <v>16</v>
      </c>
      <c r="H180" s="17">
        <v>12</v>
      </c>
      <c r="I180" s="17">
        <v>17</v>
      </c>
      <c r="J180" s="17">
        <v>15</v>
      </c>
      <c r="K180" s="17">
        <v>12</v>
      </c>
      <c r="L180" s="17">
        <v>15</v>
      </c>
      <c r="M180" s="17">
        <v>15</v>
      </c>
      <c r="N180" s="17">
        <v>20</v>
      </c>
      <c r="O180" s="17">
        <v>20</v>
      </c>
      <c r="P180" s="17">
        <v>11</v>
      </c>
      <c r="Q180" s="17">
        <v>16</v>
      </c>
      <c r="R180" s="17">
        <v>5</v>
      </c>
      <c r="S180" s="17">
        <v>14</v>
      </c>
      <c r="T180" s="17">
        <v>9</v>
      </c>
      <c r="U180" s="17">
        <v>13</v>
      </c>
      <c r="V180" s="17">
        <v>12</v>
      </c>
      <c r="W180" s="17">
        <v>12</v>
      </c>
      <c r="X180" s="17">
        <v>14</v>
      </c>
      <c r="Y180" s="17">
        <v>11</v>
      </c>
      <c r="Z180" s="17">
        <v>14</v>
      </c>
      <c r="AA180" s="17">
        <v>14</v>
      </c>
      <c r="AB180" s="17">
        <v>14</v>
      </c>
      <c r="AC180" s="17">
        <v>15</v>
      </c>
      <c r="AD180" s="17">
        <v>13</v>
      </c>
      <c r="AE180" s="17">
        <v>11</v>
      </c>
      <c r="AF180" s="17">
        <v>14</v>
      </c>
      <c r="AG180" s="17">
        <v>15</v>
      </c>
      <c r="AH180" s="17">
        <v>11</v>
      </c>
      <c r="AI180" s="17">
        <v>4</v>
      </c>
      <c r="AJ180" s="17">
        <v>13</v>
      </c>
      <c r="AK180" s="17">
        <v>4</v>
      </c>
      <c r="AL180" s="17">
        <v>15</v>
      </c>
      <c r="AM180" s="17">
        <v>11</v>
      </c>
      <c r="AN180" s="17">
        <v>16</v>
      </c>
      <c r="AO180" s="17">
        <v>14</v>
      </c>
      <c r="AP180" s="17">
        <v>14</v>
      </c>
      <c r="AQ180" s="17">
        <v>13</v>
      </c>
      <c r="AR180" s="17">
        <v>17</v>
      </c>
      <c r="AS180" s="17">
        <v>16</v>
      </c>
      <c r="AT180" s="17">
        <v>15</v>
      </c>
      <c r="AU180" s="17">
        <v>13</v>
      </c>
      <c r="AV180" s="17">
        <v>16</v>
      </c>
      <c r="AW180" s="17">
        <v>15</v>
      </c>
      <c r="AX180" s="17">
        <f t="shared" si="32"/>
        <v>0.20000000000000107</v>
      </c>
      <c r="AY180" s="38" t="s">
        <v>215</v>
      </c>
      <c r="AZ180" s="57">
        <f t="shared" si="33"/>
        <v>13.875</v>
      </c>
      <c r="BA180" s="57">
        <f t="shared" si="34"/>
        <v>14.857142857142858</v>
      </c>
      <c r="BB180" s="57">
        <f t="shared" si="35"/>
        <v>14.333333333333334</v>
      </c>
      <c r="BC180" s="57" t="str">
        <f t="shared" si="36"/>
        <v>TW</v>
      </c>
      <c r="BD180" s="57" t="str">
        <f t="shared" si="37"/>
        <v>PLM</v>
      </c>
      <c r="BE180" s="57" t="str">
        <f t="shared" si="38"/>
        <v>Sht</v>
      </c>
    </row>
    <row r="181" spans="1:57" x14ac:dyDescent="0.25">
      <c r="A181" s="73"/>
      <c r="B181" s="17" t="s">
        <v>39</v>
      </c>
      <c r="C181" s="17" t="e">
        <f>AVERAGE(INDEX(D$242:ID$242,ROWS(C$2:C181)))</f>
        <v>#REF!</v>
      </c>
      <c r="D181" s="17" t="s">
        <v>123</v>
      </c>
      <c r="E181" s="17">
        <v>150</v>
      </c>
      <c r="F181" s="17">
        <v>14</v>
      </c>
      <c r="G181" s="17">
        <v>16</v>
      </c>
      <c r="H181" s="17">
        <v>12</v>
      </c>
      <c r="I181" s="17">
        <v>17</v>
      </c>
      <c r="J181" s="17">
        <v>15</v>
      </c>
      <c r="K181" s="17">
        <v>12</v>
      </c>
      <c r="L181" s="17">
        <v>15</v>
      </c>
      <c r="M181" s="17">
        <v>15</v>
      </c>
      <c r="N181" s="17">
        <v>20</v>
      </c>
      <c r="O181" s="17">
        <v>20</v>
      </c>
      <c r="P181" s="17">
        <v>11</v>
      </c>
      <c r="Q181" s="17">
        <v>16</v>
      </c>
      <c r="R181" s="17">
        <v>5</v>
      </c>
      <c r="S181" s="17">
        <v>14</v>
      </c>
      <c r="T181" s="17">
        <v>9</v>
      </c>
      <c r="U181" s="17">
        <v>13</v>
      </c>
      <c r="V181" s="17">
        <v>12</v>
      </c>
      <c r="W181" s="17">
        <v>12</v>
      </c>
      <c r="X181" s="17">
        <v>14</v>
      </c>
      <c r="Y181" s="17">
        <v>11</v>
      </c>
      <c r="Z181" s="17">
        <v>14</v>
      </c>
      <c r="AA181" s="17">
        <v>14</v>
      </c>
      <c r="AB181" s="17">
        <v>14</v>
      </c>
      <c r="AC181" s="17">
        <v>15</v>
      </c>
      <c r="AD181" s="17">
        <v>13</v>
      </c>
      <c r="AE181" s="17">
        <v>11</v>
      </c>
      <c r="AF181" s="17">
        <v>14</v>
      </c>
      <c r="AG181" s="17">
        <v>15</v>
      </c>
      <c r="AH181" s="17">
        <v>11</v>
      </c>
      <c r="AI181" s="17">
        <v>4</v>
      </c>
      <c r="AJ181" s="17">
        <v>13</v>
      </c>
      <c r="AK181" s="17">
        <v>4</v>
      </c>
      <c r="AL181" s="17">
        <v>15</v>
      </c>
      <c r="AM181" s="17">
        <v>11</v>
      </c>
      <c r="AN181" s="17">
        <v>16</v>
      </c>
      <c r="AO181" s="17">
        <v>14</v>
      </c>
      <c r="AP181" s="17">
        <v>14</v>
      </c>
      <c r="AQ181" s="17">
        <v>13</v>
      </c>
      <c r="AR181" s="17">
        <v>17</v>
      </c>
      <c r="AS181" s="17">
        <v>16</v>
      </c>
      <c r="AT181" s="17">
        <v>15</v>
      </c>
      <c r="AU181" s="17">
        <v>13</v>
      </c>
      <c r="AV181" s="17">
        <v>16</v>
      </c>
      <c r="AW181" s="17">
        <v>15</v>
      </c>
      <c r="AX181" s="17">
        <f t="shared" si="32"/>
        <v>0.20000000000000107</v>
      </c>
      <c r="AY181" s="38" t="s">
        <v>215</v>
      </c>
      <c r="AZ181" s="57">
        <f t="shared" si="33"/>
        <v>13.875</v>
      </c>
      <c r="BA181" s="57">
        <f t="shared" si="34"/>
        <v>14.857142857142858</v>
      </c>
      <c r="BB181" s="57">
        <f t="shared" si="35"/>
        <v>14.333333333333334</v>
      </c>
      <c r="BC181" s="57" t="str">
        <f t="shared" si="36"/>
        <v>TW</v>
      </c>
      <c r="BD181" s="57" t="str">
        <f t="shared" si="37"/>
        <v>PLM</v>
      </c>
      <c r="BE181" s="57" t="str">
        <f t="shared" si="38"/>
        <v>Sht</v>
      </c>
    </row>
    <row r="182" spans="1:57" x14ac:dyDescent="0.25">
      <c r="A182" s="73"/>
      <c r="B182" s="17" t="s">
        <v>40</v>
      </c>
      <c r="C182" s="17" t="e">
        <f>AVERAGE(INDEX(D$242:ID$242,ROWS(C$2:C182)))</f>
        <v>#REF!</v>
      </c>
      <c r="D182" s="17" t="s">
        <v>123</v>
      </c>
      <c r="E182" s="17">
        <v>150</v>
      </c>
      <c r="F182" s="17">
        <v>14</v>
      </c>
      <c r="G182" s="17">
        <v>16</v>
      </c>
      <c r="H182" s="17">
        <v>12</v>
      </c>
      <c r="I182" s="17">
        <v>17</v>
      </c>
      <c r="J182" s="17">
        <v>15</v>
      </c>
      <c r="K182" s="17">
        <v>12</v>
      </c>
      <c r="L182" s="17">
        <v>15</v>
      </c>
      <c r="M182" s="17">
        <v>15</v>
      </c>
      <c r="N182" s="17">
        <v>20</v>
      </c>
      <c r="O182" s="17">
        <v>20</v>
      </c>
      <c r="P182" s="17">
        <v>11</v>
      </c>
      <c r="Q182" s="17">
        <v>16</v>
      </c>
      <c r="R182" s="17">
        <v>5</v>
      </c>
      <c r="S182" s="17">
        <v>14</v>
      </c>
      <c r="T182" s="17">
        <v>9</v>
      </c>
      <c r="U182" s="17">
        <v>13</v>
      </c>
      <c r="V182" s="17">
        <v>12</v>
      </c>
      <c r="W182" s="17">
        <v>12</v>
      </c>
      <c r="X182" s="17">
        <v>14</v>
      </c>
      <c r="Y182" s="17">
        <v>11</v>
      </c>
      <c r="Z182" s="17">
        <v>14</v>
      </c>
      <c r="AA182" s="17">
        <v>14</v>
      </c>
      <c r="AB182" s="17">
        <v>14</v>
      </c>
      <c r="AC182" s="17">
        <v>15</v>
      </c>
      <c r="AD182" s="17">
        <v>13</v>
      </c>
      <c r="AE182" s="17">
        <v>11</v>
      </c>
      <c r="AF182" s="17">
        <v>14</v>
      </c>
      <c r="AG182" s="17">
        <v>15</v>
      </c>
      <c r="AH182" s="17">
        <v>11</v>
      </c>
      <c r="AI182" s="17">
        <v>4</v>
      </c>
      <c r="AJ182" s="17">
        <v>13</v>
      </c>
      <c r="AK182" s="17">
        <v>4</v>
      </c>
      <c r="AL182" s="17">
        <v>15</v>
      </c>
      <c r="AM182" s="17">
        <v>11</v>
      </c>
      <c r="AN182" s="17">
        <v>16</v>
      </c>
      <c r="AO182" s="17">
        <v>14</v>
      </c>
      <c r="AP182" s="17">
        <v>14</v>
      </c>
      <c r="AQ182" s="17">
        <v>13</v>
      </c>
      <c r="AR182" s="17">
        <v>17</v>
      </c>
      <c r="AS182" s="17">
        <v>16</v>
      </c>
      <c r="AT182" s="17">
        <v>15</v>
      </c>
      <c r="AU182" s="17">
        <v>13</v>
      </c>
      <c r="AV182" s="17">
        <v>16</v>
      </c>
      <c r="AW182" s="17">
        <v>15</v>
      </c>
      <c r="AX182" s="17">
        <f t="shared" si="32"/>
        <v>0.20000000000000107</v>
      </c>
      <c r="AY182" s="38" t="s">
        <v>215</v>
      </c>
      <c r="AZ182" s="57">
        <f t="shared" si="33"/>
        <v>13.875</v>
      </c>
      <c r="BA182" s="57">
        <f t="shared" si="34"/>
        <v>14.857142857142858</v>
      </c>
      <c r="BB182" s="57">
        <f t="shared" si="35"/>
        <v>14.333333333333334</v>
      </c>
      <c r="BC182" s="57" t="str">
        <f t="shared" si="36"/>
        <v>TW</v>
      </c>
      <c r="BD182" s="57" t="str">
        <f t="shared" si="37"/>
        <v>PLM</v>
      </c>
      <c r="BE182" s="57" t="str">
        <f t="shared" si="38"/>
        <v>Sht</v>
      </c>
    </row>
    <row r="183" spans="1:57" x14ac:dyDescent="0.25">
      <c r="A183" s="73"/>
      <c r="B183" s="17" t="s">
        <v>41</v>
      </c>
      <c r="C183" s="17" t="e">
        <f>AVERAGE(INDEX(D$242:ID$242,ROWS(C$2:C183)))</f>
        <v>#REF!</v>
      </c>
      <c r="D183" s="17" t="s">
        <v>123</v>
      </c>
      <c r="E183" s="17">
        <v>150</v>
      </c>
      <c r="F183" s="17">
        <v>14</v>
      </c>
      <c r="G183" s="17">
        <v>16</v>
      </c>
      <c r="H183" s="17">
        <v>12</v>
      </c>
      <c r="I183" s="17">
        <v>17</v>
      </c>
      <c r="J183" s="17">
        <v>15</v>
      </c>
      <c r="K183" s="17">
        <v>12</v>
      </c>
      <c r="L183" s="17">
        <v>15</v>
      </c>
      <c r="M183" s="17">
        <v>15</v>
      </c>
      <c r="N183" s="17">
        <v>20</v>
      </c>
      <c r="O183" s="17">
        <v>20</v>
      </c>
      <c r="P183" s="17">
        <v>11</v>
      </c>
      <c r="Q183" s="17">
        <v>16</v>
      </c>
      <c r="R183" s="17">
        <v>5</v>
      </c>
      <c r="S183" s="17">
        <v>14</v>
      </c>
      <c r="T183" s="17">
        <v>9</v>
      </c>
      <c r="U183" s="17">
        <v>13</v>
      </c>
      <c r="V183" s="17">
        <v>12</v>
      </c>
      <c r="W183" s="17">
        <v>12</v>
      </c>
      <c r="X183" s="17">
        <v>14</v>
      </c>
      <c r="Y183" s="17">
        <v>11</v>
      </c>
      <c r="Z183" s="17">
        <v>14</v>
      </c>
      <c r="AA183" s="17">
        <v>14</v>
      </c>
      <c r="AB183" s="17">
        <v>14</v>
      </c>
      <c r="AC183" s="17">
        <v>15</v>
      </c>
      <c r="AD183" s="17">
        <v>13</v>
      </c>
      <c r="AE183" s="17">
        <v>11</v>
      </c>
      <c r="AF183" s="17">
        <v>14</v>
      </c>
      <c r="AG183" s="17">
        <v>15</v>
      </c>
      <c r="AH183" s="17">
        <v>11</v>
      </c>
      <c r="AI183" s="17">
        <v>4</v>
      </c>
      <c r="AJ183" s="17">
        <v>13</v>
      </c>
      <c r="AK183" s="17">
        <v>4</v>
      </c>
      <c r="AL183" s="17">
        <v>15</v>
      </c>
      <c r="AM183" s="17">
        <v>11</v>
      </c>
      <c r="AN183" s="17">
        <v>16</v>
      </c>
      <c r="AO183" s="17">
        <v>14</v>
      </c>
      <c r="AP183" s="17">
        <v>14</v>
      </c>
      <c r="AQ183" s="17">
        <v>13</v>
      </c>
      <c r="AR183" s="17">
        <v>17</v>
      </c>
      <c r="AS183" s="17">
        <v>16</v>
      </c>
      <c r="AT183" s="17">
        <v>15</v>
      </c>
      <c r="AU183" s="17">
        <v>13</v>
      </c>
      <c r="AV183" s="17">
        <v>16</v>
      </c>
      <c r="AW183" s="17">
        <v>15</v>
      </c>
      <c r="AX183" s="17">
        <f t="shared" si="32"/>
        <v>0.20000000000000107</v>
      </c>
      <c r="AY183" t="s">
        <v>215</v>
      </c>
      <c r="AZ183" s="57">
        <f t="shared" si="33"/>
        <v>13.875</v>
      </c>
      <c r="BA183" s="57">
        <f t="shared" si="34"/>
        <v>14.857142857142858</v>
      </c>
      <c r="BB183" s="57">
        <f t="shared" si="35"/>
        <v>14.333333333333334</v>
      </c>
      <c r="BC183" s="57" t="str">
        <f t="shared" si="36"/>
        <v>TW</v>
      </c>
      <c r="BD183" s="57" t="str">
        <f t="shared" si="37"/>
        <v>PLM</v>
      </c>
      <c r="BE183" s="57" t="str">
        <f t="shared" si="38"/>
        <v>Sht</v>
      </c>
    </row>
    <row r="184" spans="1:57" x14ac:dyDescent="0.25">
      <c r="A184" s="73" t="s">
        <v>77</v>
      </c>
      <c r="B184" s="17" t="s">
        <v>29</v>
      </c>
      <c r="C184" s="17" t="e">
        <f>AVERAGE(INDEX(D$242:ID$242,ROWS(C$2:C184)))</f>
        <v>#REF!</v>
      </c>
      <c r="D184" t="s">
        <v>124</v>
      </c>
      <c r="E184" s="17">
        <v>138</v>
      </c>
      <c r="F184" s="17">
        <v>13</v>
      </c>
      <c r="G184" s="17">
        <v>17</v>
      </c>
      <c r="H184" s="17">
        <v>12</v>
      </c>
      <c r="I184" s="17">
        <v>14</v>
      </c>
      <c r="J184" s="17">
        <v>16</v>
      </c>
      <c r="K184" s="17">
        <v>14</v>
      </c>
      <c r="L184" s="17">
        <v>14</v>
      </c>
      <c r="M184" s="17">
        <v>16</v>
      </c>
      <c r="N184" s="17">
        <v>16</v>
      </c>
      <c r="O184" s="17">
        <v>20</v>
      </c>
      <c r="P184" s="17">
        <v>12</v>
      </c>
      <c r="Q184" s="17">
        <v>15</v>
      </c>
      <c r="R184" s="17">
        <v>5</v>
      </c>
      <c r="S184" s="17">
        <v>13</v>
      </c>
      <c r="T184" s="17">
        <v>6</v>
      </c>
      <c r="U184" s="17">
        <v>14</v>
      </c>
      <c r="V184" s="17">
        <v>8</v>
      </c>
      <c r="W184" s="17">
        <v>16</v>
      </c>
      <c r="X184" s="17">
        <v>17</v>
      </c>
      <c r="Y184" s="17">
        <v>12</v>
      </c>
      <c r="Z184" s="17">
        <v>12</v>
      </c>
      <c r="AA184" s="17">
        <v>14</v>
      </c>
      <c r="AB184" s="17">
        <v>11</v>
      </c>
      <c r="AC184" s="17">
        <v>14</v>
      </c>
      <c r="AD184" s="17">
        <v>16</v>
      </c>
      <c r="AE184" s="17">
        <v>11</v>
      </c>
      <c r="AF184" s="17">
        <v>14</v>
      </c>
      <c r="AG184" s="17">
        <v>15</v>
      </c>
      <c r="AH184" s="17">
        <v>7</v>
      </c>
      <c r="AI184" s="17">
        <v>5</v>
      </c>
      <c r="AJ184" s="17">
        <v>16</v>
      </c>
      <c r="AK184" s="17">
        <v>3</v>
      </c>
      <c r="AL184" s="17">
        <v>13</v>
      </c>
      <c r="AM184" s="17">
        <v>12</v>
      </c>
      <c r="AN184" s="17">
        <v>17</v>
      </c>
      <c r="AO184" s="17">
        <v>11</v>
      </c>
      <c r="AP184" s="17">
        <v>7</v>
      </c>
      <c r="AQ184" s="17">
        <v>14</v>
      </c>
      <c r="AR184" s="17">
        <v>17</v>
      </c>
      <c r="AS184" s="17">
        <v>15</v>
      </c>
      <c r="AT184" s="17">
        <v>13</v>
      </c>
      <c r="AU184" s="17">
        <v>11</v>
      </c>
      <c r="AV184" s="17">
        <v>16</v>
      </c>
      <c r="AW184" s="17">
        <v>12</v>
      </c>
      <c r="AX184" s="17">
        <f t="shared" si="32"/>
        <v>2.5999999999999996</v>
      </c>
      <c r="AY184" s="38" t="s">
        <v>213</v>
      </c>
      <c r="AZ184" s="57">
        <f t="shared" si="33"/>
        <v>11.125</v>
      </c>
      <c r="BA184" s="57">
        <f t="shared" si="34"/>
        <v>16.285714285714285</v>
      </c>
      <c r="BB184" s="57">
        <f t="shared" si="35"/>
        <v>14.166666666666666</v>
      </c>
      <c r="BC184" s="57" t="str">
        <f t="shared" si="36"/>
        <v/>
      </c>
      <c r="BD184" s="57" t="str">
        <f t="shared" si="37"/>
        <v>PLM</v>
      </c>
      <c r="BE184" s="57" t="str">
        <f t="shared" si="38"/>
        <v>Sht</v>
      </c>
    </row>
    <row r="185" spans="1:57" x14ac:dyDescent="0.25">
      <c r="A185" s="73"/>
      <c r="B185" s="17" t="s">
        <v>30</v>
      </c>
      <c r="C185" s="17" t="e">
        <f>AVERAGE(INDEX(D$242:ID$242,ROWS(C$2:C185)))</f>
        <v>#REF!</v>
      </c>
      <c r="D185" s="17" t="s">
        <v>124</v>
      </c>
      <c r="E185" s="17">
        <v>138</v>
      </c>
      <c r="F185" s="17">
        <v>13</v>
      </c>
      <c r="G185" s="17">
        <v>17</v>
      </c>
      <c r="H185" s="17">
        <v>12</v>
      </c>
      <c r="I185" s="17">
        <v>14</v>
      </c>
      <c r="J185" s="17">
        <v>16</v>
      </c>
      <c r="K185" s="17">
        <v>14</v>
      </c>
      <c r="L185" s="17">
        <v>14</v>
      </c>
      <c r="M185" s="17">
        <v>16</v>
      </c>
      <c r="N185" s="17">
        <v>16</v>
      </c>
      <c r="O185" s="17">
        <v>20</v>
      </c>
      <c r="P185" s="17">
        <v>12</v>
      </c>
      <c r="Q185" s="17">
        <v>15</v>
      </c>
      <c r="R185" s="17">
        <v>5</v>
      </c>
      <c r="S185" s="17">
        <v>13</v>
      </c>
      <c r="T185" s="17">
        <v>6</v>
      </c>
      <c r="U185" s="17">
        <v>14</v>
      </c>
      <c r="V185" s="17">
        <v>8</v>
      </c>
      <c r="W185" s="17">
        <v>16</v>
      </c>
      <c r="X185" s="17">
        <v>17</v>
      </c>
      <c r="Y185" s="17">
        <v>12</v>
      </c>
      <c r="Z185" s="17">
        <v>12</v>
      </c>
      <c r="AA185" s="17">
        <v>14</v>
      </c>
      <c r="AB185" s="17">
        <v>11</v>
      </c>
      <c r="AC185" s="17">
        <v>14</v>
      </c>
      <c r="AD185" s="17">
        <v>16</v>
      </c>
      <c r="AE185" s="17">
        <v>11</v>
      </c>
      <c r="AF185" s="17">
        <v>14</v>
      </c>
      <c r="AG185" s="17">
        <v>15</v>
      </c>
      <c r="AH185" s="17">
        <v>7</v>
      </c>
      <c r="AI185" s="17">
        <v>5</v>
      </c>
      <c r="AJ185" s="17">
        <v>16</v>
      </c>
      <c r="AK185" s="17">
        <v>3</v>
      </c>
      <c r="AL185" s="17">
        <v>13</v>
      </c>
      <c r="AM185" s="17">
        <v>12</v>
      </c>
      <c r="AN185" s="17">
        <v>17</v>
      </c>
      <c r="AO185" s="17">
        <v>11</v>
      </c>
      <c r="AP185" s="17">
        <v>7</v>
      </c>
      <c r="AQ185" s="17">
        <v>14</v>
      </c>
      <c r="AR185" s="17">
        <v>17</v>
      </c>
      <c r="AS185" s="17">
        <v>15</v>
      </c>
      <c r="AT185" s="17">
        <v>13</v>
      </c>
      <c r="AU185" s="17">
        <v>11</v>
      </c>
      <c r="AV185" s="17">
        <v>16</v>
      </c>
      <c r="AW185" s="17">
        <v>12</v>
      </c>
      <c r="AX185" s="17">
        <f t="shared" si="32"/>
        <v>2.5999999999999996</v>
      </c>
      <c r="AY185" s="38" t="s">
        <v>213</v>
      </c>
      <c r="AZ185" s="57">
        <f t="shared" si="33"/>
        <v>11.125</v>
      </c>
      <c r="BA185" s="57">
        <f t="shared" si="34"/>
        <v>16.285714285714285</v>
      </c>
      <c r="BB185" s="57">
        <f t="shared" si="35"/>
        <v>14.166666666666666</v>
      </c>
      <c r="BC185" s="57" t="str">
        <f t="shared" si="36"/>
        <v/>
      </c>
      <c r="BD185" s="57" t="str">
        <f t="shared" si="37"/>
        <v>PLM</v>
      </c>
      <c r="BE185" s="57" t="str">
        <f t="shared" si="38"/>
        <v>Sht</v>
      </c>
    </row>
    <row r="186" spans="1:57" x14ac:dyDescent="0.25">
      <c r="A186" s="73"/>
      <c r="B186" s="17" t="s">
        <v>31</v>
      </c>
      <c r="C186" s="17" t="e">
        <f>AVERAGE(INDEX(D$242:ID$242,ROWS(C$2:C186)))</f>
        <v>#REF!</v>
      </c>
      <c r="D186" s="17" t="s">
        <v>124</v>
      </c>
      <c r="E186" s="17">
        <v>138</v>
      </c>
      <c r="F186" s="17">
        <v>13</v>
      </c>
      <c r="G186" s="17">
        <v>17</v>
      </c>
      <c r="H186" s="17">
        <v>12</v>
      </c>
      <c r="I186" s="17">
        <v>14</v>
      </c>
      <c r="J186" s="17">
        <v>16</v>
      </c>
      <c r="K186" s="17">
        <v>14</v>
      </c>
      <c r="L186" s="17">
        <v>14</v>
      </c>
      <c r="M186" s="17">
        <v>16</v>
      </c>
      <c r="N186" s="17">
        <v>16</v>
      </c>
      <c r="O186" s="17">
        <v>20</v>
      </c>
      <c r="P186" s="17">
        <v>12</v>
      </c>
      <c r="Q186" s="17">
        <v>15</v>
      </c>
      <c r="R186" s="17">
        <v>5</v>
      </c>
      <c r="S186" s="17">
        <v>13</v>
      </c>
      <c r="T186" s="17">
        <v>6</v>
      </c>
      <c r="U186" s="17">
        <v>14</v>
      </c>
      <c r="V186" s="17">
        <v>8</v>
      </c>
      <c r="W186" s="17">
        <v>16</v>
      </c>
      <c r="X186" s="17">
        <v>17</v>
      </c>
      <c r="Y186" s="17">
        <v>12</v>
      </c>
      <c r="Z186" s="17">
        <v>12</v>
      </c>
      <c r="AA186" s="17">
        <v>14</v>
      </c>
      <c r="AB186" s="17">
        <v>11</v>
      </c>
      <c r="AC186" s="17">
        <v>14</v>
      </c>
      <c r="AD186" s="17">
        <v>16</v>
      </c>
      <c r="AE186" s="17">
        <v>11</v>
      </c>
      <c r="AF186" s="17">
        <v>14</v>
      </c>
      <c r="AG186" s="17">
        <v>15</v>
      </c>
      <c r="AH186" s="17">
        <v>7</v>
      </c>
      <c r="AI186" s="17">
        <v>5</v>
      </c>
      <c r="AJ186" s="17">
        <v>16</v>
      </c>
      <c r="AK186" s="17">
        <v>3</v>
      </c>
      <c r="AL186" s="17">
        <v>13</v>
      </c>
      <c r="AM186" s="17">
        <v>12</v>
      </c>
      <c r="AN186" s="17">
        <v>17</v>
      </c>
      <c r="AO186" s="17">
        <v>11</v>
      </c>
      <c r="AP186" s="17">
        <v>7</v>
      </c>
      <c r="AQ186" s="17">
        <v>14</v>
      </c>
      <c r="AR186" s="17">
        <v>17</v>
      </c>
      <c r="AS186" s="17">
        <v>15</v>
      </c>
      <c r="AT186" s="17">
        <v>13</v>
      </c>
      <c r="AU186" s="17">
        <v>11</v>
      </c>
      <c r="AV186" s="17">
        <v>16</v>
      </c>
      <c r="AW186" s="17">
        <v>12</v>
      </c>
      <c r="AX186" s="17">
        <f t="shared" si="32"/>
        <v>2.5999999999999996</v>
      </c>
      <c r="AY186" s="38" t="s">
        <v>213</v>
      </c>
      <c r="AZ186" s="57">
        <f t="shared" si="33"/>
        <v>11.125</v>
      </c>
      <c r="BA186" s="57">
        <f t="shared" si="34"/>
        <v>16.285714285714285</v>
      </c>
      <c r="BB186" s="57">
        <f t="shared" si="35"/>
        <v>14.166666666666666</v>
      </c>
      <c r="BC186" s="57" t="str">
        <f t="shared" si="36"/>
        <v/>
      </c>
      <c r="BD186" s="57" t="str">
        <f t="shared" si="37"/>
        <v>PLM</v>
      </c>
      <c r="BE186" s="57" t="str">
        <f t="shared" si="38"/>
        <v>Sht</v>
      </c>
    </row>
    <row r="187" spans="1:57" x14ac:dyDescent="0.25">
      <c r="A187" s="73"/>
      <c r="B187" s="17" t="s">
        <v>32</v>
      </c>
      <c r="C187" s="17" t="e">
        <f>AVERAGE(INDEX(D$242:ID$242,ROWS(C$2:C187)))</f>
        <v>#REF!</v>
      </c>
      <c r="D187" s="17" t="s">
        <v>124</v>
      </c>
      <c r="E187" s="17">
        <v>138</v>
      </c>
      <c r="F187" s="17">
        <v>13</v>
      </c>
      <c r="G187" s="17">
        <v>17</v>
      </c>
      <c r="H187" s="17">
        <v>12</v>
      </c>
      <c r="I187" s="17">
        <v>14</v>
      </c>
      <c r="J187" s="17">
        <v>16</v>
      </c>
      <c r="K187" s="17">
        <v>14</v>
      </c>
      <c r="L187" s="17">
        <v>14</v>
      </c>
      <c r="M187" s="17">
        <v>16</v>
      </c>
      <c r="N187" s="17">
        <v>16</v>
      </c>
      <c r="O187" s="17">
        <v>20</v>
      </c>
      <c r="P187" s="17">
        <v>12</v>
      </c>
      <c r="Q187" s="17">
        <v>15</v>
      </c>
      <c r="R187" s="17">
        <v>5</v>
      </c>
      <c r="S187" s="17">
        <v>13</v>
      </c>
      <c r="T187" s="17">
        <v>6</v>
      </c>
      <c r="U187" s="17">
        <v>14</v>
      </c>
      <c r="V187" s="17">
        <v>8</v>
      </c>
      <c r="W187" s="17">
        <v>16</v>
      </c>
      <c r="X187" s="17">
        <v>17</v>
      </c>
      <c r="Y187" s="17">
        <v>12</v>
      </c>
      <c r="Z187" s="17">
        <v>12</v>
      </c>
      <c r="AA187" s="17">
        <v>14</v>
      </c>
      <c r="AB187" s="17">
        <v>11</v>
      </c>
      <c r="AC187" s="17">
        <v>14</v>
      </c>
      <c r="AD187" s="17">
        <v>16</v>
      </c>
      <c r="AE187" s="17">
        <v>11</v>
      </c>
      <c r="AF187" s="17">
        <v>14</v>
      </c>
      <c r="AG187" s="17">
        <v>15</v>
      </c>
      <c r="AH187" s="17">
        <v>7</v>
      </c>
      <c r="AI187" s="17">
        <v>5</v>
      </c>
      <c r="AJ187" s="17">
        <v>16</v>
      </c>
      <c r="AK187" s="17">
        <v>3</v>
      </c>
      <c r="AL187" s="17">
        <v>13</v>
      </c>
      <c r="AM187" s="17">
        <v>12</v>
      </c>
      <c r="AN187" s="17">
        <v>17</v>
      </c>
      <c r="AO187" s="17">
        <v>11</v>
      </c>
      <c r="AP187" s="17">
        <v>7</v>
      </c>
      <c r="AQ187" s="17">
        <v>14</v>
      </c>
      <c r="AR187" s="17">
        <v>17</v>
      </c>
      <c r="AS187" s="17">
        <v>15</v>
      </c>
      <c r="AT187" s="17">
        <v>13</v>
      </c>
      <c r="AU187" s="17">
        <v>11</v>
      </c>
      <c r="AV187" s="17">
        <v>16</v>
      </c>
      <c r="AW187" s="17">
        <v>12</v>
      </c>
      <c r="AX187" s="17">
        <f t="shared" si="32"/>
        <v>2.5999999999999996</v>
      </c>
      <c r="AY187" s="38" t="s">
        <v>213</v>
      </c>
      <c r="AZ187" s="57">
        <f t="shared" si="33"/>
        <v>11.125</v>
      </c>
      <c r="BA187" s="57">
        <f t="shared" si="34"/>
        <v>16.285714285714285</v>
      </c>
      <c r="BB187" s="57">
        <f t="shared" si="35"/>
        <v>14.166666666666666</v>
      </c>
      <c r="BC187" s="57" t="str">
        <f t="shared" si="36"/>
        <v/>
      </c>
      <c r="BD187" s="57" t="str">
        <f t="shared" si="37"/>
        <v>PLM</v>
      </c>
      <c r="BE187" s="57" t="str">
        <f t="shared" si="38"/>
        <v>Sht</v>
      </c>
    </row>
    <row r="188" spans="1:57" x14ac:dyDescent="0.25">
      <c r="A188" s="73"/>
      <c r="B188" s="17" t="s">
        <v>33</v>
      </c>
      <c r="C188" s="17" t="e">
        <f>AVERAGE(INDEX(D$242:ID$242,ROWS(C$2:C188)))</f>
        <v>#REF!</v>
      </c>
      <c r="D188" s="17" t="s">
        <v>124</v>
      </c>
      <c r="E188" s="17">
        <v>138</v>
      </c>
      <c r="F188" s="17">
        <v>13</v>
      </c>
      <c r="G188" s="17">
        <v>17</v>
      </c>
      <c r="H188" s="17">
        <v>12</v>
      </c>
      <c r="I188" s="17">
        <v>14</v>
      </c>
      <c r="J188" s="17">
        <v>16</v>
      </c>
      <c r="K188" s="17">
        <v>14</v>
      </c>
      <c r="L188" s="17">
        <v>14</v>
      </c>
      <c r="M188" s="17">
        <v>16</v>
      </c>
      <c r="N188" s="17">
        <v>16</v>
      </c>
      <c r="O188" s="17">
        <v>20</v>
      </c>
      <c r="P188" s="17">
        <v>12</v>
      </c>
      <c r="Q188" s="17">
        <v>15</v>
      </c>
      <c r="R188" s="17">
        <v>5</v>
      </c>
      <c r="S188" s="17">
        <v>13</v>
      </c>
      <c r="T188" s="17">
        <v>6</v>
      </c>
      <c r="U188" s="17">
        <v>14</v>
      </c>
      <c r="V188" s="17">
        <v>8</v>
      </c>
      <c r="W188" s="17">
        <v>16</v>
      </c>
      <c r="X188" s="17">
        <v>17</v>
      </c>
      <c r="Y188" s="17">
        <v>12</v>
      </c>
      <c r="Z188" s="17">
        <v>12</v>
      </c>
      <c r="AA188" s="17">
        <v>14</v>
      </c>
      <c r="AB188" s="17">
        <v>11</v>
      </c>
      <c r="AC188" s="17">
        <v>14</v>
      </c>
      <c r="AD188" s="17">
        <v>16</v>
      </c>
      <c r="AE188" s="17">
        <v>11</v>
      </c>
      <c r="AF188" s="17">
        <v>14</v>
      </c>
      <c r="AG188" s="17">
        <v>15</v>
      </c>
      <c r="AH188" s="17">
        <v>7</v>
      </c>
      <c r="AI188" s="17">
        <v>5</v>
      </c>
      <c r="AJ188" s="17">
        <v>16</v>
      </c>
      <c r="AK188" s="17">
        <v>3</v>
      </c>
      <c r="AL188" s="17">
        <v>13</v>
      </c>
      <c r="AM188" s="17">
        <v>12</v>
      </c>
      <c r="AN188" s="17">
        <v>17</v>
      </c>
      <c r="AO188" s="17">
        <v>11</v>
      </c>
      <c r="AP188" s="17">
        <v>7</v>
      </c>
      <c r="AQ188" s="17">
        <v>14</v>
      </c>
      <c r="AR188" s="17">
        <v>17</v>
      </c>
      <c r="AS188" s="17">
        <v>15</v>
      </c>
      <c r="AT188" s="17">
        <v>13</v>
      </c>
      <c r="AU188" s="17">
        <v>11</v>
      </c>
      <c r="AV188" s="17">
        <v>16</v>
      </c>
      <c r="AW188" s="17">
        <v>12</v>
      </c>
      <c r="AX188" s="17">
        <f t="shared" si="32"/>
        <v>2.5999999999999996</v>
      </c>
      <c r="AY188" s="38" t="s">
        <v>213</v>
      </c>
      <c r="AZ188" s="57">
        <f t="shared" si="33"/>
        <v>11.125</v>
      </c>
      <c r="BA188" s="57">
        <f t="shared" si="34"/>
        <v>16.285714285714285</v>
      </c>
      <c r="BB188" s="57">
        <f t="shared" si="35"/>
        <v>14.166666666666666</v>
      </c>
      <c r="BC188" s="57" t="str">
        <f t="shared" si="36"/>
        <v/>
      </c>
      <c r="BD188" s="57" t="str">
        <f t="shared" si="37"/>
        <v>PLM</v>
      </c>
      <c r="BE188" s="57" t="str">
        <f t="shared" si="38"/>
        <v>Sht</v>
      </c>
    </row>
    <row r="189" spans="1:57" x14ac:dyDescent="0.25">
      <c r="A189" s="73"/>
      <c r="B189" s="17" t="s">
        <v>34</v>
      </c>
      <c r="C189" s="17" t="e">
        <f>AVERAGE(INDEX(D$242:ID$242,ROWS(C$2:C189)))</f>
        <v>#REF!</v>
      </c>
      <c r="D189" s="17" t="s">
        <v>124</v>
      </c>
      <c r="E189" s="17">
        <v>138</v>
      </c>
      <c r="F189" s="17">
        <v>13</v>
      </c>
      <c r="G189" s="17">
        <v>17</v>
      </c>
      <c r="H189" s="17">
        <v>12</v>
      </c>
      <c r="I189" s="17">
        <v>14</v>
      </c>
      <c r="J189" s="17">
        <v>16</v>
      </c>
      <c r="K189" s="17">
        <v>14</v>
      </c>
      <c r="L189" s="17">
        <v>14</v>
      </c>
      <c r="M189" s="17">
        <v>16</v>
      </c>
      <c r="N189" s="17">
        <v>16</v>
      </c>
      <c r="O189" s="17">
        <v>20</v>
      </c>
      <c r="P189" s="17">
        <v>12</v>
      </c>
      <c r="Q189" s="17">
        <v>15</v>
      </c>
      <c r="R189" s="17">
        <v>5</v>
      </c>
      <c r="S189" s="17">
        <v>13</v>
      </c>
      <c r="T189" s="17">
        <v>6</v>
      </c>
      <c r="U189" s="17">
        <v>14</v>
      </c>
      <c r="V189" s="17">
        <v>8</v>
      </c>
      <c r="W189" s="17">
        <v>16</v>
      </c>
      <c r="X189" s="17">
        <v>17</v>
      </c>
      <c r="Y189" s="17">
        <v>12</v>
      </c>
      <c r="Z189" s="17">
        <v>12</v>
      </c>
      <c r="AA189" s="17">
        <v>14</v>
      </c>
      <c r="AB189" s="17">
        <v>11</v>
      </c>
      <c r="AC189" s="17">
        <v>14</v>
      </c>
      <c r="AD189" s="17">
        <v>16</v>
      </c>
      <c r="AE189" s="17">
        <v>11</v>
      </c>
      <c r="AF189" s="17">
        <v>14</v>
      </c>
      <c r="AG189" s="17">
        <v>15</v>
      </c>
      <c r="AH189" s="17">
        <v>7</v>
      </c>
      <c r="AI189" s="17">
        <v>5</v>
      </c>
      <c r="AJ189" s="17">
        <v>16</v>
      </c>
      <c r="AK189" s="17">
        <v>3</v>
      </c>
      <c r="AL189" s="17">
        <v>13</v>
      </c>
      <c r="AM189" s="17">
        <v>12</v>
      </c>
      <c r="AN189" s="17">
        <v>17</v>
      </c>
      <c r="AO189" s="17">
        <v>11</v>
      </c>
      <c r="AP189" s="17">
        <v>7</v>
      </c>
      <c r="AQ189" s="17">
        <v>14</v>
      </c>
      <c r="AR189" s="17">
        <v>17</v>
      </c>
      <c r="AS189" s="17">
        <v>15</v>
      </c>
      <c r="AT189" s="17">
        <v>13</v>
      </c>
      <c r="AU189" s="17">
        <v>11</v>
      </c>
      <c r="AV189" s="17">
        <v>16</v>
      </c>
      <c r="AW189" s="17">
        <v>12</v>
      </c>
      <c r="AX189" s="17">
        <f t="shared" si="32"/>
        <v>2.5999999999999996</v>
      </c>
      <c r="AY189" s="38" t="s">
        <v>213</v>
      </c>
      <c r="AZ189" s="57">
        <f t="shared" si="33"/>
        <v>11.125</v>
      </c>
      <c r="BA189" s="57">
        <f t="shared" si="34"/>
        <v>16.285714285714285</v>
      </c>
      <c r="BB189" s="57">
        <f t="shared" si="35"/>
        <v>14.166666666666666</v>
      </c>
      <c r="BC189" s="57" t="str">
        <f t="shared" si="36"/>
        <v/>
      </c>
      <c r="BD189" s="57" t="str">
        <f t="shared" si="37"/>
        <v>PLM</v>
      </c>
      <c r="BE189" s="57" t="str">
        <f t="shared" si="38"/>
        <v>Sht</v>
      </c>
    </row>
    <row r="190" spans="1:57" x14ac:dyDescent="0.25">
      <c r="A190" s="73"/>
      <c r="B190" s="17" t="s">
        <v>35</v>
      </c>
      <c r="C190" s="17" t="e">
        <f>AVERAGE(INDEX(D$242:ID$242,ROWS(C$2:C190)))</f>
        <v>#REF!</v>
      </c>
      <c r="D190" s="17" t="s">
        <v>124</v>
      </c>
      <c r="E190" s="17">
        <v>138</v>
      </c>
      <c r="F190" s="17">
        <v>13</v>
      </c>
      <c r="G190" s="17">
        <v>17</v>
      </c>
      <c r="H190" s="17">
        <v>12</v>
      </c>
      <c r="I190" s="17">
        <v>14</v>
      </c>
      <c r="J190" s="17">
        <v>16</v>
      </c>
      <c r="K190" s="17">
        <v>14</v>
      </c>
      <c r="L190" s="17">
        <v>14</v>
      </c>
      <c r="M190" s="17">
        <v>16</v>
      </c>
      <c r="N190" s="17">
        <v>16</v>
      </c>
      <c r="O190" s="17">
        <v>20</v>
      </c>
      <c r="P190" s="17">
        <v>12</v>
      </c>
      <c r="Q190" s="17">
        <v>15</v>
      </c>
      <c r="R190" s="17">
        <v>5</v>
      </c>
      <c r="S190" s="17">
        <v>13</v>
      </c>
      <c r="T190" s="17">
        <v>6</v>
      </c>
      <c r="U190" s="17">
        <v>14</v>
      </c>
      <c r="V190" s="17">
        <v>8</v>
      </c>
      <c r="W190" s="17">
        <v>16</v>
      </c>
      <c r="X190" s="17">
        <v>17</v>
      </c>
      <c r="Y190" s="17">
        <v>12</v>
      </c>
      <c r="Z190" s="17">
        <v>12</v>
      </c>
      <c r="AA190" s="17">
        <v>14</v>
      </c>
      <c r="AB190" s="17">
        <v>11</v>
      </c>
      <c r="AC190" s="17">
        <v>14</v>
      </c>
      <c r="AD190" s="17">
        <v>16</v>
      </c>
      <c r="AE190" s="17">
        <v>11</v>
      </c>
      <c r="AF190" s="17">
        <v>14</v>
      </c>
      <c r="AG190" s="17">
        <v>15</v>
      </c>
      <c r="AH190" s="17">
        <v>7</v>
      </c>
      <c r="AI190" s="17">
        <v>5</v>
      </c>
      <c r="AJ190" s="17">
        <v>16</v>
      </c>
      <c r="AK190" s="17">
        <v>3</v>
      </c>
      <c r="AL190" s="17">
        <v>13</v>
      </c>
      <c r="AM190" s="17">
        <v>12</v>
      </c>
      <c r="AN190" s="17">
        <v>17</v>
      </c>
      <c r="AO190" s="17">
        <v>11</v>
      </c>
      <c r="AP190" s="17">
        <v>7</v>
      </c>
      <c r="AQ190" s="17">
        <v>14</v>
      </c>
      <c r="AR190" s="17">
        <v>17</v>
      </c>
      <c r="AS190" s="17">
        <v>15</v>
      </c>
      <c r="AT190" s="17">
        <v>13</v>
      </c>
      <c r="AU190" s="17">
        <v>11</v>
      </c>
      <c r="AV190" s="17">
        <v>16</v>
      </c>
      <c r="AW190" s="17">
        <v>12</v>
      </c>
      <c r="AX190" s="17">
        <f t="shared" si="32"/>
        <v>2.5999999999999996</v>
      </c>
      <c r="AY190" s="38" t="s">
        <v>213</v>
      </c>
      <c r="AZ190" s="57">
        <f t="shared" si="33"/>
        <v>11.125</v>
      </c>
      <c r="BA190" s="57">
        <f t="shared" si="34"/>
        <v>16.285714285714285</v>
      </c>
      <c r="BB190" s="57">
        <f t="shared" si="35"/>
        <v>14.166666666666666</v>
      </c>
      <c r="BC190" s="57" t="str">
        <f t="shared" si="36"/>
        <v/>
      </c>
      <c r="BD190" s="57" t="str">
        <f t="shared" si="37"/>
        <v>PLM</v>
      </c>
      <c r="BE190" s="57" t="str">
        <f t="shared" si="38"/>
        <v>Sht</v>
      </c>
    </row>
    <row r="191" spans="1:57" x14ac:dyDescent="0.25">
      <c r="A191" s="73"/>
      <c r="B191" s="17" t="s">
        <v>36</v>
      </c>
      <c r="C191" s="17" t="e">
        <f>AVERAGE(INDEX(D$242:ID$242,ROWS(C$2:C191)))</f>
        <v>#REF!</v>
      </c>
      <c r="D191" s="17" t="s">
        <v>124</v>
      </c>
      <c r="E191" s="17">
        <v>138</v>
      </c>
      <c r="F191" s="17">
        <v>13</v>
      </c>
      <c r="G191" s="17">
        <v>17</v>
      </c>
      <c r="H191" s="17">
        <v>12</v>
      </c>
      <c r="I191" s="17">
        <v>14</v>
      </c>
      <c r="J191" s="17">
        <v>16</v>
      </c>
      <c r="K191" s="17">
        <v>14</v>
      </c>
      <c r="L191" s="17">
        <v>14</v>
      </c>
      <c r="M191" s="17">
        <v>16</v>
      </c>
      <c r="N191" s="17">
        <v>16</v>
      </c>
      <c r="O191" s="17">
        <v>20</v>
      </c>
      <c r="P191" s="17">
        <v>12</v>
      </c>
      <c r="Q191" s="17">
        <v>15</v>
      </c>
      <c r="R191" s="17">
        <v>5</v>
      </c>
      <c r="S191" s="17">
        <v>13</v>
      </c>
      <c r="T191" s="17">
        <v>6</v>
      </c>
      <c r="U191" s="17">
        <v>14</v>
      </c>
      <c r="V191" s="17">
        <v>8</v>
      </c>
      <c r="W191" s="17">
        <v>16</v>
      </c>
      <c r="X191" s="17">
        <v>17</v>
      </c>
      <c r="Y191" s="17">
        <v>12</v>
      </c>
      <c r="Z191" s="17">
        <v>12</v>
      </c>
      <c r="AA191" s="17">
        <v>14</v>
      </c>
      <c r="AB191" s="17">
        <v>11</v>
      </c>
      <c r="AC191" s="17">
        <v>14</v>
      </c>
      <c r="AD191" s="17">
        <v>16</v>
      </c>
      <c r="AE191" s="17">
        <v>11</v>
      </c>
      <c r="AF191" s="17">
        <v>14</v>
      </c>
      <c r="AG191" s="17">
        <v>15</v>
      </c>
      <c r="AH191" s="17">
        <v>7</v>
      </c>
      <c r="AI191" s="17">
        <v>5</v>
      </c>
      <c r="AJ191" s="17">
        <v>16</v>
      </c>
      <c r="AK191" s="17">
        <v>3</v>
      </c>
      <c r="AL191" s="17">
        <v>13</v>
      </c>
      <c r="AM191" s="17">
        <v>12</v>
      </c>
      <c r="AN191" s="17">
        <v>17</v>
      </c>
      <c r="AO191" s="17">
        <v>11</v>
      </c>
      <c r="AP191" s="17">
        <v>7</v>
      </c>
      <c r="AQ191" s="17">
        <v>14</v>
      </c>
      <c r="AR191" s="17">
        <v>17</v>
      </c>
      <c r="AS191" s="17">
        <v>15</v>
      </c>
      <c r="AT191" s="17">
        <v>13</v>
      </c>
      <c r="AU191" s="17">
        <v>11</v>
      </c>
      <c r="AV191" s="17">
        <v>16</v>
      </c>
      <c r="AW191" s="17">
        <v>12</v>
      </c>
      <c r="AX191" s="17">
        <f t="shared" si="32"/>
        <v>2.5999999999999996</v>
      </c>
      <c r="AY191" s="38" t="s">
        <v>213</v>
      </c>
      <c r="AZ191" s="57">
        <f t="shared" si="33"/>
        <v>11.125</v>
      </c>
      <c r="BA191" s="57">
        <f t="shared" si="34"/>
        <v>16.285714285714285</v>
      </c>
      <c r="BB191" s="57">
        <f t="shared" si="35"/>
        <v>14.166666666666666</v>
      </c>
      <c r="BC191" s="57" t="str">
        <f t="shared" si="36"/>
        <v/>
      </c>
      <c r="BD191" s="57" t="str">
        <f t="shared" si="37"/>
        <v>PLM</v>
      </c>
      <c r="BE191" s="57" t="str">
        <f t="shared" si="38"/>
        <v>Sht</v>
      </c>
    </row>
    <row r="192" spans="1:57" x14ac:dyDescent="0.25">
      <c r="A192" s="73"/>
      <c r="B192" s="17" t="s">
        <v>37</v>
      </c>
      <c r="C192" s="17" t="e">
        <f>AVERAGE(INDEX(D$242:ID$242,ROWS(C$2:C192)))</f>
        <v>#REF!</v>
      </c>
      <c r="D192" s="17" t="s">
        <v>124</v>
      </c>
      <c r="E192" s="17">
        <v>138</v>
      </c>
      <c r="F192" s="17">
        <v>13</v>
      </c>
      <c r="G192" s="17">
        <v>17</v>
      </c>
      <c r="H192" s="17">
        <v>12</v>
      </c>
      <c r="I192" s="17">
        <v>14</v>
      </c>
      <c r="J192" s="17">
        <v>16</v>
      </c>
      <c r="K192" s="17">
        <v>14</v>
      </c>
      <c r="L192" s="17">
        <v>14</v>
      </c>
      <c r="M192" s="17">
        <v>16</v>
      </c>
      <c r="N192" s="17">
        <v>16</v>
      </c>
      <c r="O192" s="17">
        <v>20</v>
      </c>
      <c r="P192" s="17">
        <v>12</v>
      </c>
      <c r="Q192" s="17">
        <v>15</v>
      </c>
      <c r="R192" s="17">
        <v>5</v>
      </c>
      <c r="S192" s="17">
        <v>13</v>
      </c>
      <c r="T192" s="17">
        <v>6</v>
      </c>
      <c r="U192" s="17">
        <v>14</v>
      </c>
      <c r="V192" s="17">
        <v>8</v>
      </c>
      <c r="W192" s="17">
        <v>16</v>
      </c>
      <c r="X192" s="17">
        <v>17</v>
      </c>
      <c r="Y192" s="17">
        <v>12</v>
      </c>
      <c r="Z192" s="17">
        <v>12</v>
      </c>
      <c r="AA192" s="17">
        <v>14</v>
      </c>
      <c r="AB192" s="17">
        <v>11</v>
      </c>
      <c r="AC192" s="17">
        <v>14</v>
      </c>
      <c r="AD192" s="17">
        <v>16</v>
      </c>
      <c r="AE192" s="17">
        <v>11</v>
      </c>
      <c r="AF192" s="17">
        <v>14</v>
      </c>
      <c r="AG192" s="17">
        <v>15</v>
      </c>
      <c r="AH192" s="17">
        <v>7</v>
      </c>
      <c r="AI192" s="17">
        <v>5</v>
      </c>
      <c r="AJ192" s="17">
        <v>16</v>
      </c>
      <c r="AK192" s="17">
        <v>3</v>
      </c>
      <c r="AL192" s="17">
        <v>13</v>
      </c>
      <c r="AM192" s="17">
        <v>12</v>
      </c>
      <c r="AN192" s="17">
        <v>17</v>
      </c>
      <c r="AO192" s="17">
        <v>11</v>
      </c>
      <c r="AP192" s="17">
        <v>7</v>
      </c>
      <c r="AQ192" s="17">
        <v>14</v>
      </c>
      <c r="AR192" s="17">
        <v>17</v>
      </c>
      <c r="AS192" s="17">
        <v>15</v>
      </c>
      <c r="AT192" s="17">
        <v>13</v>
      </c>
      <c r="AU192" s="17">
        <v>11</v>
      </c>
      <c r="AV192" s="17">
        <v>16</v>
      </c>
      <c r="AW192" s="17">
        <v>12</v>
      </c>
      <c r="AX192" s="17">
        <f t="shared" si="32"/>
        <v>2.5999999999999996</v>
      </c>
      <c r="AY192" s="38" t="s">
        <v>213</v>
      </c>
      <c r="AZ192" s="57">
        <f t="shared" si="33"/>
        <v>11.125</v>
      </c>
      <c r="BA192" s="57">
        <f t="shared" si="34"/>
        <v>16.285714285714285</v>
      </c>
      <c r="BB192" s="57">
        <f t="shared" si="35"/>
        <v>14.166666666666666</v>
      </c>
      <c r="BC192" s="57" t="str">
        <f t="shared" si="36"/>
        <v/>
      </c>
      <c r="BD192" s="57" t="str">
        <f t="shared" si="37"/>
        <v>PLM</v>
      </c>
      <c r="BE192" s="57" t="str">
        <f t="shared" si="38"/>
        <v>Sht</v>
      </c>
    </row>
    <row r="193" spans="1:57" x14ac:dyDescent="0.25">
      <c r="A193" s="73"/>
      <c r="B193" s="17" t="s">
        <v>38</v>
      </c>
      <c r="C193" s="17" t="e">
        <f>AVERAGE(INDEX(D$242:ID$242,ROWS(C$2:C193)))</f>
        <v>#REF!</v>
      </c>
      <c r="D193" s="17" t="s">
        <v>124</v>
      </c>
      <c r="E193" s="17">
        <v>138</v>
      </c>
      <c r="F193" s="17">
        <v>13</v>
      </c>
      <c r="G193" s="17">
        <v>17</v>
      </c>
      <c r="H193" s="17">
        <v>12</v>
      </c>
      <c r="I193" s="17">
        <v>14</v>
      </c>
      <c r="J193" s="17">
        <v>16</v>
      </c>
      <c r="K193" s="17">
        <v>14</v>
      </c>
      <c r="L193" s="17">
        <v>14</v>
      </c>
      <c r="M193" s="17">
        <v>16</v>
      </c>
      <c r="N193" s="17">
        <v>16</v>
      </c>
      <c r="O193" s="17">
        <v>20</v>
      </c>
      <c r="P193" s="17">
        <v>12</v>
      </c>
      <c r="Q193" s="17">
        <v>15</v>
      </c>
      <c r="R193" s="17">
        <v>5</v>
      </c>
      <c r="S193" s="17">
        <v>13</v>
      </c>
      <c r="T193" s="17">
        <v>6</v>
      </c>
      <c r="U193" s="17">
        <v>14</v>
      </c>
      <c r="V193" s="17">
        <v>8</v>
      </c>
      <c r="W193" s="17">
        <v>16</v>
      </c>
      <c r="X193" s="17">
        <v>17</v>
      </c>
      <c r="Y193" s="17">
        <v>12</v>
      </c>
      <c r="Z193" s="17">
        <v>12</v>
      </c>
      <c r="AA193" s="17">
        <v>14</v>
      </c>
      <c r="AB193" s="17">
        <v>11</v>
      </c>
      <c r="AC193" s="17">
        <v>14</v>
      </c>
      <c r="AD193" s="17">
        <v>16</v>
      </c>
      <c r="AE193" s="17">
        <v>11</v>
      </c>
      <c r="AF193" s="17">
        <v>14</v>
      </c>
      <c r="AG193" s="17">
        <v>15</v>
      </c>
      <c r="AH193" s="17">
        <v>7</v>
      </c>
      <c r="AI193" s="17">
        <v>5</v>
      </c>
      <c r="AJ193" s="17">
        <v>16</v>
      </c>
      <c r="AK193" s="17">
        <v>3</v>
      </c>
      <c r="AL193" s="17">
        <v>13</v>
      </c>
      <c r="AM193" s="17">
        <v>12</v>
      </c>
      <c r="AN193" s="17">
        <v>17</v>
      </c>
      <c r="AO193" s="17">
        <v>11</v>
      </c>
      <c r="AP193" s="17">
        <v>7</v>
      </c>
      <c r="AQ193" s="17">
        <v>14</v>
      </c>
      <c r="AR193" s="17">
        <v>17</v>
      </c>
      <c r="AS193" s="17">
        <v>15</v>
      </c>
      <c r="AT193" s="17">
        <v>13</v>
      </c>
      <c r="AU193" s="17">
        <v>11</v>
      </c>
      <c r="AV193" s="17">
        <v>16</v>
      </c>
      <c r="AW193" s="17">
        <v>12</v>
      </c>
      <c r="AX193" s="17">
        <f t="shared" si="32"/>
        <v>2.5999999999999996</v>
      </c>
      <c r="AY193" s="38" t="s">
        <v>213</v>
      </c>
      <c r="AZ193" s="57">
        <f t="shared" si="33"/>
        <v>11.125</v>
      </c>
      <c r="BA193" s="57">
        <f t="shared" si="34"/>
        <v>16.285714285714285</v>
      </c>
      <c r="BB193" s="57">
        <f t="shared" si="35"/>
        <v>14.166666666666666</v>
      </c>
      <c r="BC193" s="57" t="str">
        <f t="shared" si="36"/>
        <v/>
      </c>
      <c r="BD193" s="57" t="str">
        <f t="shared" si="37"/>
        <v>PLM</v>
      </c>
      <c r="BE193" s="57" t="str">
        <f t="shared" si="38"/>
        <v>Sht</v>
      </c>
    </row>
    <row r="194" spans="1:57" x14ac:dyDescent="0.25">
      <c r="A194" s="73"/>
      <c r="B194" s="17" t="s">
        <v>39</v>
      </c>
      <c r="C194" s="17" t="e">
        <f>AVERAGE(INDEX(D$242:ID$242,ROWS(C$2:C194)))</f>
        <v>#REF!</v>
      </c>
      <c r="D194" s="17" t="s">
        <v>124</v>
      </c>
      <c r="E194" s="17">
        <v>138</v>
      </c>
      <c r="F194" s="17">
        <v>13</v>
      </c>
      <c r="G194" s="17">
        <v>17</v>
      </c>
      <c r="H194" s="17">
        <v>12</v>
      </c>
      <c r="I194" s="17">
        <v>14</v>
      </c>
      <c r="J194" s="17">
        <v>16</v>
      </c>
      <c r="K194" s="17">
        <v>14</v>
      </c>
      <c r="L194" s="17">
        <v>14</v>
      </c>
      <c r="M194" s="17">
        <v>16</v>
      </c>
      <c r="N194" s="17">
        <v>16</v>
      </c>
      <c r="O194" s="17">
        <v>20</v>
      </c>
      <c r="P194" s="17">
        <v>12</v>
      </c>
      <c r="Q194" s="17">
        <v>15</v>
      </c>
      <c r="R194" s="17">
        <v>5</v>
      </c>
      <c r="S194" s="17">
        <v>13</v>
      </c>
      <c r="T194" s="17">
        <v>6</v>
      </c>
      <c r="U194" s="17">
        <v>14</v>
      </c>
      <c r="V194" s="17">
        <v>8</v>
      </c>
      <c r="W194" s="17">
        <v>16</v>
      </c>
      <c r="X194" s="17">
        <v>17</v>
      </c>
      <c r="Y194" s="17">
        <v>12</v>
      </c>
      <c r="Z194" s="17">
        <v>12</v>
      </c>
      <c r="AA194" s="17">
        <v>14</v>
      </c>
      <c r="AB194" s="17">
        <v>11</v>
      </c>
      <c r="AC194" s="17">
        <v>14</v>
      </c>
      <c r="AD194" s="17">
        <v>16</v>
      </c>
      <c r="AE194" s="17">
        <v>11</v>
      </c>
      <c r="AF194" s="17">
        <v>14</v>
      </c>
      <c r="AG194" s="17">
        <v>15</v>
      </c>
      <c r="AH194" s="17">
        <v>7</v>
      </c>
      <c r="AI194" s="17">
        <v>5</v>
      </c>
      <c r="AJ194" s="17">
        <v>16</v>
      </c>
      <c r="AK194" s="17">
        <v>3</v>
      </c>
      <c r="AL194" s="17">
        <v>13</v>
      </c>
      <c r="AM194" s="17">
        <v>12</v>
      </c>
      <c r="AN194" s="17">
        <v>17</v>
      </c>
      <c r="AO194" s="17">
        <v>11</v>
      </c>
      <c r="AP194" s="17">
        <v>7</v>
      </c>
      <c r="AQ194" s="17">
        <v>14</v>
      </c>
      <c r="AR194" s="17">
        <v>17</v>
      </c>
      <c r="AS194" s="17">
        <v>15</v>
      </c>
      <c r="AT194" s="17">
        <v>13</v>
      </c>
      <c r="AU194" s="17">
        <v>11</v>
      </c>
      <c r="AV194" s="17">
        <v>16</v>
      </c>
      <c r="AW194" s="17">
        <v>12</v>
      </c>
      <c r="AX194" s="17">
        <f t="shared" si="32"/>
        <v>2.5999999999999996</v>
      </c>
      <c r="AY194" s="38" t="s">
        <v>213</v>
      </c>
      <c r="AZ194" s="57">
        <f t="shared" si="33"/>
        <v>11.125</v>
      </c>
      <c r="BA194" s="57">
        <f t="shared" si="34"/>
        <v>16.285714285714285</v>
      </c>
      <c r="BB194" s="57">
        <f t="shared" si="35"/>
        <v>14.166666666666666</v>
      </c>
      <c r="BC194" s="57" t="str">
        <f t="shared" si="36"/>
        <v/>
      </c>
      <c r="BD194" s="57" t="str">
        <f t="shared" si="37"/>
        <v>PLM</v>
      </c>
      <c r="BE194" s="57" t="str">
        <f t="shared" si="38"/>
        <v>Sht</v>
      </c>
    </row>
    <row r="195" spans="1:57" x14ac:dyDescent="0.25">
      <c r="A195" s="73"/>
      <c r="B195" s="17" t="s">
        <v>40</v>
      </c>
      <c r="C195" s="17" t="e">
        <f>AVERAGE(INDEX(D$242:ID$242,ROWS(C$2:C195)))</f>
        <v>#REF!</v>
      </c>
      <c r="D195" s="17" t="s">
        <v>124</v>
      </c>
      <c r="E195" s="17">
        <v>138</v>
      </c>
      <c r="F195" s="17">
        <v>13</v>
      </c>
      <c r="G195" s="17">
        <v>17</v>
      </c>
      <c r="H195" s="17">
        <v>12</v>
      </c>
      <c r="I195" s="17">
        <v>14</v>
      </c>
      <c r="J195" s="17">
        <v>16</v>
      </c>
      <c r="K195" s="17">
        <v>14</v>
      </c>
      <c r="L195" s="17">
        <v>14</v>
      </c>
      <c r="M195" s="17">
        <v>16</v>
      </c>
      <c r="N195" s="17">
        <v>16</v>
      </c>
      <c r="O195" s="17">
        <v>20</v>
      </c>
      <c r="P195" s="17">
        <v>12</v>
      </c>
      <c r="Q195" s="17">
        <v>15</v>
      </c>
      <c r="R195" s="17">
        <v>5</v>
      </c>
      <c r="S195" s="17">
        <v>13</v>
      </c>
      <c r="T195" s="17">
        <v>6</v>
      </c>
      <c r="U195" s="17">
        <v>14</v>
      </c>
      <c r="V195" s="17">
        <v>8</v>
      </c>
      <c r="W195" s="17">
        <v>16</v>
      </c>
      <c r="X195" s="17">
        <v>17</v>
      </c>
      <c r="Y195" s="17">
        <v>12</v>
      </c>
      <c r="Z195" s="17">
        <v>12</v>
      </c>
      <c r="AA195" s="17">
        <v>14</v>
      </c>
      <c r="AB195" s="17">
        <v>11</v>
      </c>
      <c r="AC195" s="17">
        <v>14</v>
      </c>
      <c r="AD195" s="17">
        <v>16</v>
      </c>
      <c r="AE195" s="17">
        <v>11</v>
      </c>
      <c r="AF195" s="17">
        <v>14</v>
      </c>
      <c r="AG195" s="17">
        <v>15</v>
      </c>
      <c r="AH195" s="17">
        <v>7</v>
      </c>
      <c r="AI195" s="17">
        <v>5</v>
      </c>
      <c r="AJ195" s="17">
        <v>16</v>
      </c>
      <c r="AK195" s="17">
        <v>3</v>
      </c>
      <c r="AL195" s="17">
        <v>13</v>
      </c>
      <c r="AM195" s="17">
        <v>12</v>
      </c>
      <c r="AN195" s="17">
        <v>17</v>
      </c>
      <c r="AO195" s="17">
        <v>11</v>
      </c>
      <c r="AP195" s="17">
        <v>7</v>
      </c>
      <c r="AQ195" s="17">
        <v>14</v>
      </c>
      <c r="AR195" s="17">
        <v>17</v>
      </c>
      <c r="AS195" s="17">
        <v>15</v>
      </c>
      <c r="AT195" s="17">
        <v>13</v>
      </c>
      <c r="AU195" s="17">
        <v>11</v>
      </c>
      <c r="AV195" s="17">
        <v>16</v>
      </c>
      <c r="AW195" s="17">
        <v>12</v>
      </c>
      <c r="AX195" s="17">
        <f t="shared" ref="AX195:AX235" si="39">(AVERAGE(MAX(AW195,AU195),AV195,AR195,AQ195,AN195)-AVERAGE(AL195,AP195,AS195,AT195,Q195))</f>
        <v>2.5999999999999996</v>
      </c>
      <c r="AY195" s="38" t="s">
        <v>213</v>
      </c>
      <c r="AZ195" s="57">
        <f t="shared" ref="AZ195:AZ234" si="40">AVERAGE(AL195,AP195,AS195,AT195,V195,AH195,F195,F195)</f>
        <v>11.125</v>
      </c>
      <c r="BA195" s="57">
        <f t="shared" ref="BA195:BA234" si="41">AVERAGE(G195,G195,W195,AD195,AF195,AR195,AN195)</f>
        <v>16.285714285714285</v>
      </c>
      <c r="BB195" s="57">
        <f t="shared" ref="BB195:BB234" si="42">AVERAGE(G195,G195,U195,AQ195,AU195,AW195)</f>
        <v>14.166666666666666</v>
      </c>
      <c r="BC195" s="57" t="str">
        <f t="shared" ref="BC195:BC235" si="43">IF(AZ195&gt;(AZ$237), "TW", "")</f>
        <v/>
      </c>
      <c r="BD195" s="57" t="str">
        <f t="shared" ref="BD195:BD235" si="44">IF(BA195&gt;(BA$237), "PLM", "")</f>
        <v>PLM</v>
      </c>
      <c r="BE195" s="57" t="str">
        <f t="shared" ref="BE195:BE235" si="45">IF(BB195&gt;(BB$237), "Sht", "")</f>
        <v>Sht</v>
      </c>
    </row>
    <row r="196" spans="1:57" x14ac:dyDescent="0.25">
      <c r="A196" s="73"/>
      <c r="B196" s="17" t="s">
        <v>41</v>
      </c>
      <c r="C196" s="17" t="e">
        <f>AVERAGE(INDEX(D$242:ID$242,ROWS(C$2:C196)))</f>
        <v>#REF!</v>
      </c>
      <c r="D196" s="17" t="s">
        <v>124</v>
      </c>
      <c r="E196" s="17">
        <v>138</v>
      </c>
      <c r="F196" s="17">
        <v>13</v>
      </c>
      <c r="G196" s="17">
        <v>17</v>
      </c>
      <c r="H196" s="17">
        <v>12</v>
      </c>
      <c r="I196" s="17">
        <v>14</v>
      </c>
      <c r="J196" s="17">
        <v>16</v>
      </c>
      <c r="K196" s="17">
        <v>14</v>
      </c>
      <c r="L196" s="17">
        <v>14</v>
      </c>
      <c r="M196" s="17">
        <v>16</v>
      </c>
      <c r="N196" s="17">
        <v>16</v>
      </c>
      <c r="O196" s="17">
        <v>20</v>
      </c>
      <c r="P196" s="17">
        <v>12</v>
      </c>
      <c r="Q196" s="17">
        <v>15</v>
      </c>
      <c r="R196" s="17">
        <v>5</v>
      </c>
      <c r="S196" s="17">
        <v>13</v>
      </c>
      <c r="T196" s="17">
        <v>6</v>
      </c>
      <c r="U196" s="17">
        <v>14</v>
      </c>
      <c r="V196" s="17">
        <v>8</v>
      </c>
      <c r="W196" s="17">
        <v>16</v>
      </c>
      <c r="X196" s="17">
        <v>17</v>
      </c>
      <c r="Y196" s="17">
        <v>12</v>
      </c>
      <c r="Z196" s="17">
        <v>12</v>
      </c>
      <c r="AA196" s="17">
        <v>14</v>
      </c>
      <c r="AB196" s="17">
        <v>11</v>
      </c>
      <c r="AC196" s="17">
        <v>14</v>
      </c>
      <c r="AD196" s="17">
        <v>16</v>
      </c>
      <c r="AE196" s="17">
        <v>11</v>
      </c>
      <c r="AF196" s="17">
        <v>14</v>
      </c>
      <c r="AG196" s="17">
        <v>15</v>
      </c>
      <c r="AH196" s="17">
        <v>7</v>
      </c>
      <c r="AI196" s="17">
        <v>5</v>
      </c>
      <c r="AJ196" s="17">
        <v>16</v>
      </c>
      <c r="AK196" s="17">
        <v>3</v>
      </c>
      <c r="AL196" s="17">
        <v>13</v>
      </c>
      <c r="AM196" s="17">
        <v>12</v>
      </c>
      <c r="AN196" s="17">
        <v>17</v>
      </c>
      <c r="AO196" s="17">
        <v>11</v>
      </c>
      <c r="AP196" s="17">
        <v>7</v>
      </c>
      <c r="AQ196" s="17">
        <v>14</v>
      </c>
      <c r="AR196" s="17">
        <v>17</v>
      </c>
      <c r="AS196" s="17">
        <v>15</v>
      </c>
      <c r="AT196" s="17">
        <v>13</v>
      </c>
      <c r="AU196" s="17">
        <v>11</v>
      </c>
      <c r="AV196" s="17">
        <v>16</v>
      </c>
      <c r="AW196" s="17">
        <v>12</v>
      </c>
      <c r="AX196" s="17">
        <f t="shared" si="39"/>
        <v>2.5999999999999996</v>
      </c>
      <c r="AY196" t="s">
        <v>213</v>
      </c>
      <c r="AZ196" s="57">
        <f t="shared" si="40"/>
        <v>11.125</v>
      </c>
      <c r="BA196" s="57">
        <f t="shared" si="41"/>
        <v>16.285714285714285</v>
      </c>
      <c r="BB196" s="57">
        <f t="shared" si="42"/>
        <v>14.166666666666666</v>
      </c>
      <c r="BC196" s="57" t="str">
        <f t="shared" si="43"/>
        <v/>
      </c>
      <c r="BD196" s="57" t="str">
        <f t="shared" si="44"/>
        <v>PLM</v>
      </c>
      <c r="BE196" s="57" t="str">
        <f t="shared" si="45"/>
        <v>Sht</v>
      </c>
    </row>
    <row r="197" spans="1:57" x14ac:dyDescent="0.25">
      <c r="A197" s="73" t="s">
        <v>74</v>
      </c>
      <c r="B197" s="17" t="s">
        <v>29</v>
      </c>
      <c r="C197" s="17" t="e">
        <f>AVERAGE(INDEX(D$242:ID$242,ROWS(C$2:C197)))</f>
        <v>#REF!</v>
      </c>
      <c r="D197" s="17" t="s">
        <v>124</v>
      </c>
      <c r="E197" s="17">
        <v>137</v>
      </c>
      <c r="F197" s="17">
        <v>13</v>
      </c>
      <c r="G197" s="17">
        <v>16</v>
      </c>
      <c r="H197" s="17">
        <v>13</v>
      </c>
      <c r="I197" s="17">
        <v>13</v>
      </c>
      <c r="J197" s="17">
        <v>13</v>
      </c>
      <c r="K197" s="17">
        <v>10</v>
      </c>
      <c r="L197" s="17">
        <v>11</v>
      </c>
      <c r="M197" s="17">
        <v>14</v>
      </c>
      <c r="N197" s="17">
        <v>13</v>
      </c>
      <c r="O197" s="17">
        <v>15</v>
      </c>
      <c r="P197" s="17">
        <v>9</v>
      </c>
      <c r="Q197" s="17">
        <v>12</v>
      </c>
      <c r="R197" s="17">
        <v>3</v>
      </c>
      <c r="S197" s="17">
        <v>11</v>
      </c>
      <c r="T197" s="17">
        <v>6</v>
      </c>
      <c r="U197" s="17">
        <v>15</v>
      </c>
      <c r="V197" s="17">
        <v>10</v>
      </c>
      <c r="W197" s="17">
        <v>14</v>
      </c>
      <c r="X197" s="17">
        <v>14</v>
      </c>
      <c r="Y197" s="17">
        <v>11</v>
      </c>
      <c r="Z197" s="17">
        <v>13</v>
      </c>
      <c r="AA197" s="17">
        <v>13</v>
      </c>
      <c r="AB197" s="17">
        <v>15</v>
      </c>
      <c r="AC197" s="17">
        <v>15</v>
      </c>
      <c r="AD197" s="17">
        <v>15</v>
      </c>
      <c r="AE197" s="17">
        <v>14</v>
      </c>
      <c r="AF197" s="17">
        <v>15</v>
      </c>
      <c r="AG197" s="17">
        <v>15</v>
      </c>
      <c r="AH197" s="17">
        <v>12</v>
      </c>
      <c r="AI197" s="17">
        <v>9</v>
      </c>
      <c r="AJ197" s="17">
        <v>15</v>
      </c>
      <c r="AK197" s="17">
        <v>6</v>
      </c>
      <c r="AL197" s="17">
        <v>11</v>
      </c>
      <c r="AM197" s="17">
        <v>13</v>
      </c>
      <c r="AN197" s="17">
        <v>14</v>
      </c>
      <c r="AO197" s="17">
        <v>10</v>
      </c>
      <c r="AP197" s="17">
        <v>13</v>
      </c>
      <c r="AQ197" s="17">
        <v>11</v>
      </c>
      <c r="AR197" s="17">
        <v>15</v>
      </c>
      <c r="AS197" s="17">
        <v>12</v>
      </c>
      <c r="AT197" s="17">
        <v>15</v>
      </c>
      <c r="AU197" s="17">
        <v>12</v>
      </c>
      <c r="AV197" s="17">
        <v>14</v>
      </c>
      <c r="AW197" s="17">
        <v>15</v>
      </c>
      <c r="AX197" s="17">
        <f t="shared" si="39"/>
        <v>1.2000000000000011</v>
      </c>
      <c r="AY197" s="38" t="s">
        <v>214</v>
      </c>
      <c r="AZ197" s="57">
        <f t="shared" si="40"/>
        <v>12.375</v>
      </c>
      <c r="BA197" s="57">
        <f t="shared" si="41"/>
        <v>15</v>
      </c>
      <c r="BB197" s="57">
        <f t="shared" si="42"/>
        <v>14.166666666666666</v>
      </c>
      <c r="BC197" s="57" t="str">
        <f t="shared" si="43"/>
        <v>TW</v>
      </c>
      <c r="BD197" s="57" t="str">
        <f t="shared" si="44"/>
        <v>PLM</v>
      </c>
      <c r="BE197" s="57" t="str">
        <f t="shared" si="45"/>
        <v>Sht</v>
      </c>
    </row>
    <row r="198" spans="1:57" x14ac:dyDescent="0.25">
      <c r="A198" s="73"/>
      <c r="B198" s="17" t="s">
        <v>30</v>
      </c>
      <c r="C198" s="17" t="e">
        <f>AVERAGE(INDEX(D$242:ID$242,ROWS(C$2:C198)))</f>
        <v>#REF!</v>
      </c>
      <c r="D198" s="17" t="s">
        <v>124</v>
      </c>
      <c r="E198" s="17">
        <v>137</v>
      </c>
      <c r="F198" s="17">
        <v>13</v>
      </c>
      <c r="G198" s="17">
        <v>16</v>
      </c>
      <c r="H198" s="17">
        <v>13</v>
      </c>
      <c r="I198" s="17">
        <v>13</v>
      </c>
      <c r="J198" s="17">
        <v>13</v>
      </c>
      <c r="K198" s="17">
        <v>10</v>
      </c>
      <c r="L198" s="17">
        <v>11</v>
      </c>
      <c r="M198" s="17">
        <v>14</v>
      </c>
      <c r="N198" s="17">
        <v>13</v>
      </c>
      <c r="O198" s="17">
        <v>15</v>
      </c>
      <c r="P198" s="17">
        <v>9</v>
      </c>
      <c r="Q198" s="17">
        <v>12</v>
      </c>
      <c r="R198" s="17">
        <v>3</v>
      </c>
      <c r="S198" s="17">
        <v>11</v>
      </c>
      <c r="T198" s="17">
        <v>6</v>
      </c>
      <c r="U198" s="17">
        <v>15</v>
      </c>
      <c r="V198" s="17">
        <v>10</v>
      </c>
      <c r="W198" s="17">
        <v>14</v>
      </c>
      <c r="X198" s="17">
        <v>14</v>
      </c>
      <c r="Y198" s="17">
        <v>11</v>
      </c>
      <c r="Z198" s="17">
        <v>13</v>
      </c>
      <c r="AA198" s="17">
        <v>13</v>
      </c>
      <c r="AB198" s="17">
        <v>15</v>
      </c>
      <c r="AC198" s="17">
        <v>15</v>
      </c>
      <c r="AD198" s="17">
        <v>15</v>
      </c>
      <c r="AE198" s="17">
        <v>14</v>
      </c>
      <c r="AF198" s="17">
        <v>15</v>
      </c>
      <c r="AG198" s="17">
        <v>15</v>
      </c>
      <c r="AH198" s="17">
        <v>12</v>
      </c>
      <c r="AI198" s="17">
        <v>9</v>
      </c>
      <c r="AJ198" s="17">
        <v>15</v>
      </c>
      <c r="AK198" s="17">
        <v>6</v>
      </c>
      <c r="AL198" s="17">
        <v>11</v>
      </c>
      <c r="AM198" s="17">
        <v>13</v>
      </c>
      <c r="AN198" s="17">
        <v>14</v>
      </c>
      <c r="AO198" s="17">
        <v>10</v>
      </c>
      <c r="AP198" s="17">
        <v>13</v>
      </c>
      <c r="AQ198" s="17">
        <v>11</v>
      </c>
      <c r="AR198" s="17">
        <v>15</v>
      </c>
      <c r="AS198" s="17">
        <v>12</v>
      </c>
      <c r="AT198" s="17">
        <v>15</v>
      </c>
      <c r="AU198" s="17">
        <v>12</v>
      </c>
      <c r="AV198" s="17">
        <v>14</v>
      </c>
      <c r="AW198" s="17">
        <v>15</v>
      </c>
      <c r="AX198" s="17">
        <f t="shared" si="39"/>
        <v>1.2000000000000011</v>
      </c>
      <c r="AY198" s="38" t="s">
        <v>214</v>
      </c>
      <c r="AZ198" s="57">
        <f t="shared" si="40"/>
        <v>12.375</v>
      </c>
      <c r="BA198" s="57">
        <f t="shared" si="41"/>
        <v>15</v>
      </c>
      <c r="BB198" s="57">
        <f t="shared" si="42"/>
        <v>14.166666666666666</v>
      </c>
      <c r="BC198" s="57" t="str">
        <f t="shared" si="43"/>
        <v>TW</v>
      </c>
      <c r="BD198" s="57" t="str">
        <f t="shared" si="44"/>
        <v>PLM</v>
      </c>
      <c r="BE198" s="57" t="str">
        <f t="shared" si="45"/>
        <v>Sht</v>
      </c>
    </row>
    <row r="199" spans="1:57" x14ac:dyDescent="0.25">
      <c r="A199" s="73"/>
      <c r="B199" s="17" t="s">
        <v>31</v>
      </c>
      <c r="C199" s="17" t="e">
        <f>AVERAGE(INDEX(D$242:ID$242,ROWS(C$2:C199)))</f>
        <v>#REF!</v>
      </c>
      <c r="D199" s="17" t="s">
        <v>124</v>
      </c>
      <c r="E199" s="17">
        <v>137</v>
      </c>
      <c r="F199" s="17">
        <v>13</v>
      </c>
      <c r="G199" s="17">
        <v>16</v>
      </c>
      <c r="H199" s="17">
        <v>13</v>
      </c>
      <c r="I199" s="17">
        <v>13</v>
      </c>
      <c r="J199" s="17">
        <v>13</v>
      </c>
      <c r="K199" s="17">
        <v>10</v>
      </c>
      <c r="L199" s="17">
        <v>11</v>
      </c>
      <c r="M199" s="17">
        <v>14</v>
      </c>
      <c r="N199" s="17">
        <v>13</v>
      </c>
      <c r="O199" s="17">
        <v>15</v>
      </c>
      <c r="P199" s="17">
        <v>9</v>
      </c>
      <c r="Q199" s="17">
        <v>12</v>
      </c>
      <c r="R199" s="17">
        <v>3</v>
      </c>
      <c r="S199" s="17">
        <v>11</v>
      </c>
      <c r="T199" s="17">
        <v>6</v>
      </c>
      <c r="U199" s="17">
        <v>15</v>
      </c>
      <c r="V199" s="17">
        <v>10</v>
      </c>
      <c r="W199" s="17">
        <v>14</v>
      </c>
      <c r="X199" s="17">
        <v>14</v>
      </c>
      <c r="Y199" s="17">
        <v>11</v>
      </c>
      <c r="Z199" s="17">
        <v>13</v>
      </c>
      <c r="AA199" s="17">
        <v>13</v>
      </c>
      <c r="AB199" s="17">
        <v>15</v>
      </c>
      <c r="AC199" s="17">
        <v>15</v>
      </c>
      <c r="AD199" s="17">
        <v>15</v>
      </c>
      <c r="AE199" s="17">
        <v>14</v>
      </c>
      <c r="AF199" s="17">
        <v>15</v>
      </c>
      <c r="AG199" s="17">
        <v>15</v>
      </c>
      <c r="AH199" s="17">
        <v>12</v>
      </c>
      <c r="AI199" s="17">
        <v>9</v>
      </c>
      <c r="AJ199" s="17">
        <v>15</v>
      </c>
      <c r="AK199" s="17">
        <v>6</v>
      </c>
      <c r="AL199" s="17">
        <v>11</v>
      </c>
      <c r="AM199" s="17">
        <v>13</v>
      </c>
      <c r="AN199" s="17">
        <v>14</v>
      </c>
      <c r="AO199" s="17">
        <v>10</v>
      </c>
      <c r="AP199" s="17">
        <v>13</v>
      </c>
      <c r="AQ199" s="17">
        <v>11</v>
      </c>
      <c r="AR199" s="17">
        <v>15</v>
      </c>
      <c r="AS199" s="17">
        <v>12</v>
      </c>
      <c r="AT199" s="17">
        <v>15</v>
      </c>
      <c r="AU199" s="17">
        <v>12</v>
      </c>
      <c r="AV199" s="17">
        <v>14</v>
      </c>
      <c r="AW199" s="17">
        <v>15</v>
      </c>
      <c r="AX199" s="17">
        <f t="shared" si="39"/>
        <v>1.2000000000000011</v>
      </c>
      <c r="AY199" s="38" t="s">
        <v>214</v>
      </c>
      <c r="AZ199" s="57">
        <f t="shared" si="40"/>
        <v>12.375</v>
      </c>
      <c r="BA199" s="57">
        <f t="shared" si="41"/>
        <v>15</v>
      </c>
      <c r="BB199" s="57">
        <f t="shared" si="42"/>
        <v>14.166666666666666</v>
      </c>
      <c r="BC199" s="57" t="str">
        <f t="shared" si="43"/>
        <v>TW</v>
      </c>
      <c r="BD199" s="57" t="str">
        <f t="shared" si="44"/>
        <v>PLM</v>
      </c>
      <c r="BE199" s="57" t="str">
        <f t="shared" si="45"/>
        <v>Sht</v>
      </c>
    </row>
    <row r="200" spans="1:57" x14ac:dyDescent="0.25">
      <c r="A200" s="73"/>
      <c r="B200" s="17" t="s">
        <v>32</v>
      </c>
      <c r="C200" s="17" t="e">
        <f>AVERAGE(INDEX(D$242:ID$242,ROWS(C$2:C200)))</f>
        <v>#REF!</v>
      </c>
      <c r="D200" s="17" t="s">
        <v>124</v>
      </c>
      <c r="E200" s="17">
        <v>137</v>
      </c>
      <c r="F200" s="17">
        <v>13</v>
      </c>
      <c r="G200" s="17">
        <v>16</v>
      </c>
      <c r="H200" s="17">
        <v>13</v>
      </c>
      <c r="I200" s="17">
        <v>13</v>
      </c>
      <c r="J200" s="17">
        <v>13</v>
      </c>
      <c r="K200" s="17">
        <v>10</v>
      </c>
      <c r="L200" s="17">
        <v>11</v>
      </c>
      <c r="M200" s="17">
        <v>14</v>
      </c>
      <c r="N200" s="17">
        <v>13</v>
      </c>
      <c r="O200" s="17">
        <v>15</v>
      </c>
      <c r="P200" s="17">
        <v>9</v>
      </c>
      <c r="Q200" s="17">
        <v>12</v>
      </c>
      <c r="R200" s="17">
        <v>3</v>
      </c>
      <c r="S200" s="17">
        <v>11</v>
      </c>
      <c r="T200" s="17">
        <v>6</v>
      </c>
      <c r="U200" s="17">
        <v>15</v>
      </c>
      <c r="V200" s="17">
        <v>10</v>
      </c>
      <c r="W200" s="17">
        <v>14</v>
      </c>
      <c r="X200" s="17">
        <v>14</v>
      </c>
      <c r="Y200" s="17">
        <v>11</v>
      </c>
      <c r="Z200" s="17">
        <v>13</v>
      </c>
      <c r="AA200" s="17">
        <v>13</v>
      </c>
      <c r="AB200" s="17">
        <v>15</v>
      </c>
      <c r="AC200" s="17">
        <v>15</v>
      </c>
      <c r="AD200" s="17">
        <v>15</v>
      </c>
      <c r="AE200" s="17">
        <v>14</v>
      </c>
      <c r="AF200" s="17">
        <v>15</v>
      </c>
      <c r="AG200" s="17">
        <v>15</v>
      </c>
      <c r="AH200" s="17">
        <v>12</v>
      </c>
      <c r="AI200" s="17">
        <v>9</v>
      </c>
      <c r="AJ200" s="17">
        <v>15</v>
      </c>
      <c r="AK200" s="17">
        <v>6</v>
      </c>
      <c r="AL200" s="17">
        <v>11</v>
      </c>
      <c r="AM200" s="17">
        <v>13</v>
      </c>
      <c r="AN200" s="17">
        <v>14</v>
      </c>
      <c r="AO200" s="17">
        <v>10</v>
      </c>
      <c r="AP200" s="17">
        <v>13</v>
      </c>
      <c r="AQ200" s="17">
        <v>11</v>
      </c>
      <c r="AR200" s="17">
        <v>15</v>
      </c>
      <c r="AS200" s="17">
        <v>12</v>
      </c>
      <c r="AT200" s="17">
        <v>15</v>
      </c>
      <c r="AU200" s="17">
        <v>12</v>
      </c>
      <c r="AV200" s="17">
        <v>14</v>
      </c>
      <c r="AW200" s="17">
        <v>15</v>
      </c>
      <c r="AX200" s="17">
        <f t="shared" si="39"/>
        <v>1.2000000000000011</v>
      </c>
      <c r="AY200" s="38" t="s">
        <v>214</v>
      </c>
      <c r="AZ200" s="57">
        <f t="shared" si="40"/>
        <v>12.375</v>
      </c>
      <c r="BA200" s="57">
        <f t="shared" si="41"/>
        <v>15</v>
      </c>
      <c r="BB200" s="57">
        <f t="shared" si="42"/>
        <v>14.166666666666666</v>
      </c>
      <c r="BC200" s="57" t="str">
        <f t="shared" si="43"/>
        <v>TW</v>
      </c>
      <c r="BD200" s="57" t="str">
        <f t="shared" si="44"/>
        <v>PLM</v>
      </c>
      <c r="BE200" s="57" t="str">
        <f t="shared" si="45"/>
        <v>Sht</v>
      </c>
    </row>
    <row r="201" spans="1:57" x14ac:dyDescent="0.25">
      <c r="A201" s="73"/>
      <c r="B201" s="17" t="s">
        <v>33</v>
      </c>
      <c r="C201" s="17" t="e">
        <f>AVERAGE(INDEX(D$242:ID$242,ROWS(C$2:C201)))</f>
        <v>#REF!</v>
      </c>
      <c r="D201" s="17" t="s">
        <v>124</v>
      </c>
      <c r="E201" s="17">
        <v>137</v>
      </c>
      <c r="F201" s="17">
        <v>13</v>
      </c>
      <c r="G201" s="17">
        <v>16</v>
      </c>
      <c r="H201" s="17">
        <v>13</v>
      </c>
      <c r="I201" s="17">
        <v>13</v>
      </c>
      <c r="J201" s="17">
        <v>13</v>
      </c>
      <c r="K201" s="17">
        <v>10</v>
      </c>
      <c r="L201" s="17">
        <v>11</v>
      </c>
      <c r="M201" s="17">
        <v>14</v>
      </c>
      <c r="N201" s="17">
        <v>13</v>
      </c>
      <c r="O201" s="17">
        <v>15</v>
      </c>
      <c r="P201" s="17">
        <v>9</v>
      </c>
      <c r="Q201" s="17">
        <v>12</v>
      </c>
      <c r="R201" s="17">
        <v>3</v>
      </c>
      <c r="S201" s="17">
        <v>11</v>
      </c>
      <c r="T201" s="17">
        <v>6</v>
      </c>
      <c r="U201" s="17">
        <v>15</v>
      </c>
      <c r="V201" s="17">
        <v>10</v>
      </c>
      <c r="W201" s="17">
        <v>14</v>
      </c>
      <c r="X201" s="17">
        <v>14</v>
      </c>
      <c r="Y201" s="17">
        <v>11</v>
      </c>
      <c r="Z201" s="17">
        <v>13</v>
      </c>
      <c r="AA201" s="17">
        <v>13</v>
      </c>
      <c r="AB201" s="17">
        <v>15</v>
      </c>
      <c r="AC201" s="17">
        <v>15</v>
      </c>
      <c r="AD201" s="17">
        <v>15</v>
      </c>
      <c r="AE201" s="17">
        <v>14</v>
      </c>
      <c r="AF201" s="17">
        <v>15</v>
      </c>
      <c r="AG201" s="17">
        <v>15</v>
      </c>
      <c r="AH201" s="17">
        <v>12</v>
      </c>
      <c r="AI201" s="17">
        <v>9</v>
      </c>
      <c r="AJ201" s="17">
        <v>15</v>
      </c>
      <c r="AK201" s="17">
        <v>6</v>
      </c>
      <c r="AL201" s="17">
        <v>11</v>
      </c>
      <c r="AM201" s="17">
        <v>13</v>
      </c>
      <c r="AN201" s="17">
        <v>14</v>
      </c>
      <c r="AO201" s="17">
        <v>10</v>
      </c>
      <c r="AP201" s="17">
        <v>13</v>
      </c>
      <c r="AQ201" s="17">
        <v>11</v>
      </c>
      <c r="AR201" s="17">
        <v>15</v>
      </c>
      <c r="AS201" s="17">
        <v>12</v>
      </c>
      <c r="AT201" s="17">
        <v>15</v>
      </c>
      <c r="AU201" s="17">
        <v>12</v>
      </c>
      <c r="AV201" s="17">
        <v>14</v>
      </c>
      <c r="AW201" s="17">
        <v>15</v>
      </c>
      <c r="AX201" s="17">
        <f t="shared" si="39"/>
        <v>1.2000000000000011</v>
      </c>
      <c r="AY201" s="38" t="s">
        <v>214</v>
      </c>
      <c r="AZ201" s="57">
        <f t="shared" si="40"/>
        <v>12.375</v>
      </c>
      <c r="BA201" s="57">
        <f t="shared" si="41"/>
        <v>15</v>
      </c>
      <c r="BB201" s="57">
        <f t="shared" si="42"/>
        <v>14.166666666666666</v>
      </c>
      <c r="BC201" s="57" t="str">
        <f t="shared" si="43"/>
        <v>TW</v>
      </c>
      <c r="BD201" s="57" t="str">
        <f t="shared" si="44"/>
        <v>PLM</v>
      </c>
      <c r="BE201" s="57" t="str">
        <f t="shared" si="45"/>
        <v>Sht</v>
      </c>
    </row>
    <row r="202" spans="1:57" x14ac:dyDescent="0.25">
      <c r="A202" s="73"/>
      <c r="B202" s="17" t="s">
        <v>34</v>
      </c>
      <c r="C202" s="17" t="e">
        <f>AVERAGE(INDEX(D$242:ID$242,ROWS(C$2:C202)))</f>
        <v>#REF!</v>
      </c>
      <c r="D202" s="17" t="s">
        <v>124</v>
      </c>
      <c r="E202" s="17">
        <v>137</v>
      </c>
      <c r="F202" s="17">
        <v>13</v>
      </c>
      <c r="G202" s="17">
        <v>16</v>
      </c>
      <c r="H202" s="17">
        <v>13</v>
      </c>
      <c r="I202" s="17">
        <v>13</v>
      </c>
      <c r="J202" s="17">
        <v>13</v>
      </c>
      <c r="K202" s="17">
        <v>10</v>
      </c>
      <c r="L202" s="17">
        <v>11</v>
      </c>
      <c r="M202" s="17">
        <v>14</v>
      </c>
      <c r="N202" s="17">
        <v>13</v>
      </c>
      <c r="O202" s="17">
        <v>15</v>
      </c>
      <c r="P202" s="17">
        <v>9</v>
      </c>
      <c r="Q202" s="17">
        <v>12</v>
      </c>
      <c r="R202" s="17">
        <v>3</v>
      </c>
      <c r="S202" s="17">
        <v>11</v>
      </c>
      <c r="T202" s="17">
        <v>6</v>
      </c>
      <c r="U202" s="17">
        <v>15</v>
      </c>
      <c r="V202" s="17">
        <v>10</v>
      </c>
      <c r="W202" s="17">
        <v>14</v>
      </c>
      <c r="X202" s="17">
        <v>14</v>
      </c>
      <c r="Y202" s="17">
        <v>11</v>
      </c>
      <c r="Z202" s="17">
        <v>13</v>
      </c>
      <c r="AA202" s="17">
        <v>13</v>
      </c>
      <c r="AB202" s="17">
        <v>15</v>
      </c>
      <c r="AC202" s="17">
        <v>15</v>
      </c>
      <c r="AD202" s="17">
        <v>15</v>
      </c>
      <c r="AE202" s="17">
        <v>14</v>
      </c>
      <c r="AF202" s="17">
        <v>15</v>
      </c>
      <c r="AG202" s="17">
        <v>15</v>
      </c>
      <c r="AH202" s="17">
        <v>12</v>
      </c>
      <c r="AI202" s="17">
        <v>9</v>
      </c>
      <c r="AJ202" s="17">
        <v>15</v>
      </c>
      <c r="AK202" s="17">
        <v>6</v>
      </c>
      <c r="AL202" s="17">
        <v>11</v>
      </c>
      <c r="AM202" s="17">
        <v>13</v>
      </c>
      <c r="AN202" s="17">
        <v>14</v>
      </c>
      <c r="AO202" s="17">
        <v>10</v>
      </c>
      <c r="AP202" s="17">
        <v>13</v>
      </c>
      <c r="AQ202" s="17">
        <v>11</v>
      </c>
      <c r="AR202" s="17">
        <v>15</v>
      </c>
      <c r="AS202" s="17">
        <v>12</v>
      </c>
      <c r="AT202" s="17">
        <v>15</v>
      </c>
      <c r="AU202" s="17">
        <v>12</v>
      </c>
      <c r="AV202" s="17">
        <v>14</v>
      </c>
      <c r="AW202" s="17">
        <v>15</v>
      </c>
      <c r="AX202" s="17">
        <f t="shared" si="39"/>
        <v>1.2000000000000011</v>
      </c>
      <c r="AY202" s="38" t="s">
        <v>214</v>
      </c>
      <c r="AZ202" s="57">
        <f t="shared" si="40"/>
        <v>12.375</v>
      </c>
      <c r="BA202" s="57">
        <f t="shared" si="41"/>
        <v>15</v>
      </c>
      <c r="BB202" s="57">
        <f t="shared" si="42"/>
        <v>14.166666666666666</v>
      </c>
      <c r="BC202" s="57" t="str">
        <f t="shared" si="43"/>
        <v>TW</v>
      </c>
      <c r="BD202" s="57" t="str">
        <f t="shared" si="44"/>
        <v>PLM</v>
      </c>
      <c r="BE202" s="57" t="str">
        <f t="shared" si="45"/>
        <v>Sht</v>
      </c>
    </row>
    <row r="203" spans="1:57" x14ac:dyDescent="0.25">
      <c r="A203" s="73"/>
      <c r="B203" s="17" t="s">
        <v>35</v>
      </c>
      <c r="C203" s="17" t="e">
        <f>AVERAGE(INDEX(D$242:ID$242,ROWS(C$2:C203)))</f>
        <v>#REF!</v>
      </c>
      <c r="D203" s="17" t="s">
        <v>124</v>
      </c>
      <c r="E203" s="17">
        <v>137</v>
      </c>
      <c r="F203" s="17">
        <v>13</v>
      </c>
      <c r="G203" s="17">
        <v>16</v>
      </c>
      <c r="H203" s="17">
        <v>13</v>
      </c>
      <c r="I203" s="17">
        <v>13</v>
      </c>
      <c r="J203" s="17">
        <v>13</v>
      </c>
      <c r="K203" s="17">
        <v>10</v>
      </c>
      <c r="L203" s="17">
        <v>11</v>
      </c>
      <c r="M203" s="17">
        <v>14</v>
      </c>
      <c r="N203" s="17">
        <v>13</v>
      </c>
      <c r="O203" s="17">
        <v>15</v>
      </c>
      <c r="P203" s="17">
        <v>9</v>
      </c>
      <c r="Q203" s="17">
        <v>12</v>
      </c>
      <c r="R203" s="17">
        <v>3</v>
      </c>
      <c r="S203" s="17">
        <v>11</v>
      </c>
      <c r="T203" s="17">
        <v>6</v>
      </c>
      <c r="U203" s="17">
        <v>15</v>
      </c>
      <c r="V203" s="17">
        <v>10</v>
      </c>
      <c r="W203" s="17">
        <v>14</v>
      </c>
      <c r="X203" s="17">
        <v>14</v>
      </c>
      <c r="Y203" s="17">
        <v>11</v>
      </c>
      <c r="Z203" s="17">
        <v>13</v>
      </c>
      <c r="AA203" s="17">
        <v>13</v>
      </c>
      <c r="AB203" s="17">
        <v>15</v>
      </c>
      <c r="AC203" s="17">
        <v>15</v>
      </c>
      <c r="AD203" s="17">
        <v>15</v>
      </c>
      <c r="AE203" s="17">
        <v>14</v>
      </c>
      <c r="AF203" s="17">
        <v>15</v>
      </c>
      <c r="AG203" s="17">
        <v>15</v>
      </c>
      <c r="AH203" s="17">
        <v>12</v>
      </c>
      <c r="AI203" s="17">
        <v>9</v>
      </c>
      <c r="AJ203" s="17">
        <v>15</v>
      </c>
      <c r="AK203" s="17">
        <v>6</v>
      </c>
      <c r="AL203" s="17">
        <v>11</v>
      </c>
      <c r="AM203" s="17">
        <v>13</v>
      </c>
      <c r="AN203" s="17">
        <v>14</v>
      </c>
      <c r="AO203" s="17">
        <v>10</v>
      </c>
      <c r="AP203" s="17">
        <v>13</v>
      </c>
      <c r="AQ203" s="17">
        <v>11</v>
      </c>
      <c r="AR203" s="17">
        <v>15</v>
      </c>
      <c r="AS203" s="17">
        <v>12</v>
      </c>
      <c r="AT203" s="17">
        <v>15</v>
      </c>
      <c r="AU203" s="17">
        <v>12</v>
      </c>
      <c r="AV203" s="17">
        <v>14</v>
      </c>
      <c r="AW203" s="17">
        <v>15</v>
      </c>
      <c r="AX203" s="17">
        <f t="shared" si="39"/>
        <v>1.2000000000000011</v>
      </c>
      <c r="AY203" s="38" t="s">
        <v>214</v>
      </c>
      <c r="AZ203" s="57">
        <f t="shared" si="40"/>
        <v>12.375</v>
      </c>
      <c r="BA203" s="57">
        <f t="shared" si="41"/>
        <v>15</v>
      </c>
      <c r="BB203" s="57">
        <f t="shared" si="42"/>
        <v>14.166666666666666</v>
      </c>
      <c r="BC203" s="57" t="str">
        <f t="shared" si="43"/>
        <v>TW</v>
      </c>
      <c r="BD203" s="57" t="str">
        <f t="shared" si="44"/>
        <v>PLM</v>
      </c>
      <c r="BE203" s="57" t="str">
        <f t="shared" si="45"/>
        <v>Sht</v>
      </c>
    </row>
    <row r="204" spans="1:57" x14ac:dyDescent="0.25">
      <c r="A204" s="73"/>
      <c r="B204" s="17" t="s">
        <v>36</v>
      </c>
      <c r="C204" s="17" t="e">
        <f>AVERAGE(INDEX(D$242:ID$242,ROWS(C$2:C204)))</f>
        <v>#REF!</v>
      </c>
      <c r="D204" s="17" t="s">
        <v>124</v>
      </c>
      <c r="E204" s="17">
        <v>137</v>
      </c>
      <c r="F204" s="17">
        <v>13</v>
      </c>
      <c r="G204" s="17">
        <v>16</v>
      </c>
      <c r="H204" s="17">
        <v>13</v>
      </c>
      <c r="I204" s="17">
        <v>13</v>
      </c>
      <c r="J204" s="17">
        <v>13</v>
      </c>
      <c r="K204" s="17">
        <v>10</v>
      </c>
      <c r="L204" s="17">
        <v>11</v>
      </c>
      <c r="M204" s="17">
        <v>14</v>
      </c>
      <c r="N204" s="17">
        <v>13</v>
      </c>
      <c r="O204" s="17">
        <v>15</v>
      </c>
      <c r="P204" s="17">
        <v>9</v>
      </c>
      <c r="Q204" s="17">
        <v>12</v>
      </c>
      <c r="R204" s="17">
        <v>3</v>
      </c>
      <c r="S204" s="17">
        <v>11</v>
      </c>
      <c r="T204" s="17">
        <v>6</v>
      </c>
      <c r="U204" s="17">
        <v>15</v>
      </c>
      <c r="V204" s="17">
        <v>10</v>
      </c>
      <c r="W204" s="17">
        <v>14</v>
      </c>
      <c r="X204" s="17">
        <v>14</v>
      </c>
      <c r="Y204" s="17">
        <v>11</v>
      </c>
      <c r="Z204" s="17">
        <v>13</v>
      </c>
      <c r="AA204" s="17">
        <v>13</v>
      </c>
      <c r="AB204" s="17">
        <v>15</v>
      </c>
      <c r="AC204" s="17">
        <v>15</v>
      </c>
      <c r="AD204" s="17">
        <v>15</v>
      </c>
      <c r="AE204" s="17">
        <v>14</v>
      </c>
      <c r="AF204" s="17">
        <v>15</v>
      </c>
      <c r="AG204" s="17">
        <v>15</v>
      </c>
      <c r="AH204" s="17">
        <v>12</v>
      </c>
      <c r="AI204" s="17">
        <v>9</v>
      </c>
      <c r="AJ204" s="17">
        <v>15</v>
      </c>
      <c r="AK204" s="17">
        <v>6</v>
      </c>
      <c r="AL204" s="17">
        <v>11</v>
      </c>
      <c r="AM204" s="17">
        <v>13</v>
      </c>
      <c r="AN204" s="17">
        <v>14</v>
      </c>
      <c r="AO204" s="17">
        <v>10</v>
      </c>
      <c r="AP204" s="17">
        <v>13</v>
      </c>
      <c r="AQ204" s="17">
        <v>11</v>
      </c>
      <c r="AR204" s="17">
        <v>15</v>
      </c>
      <c r="AS204" s="17">
        <v>12</v>
      </c>
      <c r="AT204" s="17">
        <v>15</v>
      </c>
      <c r="AU204" s="17">
        <v>12</v>
      </c>
      <c r="AV204" s="17">
        <v>14</v>
      </c>
      <c r="AW204" s="17">
        <v>15</v>
      </c>
      <c r="AX204" s="17">
        <f t="shared" si="39"/>
        <v>1.2000000000000011</v>
      </c>
      <c r="AY204" s="38" t="s">
        <v>214</v>
      </c>
      <c r="AZ204" s="57">
        <f t="shared" si="40"/>
        <v>12.375</v>
      </c>
      <c r="BA204" s="57">
        <f t="shared" si="41"/>
        <v>15</v>
      </c>
      <c r="BB204" s="57">
        <f t="shared" si="42"/>
        <v>14.166666666666666</v>
      </c>
      <c r="BC204" s="57" t="str">
        <f t="shared" si="43"/>
        <v>TW</v>
      </c>
      <c r="BD204" s="57" t="str">
        <f t="shared" si="44"/>
        <v>PLM</v>
      </c>
      <c r="BE204" s="57" t="str">
        <f t="shared" si="45"/>
        <v>Sht</v>
      </c>
    </row>
    <row r="205" spans="1:57" x14ac:dyDescent="0.25">
      <c r="A205" s="73"/>
      <c r="B205" s="17" t="s">
        <v>37</v>
      </c>
      <c r="C205" s="17" t="e">
        <f>AVERAGE(INDEX(D$242:ID$242,ROWS(C$2:C205)))</f>
        <v>#REF!</v>
      </c>
      <c r="D205" s="17" t="s">
        <v>124</v>
      </c>
      <c r="E205" s="17">
        <v>137</v>
      </c>
      <c r="F205" s="17">
        <v>13</v>
      </c>
      <c r="G205" s="17">
        <v>16</v>
      </c>
      <c r="H205" s="17">
        <v>13</v>
      </c>
      <c r="I205" s="17">
        <v>13</v>
      </c>
      <c r="J205" s="17">
        <v>13</v>
      </c>
      <c r="K205" s="17">
        <v>10</v>
      </c>
      <c r="L205" s="17">
        <v>11</v>
      </c>
      <c r="M205" s="17">
        <v>14</v>
      </c>
      <c r="N205" s="17">
        <v>13</v>
      </c>
      <c r="O205" s="17">
        <v>15</v>
      </c>
      <c r="P205" s="17">
        <v>9</v>
      </c>
      <c r="Q205" s="17">
        <v>12</v>
      </c>
      <c r="R205" s="17">
        <v>3</v>
      </c>
      <c r="S205" s="17">
        <v>11</v>
      </c>
      <c r="T205" s="17">
        <v>6</v>
      </c>
      <c r="U205" s="17">
        <v>15</v>
      </c>
      <c r="V205" s="17">
        <v>10</v>
      </c>
      <c r="W205" s="17">
        <v>14</v>
      </c>
      <c r="X205" s="17">
        <v>14</v>
      </c>
      <c r="Y205" s="17">
        <v>11</v>
      </c>
      <c r="Z205" s="17">
        <v>13</v>
      </c>
      <c r="AA205" s="17">
        <v>13</v>
      </c>
      <c r="AB205" s="17">
        <v>15</v>
      </c>
      <c r="AC205" s="17">
        <v>15</v>
      </c>
      <c r="AD205" s="17">
        <v>15</v>
      </c>
      <c r="AE205" s="17">
        <v>14</v>
      </c>
      <c r="AF205" s="17">
        <v>15</v>
      </c>
      <c r="AG205" s="17">
        <v>15</v>
      </c>
      <c r="AH205" s="17">
        <v>12</v>
      </c>
      <c r="AI205" s="17">
        <v>9</v>
      </c>
      <c r="AJ205" s="17">
        <v>15</v>
      </c>
      <c r="AK205" s="17">
        <v>6</v>
      </c>
      <c r="AL205" s="17">
        <v>11</v>
      </c>
      <c r="AM205" s="17">
        <v>13</v>
      </c>
      <c r="AN205" s="17">
        <v>14</v>
      </c>
      <c r="AO205" s="17">
        <v>10</v>
      </c>
      <c r="AP205" s="17">
        <v>13</v>
      </c>
      <c r="AQ205" s="17">
        <v>11</v>
      </c>
      <c r="AR205" s="17">
        <v>15</v>
      </c>
      <c r="AS205" s="17">
        <v>12</v>
      </c>
      <c r="AT205" s="17">
        <v>15</v>
      </c>
      <c r="AU205" s="17">
        <v>12</v>
      </c>
      <c r="AV205" s="17">
        <v>14</v>
      </c>
      <c r="AW205" s="17">
        <v>15</v>
      </c>
      <c r="AX205" s="17">
        <f t="shared" si="39"/>
        <v>1.2000000000000011</v>
      </c>
      <c r="AY205" s="38" t="s">
        <v>214</v>
      </c>
      <c r="AZ205" s="57">
        <f t="shared" si="40"/>
        <v>12.375</v>
      </c>
      <c r="BA205" s="57">
        <f t="shared" si="41"/>
        <v>15</v>
      </c>
      <c r="BB205" s="57">
        <f t="shared" si="42"/>
        <v>14.166666666666666</v>
      </c>
      <c r="BC205" s="57" t="str">
        <f t="shared" si="43"/>
        <v>TW</v>
      </c>
      <c r="BD205" s="57" t="str">
        <f t="shared" si="44"/>
        <v>PLM</v>
      </c>
      <c r="BE205" s="57" t="str">
        <f t="shared" si="45"/>
        <v>Sht</v>
      </c>
    </row>
    <row r="206" spans="1:57" x14ac:dyDescent="0.25">
      <c r="A206" s="73"/>
      <c r="B206" s="17" t="s">
        <v>38</v>
      </c>
      <c r="C206" s="17" t="e">
        <f>AVERAGE(INDEX(D$242:ID$242,ROWS(C$2:C206)))</f>
        <v>#REF!</v>
      </c>
      <c r="D206" s="17" t="s">
        <v>124</v>
      </c>
      <c r="E206" s="17">
        <v>137</v>
      </c>
      <c r="F206" s="17">
        <v>13</v>
      </c>
      <c r="G206" s="17">
        <v>16</v>
      </c>
      <c r="H206" s="17">
        <v>13</v>
      </c>
      <c r="I206" s="17">
        <v>13</v>
      </c>
      <c r="J206" s="17">
        <v>13</v>
      </c>
      <c r="K206" s="17">
        <v>10</v>
      </c>
      <c r="L206" s="17">
        <v>11</v>
      </c>
      <c r="M206" s="17">
        <v>14</v>
      </c>
      <c r="N206" s="17">
        <v>13</v>
      </c>
      <c r="O206" s="17">
        <v>15</v>
      </c>
      <c r="P206" s="17">
        <v>9</v>
      </c>
      <c r="Q206" s="17">
        <v>12</v>
      </c>
      <c r="R206" s="17">
        <v>3</v>
      </c>
      <c r="S206" s="17">
        <v>11</v>
      </c>
      <c r="T206" s="17">
        <v>6</v>
      </c>
      <c r="U206" s="17">
        <v>15</v>
      </c>
      <c r="V206" s="17">
        <v>10</v>
      </c>
      <c r="W206" s="17">
        <v>14</v>
      </c>
      <c r="X206" s="17">
        <v>14</v>
      </c>
      <c r="Y206" s="17">
        <v>11</v>
      </c>
      <c r="Z206" s="17">
        <v>13</v>
      </c>
      <c r="AA206" s="17">
        <v>13</v>
      </c>
      <c r="AB206" s="17">
        <v>15</v>
      </c>
      <c r="AC206" s="17">
        <v>15</v>
      </c>
      <c r="AD206" s="17">
        <v>15</v>
      </c>
      <c r="AE206" s="17">
        <v>14</v>
      </c>
      <c r="AF206" s="17">
        <v>15</v>
      </c>
      <c r="AG206" s="17">
        <v>15</v>
      </c>
      <c r="AH206" s="17">
        <v>12</v>
      </c>
      <c r="AI206" s="17">
        <v>9</v>
      </c>
      <c r="AJ206" s="17">
        <v>15</v>
      </c>
      <c r="AK206" s="17">
        <v>6</v>
      </c>
      <c r="AL206" s="17">
        <v>11</v>
      </c>
      <c r="AM206" s="17">
        <v>13</v>
      </c>
      <c r="AN206" s="17">
        <v>14</v>
      </c>
      <c r="AO206" s="17">
        <v>10</v>
      </c>
      <c r="AP206" s="17">
        <v>13</v>
      </c>
      <c r="AQ206" s="17">
        <v>11</v>
      </c>
      <c r="AR206" s="17">
        <v>15</v>
      </c>
      <c r="AS206" s="17">
        <v>12</v>
      </c>
      <c r="AT206" s="17">
        <v>15</v>
      </c>
      <c r="AU206" s="17">
        <v>12</v>
      </c>
      <c r="AV206" s="17">
        <v>14</v>
      </c>
      <c r="AW206" s="17">
        <v>15</v>
      </c>
      <c r="AX206" s="17">
        <f t="shared" si="39"/>
        <v>1.2000000000000011</v>
      </c>
      <c r="AY206" s="38" t="s">
        <v>214</v>
      </c>
      <c r="AZ206" s="57">
        <f t="shared" si="40"/>
        <v>12.375</v>
      </c>
      <c r="BA206" s="57">
        <f t="shared" si="41"/>
        <v>15</v>
      </c>
      <c r="BB206" s="57">
        <f t="shared" si="42"/>
        <v>14.166666666666666</v>
      </c>
      <c r="BC206" s="57" t="str">
        <f t="shared" si="43"/>
        <v>TW</v>
      </c>
      <c r="BD206" s="57" t="str">
        <f t="shared" si="44"/>
        <v>PLM</v>
      </c>
      <c r="BE206" s="57" t="str">
        <f t="shared" si="45"/>
        <v>Sht</v>
      </c>
    </row>
    <row r="207" spans="1:57" x14ac:dyDescent="0.25">
      <c r="A207" s="73"/>
      <c r="B207" s="17" t="s">
        <v>39</v>
      </c>
      <c r="C207" s="17" t="e">
        <f>AVERAGE(INDEX(D$242:ID$242,ROWS(C$2:C207)))</f>
        <v>#REF!</v>
      </c>
      <c r="D207" s="17" t="s">
        <v>124</v>
      </c>
      <c r="E207" s="17">
        <v>137</v>
      </c>
      <c r="F207" s="17">
        <v>13</v>
      </c>
      <c r="G207" s="17">
        <v>16</v>
      </c>
      <c r="H207" s="17">
        <v>13</v>
      </c>
      <c r="I207" s="17">
        <v>13</v>
      </c>
      <c r="J207" s="17">
        <v>13</v>
      </c>
      <c r="K207" s="17">
        <v>10</v>
      </c>
      <c r="L207" s="17">
        <v>11</v>
      </c>
      <c r="M207" s="17">
        <v>14</v>
      </c>
      <c r="N207" s="17">
        <v>13</v>
      </c>
      <c r="O207" s="17">
        <v>15</v>
      </c>
      <c r="P207" s="17">
        <v>9</v>
      </c>
      <c r="Q207" s="17">
        <v>12</v>
      </c>
      <c r="R207" s="17">
        <v>3</v>
      </c>
      <c r="S207" s="17">
        <v>11</v>
      </c>
      <c r="T207" s="17">
        <v>6</v>
      </c>
      <c r="U207" s="17">
        <v>15</v>
      </c>
      <c r="V207" s="17">
        <v>10</v>
      </c>
      <c r="W207" s="17">
        <v>14</v>
      </c>
      <c r="X207" s="17">
        <v>14</v>
      </c>
      <c r="Y207" s="17">
        <v>11</v>
      </c>
      <c r="Z207" s="17">
        <v>13</v>
      </c>
      <c r="AA207" s="17">
        <v>13</v>
      </c>
      <c r="AB207" s="17">
        <v>15</v>
      </c>
      <c r="AC207" s="17">
        <v>15</v>
      </c>
      <c r="AD207" s="17">
        <v>15</v>
      </c>
      <c r="AE207" s="17">
        <v>14</v>
      </c>
      <c r="AF207" s="17">
        <v>15</v>
      </c>
      <c r="AG207" s="17">
        <v>15</v>
      </c>
      <c r="AH207" s="17">
        <v>12</v>
      </c>
      <c r="AI207" s="17">
        <v>9</v>
      </c>
      <c r="AJ207" s="17">
        <v>15</v>
      </c>
      <c r="AK207" s="17">
        <v>6</v>
      </c>
      <c r="AL207" s="17">
        <v>11</v>
      </c>
      <c r="AM207" s="17">
        <v>13</v>
      </c>
      <c r="AN207" s="17">
        <v>14</v>
      </c>
      <c r="AO207" s="17">
        <v>10</v>
      </c>
      <c r="AP207" s="17">
        <v>13</v>
      </c>
      <c r="AQ207" s="17">
        <v>11</v>
      </c>
      <c r="AR207" s="17">
        <v>15</v>
      </c>
      <c r="AS207" s="17">
        <v>12</v>
      </c>
      <c r="AT207" s="17">
        <v>15</v>
      </c>
      <c r="AU207" s="17">
        <v>12</v>
      </c>
      <c r="AV207" s="17">
        <v>14</v>
      </c>
      <c r="AW207" s="17">
        <v>15</v>
      </c>
      <c r="AX207" s="17">
        <f t="shared" si="39"/>
        <v>1.2000000000000011</v>
      </c>
      <c r="AY207" s="38" t="s">
        <v>214</v>
      </c>
      <c r="AZ207" s="57">
        <f t="shared" si="40"/>
        <v>12.375</v>
      </c>
      <c r="BA207" s="57">
        <f t="shared" si="41"/>
        <v>15</v>
      </c>
      <c r="BB207" s="57">
        <f t="shared" si="42"/>
        <v>14.166666666666666</v>
      </c>
      <c r="BC207" s="57" t="str">
        <f t="shared" si="43"/>
        <v>TW</v>
      </c>
      <c r="BD207" s="57" t="str">
        <f t="shared" si="44"/>
        <v>PLM</v>
      </c>
      <c r="BE207" s="57" t="str">
        <f t="shared" si="45"/>
        <v>Sht</v>
      </c>
    </row>
    <row r="208" spans="1:57" x14ac:dyDescent="0.25">
      <c r="A208" s="73"/>
      <c r="B208" s="17" t="s">
        <v>40</v>
      </c>
      <c r="C208" s="17" t="e">
        <f>AVERAGE(INDEX(D$242:ID$242,ROWS(C$2:C208)))</f>
        <v>#REF!</v>
      </c>
      <c r="D208" s="17" t="s">
        <v>124</v>
      </c>
      <c r="E208" s="17">
        <v>137</v>
      </c>
      <c r="F208" s="17">
        <v>13</v>
      </c>
      <c r="G208" s="17">
        <v>16</v>
      </c>
      <c r="H208" s="17">
        <v>13</v>
      </c>
      <c r="I208" s="17">
        <v>13</v>
      </c>
      <c r="J208" s="17">
        <v>13</v>
      </c>
      <c r="K208" s="17">
        <v>10</v>
      </c>
      <c r="L208" s="17">
        <v>11</v>
      </c>
      <c r="M208" s="17">
        <v>14</v>
      </c>
      <c r="N208" s="17">
        <v>13</v>
      </c>
      <c r="O208" s="17">
        <v>15</v>
      </c>
      <c r="P208" s="17">
        <v>9</v>
      </c>
      <c r="Q208" s="17">
        <v>12</v>
      </c>
      <c r="R208" s="17">
        <v>3</v>
      </c>
      <c r="S208" s="17">
        <v>11</v>
      </c>
      <c r="T208" s="17">
        <v>6</v>
      </c>
      <c r="U208" s="17">
        <v>15</v>
      </c>
      <c r="V208" s="17">
        <v>10</v>
      </c>
      <c r="W208" s="17">
        <v>14</v>
      </c>
      <c r="X208" s="17">
        <v>14</v>
      </c>
      <c r="Y208" s="17">
        <v>11</v>
      </c>
      <c r="Z208" s="17">
        <v>13</v>
      </c>
      <c r="AA208" s="17">
        <v>13</v>
      </c>
      <c r="AB208" s="17">
        <v>15</v>
      </c>
      <c r="AC208" s="17">
        <v>15</v>
      </c>
      <c r="AD208" s="17">
        <v>15</v>
      </c>
      <c r="AE208" s="17">
        <v>14</v>
      </c>
      <c r="AF208" s="17">
        <v>15</v>
      </c>
      <c r="AG208" s="17">
        <v>15</v>
      </c>
      <c r="AH208" s="17">
        <v>12</v>
      </c>
      <c r="AI208" s="17">
        <v>9</v>
      </c>
      <c r="AJ208" s="17">
        <v>15</v>
      </c>
      <c r="AK208" s="17">
        <v>6</v>
      </c>
      <c r="AL208" s="17">
        <v>11</v>
      </c>
      <c r="AM208" s="17">
        <v>13</v>
      </c>
      <c r="AN208" s="17">
        <v>14</v>
      </c>
      <c r="AO208" s="17">
        <v>10</v>
      </c>
      <c r="AP208" s="17">
        <v>13</v>
      </c>
      <c r="AQ208" s="17">
        <v>11</v>
      </c>
      <c r="AR208" s="17">
        <v>15</v>
      </c>
      <c r="AS208" s="17">
        <v>12</v>
      </c>
      <c r="AT208" s="17">
        <v>15</v>
      </c>
      <c r="AU208" s="17">
        <v>12</v>
      </c>
      <c r="AV208" s="17">
        <v>14</v>
      </c>
      <c r="AW208" s="17">
        <v>15</v>
      </c>
      <c r="AX208" s="17">
        <f t="shared" si="39"/>
        <v>1.2000000000000011</v>
      </c>
      <c r="AY208" s="38" t="s">
        <v>214</v>
      </c>
      <c r="AZ208" s="57">
        <f t="shared" si="40"/>
        <v>12.375</v>
      </c>
      <c r="BA208" s="57">
        <f t="shared" si="41"/>
        <v>15</v>
      </c>
      <c r="BB208" s="57">
        <f t="shared" si="42"/>
        <v>14.166666666666666</v>
      </c>
      <c r="BC208" s="57" t="str">
        <f t="shared" si="43"/>
        <v>TW</v>
      </c>
      <c r="BD208" s="57" t="str">
        <f t="shared" si="44"/>
        <v>PLM</v>
      </c>
      <c r="BE208" s="57" t="str">
        <f t="shared" si="45"/>
        <v>Sht</v>
      </c>
    </row>
    <row r="209" spans="1:57" x14ac:dyDescent="0.25">
      <c r="A209" s="73"/>
      <c r="B209" s="17" t="s">
        <v>41</v>
      </c>
      <c r="C209" s="17" t="e">
        <f>AVERAGE(INDEX(D$242:ID$242,ROWS(C$2:C209)))</f>
        <v>#REF!</v>
      </c>
      <c r="D209" s="17" t="s">
        <v>124</v>
      </c>
      <c r="E209" s="17">
        <v>137</v>
      </c>
      <c r="F209" s="17">
        <v>13</v>
      </c>
      <c r="G209" s="17">
        <v>16</v>
      </c>
      <c r="H209" s="17">
        <v>13</v>
      </c>
      <c r="I209" s="17">
        <v>13</v>
      </c>
      <c r="J209" s="17">
        <v>13</v>
      </c>
      <c r="K209" s="17">
        <v>10</v>
      </c>
      <c r="L209" s="17">
        <v>11</v>
      </c>
      <c r="M209" s="17">
        <v>14</v>
      </c>
      <c r="N209" s="17">
        <v>13</v>
      </c>
      <c r="O209" s="17">
        <v>15</v>
      </c>
      <c r="P209" s="17">
        <v>9</v>
      </c>
      <c r="Q209" s="17">
        <v>12</v>
      </c>
      <c r="R209" s="17">
        <v>3</v>
      </c>
      <c r="S209" s="17">
        <v>11</v>
      </c>
      <c r="T209" s="17">
        <v>6</v>
      </c>
      <c r="U209" s="17">
        <v>15</v>
      </c>
      <c r="V209" s="17">
        <v>10</v>
      </c>
      <c r="W209" s="17">
        <v>14</v>
      </c>
      <c r="X209" s="17">
        <v>14</v>
      </c>
      <c r="Y209" s="17">
        <v>11</v>
      </c>
      <c r="Z209" s="17">
        <v>13</v>
      </c>
      <c r="AA209" s="17">
        <v>13</v>
      </c>
      <c r="AB209" s="17">
        <v>15</v>
      </c>
      <c r="AC209" s="17">
        <v>15</v>
      </c>
      <c r="AD209" s="17">
        <v>15</v>
      </c>
      <c r="AE209" s="17">
        <v>14</v>
      </c>
      <c r="AF209" s="17">
        <v>15</v>
      </c>
      <c r="AG209" s="17">
        <v>15</v>
      </c>
      <c r="AH209" s="17">
        <v>12</v>
      </c>
      <c r="AI209" s="17">
        <v>9</v>
      </c>
      <c r="AJ209" s="17">
        <v>15</v>
      </c>
      <c r="AK209" s="17">
        <v>6</v>
      </c>
      <c r="AL209" s="17">
        <v>11</v>
      </c>
      <c r="AM209" s="17">
        <v>13</v>
      </c>
      <c r="AN209" s="17">
        <v>14</v>
      </c>
      <c r="AO209" s="17">
        <v>10</v>
      </c>
      <c r="AP209" s="17">
        <v>13</v>
      </c>
      <c r="AQ209" s="17">
        <v>11</v>
      </c>
      <c r="AR209" s="17">
        <v>15</v>
      </c>
      <c r="AS209" s="17">
        <v>12</v>
      </c>
      <c r="AT209" s="17">
        <v>15</v>
      </c>
      <c r="AU209" s="17">
        <v>12</v>
      </c>
      <c r="AV209" s="17">
        <v>14</v>
      </c>
      <c r="AW209" s="17">
        <v>15</v>
      </c>
      <c r="AX209" s="17">
        <f t="shared" si="39"/>
        <v>1.2000000000000011</v>
      </c>
      <c r="AY209" t="s">
        <v>214</v>
      </c>
      <c r="AZ209" s="57">
        <f t="shared" si="40"/>
        <v>12.375</v>
      </c>
      <c r="BA209" s="57">
        <f t="shared" si="41"/>
        <v>15</v>
      </c>
      <c r="BB209" s="57">
        <f t="shared" si="42"/>
        <v>14.166666666666666</v>
      </c>
      <c r="BC209" s="57" t="str">
        <f t="shared" si="43"/>
        <v>TW</v>
      </c>
      <c r="BD209" s="57" t="str">
        <f t="shared" si="44"/>
        <v>PLM</v>
      </c>
      <c r="BE209" s="57" t="str">
        <f t="shared" si="45"/>
        <v>Sht</v>
      </c>
    </row>
    <row r="210" spans="1:57" x14ac:dyDescent="0.25">
      <c r="A210" s="73" t="s">
        <v>75</v>
      </c>
      <c r="B210" s="17" t="s">
        <v>29</v>
      </c>
      <c r="C210" s="17" t="e">
        <f>AVERAGE(INDEX(D$242:ID$242,ROWS(C$2:C210)))</f>
        <v>#REF!</v>
      </c>
      <c r="D210" s="17" t="s">
        <v>124</v>
      </c>
      <c r="E210" s="17">
        <v>130</v>
      </c>
      <c r="F210" s="17">
        <v>8</v>
      </c>
      <c r="G210" s="17">
        <v>18</v>
      </c>
      <c r="H210" s="17">
        <v>11</v>
      </c>
      <c r="I210" s="17">
        <v>12</v>
      </c>
      <c r="J210" s="17">
        <v>11</v>
      </c>
      <c r="K210" s="17">
        <v>12</v>
      </c>
      <c r="L210" s="17">
        <v>8</v>
      </c>
      <c r="M210" s="17">
        <v>12</v>
      </c>
      <c r="N210" s="17">
        <v>12</v>
      </c>
      <c r="O210" s="17">
        <v>13</v>
      </c>
      <c r="P210" s="17">
        <v>8</v>
      </c>
      <c r="Q210" s="17">
        <v>11</v>
      </c>
      <c r="R210" s="17">
        <v>10</v>
      </c>
      <c r="S210" s="17">
        <v>14</v>
      </c>
      <c r="T210" s="17">
        <v>8</v>
      </c>
      <c r="U210" s="17">
        <v>10</v>
      </c>
      <c r="V210" s="17">
        <v>9</v>
      </c>
      <c r="W210" s="17">
        <v>14</v>
      </c>
      <c r="X210" s="17">
        <v>17</v>
      </c>
      <c r="Y210" s="17">
        <v>13</v>
      </c>
      <c r="Z210" s="17">
        <v>12</v>
      </c>
      <c r="AA210" s="17">
        <v>15</v>
      </c>
      <c r="AB210" s="17">
        <v>13</v>
      </c>
      <c r="AC210" s="17">
        <v>13</v>
      </c>
      <c r="AD210" s="17">
        <v>15</v>
      </c>
      <c r="AE210" s="17">
        <v>13</v>
      </c>
      <c r="AF210" s="17">
        <v>12</v>
      </c>
      <c r="AG210" s="17">
        <v>16</v>
      </c>
      <c r="AH210" s="17">
        <v>10</v>
      </c>
      <c r="AI210" s="17">
        <v>14</v>
      </c>
      <c r="AJ210" s="17">
        <v>15</v>
      </c>
      <c r="AK210" s="17">
        <v>7</v>
      </c>
      <c r="AL210" s="17">
        <v>11</v>
      </c>
      <c r="AM210" s="17">
        <v>14</v>
      </c>
      <c r="AN210" s="17">
        <v>14</v>
      </c>
      <c r="AO210" s="17">
        <v>10</v>
      </c>
      <c r="AP210" s="17">
        <v>8</v>
      </c>
      <c r="AQ210" s="17">
        <v>9</v>
      </c>
      <c r="AR210" s="17">
        <v>15</v>
      </c>
      <c r="AS210" s="17">
        <v>12</v>
      </c>
      <c r="AT210" s="17">
        <v>8</v>
      </c>
      <c r="AU210" s="17">
        <v>11</v>
      </c>
      <c r="AV210" s="17">
        <v>14</v>
      </c>
      <c r="AW210" s="17">
        <v>14</v>
      </c>
      <c r="AX210" s="17">
        <f t="shared" si="39"/>
        <v>3.1999999999999993</v>
      </c>
      <c r="AY210" s="38" t="s">
        <v>213</v>
      </c>
      <c r="AZ210" s="57">
        <f t="shared" si="40"/>
        <v>9.25</v>
      </c>
      <c r="BA210" s="57">
        <f t="shared" si="41"/>
        <v>15.142857142857142</v>
      </c>
      <c r="BB210" s="57">
        <f t="shared" si="42"/>
        <v>13.333333333333334</v>
      </c>
      <c r="BC210" s="57" t="str">
        <f t="shared" si="43"/>
        <v/>
      </c>
      <c r="BD210" s="57" t="str">
        <f t="shared" si="44"/>
        <v>PLM</v>
      </c>
      <c r="BE210" s="57" t="str">
        <f t="shared" si="45"/>
        <v/>
      </c>
    </row>
    <row r="211" spans="1:57" x14ac:dyDescent="0.25">
      <c r="A211" s="73"/>
      <c r="B211" s="17" t="s">
        <v>30</v>
      </c>
      <c r="C211" s="17" t="e">
        <f>AVERAGE(INDEX(D$242:ID$242,ROWS(C$2:C211)))</f>
        <v>#REF!</v>
      </c>
      <c r="D211" s="17" t="s">
        <v>124</v>
      </c>
      <c r="E211" s="17">
        <v>130</v>
      </c>
      <c r="F211" s="17">
        <v>8</v>
      </c>
      <c r="G211" s="17">
        <v>18</v>
      </c>
      <c r="H211" s="17">
        <v>11</v>
      </c>
      <c r="I211" s="17">
        <v>12</v>
      </c>
      <c r="J211" s="17">
        <v>11</v>
      </c>
      <c r="K211" s="17">
        <v>12</v>
      </c>
      <c r="L211" s="17">
        <v>8</v>
      </c>
      <c r="M211" s="17">
        <v>12</v>
      </c>
      <c r="N211" s="17">
        <v>12</v>
      </c>
      <c r="O211" s="17">
        <v>13</v>
      </c>
      <c r="P211" s="17">
        <v>8</v>
      </c>
      <c r="Q211" s="17">
        <v>11</v>
      </c>
      <c r="R211" s="17">
        <v>10</v>
      </c>
      <c r="S211" s="17">
        <v>14</v>
      </c>
      <c r="T211" s="17">
        <v>8</v>
      </c>
      <c r="U211" s="17">
        <v>10</v>
      </c>
      <c r="V211" s="17">
        <v>9</v>
      </c>
      <c r="W211" s="17">
        <v>14</v>
      </c>
      <c r="X211" s="17">
        <v>17</v>
      </c>
      <c r="Y211" s="17">
        <v>13</v>
      </c>
      <c r="Z211" s="17">
        <v>12</v>
      </c>
      <c r="AA211" s="17">
        <v>15</v>
      </c>
      <c r="AB211" s="17">
        <v>13</v>
      </c>
      <c r="AC211" s="17">
        <v>13</v>
      </c>
      <c r="AD211" s="17">
        <v>15</v>
      </c>
      <c r="AE211" s="17">
        <v>13</v>
      </c>
      <c r="AF211" s="17">
        <v>12</v>
      </c>
      <c r="AG211" s="17">
        <v>16</v>
      </c>
      <c r="AH211" s="17">
        <v>10</v>
      </c>
      <c r="AI211" s="17">
        <v>14</v>
      </c>
      <c r="AJ211" s="17">
        <v>15</v>
      </c>
      <c r="AK211" s="17">
        <v>7</v>
      </c>
      <c r="AL211" s="17">
        <v>11</v>
      </c>
      <c r="AM211" s="17">
        <v>14</v>
      </c>
      <c r="AN211" s="17">
        <v>14</v>
      </c>
      <c r="AO211" s="17">
        <v>10</v>
      </c>
      <c r="AP211" s="17">
        <v>8</v>
      </c>
      <c r="AQ211" s="17">
        <v>9</v>
      </c>
      <c r="AR211" s="17">
        <v>15</v>
      </c>
      <c r="AS211" s="17">
        <v>12</v>
      </c>
      <c r="AT211" s="17">
        <v>8</v>
      </c>
      <c r="AU211" s="17">
        <v>11</v>
      </c>
      <c r="AV211" s="17">
        <v>14</v>
      </c>
      <c r="AW211" s="17">
        <v>14</v>
      </c>
      <c r="AX211" s="17">
        <f t="shared" si="39"/>
        <v>3.1999999999999993</v>
      </c>
      <c r="AY211" s="38" t="s">
        <v>213</v>
      </c>
      <c r="AZ211" s="57">
        <f t="shared" si="40"/>
        <v>9.25</v>
      </c>
      <c r="BA211" s="57">
        <f t="shared" si="41"/>
        <v>15.142857142857142</v>
      </c>
      <c r="BB211" s="57">
        <f t="shared" si="42"/>
        <v>13.333333333333334</v>
      </c>
      <c r="BC211" s="57" t="str">
        <f t="shared" si="43"/>
        <v/>
      </c>
      <c r="BD211" s="57" t="str">
        <f t="shared" si="44"/>
        <v>PLM</v>
      </c>
      <c r="BE211" s="57" t="str">
        <f t="shared" si="45"/>
        <v/>
      </c>
    </row>
    <row r="212" spans="1:57" x14ac:dyDescent="0.25">
      <c r="A212" s="73"/>
      <c r="B212" s="17" t="s">
        <v>31</v>
      </c>
      <c r="C212" s="17" t="e">
        <f>AVERAGE(INDEX(D$242:ID$242,ROWS(C$2:C212)))</f>
        <v>#REF!</v>
      </c>
      <c r="D212" s="17" t="s">
        <v>124</v>
      </c>
      <c r="E212" s="17">
        <v>130</v>
      </c>
      <c r="F212" s="17">
        <v>8</v>
      </c>
      <c r="G212" s="17">
        <v>18</v>
      </c>
      <c r="H212" s="17">
        <v>11</v>
      </c>
      <c r="I212" s="17">
        <v>12</v>
      </c>
      <c r="J212" s="17">
        <v>11</v>
      </c>
      <c r="K212" s="17">
        <v>12</v>
      </c>
      <c r="L212" s="17">
        <v>8</v>
      </c>
      <c r="M212" s="17">
        <v>12</v>
      </c>
      <c r="N212" s="17">
        <v>12</v>
      </c>
      <c r="O212" s="17">
        <v>13</v>
      </c>
      <c r="P212" s="17">
        <v>8</v>
      </c>
      <c r="Q212" s="17">
        <v>11</v>
      </c>
      <c r="R212" s="17">
        <v>10</v>
      </c>
      <c r="S212" s="17">
        <v>14</v>
      </c>
      <c r="T212" s="17">
        <v>8</v>
      </c>
      <c r="U212" s="17">
        <v>10</v>
      </c>
      <c r="V212" s="17">
        <v>9</v>
      </c>
      <c r="W212" s="17">
        <v>14</v>
      </c>
      <c r="X212" s="17">
        <v>17</v>
      </c>
      <c r="Y212" s="17">
        <v>13</v>
      </c>
      <c r="Z212" s="17">
        <v>12</v>
      </c>
      <c r="AA212" s="17">
        <v>15</v>
      </c>
      <c r="AB212" s="17">
        <v>13</v>
      </c>
      <c r="AC212" s="17">
        <v>13</v>
      </c>
      <c r="AD212" s="17">
        <v>15</v>
      </c>
      <c r="AE212" s="17">
        <v>13</v>
      </c>
      <c r="AF212" s="17">
        <v>12</v>
      </c>
      <c r="AG212" s="17">
        <v>16</v>
      </c>
      <c r="AH212" s="17">
        <v>10</v>
      </c>
      <c r="AI212" s="17">
        <v>14</v>
      </c>
      <c r="AJ212" s="17">
        <v>15</v>
      </c>
      <c r="AK212" s="17">
        <v>7</v>
      </c>
      <c r="AL212" s="17">
        <v>11</v>
      </c>
      <c r="AM212" s="17">
        <v>14</v>
      </c>
      <c r="AN212" s="17">
        <v>14</v>
      </c>
      <c r="AO212" s="17">
        <v>10</v>
      </c>
      <c r="AP212" s="17">
        <v>8</v>
      </c>
      <c r="AQ212" s="17">
        <v>9</v>
      </c>
      <c r="AR212" s="17">
        <v>15</v>
      </c>
      <c r="AS212" s="17">
        <v>12</v>
      </c>
      <c r="AT212" s="17">
        <v>8</v>
      </c>
      <c r="AU212" s="17">
        <v>11</v>
      </c>
      <c r="AV212" s="17">
        <v>14</v>
      </c>
      <c r="AW212" s="17">
        <v>14</v>
      </c>
      <c r="AX212" s="17">
        <f t="shared" si="39"/>
        <v>3.1999999999999993</v>
      </c>
      <c r="AY212" s="38" t="s">
        <v>213</v>
      </c>
      <c r="AZ212" s="57">
        <f t="shared" si="40"/>
        <v>9.25</v>
      </c>
      <c r="BA212" s="57">
        <f t="shared" si="41"/>
        <v>15.142857142857142</v>
      </c>
      <c r="BB212" s="57">
        <f t="shared" si="42"/>
        <v>13.333333333333334</v>
      </c>
      <c r="BC212" s="57" t="str">
        <f t="shared" si="43"/>
        <v/>
      </c>
      <c r="BD212" s="57" t="str">
        <f t="shared" si="44"/>
        <v>PLM</v>
      </c>
      <c r="BE212" s="57" t="str">
        <f t="shared" si="45"/>
        <v/>
      </c>
    </row>
    <row r="213" spans="1:57" x14ac:dyDescent="0.25">
      <c r="A213" s="73"/>
      <c r="B213" s="17" t="s">
        <v>32</v>
      </c>
      <c r="C213" s="17" t="e">
        <f>AVERAGE(INDEX(D$242:ID$242,ROWS(C$2:C213)))</f>
        <v>#REF!</v>
      </c>
      <c r="D213" s="17" t="s">
        <v>124</v>
      </c>
      <c r="E213" s="17">
        <v>130</v>
      </c>
      <c r="F213" s="17">
        <v>8</v>
      </c>
      <c r="G213" s="17">
        <v>18</v>
      </c>
      <c r="H213" s="17">
        <v>11</v>
      </c>
      <c r="I213" s="17">
        <v>12</v>
      </c>
      <c r="J213" s="17">
        <v>11</v>
      </c>
      <c r="K213" s="17">
        <v>12</v>
      </c>
      <c r="L213" s="17">
        <v>8</v>
      </c>
      <c r="M213" s="17">
        <v>12</v>
      </c>
      <c r="N213" s="17">
        <v>12</v>
      </c>
      <c r="O213" s="17">
        <v>13</v>
      </c>
      <c r="P213" s="17">
        <v>8</v>
      </c>
      <c r="Q213" s="17">
        <v>11</v>
      </c>
      <c r="R213" s="17">
        <v>10</v>
      </c>
      <c r="S213" s="17">
        <v>14</v>
      </c>
      <c r="T213" s="17">
        <v>8</v>
      </c>
      <c r="U213" s="17">
        <v>10</v>
      </c>
      <c r="V213" s="17">
        <v>9</v>
      </c>
      <c r="W213" s="17">
        <v>14</v>
      </c>
      <c r="X213" s="17">
        <v>17</v>
      </c>
      <c r="Y213" s="17">
        <v>13</v>
      </c>
      <c r="Z213" s="17">
        <v>12</v>
      </c>
      <c r="AA213" s="17">
        <v>15</v>
      </c>
      <c r="AB213" s="17">
        <v>13</v>
      </c>
      <c r="AC213" s="17">
        <v>13</v>
      </c>
      <c r="AD213" s="17">
        <v>15</v>
      </c>
      <c r="AE213" s="17">
        <v>13</v>
      </c>
      <c r="AF213" s="17">
        <v>12</v>
      </c>
      <c r="AG213" s="17">
        <v>16</v>
      </c>
      <c r="AH213" s="17">
        <v>10</v>
      </c>
      <c r="AI213" s="17">
        <v>14</v>
      </c>
      <c r="AJ213" s="17">
        <v>15</v>
      </c>
      <c r="AK213" s="17">
        <v>7</v>
      </c>
      <c r="AL213" s="17">
        <v>11</v>
      </c>
      <c r="AM213" s="17">
        <v>14</v>
      </c>
      <c r="AN213" s="17">
        <v>14</v>
      </c>
      <c r="AO213" s="17">
        <v>10</v>
      </c>
      <c r="AP213" s="17">
        <v>8</v>
      </c>
      <c r="AQ213" s="17">
        <v>9</v>
      </c>
      <c r="AR213" s="17">
        <v>15</v>
      </c>
      <c r="AS213" s="17">
        <v>12</v>
      </c>
      <c r="AT213" s="17">
        <v>8</v>
      </c>
      <c r="AU213" s="17">
        <v>11</v>
      </c>
      <c r="AV213" s="17">
        <v>14</v>
      </c>
      <c r="AW213" s="17">
        <v>14</v>
      </c>
      <c r="AX213" s="17">
        <f t="shared" si="39"/>
        <v>3.1999999999999993</v>
      </c>
      <c r="AY213" s="38" t="s">
        <v>213</v>
      </c>
      <c r="AZ213" s="57">
        <f t="shared" si="40"/>
        <v>9.25</v>
      </c>
      <c r="BA213" s="57">
        <f t="shared" si="41"/>
        <v>15.142857142857142</v>
      </c>
      <c r="BB213" s="57">
        <f t="shared" si="42"/>
        <v>13.333333333333334</v>
      </c>
      <c r="BC213" s="57" t="str">
        <f t="shared" si="43"/>
        <v/>
      </c>
      <c r="BD213" s="57" t="str">
        <f t="shared" si="44"/>
        <v>PLM</v>
      </c>
      <c r="BE213" s="57" t="str">
        <f t="shared" si="45"/>
        <v/>
      </c>
    </row>
    <row r="214" spans="1:57" x14ac:dyDescent="0.25">
      <c r="A214" s="73"/>
      <c r="B214" s="17" t="s">
        <v>33</v>
      </c>
      <c r="C214" s="17" t="e">
        <f>AVERAGE(INDEX(D$242:ID$242,ROWS(C$2:C214)))</f>
        <v>#REF!</v>
      </c>
      <c r="D214" s="17" t="s">
        <v>124</v>
      </c>
      <c r="E214" s="17">
        <v>130</v>
      </c>
      <c r="F214" s="17">
        <v>8</v>
      </c>
      <c r="G214" s="17">
        <v>18</v>
      </c>
      <c r="H214" s="17">
        <v>11</v>
      </c>
      <c r="I214" s="17">
        <v>12</v>
      </c>
      <c r="J214" s="17">
        <v>11</v>
      </c>
      <c r="K214" s="17">
        <v>12</v>
      </c>
      <c r="L214" s="17">
        <v>8</v>
      </c>
      <c r="M214" s="17">
        <v>12</v>
      </c>
      <c r="N214" s="17">
        <v>12</v>
      </c>
      <c r="O214" s="17">
        <v>13</v>
      </c>
      <c r="P214" s="17">
        <v>8</v>
      </c>
      <c r="Q214" s="17">
        <v>11</v>
      </c>
      <c r="R214" s="17">
        <v>10</v>
      </c>
      <c r="S214" s="17">
        <v>14</v>
      </c>
      <c r="T214" s="17">
        <v>8</v>
      </c>
      <c r="U214" s="17">
        <v>10</v>
      </c>
      <c r="V214" s="17">
        <v>9</v>
      </c>
      <c r="W214" s="17">
        <v>14</v>
      </c>
      <c r="X214" s="17">
        <v>17</v>
      </c>
      <c r="Y214" s="17">
        <v>13</v>
      </c>
      <c r="Z214" s="17">
        <v>12</v>
      </c>
      <c r="AA214" s="17">
        <v>15</v>
      </c>
      <c r="AB214" s="17">
        <v>13</v>
      </c>
      <c r="AC214" s="17">
        <v>13</v>
      </c>
      <c r="AD214" s="17">
        <v>15</v>
      </c>
      <c r="AE214" s="17">
        <v>13</v>
      </c>
      <c r="AF214" s="17">
        <v>12</v>
      </c>
      <c r="AG214" s="17">
        <v>16</v>
      </c>
      <c r="AH214" s="17">
        <v>10</v>
      </c>
      <c r="AI214" s="17">
        <v>14</v>
      </c>
      <c r="AJ214" s="17">
        <v>15</v>
      </c>
      <c r="AK214" s="17">
        <v>7</v>
      </c>
      <c r="AL214" s="17">
        <v>11</v>
      </c>
      <c r="AM214" s="17">
        <v>14</v>
      </c>
      <c r="AN214" s="17">
        <v>14</v>
      </c>
      <c r="AO214" s="17">
        <v>10</v>
      </c>
      <c r="AP214" s="17">
        <v>8</v>
      </c>
      <c r="AQ214" s="17">
        <v>9</v>
      </c>
      <c r="AR214" s="17">
        <v>15</v>
      </c>
      <c r="AS214" s="17">
        <v>12</v>
      </c>
      <c r="AT214" s="17">
        <v>8</v>
      </c>
      <c r="AU214" s="17">
        <v>11</v>
      </c>
      <c r="AV214" s="17">
        <v>14</v>
      </c>
      <c r="AW214" s="17">
        <v>14</v>
      </c>
      <c r="AX214" s="17">
        <f t="shared" si="39"/>
        <v>3.1999999999999993</v>
      </c>
      <c r="AY214" s="38" t="s">
        <v>213</v>
      </c>
      <c r="AZ214" s="57">
        <f t="shared" si="40"/>
        <v>9.25</v>
      </c>
      <c r="BA214" s="57">
        <f t="shared" si="41"/>
        <v>15.142857142857142</v>
      </c>
      <c r="BB214" s="57">
        <f t="shared" si="42"/>
        <v>13.333333333333334</v>
      </c>
      <c r="BC214" s="57" t="str">
        <f t="shared" si="43"/>
        <v/>
      </c>
      <c r="BD214" s="57" t="str">
        <f t="shared" si="44"/>
        <v>PLM</v>
      </c>
      <c r="BE214" s="57" t="str">
        <f t="shared" si="45"/>
        <v/>
      </c>
    </row>
    <row r="215" spans="1:57" x14ac:dyDescent="0.25">
      <c r="A215" s="73"/>
      <c r="B215" s="17" t="s">
        <v>34</v>
      </c>
      <c r="C215" s="17" t="e">
        <f>AVERAGE(INDEX(D$242:ID$242,ROWS(C$2:C215)))</f>
        <v>#REF!</v>
      </c>
      <c r="D215" s="17" t="s">
        <v>124</v>
      </c>
      <c r="E215" s="17">
        <v>130</v>
      </c>
      <c r="F215" s="17">
        <v>8</v>
      </c>
      <c r="G215" s="17">
        <v>18</v>
      </c>
      <c r="H215" s="17">
        <v>11</v>
      </c>
      <c r="I215" s="17">
        <v>12</v>
      </c>
      <c r="J215" s="17">
        <v>11</v>
      </c>
      <c r="K215" s="17">
        <v>12</v>
      </c>
      <c r="L215" s="17">
        <v>8</v>
      </c>
      <c r="M215" s="17">
        <v>12</v>
      </c>
      <c r="N215" s="17">
        <v>12</v>
      </c>
      <c r="O215" s="17">
        <v>13</v>
      </c>
      <c r="P215" s="17">
        <v>8</v>
      </c>
      <c r="Q215" s="17">
        <v>11</v>
      </c>
      <c r="R215" s="17">
        <v>10</v>
      </c>
      <c r="S215" s="17">
        <v>14</v>
      </c>
      <c r="T215" s="17">
        <v>8</v>
      </c>
      <c r="U215" s="17">
        <v>10</v>
      </c>
      <c r="V215" s="17">
        <v>9</v>
      </c>
      <c r="W215" s="17">
        <v>14</v>
      </c>
      <c r="X215" s="17">
        <v>17</v>
      </c>
      <c r="Y215" s="17">
        <v>13</v>
      </c>
      <c r="Z215" s="17">
        <v>12</v>
      </c>
      <c r="AA215" s="17">
        <v>15</v>
      </c>
      <c r="AB215" s="17">
        <v>13</v>
      </c>
      <c r="AC215" s="17">
        <v>13</v>
      </c>
      <c r="AD215" s="17">
        <v>15</v>
      </c>
      <c r="AE215" s="17">
        <v>13</v>
      </c>
      <c r="AF215" s="17">
        <v>12</v>
      </c>
      <c r="AG215" s="17">
        <v>16</v>
      </c>
      <c r="AH215" s="17">
        <v>10</v>
      </c>
      <c r="AI215" s="17">
        <v>14</v>
      </c>
      <c r="AJ215" s="17">
        <v>15</v>
      </c>
      <c r="AK215" s="17">
        <v>7</v>
      </c>
      <c r="AL215" s="17">
        <v>11</v>
      </c>
      <c r="AM215" s="17">
        <v>14</v>
      </c>
      <c r="AN215" s="17">
        <v>14</v>
      </c>
      <c r="AO215" s="17">
        <v>10</v>
      </c>
      <c r="AP215" s="17">
        <v>8</v>
      </c>
      <c r="AQ215" s="17">
        <v>9</v>
      </c>
      <c r="AR215" s="17">
        <v>15</v>
      </c>
      <c r="AS215" s="17">
        <v>12</v>
      </c>
      <c r="AT215" s="17">
        <v>8</v>
      </c>
      <c r="AU215" s="17">
        <v>11</v>
      </c>
      <c r="AV215" s="17">
        <v>14</v>
      </c>
      <c r="AW215" s="17">
        <v>14</v>
      </c>
      <c r="AX215" s="17">
        <f t="shared" si="39"/>
        <v>3.1999999999999993</v>
      </c>
      <c r="AY215" s="38" t="s">
        <v>213</v>
      </c>
      <c r="AZ215" s="57">
        <f t="shared" si="40"/>
        <v>9.25</v>
      </c>
      <c r="BA215" s="57">
        <f t="shared" si="41"/>
        <v>15.142857142857142</v>
      </c>
      <c r="BB215" s="57">
        <f t="shared" si="42"/>
        <v>13.333333333333334</v>
      </c>
      <c r="BC215" s="57" t="str">
        <f t="shared" si="43"/>
        <v/>
      </c>
      <c r="BD215" s="57" t="str">
        <f t="shared" si="44"/>
        <v>PLM</v>
      </c>
      <c r="BE215" s="57" t="str">
        <f t="shared" si="45"/>
        <v/>
      </c>
    </row>
    <row r="216" spans="1:57" x14ac:dyDescent="0.25">
      <c r="A216" s="73"/>
      <c r="B216" s="17" t="s">
        <v>35</v>
      </c>
      <c r="C216" s="17" t="e">
        <f>AVERAGE(INDEX(D$242:ID$242,ROWS(C$2:C216)))</f>
        <v>#REF!</v>
      </c>
      <c r="D216" s="17" t="s">
        <v>124</v>
      </c>
      <c r="E216" s="17">
        <v>130</v>
      </c>
      <c r="F216" s="17">
        <v>8</v>
      </c>
      <c r="G216" s="17">
        <v>18</v>
      </c>
      <c r="H216" s="17">
        <v>11</v>
      </c>
      <c r="I216" s="17">
        <v>12</v>
      </c>
      <c r="J216" s="17">
        <v>11</v>
      </c>
      <c r="K216" s="17">
        <v>12</v>
      </c>
      <c r="L216" s="17">
        <v>8</v>
      </c>
      <c r="M216" s="17">
        <v>12</v>
      </c>
      <c r="N216" s="17">
        <v>12</v>
      </c>
      <c r="O216" s="17">
        <v>13</v>
      </c>
      <c r="P216" s="17">
        <v>8</v>
      </c>
      <c r="Q216" s="17">
        <v>11</v>
      </c>
      <c r="R216" s="17">
        <v>10</v>
      </c>
      <c r="S216" s="17">
        <v>14</v>
      </c>
      <c r="T216" s="17">
        <v>8</v>
      </c>
      <c r="U216" s="17">
        <v>10</v>
      </c>
      <c r="V216" s="17">
        <v>9</v>
      </c>
      <c r="W216" s="17">
        <v>14</v>
      </c>
      <c r="X216" s="17">
        <v>17</v>
      </c>
      <c r="Y216" s="17">
        <v>13</v>
      </c>
      <c r="Z216" s="17">
        <v>12</v>
      </c>
      <c r="AA216" s="17">
        <v>15</v>
      </c>
      <c r="AB216" s="17">
        <v>13</v>
      </c>
      <c r="AC216" s="17">
        <v>13</v>
      </c>
      <c r="AD216" s="17">
        <v>15</v>
      </c>
      <c r="AE216" s="17">
        <v>13</v>
      </c>
      <c r="AF216" s="17">
        <v>12</v>
      </c>
      <c r="AG216" s="17">
        <v>16</v>
      </c>
      <c r="AH216" s="17">
        <v>10</v>
      </c>
      <c r="AI216" s="17">
        <v>14</v>
      </c>
      <c r="AJ216" s="17">
        <v>15</v>
      </c>
      <c r="AK216" s="17">
        <v>7</v>
      </c>
      <c r="AL216" s="17">
        <v>11</v>
      </c>
      <c r="AM216" s="17">
        <v>14</v>
      </c>
      <c r="AN216" s="17">
        <v>14</v>
      </c>
      <c r="AO216" s="17">
        <v>10</v>
      </c>
      <c r="AP216" s="17">
        <v>8</v>
      </c>
      <c r="AQ216" s="17">
        <v>9</v>
      </c>
      <c r="AR216" s="17">
        <v>15</v>
      </c>
      <c r="AS216" s="17">
        <v>12</v>
      </c>
      <c r="AT216" s="17">
        <v>8</v>
      </c>
      <c r="AU216" s="17">
        <v>11</v>
      </c>
      <c r="AV216" s="17">
        <v>14</v>
      </c>
      <c r="AW216" s="17">
        <v>14</v>
      </c>
      <c r="AX216" s="17">
        <f t="shared" si="39"/>
        <v>3.1999999999999993</v>
      </c>
      <c r="AY216" s="38" t="s">
        <v>213</v>
      </c>
      <c r="AZ216" s="57">
        <f t="shared" si="40"/>
        <v>9.25</v>
      </c>
      <c r="BA216" s="57">
        <f t="shared" si="41"/>
        <v>15.142857142857142</v>
      </c>
      <c r="BB216" s="57">
        <f t="shared" si="42"/>
        <v>13.333333333333334</v>
      </c>
      <c r="BC216" s="57" t="str">
        <f t="shared" si="43"/>
        <v/>
      </c>
      <c r="BD216" s="57" t="str">
        <f t="shared" si="44"/>
        <v>PLM</v>
      </c>
      <c r="BE216" s="57" t="str">
        <f t="shared" si="45"/>
        <v/>
      </c>
    </row>
    <row r="217" spans="1:57" x14ac:dyDescent="0.25">
      <c r="A217" s="73"/>
      <c r="B217" s="17" t="s">
        <v>36</v>
      </c>
      <c r="C217" s="17" t="e">
        <f>AVERAGE(INDEX(D$242:ID$242,ROWS(C$2:C217)))</f>
        <v>#REF!</v>
      </c>
      <c r="D217" s="17" t="s">
        <v>124</v>
      </c>
      <c r="E217" s="17">
        <v>130</v>
      </c>
      <c r="F217" s="17">
        <v>8</v>
      </c>
      <c r="G217" s="17">
        <v>18</v>
      </c>
      <c r="H217" s="17">
        <v>11</v>
      </c>
      <c r="I217" s="17">
        <v>12</v>
      </c>
      <c r="J217" s="17">
        <v>11</v>
      </c>
      <c r="K217" s="17">
        <v>12</v>
      </c>
      <c r="L217" s="17">
        <v>8</v>
      </c>
      <c r="M217" s="17">
        <v>12</v>
      </c>
      <c r="N217" s="17">
        <v>12</v>
      </c>
      <c r="O217" s="17">
        <v>13</v>
      </c>
      <c r="P217" s="17">
        <v>8</v>
      </c>
      <c r="Q217" s="17">
        <v>11</v>
      </c>
      <c r="R217" s="17">
        <v>10</v>
      </c>
      <c r="S217" s="17">
        <v>14</v>
      </c>
      <c r="T217" s="17">
        <v>8</v>
      </c>
      <c r="U217" s="17">
        <v>10</v>
      </c>
      <c r="V217" s="17">
        <v>9</v>
      </c>
      <c r="W217" s="17">
        <v>14</v>
      </c>
      <c r="X217" s="17">
        <v>17</v>
      </c>
      <c r="Y217" s="17">
        <v>13</v>
      </c>
      <c r="Z217" s="17">
        <v>12</v>
      </c>
      <c r="AA217" s="17">
        <v>15</v>
      </c>
      <c r="AB217" s="17">
        <v>13</v>
      </c>
      <c r="AC217" s="17">
        <v>13</v>
      </c>
      <c r="AD217" s="17">
        <v>15</v>
      </c>
      <c r="AE217" s="17">
        <v>13</v>
      </c>
      <c r="AF217" s="17">
        <v>12</v>
      </c>
      <c r="AG217" s="17">
        <v>16</v>
      </c>
      <c r="AH217" s="17">
        <v>10</v>
      </c>
      <c r="AI217" s="17">
        <v>14</v>
      </c>
      <c r="AJ217" s="17">
        <v>15</v>
      </c>
      <c r="AK217" s="17">
        <v>7</v>
      </c>
      <c r="AL217" s="17">
        <v>11</v>
      </c>
      <c r="AM217" s="17">
        <v>14</v>
      </c>
      <c r="AN217" s="17">
        <v>14</v>
      </c>
      <c r="AO217" s="17">
        <v>10</v>
      </c>
      <c r="AP217" s="17">
        <v>8</v>
      </c>
      <c r="AQ217" s="17">
        <v>9</v>
      </c>
      <c r="AR217" s="17">
        <v>15</v>
      </c>
      <c r="AS217" s="17">
        <v>12</v>
      </c>
      <c r="AT217" s="17">
        <v>8</v>
      </c>
      <c r="AU217" s="17">
        <v>11</v>
      </c>
      <c r="AV217" s="17">
        <v>14</v>
      </c>
      <c r="AW217" s="17">
        <v>14</v>
      </c>
      <c r="AX217" s="17">
        <f t="shared" si="39"/>
        <v>3.1999999999999993</v>
      </c>
      <c r="AY217" s="38" t="s">
        <v>213</v>
      </c>
      <c r="AZ217" s="57">
        <f t="shared" si="40"/>
        <v>9.25</v>
      </c>
      <c r="BA217" s="57">
        <f t="shared" si="41"/>
        <v>15.142857142857142</v>
      </c>
      <c r="BB217" s="57">
        <f t="shared" si="42"/>
        <v>13.333333333333334</v>
      </c>
      <c r="BC217" s="57" t="str">
        <f t="shared" si="43"/>
        <v/>
      </c>
      <c r="BD217" s="57" t="str">
        <f t="shared" si="44"/>
        <v>PLM</v>
      </c>
      <c r="BE217" s="57" t="str">
        <f t="shared" si="45"/>
        <v/>
      </c>
    </row>
    <row r="218" spans="1:57" x14ac:dyDescent="0.25">
      <c r="A218" s="73"/>
      <c r="B218" s="17" t="s">
        <v>37</v>
      </c>
      <c r="C218" s="17" t="e">
        <f>AVERAGE(INDEX(D$242:ID$242,ROWS(C$2:C218)))</f>
        <v>#REF!</v>
      </c>
      <c r="D218" s="17" t="s">
        <v>124</v>
      </c>
      <c r="E218" s="17">
        <v>130</v>
      </c>
      <c r="F218" s="17">
        <v>8</v>
      </c>
      <c r="G218" s="17">
        <v>18</v>
      </c>
      <c r="H218" s="17">
        <v>11</v>
      </c>
      <c r="I218" s="17">
        <v>12</v>
      </c>
      <c r="J218" s="17">
        <v>11</v>
      </c>
      <c r="K218" s="17">
        <v>12</v>
      </c>
      <c r="L218" s="17">
        <v>8</v>
      </c>
      <c r="M218" s="17">
        <v>12</v>
      </c>
      <c r="N218" s="17">
        <v>12</v>
      </c>
      <c r="O218" s="17">
        <v>13</v>
      </c>
      <c r="P218" s="17">
        <v>8</v>
      </c>
      <c r="Q218" s="17">
        <v>11</v>
      </c>
      <c r="R218" s="17">
        <v>10</v>
      </c>
      <c r="S218" s="17">
        <v>14</v>
      </c>
      <c r="T218" s="17">
        <v>8</v>
      </c>
      <c r="U218" s="17">
        <v>10</v>
      </c>
      <c r="V218" s="17">
        <v>9</v>
      </c>
      <c r="W218" s="17">
        <v>14</v>
      </c>
      <c r="X218" s="17">
        <v>17</v>
      </c>
      <c r="Y218" s="17">
        <v>13</v>
      </c>
      <c r="Z218" s="17">
        <v>12</v>
      </c>
      <c r="AA218" s="17">
        <v>15</v>
      </c>
      <c r="AB218" s="17">
        <v>13</v>
      </c>
      <c r="AC218" s="17">
        <v>13</v>
      </c>
      <c r="AD218" s="17">
        <v>15</v>
      </c>
      <c r="AE218" s="17">
        <v>13</v>
      </c>
      <c r="AF218" s="17">
        <v>12</v>
      </c>
      <c r="AG218" s="17">
        <v>16</v>
      </c>
      <c r="AH218" s="17">
        <v>10</v>
      </c>
      <c r="AI218" s="17">
        <v>14</v>
      </c>
      <c r="AJ218" s="17">
        <v>15</v>
      </c>
      <c r="AK218" s="17">
        <v>7</v>
      </c>
      <c r="AL218" s="17">
        <v>11</v>
      </c>
      <c r="AM218" s="17">
        <v>14</v>
      </c>
      <c r="AN218" s="17">
        <v>14</v>
      </c>
      <c r="AO218" s="17">
        <v>10</v>
      </c>
      <c r="AP218" s="17">
        <v>8</v>
      </c>
      <c r="AQ218" s="17">
        <v>9</v>
      </c>
      <c r="AR218" s="17">
        <v>15</v>
      </c>
      <c r="AS218" s="17">
        <v>12</v>
      </c>
      <c r="AT218" s="17">
        <v>8</v>
      </c>
      <c r="AU218" s="17">
        <v>11</v>
      </c>
      <c r="AV218" s="17">
        <v>14</v>
      </c>
      <c r="AW218" s="17">
        <v>14</v>
      </c>
      <c r="AX218" s="17">
        <f t="shared" si="39"/>
        <v>3.1999999999999993</v>
      </c>
      <c r="AY218" s="38" t="s">
        <v>213</v>
      </c>
      <c r="AZ218" s="57">
        <f t="shared" si="40"/>
        <v>9.25</v>
      </c>
      <c r="BA218" s="57">
        <f t="shared" si="41"/>
        <v>15.142857142857142</v>
      </c>
      <c r="BB218" s="57">
        <f t="shared" si="42"/>
        <v>13.333333333333334</v>
      </c>
      <c r="BC218" s="57" t="str">
        <f t="shared" si="43"/>
        <v/>
      </c>
      <c r="BD218" s="57" t="str">
        <f t="shared" si="44"/>
        <v>PLM</v>
      </c>
      <c r="BE218" s="57" t="str">
        <f t="shared" si="45"/>
        <v/>
      </c>
    </row>
    <row r="219" spans="1:57" x14ac:dyDescent="0.25">
      <c r="A219" s="73"/>
      <c r="B219" s="17" t="s">
        <v>38</v>
      </c>
      <c r="C219" s="17" t="e">
        <f>AVERAGE(INDEX(D$242:ID$242,ROWS(C$2:C219)))</f>
        <v>#REF!</v>
      </c>
      <c r="D219" s="17" t="s">
        <v>124</v>
      </c>
      <c r="E219" s="17">
        <v>130</v>
      </c>
      <c r="F219" s="17">
        <v>8</v>
      </c>
      <c r="G219" s="17">
        <v>18</v>
      </c>
      <c r="H219" s="17">
        <v>11</v>
      </c>
      <c r="I219" s="17">
        <v>12</v>
      </c>
      <c r="J219" s="17">
        <v>11</v>
      </c>
      <c r="K219" s="17">
        <v>12</v>
      </c>
      <c r="L219" s="17">
        <v>8</v>
      </c>
      <c r="M219" s="17">
        <v>12</v>
      </c>
      <c r="N219" s="17">
        <v>12</v>
      </c>
      <c r="O219" s="17">
        <v>13</v>
      </c>
      <c r="P219" s="17">
        <v>8</v>
      </c>
      <c r="Q219" s="17">
        <v>11</v>
      </c>
      <c r="R219" s="17">
        <v>10</v>
      </c>
      <c r="S219" s="17">
        <v>14</v>
      </c>
      <c r="T219" s="17">
        <v>8</v>
      </c>
      <c r="U219" s="17">
        <v>10</v>
      </c>
      <c r="V219" s="17">
        <v>9</v>
      </c>
      <c r="W219" s="17">
        <v>14</v>
      </c>
      <c r="X219" s="17">
        <v>17</v>
      </c>
      <c r="Y219" s="17">
        <v>13</v>
      </c>
      <c r="Z219" s="17">
        <v>12</v>
      </c>
      <c r="AA219" s="17">
        <v>15</v>
      </c>
      <c r="AB219" s="17">
        <v>13</v>
      </c>
      <c r="AC219" s="17">
        <v>13</v>
      </c>
      <c r="AD219" s="17">
        <v>15</v>
      </c>
      <c r="AE219" s="17">
        <v>13</v>
      </c>
      <c r="AF219" s="17">
        <v>12</v>
      </c>
      <c r="AG219" s="17">
        <v>16</v>
      </c>
      <c r="AH219" s="17">
        <v>10</v>
      </c>
      <c r="AI219" s="17">
        <v>14</v>
      </c>
      <c r="AJ219" s="17">
        <v>15</v>
      </c>
      <c r="AK219" s="17">
        <v>7</v>
      </c>
      <c r="AL219" s="17">
        <v>11</v>
      </c>
      <c r="AM219" s="17">
        <v>14</v>
      </c>
      <c r="AN219" s="17">
        <v>14</v>
      </c>
      <c r="AO219" s="17">
        <v>10</v>
      </c>
      <c r="AP219" s="17">
        <v>8</v>
      </c>
      <c r="AQ219" s="17">
        <v>9</v>
      </c>
      <c r="AR219" s="17">
        <v>15</v>
      </c>
      <c r="AS219" s="17">
        <v>12</v>
      </c>
      <c r="AT219" s="17">
        <v>8</v>
      </c>
      <c r="AU219" s="17">
        <v>11</v>
      </c>
      <c r="AV219" s="17">
        <v>14</v>
      </c>
      <c r="AW219" s="17">
        <v>14</v>
      </c>
      <c r="AX219" s="17">
        <f t="shared" si="39"/>
        <v>3.1999999999999993</v>
      </c>
      <c r="AY219" s="38" t="s">
        <v>213</v>
      </c>
      <c r="AZ219" s="57">
        <f t="shared" si="40"/>
        <v>9.25</v>
      </c>
      <c r="BA219" s="57">
        <f t="shared" si="41"/>
        <v>15.142857142857142</v>
      </c>
      <c r="BB219" s="57">
        <f t="shared" si="42"/>
        <v>13.333333333333334</v>
      </c>
      <c r="BC219" s="57" t="str">
        <f t="shared" si="43"/>
        <v/>
      </c>
      <c r="BD219" s="57" t="str">
        <f t="shared" si="44"/>
        <v>PLM</v>
      </c>
      <c r="BE219" s="57" t="str">
        <f t="shared" si="45"/>
        <v/>
      </c>
    </row>
    <row r="220" spans="1:57" x14ac:dyDescent="0.25">
      <c r="A220" s="73"/>
      <c r="B220" s="17" t="s">
        <v>39</v>
      </c>
      <c r="C220" s="17" t="e">
        <f>AVERAGE(INDEX(D$242:ID$242,ROWS(C$2:C220)))</f>
        <v>#REF!</v>
      </c>
      <c r="D220" s="17" t="s">
        <v>124</v>
      </c>
      <c r="E220" s="17">
        <v>130</v>
      </c>
      <c r="F220" s="17">
        <v>8</v>
      </c>
      <c r="G220" s="17">
        <v>18</v>
      </c>
      <c r="H220" s="17">
        <v>11</v>
      </c>
      <c r="I220" s="17">
        <v>12</v>
      </c>
      <c r="J220" s="17">
        <v>11</v>
      </c>
      <c r="K220" s="17">
        <v>12</v>
      </c>
      <c r="L220" s="17">
        <v>8</v>
      </c>
      <c r="M220" s="17">
        <v>12</v>
      </c>
      <c r="N220" s="17">
        <v>12</v>
      </c>
      <c r="O220" s="17">
        <v>13</v>
      </c>
      <c r="P220" s="17">
        <v>8</v>
      </c>
      <c r="Q220" s="17">
        <v>11</v>
      </c>
      <c r="R220" s="17">
        <v>10</v>
      </c>
      <c r="S220" s="17">
        <v>14</v>
      </c>
      <c r="T220" s="17">
        <v>8</v>
      </c>
      <c r="U220" s="17">
        <v>10</v>
      </c>
      <c r="V220" s="17">
        <v>9</v>
      </c>
      <c r="W220" s="17">
        <v>14</v>
      </c>
      <c r="X220" s="17">
        <v>17</v>
      </c>
      <c r="Y220" s="17">
        <v>13</v>
      </c>
      <c r="Z220" s="17">
        <v>12</v>
      </c>
      <c r="AA220" s="17">
        <v>15</v>
      </c>
      <c r="AB220" s="17">
        <v>13</v>
      </c>
      <c r="AC220" s="17">
        <v>13</v>
      </c>
      <c r="AD220" s="17">
        <v>15</v>
      </c>
      <c r="AE220" s="17">
        <v>13</v>
      </c>
      <c r="AF220" s="17">
        <v>12</v>
      </c>
      <c r="AG220" s="17">
        <v>16</v>
      </c>
      <c r="AH220" s="17">
        <v>10</v>
      </c>
      <c r="AI220" s="17">
        <v>14</v>
      </c>
      <c r="AJ220" s="17">
        <v>15</v>
      </c>
      <c r="AK220" s="17">
        <v>7</v>
      </c>
      <c r="AL220" s="17">
        <v>11</v>
      </c>
      <c r="AM220" s="17">
        <v>14</v>
      </c>
      <c r="AN220" s="17">
        <v>14</v>
      </c>
      <c r="AO220" s="17">
        <v>10</v>
      </c>
      <c r="AP220" s="17">
        <v>8</v>
      </c>
      <c r="AQ220" s="17">
        <v>9</v>
      </c>
      <c r="AR220" s="17">
        <v>15</v>
      </c>
      <c r="AS220" s="17">
        <v>12</v>
      </c>
      <c r="AT220" s="17">
        <v>8</v>
      </c>
      <c r="AU220" s="17">
        <v>11</v>
      </c>
      <c r="AV220" s="17">
        <v>14</v>
      </c>
      <c r="AW220" s="17">
        <v>14</v>
      </c>
      <c r="AX220" s="17">
        <f t="shared" si="39"/>
        <v>3.1999999999999993</v>
      </c>
      <c r="AY220" s="38" t="s">
        <v>213</v>
      </c>
      <c r="AZ220" s="57">
        <f t="shared" si="40"/>
        <v>9.25</v>
      </c>
      <c r="BA220" s="57">
        <f t="shared" si="41"/>
        <v>15.142857142857142</v>
      </c>
      <c r="BB220" s="57">
        <f t="shared" si="42"/>
        <v>13.333333333333334</v>
      </c>
      <c r="BC220" s="57" t="str">
        <f t="shared" si="43"/>
        <v/>
      </c>
      <c r="BD220" s="57" t="str">
        <f t="shared" si="44"/>
        <v>PLM</v>
      </c>
      <c r="BE220" s="57" t="str">
        <f t="shared" si="45"/>
        <v/>
      </c>
    </row>
    <row r="221" spans="1:57" x14ac:dyDescent="0.25">
      <c r="A221" s="73"/>
      <c r="B221" s="17" t="s">
        <v>40</v>
      </c>
      <c r="C221" s="17" t="e">
        <f>AVERAGE(INDEX(D$242:ID$242,ROWS(C$2:C221)))</f>
        <v>#REF!</v>
      </c>
      <c r="D221" s="17" t="s">
        <v>124</v>
      </c>
      <c r="E221" s="17">
        <v>130</v>
      </c>
      <c r="F221" s="17">
        <v>8</v>
      </c>
      <c r="G221" s="17">
        <v>18</v>
      </c>
      <c r="H221" s="17">
        <v>11</v>
      </c>
      <c r="I221" s="17">
        <v>12</v>
      </c>
      <c r="J221" s="17">
        <v>11</v>
      </c>
      <c r="K221" s="17">
        <v>12</v>
      </c>
      <c r="L221" s="17">
        <v>8</v>
      </c>
      <c r="M221" s="17">
        <v>12</v>
      </c>
      <c r="N221" s="17">
        <v>12</v>
      </c>
      <c r="O221" s="17">
        <v>13</v>
      </c>
      <c r="P221" s="17">
        <v>8</v>
      </c>
      <c r="Q221" s="17">
        <v>11</v>
      </c>
      <c r="R221" s="17">
        <v>10</v>
      </c>
      <c r="S221" s="17">
        <v>14</v>
      </c>
      <c r="T221" s="17">
        <v>8</v>
      </c>
      <c r="U221" s="17">
        <v>10</v>
      </c>
      <c r="V221" s="17">
        <v>9</v>
      </c>
      <c r="W221" s="17">
        <v>14</v>
      </c>
      <c r="X221" s="17">
        <v>17</v>
      </c>
      <c r="Y221" s="17">
        <v>13</v>
      </c>
      <c r="Z221" s="17">
        <v>12</v>
      </c>
      <c r="AA221" s="17">
        <v>15</v>
      </c>
      <c r="AB221" s="17">
        <v>13</v>
      </c>
      <c r="AC221" s="17">
        <v>13</v>
      </c>
      <c r="AD221" s="17">
        <v>15</v>
      </c>
      <c r="AE221" s="17">
        <v>13</v>
      </c>
      <c r="AF221" s="17">
        <v>12</v>
      </c>
      <c r="AG221" s="17">
        <v>16</v>
      </c>
      <c r="AH221" s="17">
        <v>10</v>
      </c>
      <c r="AI221" s="17">
        <v>14</v>
      </c>
      <c r="AJ221" s="17">
        <v>15</v>
      </c>
      <c r="AK221" s="17">
        <v>7</v>
      </c>
      <c r="AL221" s="17">
        <v>11</v>
      </c>
      <c r="AM221" s="17">
        <v>14</v>
      </c>
      <c r="AN221" s="17">
        <v>14</v>
      </c>
      <c r="AO221" s="17">
        <v>10</v>
      </c>
      <c r="AP221" s="17">
        <v>8</v>
      </c>
      <c r="AQ221" s="17">
        <v>9</v>
      </c>
      <c r="AR221" s="17">
        <v>15</v>
      </c>
      <c r="AS221" s="17">
        <v>12</v>
      </c>
      <c r="AT221" s="17">
        <v>8</v>
      </c>
      <c r="AU221" s="17">
        <v>11</v>
      </c>
      <c r="AV221" s="17">
        <v>14</v>
      </c>
      <c r="AW221" s="17">
        <v>14</v>
      </c>
      <c r="AX221" s="17">
        <f t="shared" si="39"/>
        <v>3.1999999999999993</v>
      </c>
      <c r="AY221" s="38" t="s">
        <v>213</v>
      </c>
      <c r="AZ221" s="57">
        <f t="shared" si="40"/>
        <v>9.25</v>
      </c>
      <c r="BA221" s="57">
        <f t="shared" si="41"/>
        <v>15.142857142857142</v>
      </c>
      <c r="BB221" s="57">
        <f t="shared" si="42"/>
        <v>13.333333333333334</v>
      </c>
      <c r="BC221" s="57" t="str">
        <f t="shared" si="43"/>
        <v/>
      </c>
      <c r="BD221" s="57" t="str">
        <f t="shared" si="44"/>
        <v>PLM</v>
      </c>
      <c r="BE221" s="57" t="str">
        <f t="shared" si="45"/>
        <v/>
      </c>
    </row>
    <row r="222" spans="1:57" x14ac:dyDescent="0.25">
      <c r="A222" s="73"/>
      <c r="B222" s="17" t="s">
        <v>41</v>
      </c>
      <c r="C222" s="17" t="e">
        <f>AVERAGE(INDEX(D$242:ID$242,ROWS(C$2:C222)))</f>
        <v>#REF!</v>
      </c>
      <c r="D222" s="17" t="s">
        <v>124</v>
      </c>
      <c r="E222" s="17">
        <v>130</v>
      </c>
      <c r="F222" s="17">
        <v>8</v>
      </c>
      <c r="G222" s="17">
        <v>18</v>
      </c>
      <c r="H222" s="17">
        <v>11</v>
      </c>
      <c r="I222" s="17">
        <v>12</v>
      </c>
      <c r="J222" s="17">
        <v>11</v>
      </c>
      <c r="K222" s="17">
        <v>12</v>
      </c>
      <c r="L222" s="17">
        <v>8</v>
      </c>
      <c r="M222" s="17">
        <v>12</v>
      </c>
      <c r="N222" s="17">
        <v>12</v>
      </c>
      <c r="O222" s="17">
        <v>13</v>
      </c>
      <c r="P222" s="17">
        <v>8</v>
      </c>
      <c r="Q222" s="17">
        <v>11</v>
      </c>
      <c r="R222" s="17">
        <v>10</v>
      </c>
      <c r="S222" s="17">
        <v>14</v>
      </c>
      <c r="T222" s="17">
        <v>8</v>
      </c>
      <c r="U222" s="17">
        <v>10</v>
      </c>
      <c r="V222" s="17">
        <v>9</v>
      </c>
      <c r="W222" s="17">
        <v>14</v>
      </c>
      <c r="X222" s="17">
        <v>17</v>
      </c>
      <c r="Y222" s="17">
        <v>13</v>
      </c>
      <c r="Z222" s="17">
        <v>12</v>
      </c>
      <c r="AA222" s="17">
        <v>15</v>
      </c>
      <c r="AB222" s="17">
        <v>13</v>
      </c>
      <c r="AC222" s="17">
        <v>13</v>
      </c>
      <c r="AD222" s="17">
        <v>15</v>
      </c>
      <c r="AE222" s="17">
        <v>13</v>
      </c>
      <c r="AF222" s="17">
        <v>12</v>
      </c>
      <c r="AG222" s="17">
        <v>16</v>
      </c>
      <c r="AH222" s="17">
        <v>10</v>
      </c>
      <c r="AI222" s="17">
        <v>14</v>
      </c>
      <c r="AJ222" s="17">
        <v>15</v>
      </c>
      <c r="AK222" s="17">
        <v>7</v>
      </c>
      <c r="AL222" s="17">
        <v>11</v>
      </c>
      <c r="AM222" s="17">
        <v>14</v>
      </c>
      <c r="AN222" s="17">
        <v>14</v>
      </c>
      <c r="AO222" s="17">
        <v>10</v>
      </c>
      <c r="AP222" s="17">
        <v>8</v>
      </c>
      <c r="AQ222" s="17">
        <v>9</v>
      </c>
      <c r="AR222" s="17">
        <v>15</v>
      </c>
      <c r="AS222" s="17">
        <v>12</v>
      </c>
      <c r="AT222" s="17">
        <v>8</v>
      </c>
      <c r="AU222" s="17">
        <v>11</v>
      </c>
      <c r="AV222" s="17">
        <v>14</v>
      </c>
      <c r="AW222" s="17">
        <v>14</v>
      </c>
      <c r="AX222" s="17">
        <f t="shared" si="39"/>
        <v>3.1999999999999993</v>
      </c>
      <c r="AY222" s="17" t="s">
        <v>213</v>
      </c>
      <c r="AZ222" s="57">
        <f t="shared" si="40"/>
        <v>9.25</v>
      </c>
      <c r="BA222" s="57">
        <f t="shared" si="41"/>
        <v>15.142857142857142</v>
      </c>
      <c r="BB222" s="57">
        <f t="shared" si="42"/>
        <v>13.333333333333334</v>
      </c>
      <c r="BC222" s="57" t="str">
        <f t="shared" si="43"/>
        <v/>
      </c>
      <c r="BD222" s="57" t="str">
        <f t="shared" si="44"/>
        <v>PLM</v>
      </c>
      <c r="BE222" s="57" t="str">
        <f t="shared" si="45"/>
        <v/>
      </c>
    </row>
    <row r="223" spans="1:57" x14ac:dyDescent="0.25">
      <c r="A223" s="73" t="s">
        <v>76</v>
      </c>
      <c r="B223" s="17" t="s">
        <v>29</v>
      </c>
      <c r="C223" s="17" t="e">
        <f>AVERAGE(INDEX(D$242:ID$242,ROWS(C$2:C223)))</f>
        <v>#REF!</v>
      </c>
      <c r="D223" s="17" t="s">
        <v>124</v>
      </c>
      <c r="E223" s="17">
        <v>128</v>
      </c>
      <c r="F223" s="17">
        <v>9</v>
      </c>
      <c r="G223" s="17">
        <v>16</v>
      </c>
      <c r="H223" s="17">
        <v>10</v>
      </c>
      <c r="I223" s="17">
        <v>11</v>
      </c>
      <c r="J223" s="17">
        <v>11</v>
      </c>
      <c r="K223" s="17">
        <v>11</v>
      </c>
      <c r="L223" s="17">
        <v>12</v>
      </c>
      <c r="M223" s="17">
        <v>11</v>
      </c>
      <c r="N223" s="17">
        <v>9</v>
      </c>
      <c r="O223" s="17">
        <v>8</v>
      </c>
      <c r="P223" s="17">
        <v>10</v>
      </c>
      <c r="Q223" s="17">
        <v>13</v>
      </c>
      <c r="R223" s="17">
        <v>8</v>
      </c>
      <c r="S223" s="17">
        <v>11</v>
      </c>
      <c r="T223" s="17">
        <v>15</v>
      </c>
      <c r="U223" s="17">
        <v>11</v>
      </c>
      <c r="V223" s="17">
        <v>14</v>
      </c>
      <c r="W223" s="17">
        <v>13</v>
      </c>
      <c r="X223" s="17">
        <v>15</v>
      </c>
      <c r="Y223" s="17">
        <v>8</v>
      </c>
      <c r="Z223" s="17">
        <v>7</v>
      </c>
      <c r="AA223" s="17">
        <v>11</v>
      </c>
      <c r="AB223" s="17">
        <v>12</v>
      </c>
      <c r="AC223" s="17">
        <v>13</v>
      </c>
      <c r="AD223" s="17">
        <v>14</v>
      </c>
      <c r="AE223" s="17">
        <v>13</v>
      </c>
      <c r="AF223" s="17">
        <v>13</v>
      </c>
      <c r="AG223" s="17">
        <v>12</v>
      </c>
      <c r="AH223" s="17">
        <v>13</v>
      </c>
      <c r="AI223" s="17">
        <v>11</v>
      </c>
      <c r="AJ223" s="17">
        <v>14</v>
      </c>
      <c r="AK223" s="17">
        <v>11</v>
      </c>
      <c r="AL223" s="17">
        <v>13</v>
      </c>
      <c r="AM223" s="17">
        <v>11</v>
      </c>
      <c r="AN223" s="17">
        <v>13</v>
      </c>
      <c r="AO223" s="17">
        <v>7</v>
      </c>
      <c r="AP223" s="17">
        <v>14</v>
      </c>
      <c r="AQ223" s="17">
        <v>10</v>
      </c>
      <c r="AR223" s="17">
        <v>12</v>
      </c>
      <c r="AS223" s="17">
        <v>12</v>
      </c>
      <c r="AT223" s="17">
        <v>7</v>
      </c>
      <c r="AU223" s="17">
        <v>15</v>
      </c>
      <c r="AV223" s="17">
        <v>13</v>
      </c>
      <c r="AW223" s="17">
        <v>15</v>
      </c>
      <c r="AX223" s="17">
        <f t="shared" si="39"/>
        <v>0.79999999999999893</v>
      </c>
      <c r="AY223" s="38" t="s">
        <v>212</v>
      </c>
      <c r="AZ223" s="57">
        <f t="shared" si="40"/>
        <v>11.375</v>
      </c>
      <c r="BA223" s="57">
        <f t="shared" si="41"/>
        <v>13.857142857142858</v>
      </c>
      <c r="BB223" s="57">
        <f t="shared" si="42"/>
        <v>13.833333333333334</v>
      </c>
      <c r="BC223" s="57" t="str">
        <f t="shared" si="43"/>
        <v/>
      </c>
      <c r="BD223" s="57" t="str">
        <f t="shared" si="44"/>
        <v/>
      </c>
      <c r="BE223" s="57" t="str">
        <f t="shared" si="45"/>
        <v>Sht</v>
      </c>
    </row>
    <row r="224" spans="1:57" x14ac:dyDescent="0.25">
      <c r="A224" s="73"/>
      <c r="B224" s="17" t="s">
        <v>30</v>
      </c>
      <c r="C224" s="17" t="e">
        <f>AVERAGE(INDEX(D$242:ID$242,ROWS(C$2:C224)))</f>
        <v>#REF!</v>
      </c>
      <c r="D224" s="17" t="s">
        <v>124</v>
      </c>
      <c r="E224" s="17">
        <v>128</v>
      </c>
      <c r="F224" s="17">
        <v>9</v>
      </c>
      <c r="G224" s="17">
        <v>16</v>
      </c>
      <c r="H224" s="17">
        <v>10</v>
      </c>
      <c r="I224" s="17">
        <v>11</v>
      </c>
      <c r="J224" s="17">
        <v>11</v>
      </c>
      <c r="K224" s="17">
        <v>11</v>
      </c>
      <c r="L224" s="17">
        <v>12</v>
      </c>
      <c r="M224" s="17">
        <v>11</v>
      </c>
      <c r="N224" s="17">
        <v>9</v>
      </c>
      <c r="O224" s="17">
        <v>8</v>
      </c>
      <c r="P224" s="17">
        <v>10</v>
      </c>
      <c r="Q224" s="17">
        <v>13</v>
      </c>
      <c r="R224" s="17">
        <v>8</v>
      </c>
      <c r="S224" s="17">
        <v>11</v>
      </c>
      <c r="T224" s="17">
        <v>15</v>
      </c>
      <c r="U224" s="17">
        <v>11</v>
      </c>
      <c r="V224" s="17">
        <v>14</v>
      </c>
      <c r="W224" s="17">
        <v>13</v>
      </c>
      <c r="X224" s="17">
        <v>15</v>
      </c>
      <c r="Y224" s="17">
        <v>8</v>
      </c>
      <c r="Z224" s="17">
        <v>7</v>
      </c>
      <c r="AA224" s="17">
        <v>11</v>
      </c>
      <c r="AB224" s="17">
        <v>12</v>
      </c>
      <c r="AC224" s="17">
        <v>13</v>
      </c>
      <c r="AD224" s="17">
        <v>14</v>
      </c>
      <c r="AE224" s="17">
        <v>13</v>
      </c>
      <c r="AF224" s="17">
        <v>13</v>
      </c>
      <c r="AG224" s="17">
        <v>12</v>
      </c>
      <c r="AH224" s="17">
        <v>13</v>
      </c>
      <c r="AI224" s="17">
        <v>11</v>
      </c>
      <c r="AJ224" s="17">
        <v>14</v>
      </c>
      <c r="AK224" s="17">
        <v>11</v>
      </c>
      <c r="AL224" s="17">
        <v>13</v>
      </c>
      <c r="AM224" s="17">
        <v>11</v>
      </c>
      <c r="AN224" s="17">
        <v>13</v>
      </c>
      <c r="AO224" s="17">
        <v>7</v>
      </c>
      <c r="AP224" s="17">
        <v>14</v>
      </c>
      <c r="AQ224" s="17">
        <v>10</v>
      </c>
      <c r="AR224" s="17">
        <v>12</v>
      </c>
      <c r="AS224" s="17">
        <v>12</v>
      </c>
      <c r="AT224" s="17">
        <v>7</v>
      </c>
      <c r="AU224" s="17">
        <v>15</v>
      </c>
      <c r="AV224" s="17">
        <v>13</v>
      </c>
      <c r="AW224" s="17">
        <v>15</v>
      </c>
      <c r="AX224" s="17">
        <f t="shared" si="39"/>
        <v>0.79999999999999893</v>
      </c>
      <c r="AY224" s="38" t="s">
        <v>212</v>
      </c>
      <c r="AZ224" s="57">
        <f t="shared" si="40"/>
        <v>11.375</v>
      </c>
      <c r="BA224" s="57">
        <f t="shared" si="41"/>
        <v>13.857142857142858</v>
      </c>
      <c r="BB224" s="57">
        <f t="shared" si="42"/>
        <v>13.833333333333334</v>
      </c>
      <c r="BC224" s="57" t="str">
        <f t="shared" si="43"/>
        <v/>
      </c>
      <c r="BD224" s="57" t="str">
        <f t="shared" si="44"/>
        <v/>
      </c>
      <c r="BE224" s="57" t="str">
        <f t="shared" si="45"/>
        <v>Sht</v>
      </c>
    </row>
    <row r="225" spans="1:57" x14ac:dyDescent="0.25">
      <c r="A225" s="73"/>
      <c r="B225" s="17" t="s">
        <v>31</v>
      </c>
      <c r="C225" s="17" t="e">
        <f>AVERAGE(INDEX(D$242:ID$242,ROWS(C$2:C225)))</f>
        <v>#REF!</v>
      </c>
      <c r="D225" s="17" t="s">
        <v>124</v>
      </c>
      <c r="E225" s="17">
        <v>128</v>
      </c>
      <c r="F225" s="17">
        <v>9</v>
      </c>
      <c r="G225" s="17">
        <v>16</v>
      </c>
      <c r="H225" s="17">
        <v>10</v>
      </c>
      <c r="I225" s="17">
        <v>11</v>
      </c>
      <c r="J225" s="17">
        <v>11</v>
      </c>
      <c r="K225" s="17">
        <v>11</v>
      </c>
      <c r="L225" s="17">
        <v>12</v>
      </c>
      <c r="M225" s="17">
        <v>11</v>
      </c>
      <c r="N225" s="17">
        <v>9</v>
      </c>
      <c r="O225" s="17">
        <v>8</v>
      </c>
      <c r="P225" s="17">
        <v>10</v>
      </c>
      <c r="Q225" s="17">
        <v>13</v>
      </c>
      <c r="R225" s="17">
        <v>8</v>
      </c>
      <c r="S225" s="17">
        <v>11</v>
      </c>
      <c r="T225" s="17">
        <v>15</v>
      </c>
      <c r="U225" s="17">
        <v>11</v>
      </c>
      <c r="V225" s="17">
        <v>14</v>
      </c>
      <c r="W225" s="17">
        <v>13</v>
      </c>
      <c r="X225" s="17">
        <v>15</v>
      </c>
      <c r="Y225" s="17">
        <v>8</v>
      </c>
      <c r="Z225" s="17">
        <v>7</v>
      </c>
      <c r="AA225" s="17">
        <v>11</v>
      </c>
      <c r="AB225" s="17">
        <v>12</v>
      </c>
      <c r="AC225" s="17">
        <v>13</v>
      </c>
      <c r="AD225" s="17">
        <v>14</v>
      </c>
      <c r="AE225" s="17">
        <v>13</v>
      </c>
      <c r="AF225" s="17">
        <v>13</v>
      </c>
      <c r="AG225" s="17">
        <v>12</v>
      </c>
      <c r="AH225" s="17">
        <v>13</v>
      </c>
      <c r="AI225" s="17">
        <v>11</v>
      </c>
      <c r="AJ225" s="17">
        <v>14</v>
      </c>
      <c r="AK225" s="17">
        <v>11</v>
      </c>
      <c r="AL225" s="17">
        <v>13</v>
      </c>
      <c r="AM225" s="17">
        <v>11</v>
      </c>
      <c r="AN225" s="17">
        <v>13</v>
      </c>
      <c r="AO225" s="17">
        <v>7</v>
      </c>
      <c r="AP225" s="17">
        <v>14</v>
      </c>
      <c r="AQ225" s="17">
        <v>10</v>
      </c>
      <c r="AR225" s="17">
        <v>12</v>
      </c>
      <c r="AS225" s="17">
        <v>12</v>
      </c>
      <c r="AT225" s="17">
        <v>7</v>
      </c>
      <c r="AU225" s="17">
        <v>15</v>
      </c>
      <c r="AV225" s="17">
        <v>13</v>
      </c>
      <c r="AW225" s="17">
        <v>15</v>
      </c>
      <c r="AX225" s="17">
        <f t="shared" si="39"/>
        <v>0.79999999999999893</v>
      </c>
      <c r="AY225" s="38" t="s">
        <v>212</v>
      </c>
      <c r="AZ225" s="57">
        <f t="shared" si="40"/>
        <v>11.375</v>
      </c>
      <c r="BA225" s="57">
        <f t="shared" si="41"/>
        <v>13.857142857142858</v>
      </c>
      <c r="BB225" s="57">
        <f t="shared" si="42"/>
        <v>13.833333333333334</v>
      </c>
      <c r="BC225" s="57" t="str">
        <f t="shared" si="43"/>
        <v/>
      </c>
      <c r="BD225" s="57" t="str">
        <f t="shared" si="44"/>
        <v/>
      </c>
      <c r="BE225" s="57" t="str">
        <f t="shared" si="45"/>
        <v>Sht</v>
      </c>
    </row>
    <row r="226" spans="1:57" x14ac:dyDescent="0.25">
      <c r="A226" s="73"/>
      <c r="B226" s="17" t="s">
        <v>32</v>
      </c>
      <c r="C226" s="17" t="e">
        <f>AVERAGE(INDEX(D$242:ID$242,ROWS(C$2:C226)))</f>
        <v>#REF!</v>
      </c>
      <c r="D226" s="17" t="s">
        <v>124</v>
      </c>
      <c r="E226" s="17">
        <v>128</v>
      </c>
      <c r="F226" s="17">
        <v>9</v>
      </c>
      <c r="G226" s="17">
        <v>16</v>
      </c>
      <c r="H226" s="17">
        <v>10</v>
      </c>
      <c r="I226" s="17">
        <v>11</v>
      </c>
      <c r="J226" s="17">
        <v>11</v>
      </c>
      <c r="K226" s="17">
        <v>11</v>
      </c>
      <c r="L226" s="17">
        <v>12</v>
      </c>
      <c r="M226" s="17">
        <v>11</v>
      </c>
      <c r="N226" s="17">
        <v>9</v>
      </c>
      <c r="O226" s="17">
        <v>8</v>
      </c>
      <c r="P226" s="17">
        <v>10</v>
      </c>
      <c r="Q226" s="17">
        <v>13</v>
      </c>
      <c r="R226" s="17">
        <v>8</v>
      </c>
      <c r="S226" s="17">
        <v>11</v>
      </c>
      <c r="T226" s="17">
        <v>15</v>
      </c>
      <c r="U226" s="17">
        <v>11</v>
      </c>
      <c r="V226" s="17">
        <v>14</v>
      </c>
      <c r="W226" s="17">
        <v>13</v>
      </c>
      <c r="X226" s="17">
        <v>15</v>
      </c>
      <c r="Y226" s="17">
        <v>8</v>
      </c>
      <c r="Z226" s="17">
        <v>7</v>
      </c>
      <c r="AA226" s="17">
        <v>11</v>
      </c>
      <c r="AB226" s="17">
        <v>12</v>
      </c>
      <c r="AC226" s="17">
        <v>13</v>
      </c>
      <c r="AD226" s="17">
        <v>14</v>
      </c>
      <c r="AE226" s="17">
        <v>13</v>
      </c>
      <c r="AF226" s="17">
        <v>13</v>
      </c>
      <c r="AG226" s="17">
        <v>12</v>
      </c>
      <c r="AH226" s="17">
        <v>13</v>
      </c>
      <c r="AI226" s="17">
        <v>11</v>
      </c>
      <c r="AJ226" s="17">
        <v>14</v>
      </c>
      <c r="AK226" s="17">
        <v>11</v>
      </c>
      <c r="AL226" s="17">
        <v>13</v>
      </c>
      <c r="AM226" s="17">
        <v>11</v>
      </c>
      <c r="AN226" s="17">
        <v>13</v>
      </c>
      <c r="AO226" s="17">
        <v>7</v>
      </c>
      <c r="AP226" s="17">
        <v>14</v>
      </c>
      <c r="AQ226" s="17">
        <v>10</v>
      </c>
      <c r="AR226" s="17">
        <v>12</v>
      </c>
      <c r="AS226" s="17">
        <v>12</v>
      </c>
      <c r="AT226" s="17">
        <v>7</v>
      </c>
      <c r="AU226" s="17">
        <v>15</v>
      </c>
      <c r="AV226" s="17">
        <v>13</v>
      </c>
      <c r="AW226" s="17">
        <v>15</v>
      </c>
      <c r="AX226" s="17">
        <f t="shared" si="39"/>
        <v>0.79999999999999893</v>
      </c>
      <c r="AY226" s="38" t="s">
        <v>212</v>
      </c>
      <c r="AZ226" s="57">
        <f t="shared" si="40"/>
        <v>11.375</v>
      </c>
      <c r="BA226" s="57">
        <f t="shared" si="41"/>
        <v>13.857142857142858</v>
      </c>
      <c r="BB226" s="57">
        <f t="shared" si="42"/>
        <v>13.833333333333334</v>
      </c>
      <c r="BC226" s="57" t="str">
        <f t="shared" si="43"/>
        <v/>
      </c>
      <c r="BD226" s="57" t="str">
        <f t="shared" si="44"/>
        <v/>
      </c>
      <c r="BE226" s="57" t="str">
        <f t="shared" si="45"/>
        <v>Sht</v>
      </c>
    </row>
    <row r="227" spans="1:57" x14ac:dyDescent="0.25">
      <c r="A227" s="73"/>
      <c r="B227" s="17" t="s">
        <v>33</v>
      </c>
      <c r="C227" s="17" t="e">
        <f>AVERAGE(INDEX(D$242:ID$242,ROWS(C$2:C227)))</f>
        <v>#REF!</v>
      </c>
      <c r="D227" s="17" t="s">
        <v>124</v>
      </c>
      <c r="E227" s="17">
        <v>128</v>
      </c>
      <c r="F227" s="17">
        <v>9</v>
      </c>
      <c r="G227" s="17">
        <v>16</v>
      </c>
      <c r="H227" s="17">
        <v>10</v>
      </c>
      <c r="I227" s="17">
        <v>11</v>
      </c>
      <c r="J227" s="17">
        <v>11</v>
      </c>
      <c r="K227" s="17">
        <v>11</v>
      </c>
      <c r="L227" s="17">
        <v>12</v>
      </c>
      <c r="M227" s="17">
        <v>11</v>
      </c>
      <c r="N227" s="17">
        <v>9</v>
      </c>
      <c r="O227" s="17">
        <v>8</v>
      </c>
      <c r="P227" s="17">
        <v>10</v>
      </c>
      <c r="Q227" s="17">
        <v>13</v>
      </c>
      <c r="R227" s="17">
        <v>8</v>
      </c>
      <c r="S227" s="17">
        <v>11</v>
      </c>
      <c r="T227" s="17">
        <v>15</v>
      </c>
      <c r="U227" s="17">
        <v>11</v>
      </c>
      <c r="V227" s="17">
        <v>14</v>
      </c>
      <c r="W227" s="17">
        <v>13</v>
      </c>
      <c r="X227" s="17">
        <v>15</v>
      </c>
      <c r="Y227" s="17">
        <v>8</v>
      </c>
      <c r="Z227" s="17">
        <v>7</v>
      </c>
      <c r="AA227" s="17">
        <v>11</v>
      </c>
      <c r="AB227" s="17">
        <v>12</v>
      </c>
      <c r="AC227" s="17">
        <v>13</v>
      </c>
      <c r="AD227" s="17">
        <v>14</v>
      </c>
      <c r="AE227" s="17">
        <v>13</v>
      </c>
      <c r="AF227" s="17">
        <v>13</v>
      </c>
      <c r="AG227" s="17">
        <v>12</v>
      </c>
      <c r="AH227" s="17">
        <v>13</v>
      </c>
      <c r="AI227" s="17">
        <v>11</v>
      </c>
      <c r="AJ227" s="17">
        <v>14</v>
      </c>
      <c r="AK227" s="17">
        <v>11</v>
      </c>
      <c r="AL227" s="17">
        <v>13</v>
      </c>
      <c r="AM227" s="17">
        <v>11</v>
      </c>
      <c r="AN227" s="17">
        <v>13</v>
      </c>
      <c r="AO227" s="17">
        <v>7</v>
      </c>
      <c r="AP227" s="17">
        <v>14</v>
      </c>
      <c r="AQ227" s="17">
        <v>10</v>
      </c>
      <c r="AR227" s="17">
        <v>12</v>
      </c>
      <c r="AS227" s="17">
        <v>12</v>
      </c>
      <c r="AT227" s="17">
        <v>7</v>
      </c>
      <c r="AU227" s="17">
        <v>15</v>
      </c>
      <c r="AV227" s="17">
        <v>13</v>
      </c>
      <c r="AW227" s="17">
        <v>15</v>
      </c>
      <c r="AX227" s="17">
        <f t="shared" si="39"/>
        <v>0.79999999999999893</v>
      </c>
      <c r="AY227" s="38" t="s">
        <v>212</v>
      </c>
      <c r="AZ227" s="57">
        <f t="shared" si="40"/>
        <v>11.375</v>
      </c>
      <c r="BA227" s="57">
        <f t="shared" si="41"/>
        <v>13.857142857142858</v>
      </c>
      <c r="BB227" s="57">
        <f t="shared" si="42"/>
        <v>13.833333333333334</v>
      </c>
      <c r="BC227" s="57" t="str">
        <f t="shared" si="43"/>
        <v/>
      </c>
      <c r="BD227" s="57" t="str">
        <f t="shared" si="44"/>
        <v/>
      </c>
      <c r="BE227" s="57" t="str">
        <f t="shared" si="45"/>
        <v>Sht</v>
      </c>
    </row>
    <row r="228" spans="1:57" x14ac:dyDescent="0.25">
      <c r="A228" s="73"/>
      <c r="B228" s="17" t="s">
        <v>34</v>
      </c>
      <c r="C228" s="17" t="e">
        <f>AVERAGE(INDEX(D$242:ID$242,ROWS(C$2:C228)))</f>
        <v>#REF!</v>
      </c>
      <c r="D228" s="17" t="s">
        <v>124</v>
      </c>
      <c r="E228" s="17">
        <v>128</v>
      </c>
      <c r="F228" s="17">
        <v>9</v>
      </c>
      <c r="G228" s="17">
        <v>16</v>
      </c>
      <c r="H228" s="17">
        <v>10</v>
      </c>
      <c r="I228" s="17">
        <v>11</v>
      </c>
      <c r="J228" s="17">
        <v>11</v>
      </c>
      <c r="K228" s="17">
        <v>11</v>
      </c>
      <c r="L228" s="17">
        <v>12</v>
      </c>
      <c r="M228" s="17">
        <v>11</v>
      </c>
      <c r="N228" s="17">
        <v>9</v>
      </c>
      <c r="O228" s="17">
        <v>8</v>
      </c>
      <c r="P228" s="17">
        <v>10</v>
      </c>
      <c r="Q228" s="17">
        <v>13</v>
      </c>
      <c r="R228" s="17">
        <v>8</v>
      </c>
      <c r="S228" s="17">
        <v>11</v>
      </c>
      <c r="T228" s="17">
        <v>15</v>
      </c>
      <c r="U228" s="17">
        <v>11</v>
      </c>
      <c r="V228" s="17">
        <v>14</v>
      </c>
      <c r="W228" s="17">
        <v>13</v>
      </c>
      <c r="X228" s="17">
        <v>15</v>
      </c>
      <c r="Y228" s="17">
        <v>8</v>
      </c>
      <c r="Z228" s="17">
        <v>7</v>
      </c>
      <c r="AA228" s="17">
        <v>11</v>
      </c>
      <c r="AB228" s="17">
        <v>12</v>
      </c>
      <c r="AC228" s="17">
        <v>13</v>
      </c>
      <c r="AD228" s="17">
        <v>14</v>
      </c>
      <c r="AE228" s="17">
        <v>13</v>
      </c>
      <c r="AF228" s="17">
        <v>13</v>
      </c>
      <c r="AG228" s="17">
        <v>12</v>
      </c>
      <c r="AH228" s="17">
        <v>13</v>
      </c>
      <c r="AI228" s="17">
        <v>11</v>
      </c>
      <c r="AJ228" s="17">
        <v>14</v>
      </c>
      <c r="AK228" s="17">
        <v>11</v>
      </c>
      <c r="AL228" s="17">
        <v>13</v>
      </c>
      <c r="AM228" s="17">
        <v>11</v>
      </c>
      <c r="AN228" s="17">
        <v>13</v>
      </c>
      <c r="AO228" s="17">
        <v>7</v>
      </c>
      <c r="AP228" s="17">
        <v>14</v>
      </c>
      <c r="AQ228" s="17">
        <v>10</v>
      </c>
      <c r="AR228" s="17">
        <v>12</v>
      </c>
      <c r="AS228" s="17">
        <v>12</v>
      </c>
      <c r="AT228" s="17">
        <v>7</v>
      </c>
      <c r="AU228" s="17">
        <v>15</v>
      </c>
      <c r="AV228" s="17">
        <v>13</v>
      </c>
      <c r="AW228" s="17">
        <v>15</v>
      </c>
      <c r="AX228" s="17">
        <f t="shared" si="39"/>
        <v>0.79999999999999893</v>
      </c>
      <c r="AY228" s="38" t="s">
        <v>212</v>
      </c>
      <c r="AZ228" s="57">
        <f t="shared" si="40"/>
        <v>11.375</v>
      </c>
      <c r="BA228" s="57">
        <f t="shared" si="41"/>
        <v>13.857142857142858</v>
      </c>
      <c r="BB228" s="57">
        <f t="shared" si="42"/>
        <v>13.833333333333334</v>
      </c>
      <c r="BC228" s="57" t="str">
        <f t="shared" si="43"/>
        <v/>
      </c>
      <c r="BD228" s="57" t="str">
        <f t="shared" si="44"/>
        <v/>
      </c>
      <c r="BE228" s="57" t="str">
        <f t="shared" si="45"/>
        <v>Sht</v>
      </c>
    </row>
    <row r="229" spans="1:57" x14ac:dyDescent="0.25">
      <c r="A229" s="73"/>
      <c r="B229" s="17" t="s">
        <v>35</v>
      </c>
      <c r="C229" s="17" t="e">
        <f>AVERAGE(INDEX(D$242:ID$242,ROWS(C$2:C229)))</f>
        <v>#REF!</v>
      </c>
      <c r="D229" s="17" t="s">
        <v>124</v>
      </c>
      <c r="E229" s="17">
        <v>128</v>
      </c>
      <c r="F229" s="17">
        <v>9</v>
      </c>
      <c r="G229" s="17">
        <v>16</v>
      </c>
      <c r="H229" s="17">
        <v>10</v>
      </c>
      <c r="I229" s="17">
        <v>11</v>
      </c>
      <c r="J229" s="17">
        <v>11</v>
      </c>
      <c r="K229" s="17">
        <v>11</v>
      </c>
      <c r="L229" s="17">
        <v>12</v>
      </c>
      <c r="M229" s="17">
        <v>11</v>
      </c>
      <c r="N229" s="17">
        <v>9</v>
      </c>
      <c r="O229" s="17">
        <v>8</v>
      </c>
      <c r="P229" s="17">
        <v>10</v>
      </c>
      <c r="Q229" s="17">
        <v>13</v>
      </c>
      <c r="R229" s="17">
        <v>8</v>
      </c>
      <c r="S229" s="17">
        <v>11</v>
      </c>
      <c r="T229" s="17">
        <v>15</v>
      </c>
      <c r="U229" s="17">
        <v>11</v>
      </c>
      <c r="V229" s="17">
        <v>14</v>
      </c>
      <c r="W229" s="17">
        <v>13</v>
      </c>
      <c r="X229" s="17">
        <v>15</v>
      </c>
      <c r="Y229" s="17">
        <v>8</v>
      </c>
      <c r="Z229" s="17">
        <v>7</v>
      </c>
      <c r="AA229" s="17">
        <v>11</v>
      </c>
      <c r="AB229" s="17">
        <v>12</v>
      </c>
      <c r="AC229" s="17">
        <v>13</v>
      </c>
      <c r="AD229" s="17">
        <v>14</v>
      </c>
      <c r="AE229" s="17">
        <v>13</v>
      </c>
      <c r="AF229" s="17">
        <v>13</v>
      </c>
      <c r="AG229" s="17">
        <v>12</v>
      </c>
      <c r="AH229" s="17">
        <v>13</v>
      </c>
      <c r="AI229" s="17">
        <v>11</v>
      </c>
      <c r="AJ229" s="17">
        <v>14</v>
      </c>
      <c r="AK229" s="17">
        <v>11</v>
      </c>
      <c r="AL229" s="17">
        <v>13</v>
      </c>
      <c r="AM229" s="17">
        <v>11</v>
      </c>
      <c r="AN229" s="17">
        <v>13</v>
      </c>
      <c r="AO229" s="17">
        <v>7</v>
      </c>
      <c r="AP229" s="17">
        <v>14</v>
      </c>
      <c r="AQ229" s="17">
        <v>10</v>
      </c>
      <c r="AR229" s="17">
        <v>12</v>
      </c>
      <c r="AS229" s="17">
        <v>12</v>
      </c>
      <c r="AT229" s="17">
        <v>7</v>
      </c>
      <c r="AU229" s="17">
        <v>15</v>
      </c>
      <c r="AV229" s="17">
        <v>13</v>
      </c>
      <c r="AW229" s="17">
        <v>15</v>
      </c>
      <c r="AX229" s="17">
        <f t="shared" si="39"/>
        <v>0.79999999999999893</v>
      </c>
      <c r="AY229" s="38" t="s">
        <v>212</v>
      </c>
      <c r="AZ229" s="57">
        <f t="shared" si="40"/>
        <v>11.375</v>
      </c>
      <c r="BA229" s="57">
        <f t="shared" si="41"/>
        <v>13.857142857142858</v>
      </c>
      <c r="BB229" s="57">
        <f t="shared" si="42"/>
        <v>13.833333333333334</v>
      </c>
      <c r="BC229" s="57" t="str">
        <f t="shared" si="43"/>
        <v/>
      </c>
      <c r="BD229" s="57" t="str">
        <f t="shared" si="44"/>
        <v/>
      </c>
      <c r="BE229" s="57" t="str">
        <f t="shared" si="45"/>
        <v>Sht</v>
      </c>
    </row>
    <row r="230" spans="1:57" x14ac:dyDescent="0.25">
      <c r="A230" s="73"/>
      <c r="B230" s="17" t="s">
        <v>36</v>
      </c>
      <c r="C230" s="17" t="e">
        <f>AVERAGE(INDEX(D$242:ID$242,ROWS(C$2:C230)))</f>
        <v>#REF!</v>
      </c>
      <c r="D230" s="17" t="s">
        <v>124</v>
      </c>
      <c r="E230" s="17">
        <v>128</v>
      </c>
      <c r="F230" s="17">
        <v>9</v>
      </c>
      <c r="G230" s="17">
        <v>16</v>
      </c>
      <c r="H230" s="17">
        <v>10</v>
      </c>
      <c r="I230" s="17">
        <v>11</v>
      </c>
      <c r="J230" s="17">
        <v>11</v>
      </c>
      <c r="K230" s="17">
        <v>11</v>
      </c>
      <c r="L230" s="17">
        <v>12</v>
      </c>
      <c r="M230" s="17">
        <v>11</v>
      </c>
      <c r="N230" s="17">
        <v>9</v>
      </c>
      <c r="O230" s="17">
        <v>8</v>
      </c>
      <c r="P230" s="17">
        <v>10</v>
      </c>
      <c r="Q230" s="17">
        <v>13</v>
      </c>
      <c r="R230" s="17">
        <v>8</v>
      </c>
      <c r="S230" s="17">
        <v>11</v>
      </c>
      <c r="T230" s="17">
        <v>15</v>
      </c>
      <c r="U230" s="17">
        <v>11</v>
      </c>
      <c r="V230" s="17">
        <v>14</v>
      </c>
      <c r="W230" s="17">
        <v>13</v>
      </c>
      <c r="X230" s="17">
        <v>15</v>
      </c>
      <c r="Y230" s="17">
        <v>8</v>
      </c>
      <c r="Z230" s="17">
        <v>7</v>
      </c>
      <c r="AA230" s="17">
        <v>11</v>
      </c>
      <c r="AB230" s="17">
        <v>12</v>
      </c>
      <c r="AC230" s="17">
        <v>13</v>
      </c>
      <c r="AD230" s="17">
        <v>14</v>
      </c>
      <c r="AE230" s="17">
        <v>13</v>
      </c>
      <c r="AF230" s="17">
        <v>13</v>
      </c>
      <c r="AG230" s="17">
        <v>12</v>
      </c>
      <c r="AH230" s="17">
        <v>13</v>
      </c>
      <c r="AI230" s="17">
        <v>11</v>
      </c>
      <c r="AJ230" s="17">
        <v>14</v>
      </c>
      <c r="AK230" s="17">
        <v>11</v>
      </c>
      <c r="AL230" s="17">
        <v>13</v>
      </c>
      <c r="AM230" s="17">
        <v>11</v>
      </c>
      <c r="AN230" s="17">
        <v>13</v>
      </c>
      <c r="AO230" s="17">
        <v>7</v>
      </c>
      <c r="AP230" s="17">
        <v>14</v>
      </c>
      <c r="AQ230" s="17">
        <v>10</v>
      </c>
      <c r="AR230" s="17">
        <v>12</v>
      </c>
      <c r="AS230" s="17">
        <v>12</v>
      </c>
      <c r="AT230" s="17">
        <v>7</v>
      </c>
      <c r="AU230" s="17">
        <v>15</v>
      </c>
      <c r="AV230" s="17">
        <v>13</v>
      </c>
      <c r="AW230" s="17">
        <v>15</v>
      </c>
      <c r="AX230" s="17">
        <f t="shared" si="39"/>
        <v>0.79999999999999893</v>
      </c>
      <c r="AY230" s="38" t="s">
        <v>212</v>
      </c>
      <c r="AZ230" s="57">
        <f t="shared" si="40"/>
        <v>11.375</v>
      </c>
      <c r="BA230" s="57">
        <f t="shared" si="41"/>
        <v>13.857142857142858</v>
      </c>
      <c r="BB230" s="57">
        <f t="shared" si="42"/>
        <v>13.833333333333334</v>
      </c>
      <c r="BC230" s="57" t="str">
        <f t="shared" si="43"/>
        <v/>
      </c>
      <c r="BD230" s="57" t="str">
        <f t="shared" si="44"/>
        <v/>
      </c>
      <c r="BE230" s="57" t="str">
        <f t="shared" si="45"/>
        <v>Sht</v>
      </c>
    </row>
    <row r="231" spans="1:57" x14ac:dyDescent="0.25">
      <c r="A231" s="73"/>
      <c r="B231" s="17" t="s">
        <v>37</v>
      </c>
      <c r="C231" s="17" t="e">
        <f>AVERAGE(INDEX(D$242:ID$242,ROWS(C$2:C231)))</f>
        <v>#REF!</v>
      </c>
      <c r="D231" s="17" t="s">
        <v>124</v>
      </c>
      <c r="E231" s="17">
        <v>128</v>
      </c>
      <c r="F231" s="17">
        <v>9</v>
      </c>
      <c r="G231" s="17">
        <v>16</v>
      </c>
      <c r="H231" s="17">
        <v>10</v>
      </c>
      <c r="I231" s="17">
        <v>11</v>
      </c>
      <c r="J231" s="17">
        <v>11</v>
      </c>
      <c r="K231" s="17">
        <v>11</v>
      </c>
      <c r="L231" s="17">
        <v>12</v>
      </c>
      <c r="M231" s="17">
        <v>11</v>
      </c>
      <c r="N231" s="17">
        <v>9</v>
      </c>
      <c r="O231" s="17">
        <v>8</v>
      </c>
      <c r="P231" s="17">
        <v>10</v>
      </c>
      <c r="Q231" s="17">
        <v>13</v>
      </c>
      <c r="R231" s="17">
        <v>8</v>
      </c>
      <c r="S231" s="17">
        <v>11</v>
      </c>
      <c r="T231" s="17">
        <v>15</v>
      </c>
      <c r="U231" s="17">
        <v>11</v>
      </c>
      <c r="V231" s="17">
        <v>14</v>
      </c>
      <c r="W231" s="17">
        <v>13</v>
      </c>
      <c r="X231" s="17">
        <v>15</v>
      </c>
      <c r="Y231" s="17">
        <v>8</v>
      </c>
      <c r="Z231" s="17">
        <v>7</v>
      </c>
      <c r="AA231" s="17">
        <v>11</v>
      </c>
      <c r="AB231" s="17">
        <v>12</v>
      </c>
      <c r="AC231" s="17">
        <v>13</v>
      </c>
      <c r="AD231" s="17">
        <v>14</v>
      </c>
      <c r="AE231" s="17">
        <v>13</v>
      </c>
      <c r="AF231" s="17">
        <v>13</v>
      </c>
      <c r="AG231" s="17">
        <v>12</v>
      </c>
      <c r="AH231" s="17">
        <v>13</v>
      </c>
      <c r="AI231" s="17">
        <v>11</v>
      </c>
      <c r="AJ231" s="17">
        <v>14</v>
      </c>
      <c r="AK231" s="17">
        <v>11</v>
      </c>
      <c r="AL231" s="17">
        <v>13</v>
      </c>
      <c r="AM231" s="17">
        <v>11</v>
      </c>
      <c r="AN231" s="17">
        <v>13</v>
      </c>
      <c r="AO231" s="17">
        <v>7</v>
      </c>
      <c r="AP231" s="17">
        <v>14</v>
      </c>
      <c r="AQ231" s="17">
        <v>10</v>
      </c>
      <c r="AR231" s="17">
        <v>12</v>
      </c>
      <c r="AS231" s="17">
        <v>12</v>
      </c>
      <c r="AT231" s="17">
        <v>7</v>
      </c>
      <c r="AU231" s="17">
        <v>15</v>
      </c>
      <c r="AV231" s="17">
        <v>13</v>
      </c>
      <c r="AW231" s="17">
        <v>15</v>
      </c>
      <c r="AX231" s="17">
        <f t="shared" si="39"/>
        <v>0.79999999999999893</v>
      </c>
      <c r="AY231" s="38" t="s">
        <v>212</v>
      </c>
      <c r="AZ231" s="57">
        <f t="shared" si="40"/>
        <v>11.375</v>
      </c>
      <c r="BA231" s="57">
        <f t="shared" si="41"/>
        <v>13.857142857142858</v>
      </c>
      <c r="BB231" s="57">
        <f t="shared" si="42"/>
        <v>13.833333333333334</v>
      </c>
      <c r="BC231" s="57" t="str">
        <f t="shared" si="43"/>
        <v/>
      </c>
      <c r="BD231" s="57" t="str">
        <f t="shared" si="44"/>
        <v/>
      </c>
      <c r="BE231" s="57" t="str">
        <f t="shared" si="45"/>
        <v>Sht</v>
      </c>
    </row>
    <row r="232" spans="1:57" x14ac:dyDescent="0.25">
      <c r="A232" s="73"/>
      <c r="B232" s="17" t="s">
        <v>38</v>
      </c>
      <c r="C232" s="17" t="e">
        <f>AVERAGE(INDEX(D$242:ID$242,ROWS(C$2:C232)))</f>
        <v>#REF!</v>
      </c>
      <c r="D232" s="17" t="s">
        <v>124</v>
      </c>
      <c r="E232" s="17">
        <v>128</v>
      </c>
      <c r="F232" s="17">
        <v>9</v>
      </c>
      <c r="G232" s="17">
        <v>16</v>
      </c>
      <c r="H232" s="17">
        <v>10</v>
      </c>
      <c r="I232" s="17">
        <v>11</v>
      </c>
      <c r="J232" s="17">
        <v>11</v>
      </c>
      <c r="K232" s="17">
        <v>11</v>
      </c>
      <c r="L232" s="17">
        <v>12</v>
      </c>
      <c r="M232" s="17">
        <v>11</v>
      </c>
      <c r="N232" s="17">
        <v>9</v>
      </c>
      <c r="O232" s="17">
        <v>8</v>
      </c>
      <c r="P232" s="17">
        <v>10</v>
      </c>
      <c r="Q232" s="17">
        <v>13</v>
      </c>
      <c r="R232" s="17">
        <v>8</v>
      </c>
      <c r="S232" s="17">
        <v>11</v>
      </c>
      <c r="T232" s="17">
        <v>15</v>
      </c>
      <c r="U232" s="17">
        <v>11</v>
      </c>
      <c r="V232" s="17">
        <v>14</v>
      </c>
      <c r="W232" s="17">
        <v>13</v>
      </c>
      <c r="X232" s="17">
        <v>15</v>
      </c>
      <c r="Y232" s="17">
        <v>8</v>
      </c>
      <c r="Z232" s="17">
        <v>7</v>
      </c>
      <c r="AA232" s="17">
        <v>11</v>
      </c>
      <c r="AB232" s="17">
        <v>12</v>
      </c>
      <c r="AC232" s="17">
        <v>13</v>
      </c>
      <c r="AD232" s="17">
        <v>14</v>
      </c>
      <c r="AE232" s="17">
        <v>13</v>
      </c>
      <c r="AF232" s="17">
        <v>13</v>
      </c>
      <c r="AG232" s="17">
        <v>12</v>
      </c>
      <c r="AH232" s="17">
        <v>13</v>
      </c>
      <c r="AI232" s="17">
        <v>11</v>
      </c>
      <c r="AJ232" s="17">
        <v>14</v>
      </c>
      <c r="AK232" s="17">
        <v>11</v>
      </c>
      <c r="AL232" s="17">
        <v>13</v>
      </c>
      <c r="AM232" s="17">
        <v>11</v>
      </c>
      <c r="AN232" s="17">
        <v>13</v>
      </c>
      <c r="AO232" s="17">
        <v>7</v>
      </c>
      <c r="AP232" s="17">
        <v>14</v>
      </c>
      <c r="AQ232" s="17">
        <v>10</v>
      </c>
      <c r="AR232" s="17">
        <v>12</v>
      </c>
      <c r="AS232" s="17">
        <v>12</v>
      </c>
      <c r="AT232" s="17">
        <v>7</v>
      </c>
      <c r="AU232" s="17">
        <v>15</v>
      </c>
      <c r="AV232" s="17">
        <v>13</v>
      </c>
      <c r="AW232" s="17">
        <v>15</v>
      </c>
      <c r="AX232" s="17">
        <f t="shared" si="39"/>
        <v>0.79999999999999893</v>
      </c>
      <c r="AY232" s="38" t="s">
        <v>212</v>
      </c>
      <c r="AZ232" s="57">
        <f t="shared" si="40"/>
        <v>11.375</v>
      </c>
      <c r="BA232" s="57">
        <f t="shared" si="41"/>
        <v>13.857142857142858</v>
      </c>
      <c r="BB232" s="57">
        <f t="shared" si="42"/>
        <v>13.833333333333334</v>
      </c>
      <c r="BC232" s="57" t="str">
        <f t="shared" si="43"/>
        <v/>
      </c>
      <c r="BD232" s="57" t="str">
        <f t="shared" si="44"/>
        <v/>
      </c>
      <c r="BE232" s="57" t="str">
        <f t="shared" si="45"/>
        <v>Sht</v>
      </c>
    </row>
    <row r="233" spans="1:57" x14ac:dyDescent="0.25">
      <c r="A233" s="73"/>
      <c r="B233" s="17" t="s">
        <v>39</v>
      </c>
      <c r="C233" s="17" t="e">
        <f>AVERAGE(INDEX(D$242:ID$242,ROWS(C$2:C233)))</f>
        <v>#REF!</v>
      </c>
      <c r="D233" s="17" t="s">
        <v>124</v>
      </c>
      <c r="E233" s="17">
        <v>128</v>
      </c>
      <c r="F233" s="17">
        <v>9</v>
      </c>
      <c r="G233" s="17">
        <v>16</v>
      </c>
      <c r="H233" s="17">
        <v>10</v>
      </c>
      <c r="I233" s="17">
        <v>11</v>
      </c>
      <c r="J233" s="17">
        <v>11</v>
      </c>
      <c r="K233" s="17">
        <v>11</v>
      </c>
      <c r="L233" s="17">
        <v>12</v>
      </c>
      <c r="M233" s="17">
        <v>11</v>
      </c>
      <c r="N233" s="17">
        <v>9</v>
      </c>
      <c r="O233" s="17">
        <v>8</v>
      </c>
      <c r="P233" s="17">
        <v>10</v>
      </c>
      <c r="Q233" s="17">
        <v>13</v>
      </c>
      <c r="R233" s="17">
        <v>8</v>
      </c>
      <c r="S233" s="17">
        <v>11</v>
      </c>
      <c r="T233" s="17">
        <v>15</v>
      </c>
      <c r="U233" s="17">
        <v>11</v>
      </c>
      <c r="V233" s="17">
        <v>14</v>
      </c>
      <c r="W233" s="17">
        <v>13</v>
      </c>
      <c r="X233" s="17">
        <v>15</v>
      </c>
      <c r="Y233" s="17">
        <v>8</v>
      </c>
      <c r="Z233" s="17">
        <v>7</v>
      </c>
      <c r="AA233" s="17">
        <v>11</v>
      </c>
      <c r="AB233" s="17">
        <v>12</v>
      </c>
      <c r="AC233" s="17">
        <v>13</v>
      </c>
      <c r="AD233" s="17">
        <v>14</v>
      </c>
      <c r="AE233" s="17">
        <v>13</v>
      </c>
      <c r="AF233" s="17">
        <v>13</v>
      </c>
      <c r="AG233" s="17">
        <v>12</v>
      </c>
      <c r="AH233" s="17">
        <v>13</v>
      </c>
      <c r="AI233" s="17">
        <v>11</v>
      </c>
      <c r="AJ233" s="17">
        <v>14</v>
      </c>
      <c r="AK233" s="17">
        <v>11</v>
      </c>
      <c r="AL233" s="17">
        <v>13</v>
      </c>
      <c r="AM233" s="17">
        <v>11</v>
      </c>
      <c r="AN233" s="17">
        <v>13</v>
      </c>
      <c r="AO233" s="17">
        <v>7</v>
      </c>
      <c r="AP233" s="17">
        <v>14</v>
      </c>
      <c r="AQ233" s="17">
        <v>10</v>
      </c>
      <c r="AR233" s="17">
        <v>12</v>
      </c>
      <c r="AS233" s="17">
        <v>12</v>
      </c>
      <c r="AT233" s="17">
        <v>7</v>
      </c>
      <c r="AU233" s="17">
        <v>15</v>
      </c>
      <c r="AV233" s="17">
        <v>13</v>
      </c>
      <c r="AW233" s="17">
        <v>15</v>
      </c>
      <c r="AX233" s="17">
        <f t="shared" si="39"/>
        <v>0.79999999999999893</v>
      </c>
      <c r="AY233" s="38" t="s">
        <v>212</v>
      </c>
      <c r="AZ233" s="57">
        <f t="shared" si="40"/>
        <v>11.375</v>
      </c>
      <c r="BA233" s="57">
        <f t="shared" si="41"/>
        <v>13.857142857142858</v>
      </c>
      <c r="BB233" s="57">
        <f t="shared" si="42"/>
        <v>13.833333333333334</v>
      </c>
      <c r="BC233" s="57" t="str">
        <f t="shared" si="43"/>
        <v/>
      </c>
      <c r="BD233" s="57" t="str">
        <f t="shared" si="44"/>
        <v/>
      </c>
      <c r="BE233" s="57" t="str">
        <f t="shared" si="45"/>
        <v>Sht</v>
      </c>
    </row>
    <row r="234" spans="1:57" x14ac:dyDescent="0.25">
      <c r="A234" s="73"/>
      <c r="B234" s="17" t="s">
        <v>40</v>
      </c>
      <c r="C234" s="17" t="e">
        <f>AVERAGE(INDEX(D$242:ID$242,ROWS(C$2:C234)))</f>
        <v>#REF!</v>
      </c>
      <c r="D234" s="17" t="s">
        <v>124</v>
      </c>
      <c r="E234" s="17">
        <v>128</v>
      </c>
      <c r="F234" s="17">
        <v>9</v>
      </c>
      <c r="G234" s="17">
        <v>16</v>
      </c>
      <c r="H234" s="17">
        <v>10</v>
      </c>
      <c r="I234" s="17">
        <v>11</v>
      </c>
      <c r="J234" s="17">
        <v>11</v>
      </c>
      <c r="K234" s="17">
        <v>11</v>
      </c>
      <c r="L234" s="17">
        <v>12</v>
      </c>
      <c r="M234" s="17">
        <v>11</v>
      </c>
      <c r="N234" s="17">
        <v>9</v>
      </c>
      <c r="O234" s="17">
        <v>8</v>
      </c>
      <c r="P234" s="17">
        <v>10</v>
      </c>
      <c r="Q234" s="17">
        <v>13</v>
      </c>
      <c r="R234" s="17">
        <v>8</v>
      </c>
      <c r="S234" s="17">
        <v>11</v>
      </c>
      <c r="T234" s="17">
        <v>15</v>
      </c>
      <c r="U234" s="17">
        <v>11</v>
      </c>
      <c r="V234" s="17">
        <v>14</v>
      </c>
      <c r="W234" s="17">
        <v>13</v>
      </c>
      <c r="X234" s="17">
        <v>15</v>
      </c>
      <c r="Y234" s="17">
        <v>8</v>
      </c>
      <c r="Z234" s="17">
        <v>7</v>
      </c>
      <c r="AA234" s="17">
        <v>11</v>
      </c>
      <c r="AB234" s="17">
        <v>12</v>
      </c>
      <c r="AC234" s="17">
        <v>13</v>
      </c>
      <c r="AD234" s="17">
        <v>14</v>
      </c>
      <c r="AE234" s="17">
        <v>13</v>
      </c>
      <c r="AF234" s="17">
        <v>13</v>
      </c>
      <c r="AG234" s="17">
        <v>12</v>
      </c>
      <c r="AH234" s="17">
        <v>13</v>
      </c>
      <c r="AI234" s="17">
        <v>11</v>
      </c>
      <c r="AJ234" s="17">
        <v>14</v>
      </c>
      <c r="AK234" s="17">
        <v>11</v>
      </c>
      <c r="AL234" s="17">
        <v>13</v>
      </c>
      <c r="AM234" s="17">
        <v>11</v>
      </c>
      <c r="AN234" s="17">
        <v>13</v>
      </c>
      <c r="AO234" s="17">
        <v>7</v>
      </c>
      <c r="AP234" s="17">
        <v>14</v>
      </c>
      <c r="AQ234" s="17">
        <v>10</v>
      </c>
      <c r="AR234" s="17">
        <v>12</v>
      </c>
      <c r="AS234" s="17">
        <v>12</v>
      </c>
      <c r="AT234" s="17">
        <v>7</v>
      </c>
      <c r="AU234" s="17">
        <v>15</v>
      </c>
      <c r="AV234" s="17">
        <v>13</v>
      </c>
      <c r="AW234" s="17">
        <v>15</v>
      </c>
      <c r="AX234" s="17">
        <f t="shared" si="39"/>
        <v>0.79999999999999893</v>
      </c>
      <c r="AY234" s="38" t="s">
        <v>212</v>
      </c>
      <c r="AZ234" s="57">
        <f t="shared" si="40"/>
        <v>11.375</v>
      </c>
      <c r="BA234" s="57">
        <f t="shared" si="41"/>
        <v>13.857142857142858</v>
      </c>
      <c r="BB234" s="57">
        <f t="shared" si="42"/>
        <v>13.833333333333334</v>
      </c>
      <c r="BC234" s="57" t="str">
        <f t="shared" si="43"/>
        <v/>
      </c>
      <c r="BD234" s="57" t="str">
        <f t="shared" si="44"/>
        <v/>
      </c>
      <c r="BE234" s="57" t="str">
        <f t="shared" si="45"/>
        <v>Sht</v>
      </c>
    </row>
    <row r="235" spans="1:57" x14ac:dyDescent="0.25">
      <c r="A235" s="73"/>
      <c r="B235" s="17" t="s">
        <v>41</v>
      </c>
      <c r="C235" s="17" t="e">
        <f>AVERAGE(INDEX(D$242:ID$242,ROWS(C$2:C235)))</f>
        <v>#REF!</v>
      </c>
      <c r="D235" s="17" t="s">
        <v>124</v>
      </c>
      <c r="E235" s="17">
        <v>128</v>
      </c>
      <c r="F235" s="17">
        <v>9</v>
      </c>
      <c r="G235" s="17">
        <v>16</v>
      </c>
      <c r="H235" s="17">
        <v>10</v>
      </c>
      <c r="I235" s="17">
        <v>11</v>
      </c>
      <c r="J235" s="17">
        <v>11</v>
      </c>
      <c r="K235" s="17">
        <v>11</v>
      </c>
      <c r="L235" s="17">
        <v>12</v>
      </c>
      <c r="M235" s="17">
        <v>11</v>
      </c>
      <c r="N235" s="17">
        <v>9</v>
      </c>
      <c r="O235" s="17">
        <v>8</v>
      </c>
      <c r="P235" s="17">
        <v>10</v>
      </c>
      <c r="Q235" s="17">
        <v>13</v>
      </c>
      <c r="R235" s="17">
        <v>8</v>
      </c>
      <c r="S235" s="17">
        <v>11</v>
      </c>
      <c r="T235" s="17">
        <v>15</v>
      </c>
      <c r="U235" s="17">
        <v>11</v>
      </c>
      <c r="V235" s="17">
        <v>14</v>
      </c>
      <c r="W235" s="17">
        <v>13</v>
      </c>
      <c r="X235" s="17">
        <v>15</v>
      </c>
      <c r="Y235" s="17">
        <v>8</v>
      </c>
      <c r="Z235" s="17">
        <v>7</v>
      </c>
      <c r="AA235" s="17">
        <v>11</v>
      </c>
      <c r="AB235" s="17">
        <v>12</v>
      </c>
      <c r="AC235" s="17">
        <v>13</v>
      </c>
      <c r="AD235" s="17">
        <v>14</v>
      </c>
      <c r="AE235" s="17">
        <v>13</v>
      </c>
      <c r="AF235" s="17">
        <v>13</v>
      </c>
      <c r="AG235" s="17">
        <v>12</v>
      </c>
      <c r="AH235" s="17">
        <v>13</v>
      </c>
      <c r="AI235" s="17">
        <v>11</v>
      </c>
      <c r="AJ235" s="17">
        <v>14</v>
      </c>
      <c r="AK235" s="17">
        <v>11</v>
      </c>
      <c r="AL235" s="17">
        <v>13</v>
      </c>
      <c r="AM235" s="17">
        <v>11</v>
      </c>
      <c r="AN235" s="17">
        <v>13</v>
      </c>
      <c r="AO235" s="17">
        <v>7</v>
      </c>
      <c r="AP235" s="17">
        <v>14</v>
      </c>
      <c r="AQ235" s="17">
        <v>10</v>
      </c>
      <c r="AR235" s="17">
        <v>12</v>
      </c>
      <c r="AS235" s="17">
        <v>12</v>
      </c>
      <c r="AT235" s="17">
        <v>7</v>
      </c>
      <c r="AU235" s="17">
        <v>15</v>
      </c>
      <c r="AV235" s="17">
        <v>13</v>
      </c>
      <c r="AW235" s="17">
        <v>15</v>
      </c>
      <c r="AX235" s="17">
        <f t="shared" si="39"/>
        <v>0.79999999999999893</v>
      </c>
      <c r="AY235" t="s">
        <v>212</v>
      </c>
      <c r="AZ235" s="57">
        <f>AVERAGE(AL235,AP235,AS235,AT235,V235,AH235,F235,F235)</f>
        <v>11.375</v>
      </c>
      <c r="BA235" s="57">
        <f>AVERAGE(G235,G235,W235,AD235,AF235,AR235,AN235)</f>
        <v>13.857142857142858</v>
      </c>
      <c r="BB235" s="57">
        <f>AVERAGE(G235,G235,U235,AQ235,AU235,AW235)</f>
        <v>13.833333333333334</v>
      </c>
      <c r="BC235" s="57" t="str">
        <f t="shared" si="43"/>
        <v/>
      </c>
      <c r="BD235" s="57" t="str">
        <f t="shared" si="44"/>
        <v/>
      </c>
      <c r="BE235" s="57" t="str">
        <f t="shared" si="45"/>
        <v>Sht</v>
      </c>
    </row>
    <row r="236" spans="1:57" x14ac:dyDescent="0.25">
      <c r="AZ236">
        <f>AVERAGE(AZ2:AZ235)</f>
        <v>11.972222222222221</v>
      </c>
      <c r="BA236" s="57">
        <f t="shared" ref="BA236:BB236" si="46">AVERAGE(BA2:BA235)</f>
        <v>14.738095238095232</v>
      </c>
      <c r="BB236" s="57">
        <f t="shared" si="46"/>
        <v>14.092592592592606</v>
      </c>
    </row>
    <row r="237" spans="1:57" x14ac:dyDescent="0.25">
      <c r="AY237">
        <v>0.98</v>
      </c>
      <c r="AZ237">
        <f>AZ236*$AY$237</f>
        <v>11.732777777777777</v>
      </c>
      <c r="BA237" s="57">
        <f t="shared" ref="BA237:BB237" si="47">BA236*$AY$237</f>
        <v>14.443333333333326</v>
      </c>
      <c r="BB237" s="57">
        <f t="shared" si="47"/>
        <v>13.810740740740753</v>
      </c>
    </row>
    <row r="241" spans="3:239" x14ac:dyDescent="0.25">
      <c r="D241" s="17" t="s">
        <v>29</v>
      </c>
      <c r="E241" s="17" t="s">
        <v>30</v>
      </c>
      <c r="F241" s="17" t="s">
        <v>31</v>
      </c>
      <c r="G241" s="17" t="s">
        <v>32</v>
      </c>
      <c r="H241" s="17" t="s">
        <v>33</v>
      </c>
      <c r="I241" s="17" t="s">
        <v>34</v>
      </c>
      <c r="J241" s="17" t="s">
        <v>35</v>
      </c>
      <c r="K241" s="17" t="s">
        <v>36</v>
      </c>
      <c r="L241" s="17" t="s">
        <v>37</v>
      </c>
      <c r="M241" s="17" t="s">
        <v>38</v>
      </c>
      <c r="N241" s="17" t="s">
        <v>39</v>
      </c>
      <c r="O241" s="17" t="s">
        <v>40</v>
      </c>
      <c r="P241" s="17" t="s">
        <v>41</v>
      </c>
      <c r="Q241" s="17" t="s">
        <v>29</v>
      </c>
      <c r="R241" s="17" t="s">
        <v>30</v>
      </c>
      <c r="S241" s="17" t="s">
        <v>31</v>
      </c>
      <c r="T241" s="17" t="s">
        <v>32</v>
      </c>
      <c r="U241" s="17" t="s">
        <v>33</v>
      </c>
      <c r="V241" s="17" t="s">
        <v>34</v>
      </c>
      <c r="W241" s="17" t="s">
        <v>35</v>
      </c>
      <c r="X241" s="17" t="s">
        <v>36</v>
      </c>
      <c r="Y241" s="17" t="s">
        <v>37</v>
      </c>
      <c r="Z241" s="17" t="s">
        <v>38</v>
      </c>
      <c r="AA241" s="17" t="s">
        <v>39</v>
      </c>
      <c r="AB241" s="17" t="s">
        <v>40</v>
      </c>
      <c r="AC241" s="17" t="s">
        <v>41</v>
      </c>
      <c r="AD241" s="17" t="s">
        <v>29</v>
      </c>
      <c r="AE241" s="17" t="s">
        <v>30</v>
      </c>
      <c r="AF241" s="17" t="s">
        <v>31</v>
      </c>
      <c r="AG241" s="17" t="s">
        <v>32</v>
      </c>
      <c r="AH241" s="17" t="s">
        <v>33</v>
      </c>
      <c r="AI241" s="17" t="s">
        <v>34</v>
      </c>
      <c r="AJ241" s="17" t="s">
        <v>35</v>
      </c>
      <c r="AK241" s="17" t="s">
        <v>36</v>
      </c>
      <c r="AL241" s="17" t="s">
        <v>37</v>
      </c>
      <c r="AM241" s="17" t="s">
        <v>38</v>
      </c>
      <c r="AN241" s="17" t="s">
        <v>39</v>
      </c>
      <c r="AO241" s="17" t="s">
        <v>40</v>
      </c>
      <c r="AP241" s="17" t="s">
        <v>41</v>
      </c>
      <c r="AQ241" s="17" t="s">
        <v>29</v>
      </c>
      <c r="AR241" s="17" t="s">
        <v>30</v>
      </c>
      <c r="AS241" s="17" t="s">
        <v>31</v>
      </c>
      <c r="AT241" s="17" t="s">
        <v>32</v>
      </c>
      <c r="AU241" s="17" t="s">
        <v>33</v>
      </c>
      <c r="AV241" s="17" t="s">
        <v>34</v>
      </c>
      <c r="AW241" s="17" t="s">
        <v>35</v>
      </c>
      <c r="AX241" s="17" t="s">
        <v>36</v>
      </c>
      <c r="AY241" s="17" t="s">
        <v>37</v>
      </c>
      <c r="AZ241" s="17" t="s">
        <v>38</v>
      </c>
      <c r="BA241" s="17" t="s">
        <v>39</v>
      </c>
      <c r="BB241" s="17" t="s">
        <v>40</v>
      </c>
      <c r="BC241" s="17" t="s">
        <v>41</v>
      </c>
      <c r="BD241" s="17" t="s">
        <v>29</v>
      </c>
      <c r="BE241" s="17" t="s">
        <v>30</v>
      </c>
      <c r="BF241" s="17" t="s">
        <v>31</v>
      </c>
      <c r="BG241" s="17" t="s">
        <v>32</v>
      </c>
      <c r="BH241" s="17" t="s">
        <v>33</v>
      </c>
      <c r="BI241" s="17" t="s">
        <v>34</v>
      </c>
      <c r="BJ241" s="17" t="s">
        <v>35</v>
      </c>
      <c r="BK241" s="17" t="s">
        <v>36</v>
      </c>
      <c r="BL241" s="17" t="s">
        <v>37</v>
      </c>
      <c r="BM241" s="17" t="s">
        <v>38</v>
      </c>
      <c r="BN241" s="17" t="s">
        <v>39</v>
      </c>
      <c r="BO241" s="17" t="s">
        <v>40</v>
      </c>
      <c r="BP241" s="17" t="s">
        <v>41</v>
      </c>
      <c r="BQ241" s="17" t="s">
        <v>29</v>
      </c>
      <c r="BR241" s="17" t="s">
        <v>30</v>
      </c>
      <c r="BS241" s="17" t="s">
        <v>31</v>
      </c>
      <c r="BT241" s="17" t="s">
        <v>32</v>
      </c>
      <c r="BU241" s="17" t="s">
        <v>33</v>
      </c>
      <c r="BV241" s="17" t="s">
        <v>34</v>
      </c>
      <c r="BW241" s="17" t="s">
        <v>35</v>
      </c>
      <c r="BX241" s="17" t="s">
        <v>36</v>
      </c>
      <c r="BY241" s="17" t="s">
        <v>37</v>
      </c>
      <c r="BZ241" s="17" t="s">
        <v>38</v>
      </c>
      <c r="CA241" s="17" t="s">
        <v>39</v>
      </c>
      <c r="CB241" s="17" t="s">
        <v>40</v>
      </c>
      <c r="CC241" s="17" t="s">
        <v>41</v>
      </c>
      <c r="CD241" s="17" t="s">
        <v>29</v>
      </c>
      <c r="CE241" s="17" t="s">
        <v>30</v>
      </c>
      <c r="CF241" s="17" t="s">
        <v>31</v>
      </c>
      <c r="CG241" s="17" t="s">
        <v>32</v>
      </c>
      <c r="CH241" s="17" t="s">
        <v>33</v>
      </c>
      <c r="CI241" s="17" t="s">
        <v>34</v>
      </c>
      <c r="CJ241" s="17" t="s">
        <v>35</v>
      </c>
      <c r="CK241" s="17" t="s">
        <v>36</v>
      </c>
      <c r="CL241" s="17" t="s">
        <v>37</v>
      </c>
      <c r="CM241" s="17" t="s">
        <v>38</v>
      </c>
      <c r="CN241" s="17" t="s">
        <v>39</v>
      </c>
      <c r="CO241" s="17" t="s">
        <v>40</v>
      </c>
      <c r="CP241" s="17" t="s">
        <v>41</v>
      </c>
      <c r="CQ241" s="17" t="s">
        <v>29</v>
      </c>
      <c r="CR241" s="17" t="s">
        <v>30</v>
      </c>
      <c r="CS241" s="17" t="s">
        <v>31</v>
      </c>
      <c r="CT241" s="17" t="s">
        <v>32</v>
      </c>
      <c r="CU241" s="17" t="s">
        <v>33</v>
      </c>
      <c r="CV241" s="17" t="s">
        <v>34</v>
      </c>
      <c r="CW241" s="17" t="s">
        <v>35</v>
      </c>
      <c r="CX241" s="17" t="s">
        <v>36</v>
      </c>
      <c r="CY241" s="17" t="s">
        <v>37</v>
      </c>
      <c r="CZ241" s="17" t="s">
        <v>38</v>
      </c>
      <c r="DA241" s="17" t="s">
        <v>39</v>
      </c>
      <c r="DB241" s="17" t="s">
        <v>40</v>
      </c>
      <c r="DC241" s="17" t="s">
        <v>41</v>
      </c>
      <c r="DD241" s="17" t="s">
        <v>29</v>
      </c>
      <c r="DE241" s="17" t="s">
        <v>30</v>
      </c>
      <c r="DF241" s="17" t="s">
        <v>31</v>
      </c>
      <c r="DG241" s="17" t="s">
        <v>32</v>
      </c>
      <c r="DH241" s="17" t="s">
        <v>33</v>
      </c>
      <c r="DI241" s="17" t="s">
        <v>34</v>
      </c>
      <c r="DJ241" s="17" t="s">
        <v>35</v>
      </c>
      <c r="DK241" s="17" t="s">
        <v>36</v>
      </c>
      <c r="DL241" s="17" t="s">
        <v>37</v>
      </c>
      <c r="DM241" s="17" t="s">
        <v>38</v>
      </c>
      <c r="DN241" s="17" t="s">
        <v>39</v>
      </c>
      <c r="DO241" s="17" t="s">
        <v>40</v>
      </c>
      <c r="DP241" s="17" t="s">
        <v>41</v>
      </c>
      <c r="DQ241" s="17" t="s">
        <v>29</v>
      </c>
      <c r="DR241" s="17" t="s">
        <v>30</v>
      </c>
      <c r="DS241" s="17" t="s">
        <v>31</v>
      </c>
      <c r="DT241" s="17" t="s">
        <v>32</v>
      </c>
      <c r="DU241" s="17" t="s">
        <v>33</v>
      </c>
      <c r="DV241" s="17" t="s">
        <v>34</v>
      </c>
      <c r="DW241" s="17" t="s">
        <v>35</v>
      </c>
      <c r="DX241" s="17" t="s">
        <v>36</v>
      </c>
      <c r="DY241" s="17" t="s">
        <v>37</v>
      </c>
      <c r="DZ241" s="17" t="s">
        <v>38</v>
      </c>
      <c r="EA241" s="17" t="s">
        <v>39</v>
      </c>
      <c r="EB241" s="17" t="s">
        <v>40</v>
      </c>
      <c r="EC241" s="17" t="s">
        <v>41</v>
      </c>
      <c r="ED241" s="17" t="s">
        <v>29</v>
      </c>
      <c r="EE241" s="17" t="s">
        <v>30</v>
      </c>
      <c r="EF241" s="17" t="s">
        <v>31</v>
      </c>
      <c r="EG241" s="17" t="s">
        <v>32</v>
      </c>
      <c r="EH241" s="17" t="s">
        <v>33</v>
      </c>
      <c r="EI241" s="17" t="s">
        <v>34</v>
      </c>
      <c r="EJ241" s="17" t="s">
        <v>35</v>
      </c>
      <c r="EK241" s="17" t="s">
        <v>36</v>
      </c>
      <c r="EL241" s="17" t="s">
        <v>37</v>
      </c>
      <c r="EM241" s="17" t="s">
        <v>38</v>
      </c>
      <c r="EN241" s="17" t="s">
        <v>39</v>
      </c>
      <c r="EO241" s="17" t="s">
        <v>40</v>
      </c>
      <c r="EP241" s="17" t="s">
        <v>41</v>
      </c>
      <c r="EQ241" s="17" t="s">
        <v>29</v>
      </c>
      <c r="ER241" s="17" t="s">
        <v>30</v>
      </c>
      <c r="ES241" s="17" t="s">
        <v>31</v>
      </c>
      <c r="ET241" s="17" t="s">
        <v>32</v>
      </c>
      <c r="EU241" s="17" t="s">
        <v>33</v>
      </c>
      <c r="EV241" s="17" t="s">
        <v>34</v>
      </c>
      <c r="EW241" s="17" t="s">
        <v>35</v>
      </c>
      <c r="EX241" s="17" t="s">
        <v>36</v>
      </c>
      <c r="EY241" s="17" t="s">
        <v>37</v>
      </c>
      <c r="EZ241" s="17" t="s">
        <v>38</v>
      </c>
      <c r="FA241" s="17" t="s">
        <v>39</v>
      </c>
      <c r="FB241" s="17" t="s">
        <v>40</v>
      </c>
      <c r="FC241" s="17" t="s">
        <v>41</v>
      </c>
      <c r="FD241" s="17" t="s">
        <v>29</v>
      </c>
      <c r="FE241" s="17" t="s">
        <v>30</v>
      </c>
      <c r="FF241" s="17" t="s">
        <v>31</v>
      </c>
      <c r="FG241" s="17" t="s">
        <v>32</v>
      </c>
      <c r="FH241" s="17" t="s">
        <v>33</v>
      </c>
      <c r="FI241" s="17" t="s">
        <v>34</v>
      </c>
      <c r="FJ241" s="17" t="s">
        <v>35</v>
      </c>
      <c r="FK241" s="17" t="s">
        <v>36</v>
      </c>
      <c r="FL241" s="17" t="s">
        <v>37</v>
      </c>
      <c r="FM241" s="17" t="s">
        <v>38</v>
      </c>
      <c r="FN241" s="17" t="s">
        <v>39</v>
      </c>
      <c r="FO241" s="17" t="s">
        <v>40</v>
      </c>
      <c r="FP241" s="17" t="s">
        <v>41</v>
      </c>
      <c r="FQ241" s="17" t="s">
        <v>29</v>
      </c>
      <c r="FR241" s="17" t="s">
        <v>30</v>
      </c>
      <c r="FS241" s="17" t="s">
        <v>31</v>
      </c>
      <c r="FT241" s="17" t="s">
        <v>32</v>
      </c>
      <c r="FU241" s="17" t="s">
        <v>33</v>
      </c>
      <c r="FV241" s="17" t="s">
        <v>34</v>
      </c>
      <c r="FW241" s="17" t="s">
        <v>35</v>
      </c>
      <c r="FX241" s="17" t="s">
        <v>36</v>
      </c>
      <c r="FY241" s="17" t="s">
        <v>37</v>
      </c>
      <c r="FZ241" s="17" t="s">
        <v>38</v>
      </c>
      <c r="GA241" s="17" t="s">
        <v>39</v>
      </c>
      <c r="GB241" s="17" t="s">
        <v>40</v>
      </c>
      <c r="GC241" s="17" t="s">
        <v>41</v>
      </c>
      <c r="GD241" s="17" t="s">
        <v>29</v>
      </c>
      <c r="GE241" s="17" t="s">
        <v>30</v>
      </c>
      <c r="GF241" s="17" t="s">
        <v>31</v>
      </c>
      <c r="GG241" s="17" t="s">
        <v>32</v>
      </c>
      <c r="GH241" s="17" t="s">
        <v>33</v>
      </c>
      <c r="GI241" s="17" t="s">
        <v>34</v>
      </c>
      <c r="GJ241" s="17" t="s">
        <v>35</v>
      </c>
      <c r="GK241" s="17" t="s">
        <v>36</v>
      </c>
      <c r="GL241" s="17" t="s">
        <v>37</v>
      </c>
      <c r="GM241" s="17" t="s">
        <v>38</v>
      </c>
      <c r="GN241" s="17" t="s">
        <v>39</v>
      </c>
      <c r="GO241" s="17" t="s">
        <v>40</v>
      </c>
      <c r="GP241" s="17" t="s">
        <v>41</v>
      </c>
      <c r="GQ241" s="17" t="s">
        <v>29</v>
      </c>
      <c r="GR241" s="17" t="s">
        <v>30</v>
      </c>
      <c r="GS241" s="17" t="s">
        <v>31</v>
      </c>
      <c r="GT241" s="17" t="s">
        <v>32</v>
      </c>
      <c r="GU241" s="17" t="s">
        <v>33</v>
      </c>
      <c r="GV241" s="17" t="s">
        <v>34</v>
      </c>
      <c r="GW241" s="17" t="s">
        <v>35</v>
      </c>
      <c r="GX241" s="17" t="s">
        <v>36</v>
      </c>
      <c r="GY241" s="17" t="s">
        <v>37</v>
      </c>
      <c r="GZ241" s="17" t="s">
        <v>38</v>
      </c>
      <c r="HA241" s="17" t="s">
        <v>39</v>
      </c>
      <c r="HB241" s="17" t="s">
        <v>40</v>
      </c>
      <c r="HC241" s="17" t="s">
        <v>41</v>
      </c>
      <c r="HD241" s="17" t="s">
        <v>29</v>
      </c>
      <c r="HE241" s="17" t="s">
        <v>30</v>
      </c>
      <c r="HF241" s="17" t="s">
        <v>31</v>
      </c>
      <c r="HG241" s="17" t="s">
        <v>32</v>
      </c>
      <c r="HH241" s="17" t="s">
        <v>33</v>
      </c>
      <c r="HI241" s="17" t="s">
        <v>34</v>
      </c>
      <c r="HJ241" s="17" t="s">
        <v>35</v>
      </c>
      <c r="HK241" s="17" t="s">
        <v>36</v>
      </c>
      <c r="HL241" s="17" t="s">
        <v>37</v>
      </c>
      <c r="HM241" s="17" t="s">
        <v>38</v>
      </c>
      <c r="HN241" s="17" t="s">
        <v>39</v>
      </c>
      <c r="HO241" s="17" t="s">
        <v>40</v>
      </c>
      <c r="HP241" s="17" t="s">
        <v>41</v>
      </c>
      <c r="HQ241" s="17" t="s">
        <v>29</v>
      </c>
      <c r="HR241" s="17" t="s">
        <v>30</v>
      </c>
      <c r="HS241" s="17" t="s">
        <v>31</v>
      </c>
      <c r="HT241" s="17" t="s">
        <v>32</v>
      </c>
      <c r="HU241" s="17" t="s">
        <v>33</v>
      </c>
      <c r="HV241" s="17" t="s">
        <v>34</v>
      </c>
      <c r="HW241" s="17" t="s">
        <v>35</v>
      </c>
      <c r="HX241" s="17" t="s">
        <v>36</v>
      </c>
      <c r="HY241" s="17" t="s">
        <v>37</v>
      </c>
      <c r="HZ241" s="17" t="s">
        <v>38</v>
      </c>
      <c r="IA241" s="17" t="s">
        <v>39</v>
      </c>
      <c r="IB241" s="17" t="s">
        <v>40</v>
      </c>
      <c r="IC241" s="17" t="s">
        <v>41</v>
      </c>
    </row>
    <row r="242" spans="3:239" x14ac:dyDescent="0.25">
      <c r="D242">
        <f>AVERAGE(Raw!A2:A101)</f>
        <v>3.91</v>
      </c>
      <c r="E242" s="17">
        <f>AVERAGE(Raw!B2:B101)</f>
        <v>1.94</v>
      </c>
      <c r="F242" s="17">
        <f>AVERAGE(Raw!C2:C101)</f>
        <v>2.85</v>
      </c>
      <c r="G242" s="17">
        <f>AVERAGE(Raw!D2:D101)</f>
        <v>2.93</v>
      </c>
      <c r="H242" s="17">
        <f>AVERAGE(Raw!E2:E101)</f>
        <v>3.01</v>
      </c>
      <c r="I242" s="17">
        <f>AVERAGE(Raw!F2:F101)</f>
        <v>2.0499999999999998</v>
      </c>
      <c r="J242" s="17">
        <f>AVERAGE(Raw!G2:G101)</f>
        <v>4.0999999999999996</v>
      </c>
      <c r="K242" s="17">
        <f>AVERAGE(Raw!H2:H101)</f>
        <v>3.47</v>
      </c>
      <c r="L242" s="17">
        <f>AVERAGE(Raw!I2:I101)</f>
        <v>3.74</v>
      </c>
      <c r="M242" s="17">
        <f>AVERAGE(Raw!J2:J101)</f>
        <v>1.96</v>
      </c>
      <c r="N242" s="17">
        <f>AVERAGE(Raw!K2:K101)</f>
        <v>0.5</v>
      </c>
      <c r="O242" s="17">
        <f>AVERAGE(Raw!L2:L101)</f>
        <v>0.48</v>
      </c>
      <c r="P242" s="17">
        <f>AVERAGE(Raw!M2:M101)</f>
        <v>0.51</v>
      </c>
      <c r="Q242" s="17">
        <f>AVERAGE(Raw!N2:N101)</f>
        <v>4.01</v>
      </c>
      <c r="R242" s="17">
        <f>AVERAGE(Raw!O2:O101)</f>
        <v>1.97</v>
      </c>
      <c r="S242" s="17">
        <f>AVERAGE(Raw!P2:P101)</f>
        <v>3.15</v>
      </c>
      <c r="T242" s="17">
        <f>AVERAGE(Raw!Q2:Q101)</f>
        <v>2.98</v>
      </c>
      <c r="U242" s="17">
        <f>AVERAGE(Raw!R2:R101)</f>
        <v>3.04</v>
      </c>
      <c r="V242" s="17">
        <f>AVERAGE(Raw!S2:S101)</f>
        <v>2</v>
      </c>
      <c r="W242" s="17">
        <f>AVERAGE(Raw!T2:T101)</f>
        <v>4.1399999999999997</v>
      </c>
      <c r="X242" s="17">
        <f>AVERAGE(Raw!U2:U101)</f>
        <v>3.5</v>
      </c>
      <c r="Y242" s="17">
        <f>AVERAGE(Raw!V2:V101)</f>
        <v>3.55</v>
      </c>
      <c r="Z242" s="17">
        <f>AVERAGE(Raw!W2:W101)</f>
        <v>1.96</v>
      </c>
      <c r="AA242" s="17">
        <f>AVERAGE(Raw!X2:X101)</f>
        <v>0.53</v>
      </c>
      <c r="AB242" s="17">
        <f>AVERAGE(Raw!Y2:Y101)</f>
        <v>0.55000000000000004</v>
      </c>
      <c r="AC242" s="17">
        <f>AVERAGE(Raw!Z2:Z101)</f>
        <v>0.5</v>
      </c>
      <c r="AD242" s="17">
        <f>AVERAGE(Raw!AA2:AA101)</f>
        <v>4.08</v>
      </c>
      <c r="AE242" s="17">
        <f>AVERAGE(Raw!AB2:AB101)</f>
        <v>1.92</v>
      </c>
      <c r="AF242" s="17">
        <f>AVERAGE(Raw!AC2:AC101)</f>
        <v>2.88</v>
      </c>
      <c r="AG242" s="17">
        <f>AVERAGE(Raw!AD2:AD101)</f>
        <v>2.91</v>
      </c>
      <c r="AH242" s="17">
        <f>AVERAGE(Raw!AE2:AE101)</f>
        <v>3.05</v>
      </c>
      <c r="AI242" s="17">
        <f>AVERAGE(Raw!AF2:AF101)</f>
        <v>2.04</v>
      </c>
      <c r="AJ242" s="17">
        <f>AVERAGE(Raw!AG2:AG101)</f>
        <v>4.04</v>
      </c>
      <c r="AK242" s="17">
        <f>AVERAGE(Raw!AH2:AH101)</f>
        <v>3.52</v>
      </c>
      <c r="AL242" s="17">
        <f>AVERAGE(Raw!AI2:AI101)</f>
        <v>3.61</v>
      </c>
      <c r="AM242" s="17">
        <f>AVERAGE(Raw!AJ2:AJ101)</f>
        <v>2.0299999999999998</v>
      </c>
      <c r="AN242" s="17">
        <f>AVERAGE(Raw!AK2:AK101)</f>
        <v>0.57999999999999996</v>
      </c>
      <c r="AO242" s="17">
        <f>AVERAGE(Raw!AL2:AL101)</f>
        <v>0.38</v>
      </c>
      <c r="AP242" s="17">
        <f>AVERAGE(Raw!AM2:AM101)</f>
        <v>0.48</v>
      </c>
      <c r="AQ242" s="17">
        <f>AVERAGE(Raw!AN2:AN101)</f>
        <v>3.97</v>
      </c>
      <c r="AR242" s="17">
        <f>AVERAGE(Raw!AO2:AO101)</f>
        <v>1.89</v>
      </c>
      <c r="AS242" s="17">
        <f>AVERAGE(Raw!AP2:AP101)</f>
        <v>3.12</v>
      </c>
      <c r="AT242" s="17">
        <f>AVERAGE(Raw!AQ2:AQ101)</f>
        <v>3.03</v>
      </c>
      <c r="AU242" s="17">
        <f>AVERAGE(Raw!AR2:AR101)</f>
        <v>2.99</v>
      </c>
      <c r="AV242" s="17">
        <f>AVERAGE(Raw!AS2:AS101)</f>
        <v>2.02</v>
      </c>
      <c r="AW242" s="17">
        <f>AVERAGE(Raw!AT2:AT101)</f>
        <v>3.94</v>
      </c>
      <c r="AX242" s="17">
        <f>AVERAGE(Raw!AU2:AU101)</f>
        <v>3.45</v>
      </c>
      <c r="AY242" s="17">
        <f>AVERAGE(Raw!AV2:AV101)</f>
        <v>3.63</v>
      </c>
      <c r="AZ242" s="17">
        <f>AVERAGE(Raw!AW2:AW101)</f>
        <v>1.93</v>
      </c>
      <c r="BA242" s="17">
        <f>AVERAGE(Raw!AX2:AX101)</f>
        <v>0.49</v>
      </c>
      <c r="BB242" s="17">
        <f>AVERAGE(Raw!AY2:AY101)</f>
        <v>0.5</v>
      </c>
      <c r="BC242" s="17">
        <f>AVERAGE(Raw!AZ2:AZ101)</f>
        <v>0.5</v>
      </c>
      <c r="BD242" s="17">
        <f>AVERAGE(Raw!BA2:BA101)</f>
        <v>3.87</v>
      </c>
      <c r="BE242" s="17">
        <f>AVERAGE(Raw!BB2:BB101)</f>
        <v>1.81</v>
      </c>
      <c r="BF242" s="17">
        <f>AVERAGE(Raw!BC2:BC101)</f>
        <v>3.12</v>
      </c>
      <c r="BG242" s="17">
        <f>AVERAGE(Raw!BD2:BD101)</f>
        <v>2.92</v>
      </c>
      <c r="BH242" s="17">
        <f>AVERAGE(Raw!BE2:BE101)</f>
        <v>3.17</v>
      </c>
      <c r="BI242" s="17">
        <f>AVERAGE(Raw!BF2:BF101)</f>
        <v>1.88</v>
      </c>
      <c r="BJ242" s="17">
        <f>AVERAGE(Raw!BG2:BG101)</f>
        <v>3.98</v>
      </c>
      <c r="BK242" s="17">
        <f>AVERAGE(Raw!BH2:BH101)</f>
        <v>3.62</v>
      </c>
      <c r="BL242" s="17">
        <f>AVERAGE(Raw!BI2:BI101)</f>
        <v>3.59</v>
      </c>
      <c r="BM242" s="17">
        <f>AVERAGE(Raw!BJ2:BJ101)</f>
        <v>1.88</v>
      </c>
      <c r="BN242" s="17">
        <f>AVERAGE(Raw!BK2:BK101)</f>
        <v>0.43</v>
      </c>
      <c r="BO242" s="17">
        <f>AVERAGE(Raw!BL2:BL101)</f>
        <v>0.51</v>
      </c>
      <c r="BP242" s="17">
        <f>AVERAGE(Raw!BM2:BM101)</f>
        <v>0.52</v>
      </c>
      <c r="BQ242" s="17" t="e">
        <f>AVERAGE(Raw!#REF!)</f>
        <v>#REF!</v>
      </c>
      <c r="BR242" s="17" t="e">
        <f>AVERAGE(Raw!#REF!)</f>
        <v>#REF!</v>
      </c>
      <c r="BS242" s="17" t="e">
        <f>AVERAGE(Raw!#REF!)</f>
        <v>#REF!</v>
      </c>
      <c r="BT242" s="17" t="e">
        <f>AVERAGE(Raw!#REF!)</f>
        <v>#REF!</v>
      </c>
      <c r="BU242" s="17" t="e">
        <f>AVERAGE(Raw!#REF!)</f>
        <v>#REF!</v>
      </c>
      <c r="BV242" s="17" t="e">
        <f>AVERAGE(Raw!#REF!)</f>
        <v>#REF!</v>
      </c>
      <c r="BW242" s="17" t="e">
        <f>AVERAGE(Raw!#REF!)</f>
        <v>#REF!</v>
      </c>
      <c r="BX242" s="17" t="e">
        <f>AVERAGE(Raw!#REF!)</f>
        <v>#REF!</v>
      </c>
      <c r="BY242" s="17" t="e">
        <f>AVERAGE(Raw!#REF!)</f>
        <v>#REF!</v>
      </c>
      <c r="BZ242" s="17" t="e">
        <f>AVERAGE(Raw!#REF!)</f>
        <v>#REF!</v>
      </c>
      <c r="CA242" s="17" t="e">
        <f>AVERAGE(Raw!#REF!)</f>
        <v>#REF!</v>
      </c>
      <c r="CB242" s="17" t="e">
        <f>AVERAGE(Raw!#REF!)</f>
        <v>#REF!</v>
      </c>
      <c r="CC242" s="17" t="e">
        <f>AVERAGE(Raw!#REF!)</f>
        <v>#REF!</v>
      </c>
      <c r="CD242" s="17" t="e">
        <f>AVERAGE(Raw!#REF!)</f>
        <v>#REF!</v>
      </c>
      <c r="CE242" s="17" t="e">
        <f>AVERAGE(Raw!#REF!)</f>
        <v>#REF!</v>
      </c>
      <c r="CF242" s="17" t="e">
        <f>AVERAGE(Raw!#REF!)</f>
        <v>#REF!</v>
      </c>
      <c r="CG242" s="17" t="e">
        <f>AVERAGE(Raw!#REF!)</f>
        <v>#REF!</v>
      </c>
      <c r="CH242" s="17" t="e">
        <f>AVERAGE(Raw!#REF!)</f>
        <v>#REF!</v>
      </c>
      <c r="CI242" s="17" t="e">
        <f>AVERAGE(Raw!#REF!)</f>
        <v>#REF!</v>
      </c>
      <c r="CJ242" s="17" t="e">
        <f>AVERAGE(Raw!#REF!)</f>
        <v>#REF!</v>
      </c>
      <c r="CK242" s="17" t="e">
        <f>AVERAGE(Raw!#REF!)</f>
        <v>#REF!</v>
      </c>
      <c r="CL242" s="17" t="e">
        <f>AVERAGE(Raw!#REF!)</f>
        <v>#REF!</v>
      </c>
      <c r="CM242" s="17" t="e">
        <f>AVERAGE(Raw!#REF!)</f>
        <v>#REF!</v>
      </c>
      <c r="CN242" s="17" t="e">
        <f>AVERAGE(Raw!#REF!)</f>
        <v>#REF!</v>
      </c>
      <c r="CO242" s="17" t="e">
        <f>AVERAGE(Raw!#REF!)</f>
        <v>#REF!</v>
      </c>
      <c r="CP242" s="17" t="e">
        <f>AVERAGE(Raw!#REF!)</f>
        <v>#REF!</v>
      </c>
      <c r="CQ242" s="17" t="e">
        <f>AVERAGE(Raw!#REF!)</f>
        <v>#REF!</v>
      </c>
      <c r="CR242" s="17" t="e">
        <f>AVERAGE(Raw!#REF!)</f>
        <v>#REF!</v>
      </c>
      <c r="CS242" s="17" t="e">
        <f>AVERAGE(Raw!#REF!)</f>
        <v>#REF!</v>
      </c>
      <c r="CT242" s="17" t="e">
        <f>AVERAGE(Raw!#REF!)</f>
        <v>#REF!</v>
      </c>
      <c r="CU242" s="17" t="e">
        <f>AVERAGE(Raw!#REF!)</f>
        <v>#REF!</v>
      </c>
      <c r="CV242" s="17" t="e">
        <f>AVERAGE(Raw!#REF!)</f>
        <v>#REF!</v>
      </c>
      <c r="CW242" s="17" t="e">
        <f>AVERAGE(Raw!#REF!)</f>
        <v>#REF!</v>
      </c>
      <c r="CX242" s="17" t="e">
        <f>AVERAGE(Raw!#REF!)</f>
        <v>#REF!</v>
      </c>
      <c r="CY242" s="17" t="e">
        <f>AVERAGE(Raw!#REF!)</f>
        <v>#REF!</v>
      </c>
      <c r="CZ242" s="17" t="e">
        <f>AVERAGE(Raw!#REF!)</f>
        <v>#REF!</v>
      </c>
      <c r="DA242" s="17" t="e">
        <f>AVERAGE(Raw!#REF!)</f>
        <v>#REF!</v>
      </c>
      <c r="DB242" s="17" t="e">
        <f>AVERAGE(Raw!#REF!)</f>
        <v>#REF!</v>
      </c>
      <c r="DC242" s="17" t="e">
        <f>AVERAGE(Raw!#REF!)</f>
        <v>#REF!</v>
      </c>
      <c r="DD242" s="17" t="e">
        <f>AVERAGE(Raw!#REF!)</f>
        <v>#REF!</v>
      </c>
      <c r="DE242" s="17" t="e">
        <f>AVERAGE(Raw!#REF!)</f>
        <v>#REF!</v>
      </c>
      <c r="DF242" s="17" t="e">
        <f>AVERAGE(Raw!#REF!)</f>
        <v>#REF!</v>
      </c>
      <c r="DG242" s="17" t="e">
        <f>AVERAGE(Raw!#REF!)</f>
        <v>#REF!</v>
      </c>
      <c r="DH242" s="17" t="e">
        <f>AVERAGE(Raw!#REF!)</f>
        <v>#REF!</v>
      </c>
      <c r="DI242" s="17" t="e">
        <f>AVERAGE(Raw!#REF!)</f>
        <v>#REF!</v>
      </c>
      <c r="DJ242" s="17" t="e">
        <f>AVERAGE(Raw!#REF!)</f>
        <v>#REF!</v>
      </c>
      <c r="DK242" s="17" t="e">
        <f>AVERAGE(Raw!#REF!)</f>
        <v>#REF!</v>
      </c>
      <c r="DL242" s="17" t="e">
        <f>AVERAGE(Raw!#REF!)</f>
        <v>#REF!</v>
      </c>
      <c r="DM242" s="17" t="e">
        <f>AVERAGE(Raw!#REF!)</f>
        <v>#REF!</v>
      </c>
      <c r="DN242" s="17" t="e">
        <f>AVERAGE(Raw!#REF!)</f>
        <v>#REF!</v>
      </c>
      <c r="DO242" s="17" t="e">
        <f>AVERAGE(Raw!#REF!)</f>
        <v>#REF!</v>
      </c>
      <c r="DP242" s="17" t="e">
        <f>AVERAGE(Raw!#REF!)</f>
        <v>#REF!</v>
      </c>
      <c r="DQ242" s="17" t="e">
        <f>AVERAGE(Raw!#REF!)</f>
        <v>#REF!</v>
      </c>
      <c r="DR242" s="17" t="e">
        <f>AVERAGE(Raw!#REF!)</f>
        <v>#REF!</v>
      </c>
      <c r="DS242" s="17" t="e">
        <f>AVERAGE(Raw!#REF!)</f>
        <v>#REF!</v>
      </c>
      <c r="DT242" s="17" t="e">
        <f>AVERAGE(Raw!#REF!)</f>
        <v>#REF!</v>
      </c>
      <c r="DU242" s="17" t="e">
        <f>AVERAGE(Raw!#REF!)</f>
        <v>#REF!</v>
      </c>
      <c r="DV242" s="17" t="e">
        <f>AVERAGE(Raw!#REF!)</f>
        <v>#REF!</v>
      </c>
      <c r="DW242" s="17" t="e">
        <f>AVERAGE(Raw!#REF!)</f>
        <v>#REF!</v>
      </c>
      <c r="DX242" s="17" t="e">
        <f>AVERAGE(Raw!#REF!)</f>
        <v>#REF!</v>
      </c>
      <c r="DY242" s="17" t="e">
        <f>AVERAGE(Raw!#REF!)</f>
        <v>#REF!</v>
      </c>
      <c r="DZ242" s="17" t="e">
        <f>AVERAGE(Raw!#REF!)</f>
        <v>#REF!</v>
      </c>
      <c r="EA242" s="17" t="e">
        <f>AVERAGE(Raw!#REF!)</f>
        <v>#REF!</v>
      </c>
      <c r="EB242" s="17" t="e">
        <f>AVERAGE(Raw!#REF!)</f>
        <v>#REF!</v>
      </c>
      <c r="EC242" s="17" t="e">
        <f>AVERAGE(Raw!#REF!)</f>
        <v>#REF!</v>
      </c>
      <c r="ED242" s="17" t="e">
        <f>AVERAGE(Raw!#REF!)</f>
        <v>#REF!</v>
      </c>
      <c r="EE242" s="17" t="e">
        <f>AVERAGE(Raw!#REF!)</f>
        <v>#REF!</v>
      </c>
      <c r="EF242" s="17" t="e">
        <f>AVERAGE(Raw!#REF!)</f>
        <v>#REF!</v>
      </c>
      <c r="EG242" s="17" t="e">
        <f>AVERAGE(Raw!#REF!)</f>
        <v>#REF!</v>
      </c>
      <c r="EH242" s="17" t="e">
        <f>AVERAGE(Raw!#REF!)</f>
        <v>#REF!</v>
      </c>
      <c r="EI242" s="17" t="e">
        <f>AVERAGE(Raw!#REF!)</f>
        <v>#REF!</v>
      </c>
      <c r="EJ242" s="17" t="e">
        <f>AVERAGE(Raw!#REF!)</f>
        <v>#REF!</v>
      </c>
      <c r="EK242" s="17" t="e">
        <f>AVERAGE(Raw!#REF!)</f>
        <v>#REF!</v>
      </c>
      <c r="EL242" s="17" t="e">
        <f>AVERAGE(Raw!#REF!)</f>
        <v>#REF!</v>
      </c>
      <c r="EM242" s="17" t="e">
        <f>AVERAGE(Raw!#REF!)</f>
        <v>#REF!</v>
      </c>
      <c r="EN242" s="17" t="e">
        <f>AVERAGE(Raw!#REF!)</f>
        <v>#REF!</v>
      </c>
      <c r="EO242" s="17" t="e">
        <f>AVERAGE(Raw!#REF!)</f>
        <v>#REF!</v>
      </c>
      <c r="EP242" s="17" t="e">
        <f>AVERAGE(Raw!#REF!)</f>
        <v>#REF!</v>
      </c>
      <c r="EQ242" s="17" t="e">
        <f>AVERAGE(Raw!#REF!)</f>
        <v>#REF!</v>
      </c>
      <c r="ER242" s="17" t="e">
        <f>AVERAGE(Raw!#REF!)</f>
        <v>#REF!</v>
      </c>
      <c r="ES242" s="17" t="e">
        <f>AVERAGE(Raw!#REF!)</f>
        <v>#REF!</v>
      </c>
      <c r="ET242" s="17" t="e">
        <f>AVERAGE(Raw!#REF!)</f>
        <v>#REF!</v>
      </c>
      <c r="EU242" s="17" t="e">
        <f>AVERAGE(Raw!#REF!)</f>
        <v>#REF!</v>
      </c>
      <c r="EV242" s="17" t="e">
        <f>AVERAGE(Raw!#REF!)</f>
        <v>#REF!</v>
      </c>
      <c r="EW242" s="17" t="e">
        <f>AVERAGE(Raw!#REF!)</f>
        <v>#REF!</v>
      </c>
      <c r="EX242" s="17" t="e">
        <f>AVERAGE(Raw!#REF!)</f>
        <v>#REF!</v>
      </c>
      <c r="EY242" s="17" t="e">
        <f>AVERAGE(Raw!#REF!)</f>
        <v>#REF!</v>
      </c>
      <c r="EZ242" s="17" t="e">
        <f>AVERAGE(Raw!#REF!)</f>
        <v>#REF!</v>
      </c>
      <c r="FA242" s="17" t="e">
        <f>AVERAGE(Raw!#REF!)</f>
        <v>#REF!</v>
      </c>
      <c r="FB242" s="17" t="e">
        <f>AVERAGE(Raw!#REF!)</f>
        <v>#REF!</v>
      </c>
      <c r="FC242" s="17" t="e">
        <f>AVERAGE(Raw!#REF!)</f>
        <v>#REF!</v>
      </c>
      <c r="FD242" s="17" t="e">
        <f>AVERAGE(Raw!#REF!)</f>
        <v>#REF!</v>
      </c>
      <c r="FE242" s="17" t="e">
        <f>AVERAGE(Raw!#REF!)</f>
        <v>#REF!</v>
      </c>
      <c r="FF242" s="17" t="e">
        <f>AVERAGE(Raw!#REF!)</f>
        <v>#REF!</v>
      </c>
      <c r="FG242" s="17" t="e">
        <f>AVERAGE(Raw!#REF!)</f>
        <v>#REF!</v>
      </c>
      <c r="FH242" s="17" t="e">
        <f>AVERAGE(Raw!#REF!)</f>
        <v>#REF!</v>
      </c>
      <c r="FI242" s="17" t="e">
        <f>AVERAGE(Raw!#REF!)</f>
        <v>#REF!</v>
      </c>
      <c r="FJ242" s="17" t="e">
        <f>AVERAGE(Raw!#REF!)</f>
        <v>#REF!</v>
      </c>
      <c r="FK242" s="17" t="e">
        <f>AVERAGE(Raw!#REF!)</f>
        <v>#REF!</v>
      </c>
      <c r="FL242" s="17" t="e">
        <f>AVERAGE(Raw!#REF!)</f>
        <v>#REF!</v>
      </c>
      <c r="FM242" s="17" t="e">
        <f>AVERAGE(Raw!#REF!)</f>
        <v>#REF!</v>
      </c>
      <c r="FN242" s="17" t="e">
        <f>AVERAGE(Raw!#REF!)</f>
        <v>#REF!</v>
      </c>
      <c r="FO242" s="17" t="e">
        <f>AVERAGE(Raw!#REF!)</f>
        <v>#REF!</v>
      </c>
      <c r="FP242" s="17" t="e">
        <f>AVERAGE(Raw!#REF!)</f>
        <v>#REF!</v>
      </c>
      <c r="FQ242" s="17" t="e">
        <f>AVERAGE(Raw!#REF!)</f>
        <v>#REF!</v>
      </c>
      <c r="FR242" s="17" t="e">
        <f>AVERAGE(Raw!#REF!)</f>
        <v>#REF!</v>
      </c>
      <c r="FS242" s="17" t="e">
        <f>AVERAGE(Raw!#REF!)</f>
        <v>#REF!</v>
      </c>
      <c r="FT242" s="17" t="e">
        <f>AVERAGE(Raw!#REF!)</f>
        <v>#REF!</v>
      </c>
      <c r="FU242" s="17" t="e">
        <f>AVERAGE(Raw!#REF!)</f>
        <v>#REF!</v>
      </c>
      <c r="FV242" s="17" t="e">
        <f>AVERAGE(Raw!#REF!)</f>
        <v>#REF!</v>
      </c>
      <c r="FW242" s="17" t="e">
        <f>AVERAGE(Raw!#REF!)</f>
        <v>#REF!</v>
      </c>
      <c r="FX242" s="17" t="e">
        <f>AVERAGE(Raw!#REF!)</f>
        <v>#REF!</v>
      </c>
      <c r="FY242" s="17" t="e">
        <f>AVERAGE(Raw!#REF!)</f>
        <v>#REF!</v>
      </c>
      <c r="FZ242" s="17" t="e">
        <f>AVERAGE(Raw!#REF!)</f>
        <v>#REF!</v>
      </c>
      <c r="GA242" s="17" t="e">
        <f>AVERAGE(Raw!#REF!)</f>
        <v>#REF!</v>
      </c>
      <c r="GB242" s="17" t="e">
        <f>AVERAGE(Raw!#REF!)</f>
        <v>#REF!</v>
      </c>
      <c r="GC242" s="17" t="e">
        <f>AVERAGE(Raw!#REF!)</f>
        <v>#REF!</v>
      </c>
      <c r="GD242" s="17" t="e">
        <f>AVERAGE(Raw!#REF!)</f>
        <v>#REF!</v>
      </c>
      <c r="GE242" s="17" t="e">
        <f>AVERAGE(Raw!#REF!)</f>
        <v>#REF!</v>
      </c>
      <c r="GF242" s="17" t="e">
        <f>AVERAGE(Raw!#REF!)</f>
        <v>#REF!</v>
      </c>
      <c r="GG242" s="17" t="e">
        <f>AVERAGE(Raw!#REF!)</f>
        <v>#REF!</v>
      </c>
      <c r="GH242" s="17" t="e">
        <f>AVERAGE(Raw!#REF!)</f>
        <v>#REF!</v>
      </c>
      <c r="GI242" s="17" t="e">
        <f>AVERAGE(Raw!#REF!)</f>
        <v>#REF!</v>
      </c>
      <c r="GJ242" s="17" t="e">
        <f>AVERAGE(Raw!#REF!)</f>
        <v>#REF!</v>
      </c>
      <c r="GK242" s="17" t="e">
        <f>AVERAGE(Raw!#REF!)</f>
        <v>#REF!</v>
      </c>
      <c r="GL242" s="17" t="e">
        <f>AVERAGE(Raw!#REF!)</f>
        <v>#REF!</v>
      </c>
      <c r="GM242" s="17" t="e">
        <f>AVERAGE(Raw!#REF!)</f>
        <v>#REF!</v>
      </c>
      <c r="GN242" s="17" t="e">
        <f>AVERAGE(Raw!#REF!)</f>
        <v>#REF!</v>
      </c>
      <c r="GO242" s="17" t="e">
        <f>AVERAGE(Raw!#REF!)</f>
        <v>#REF!</v>
      </c>
      <c r="GP242" s="17" t="e">
        <f>AVERAGE(Raw!#REF!)</f>
        <v>#REF!</v>
      </c>
      <c r="GQ242" s="17" t="e">
        <f>AVERAGE(Raw!#REF!)</f>
        <v>#REF!</v>
      </c>
      <c r="GR242" s="17" t="e">
        <f>AVERAGE(Raw!#REF!)</f>
        <v>#REF!</v>
      </c>
      <c r="GS242" s="17" t="e">
        <f>AVERAGE(Raw!#REF!)</f>
        <v>#REF!</v>
      </c>
      <c r="GT242" s="17" t="e">
        <f>AVERAGE(Raw!#REF!)</f>
        <v>#REF!</v>
      </c>
      <c r="GU242" s="17" t="e">
        <f>AVERAGE(Raw!#REF!)</f>
        <v>#REF!</v>
      </c>
      <c r="GV242" s="17" t="e">
        <f>AVERAGE(Raw!#REF!)</f>
        <v>#REF!</v>
      </c>
      <c r="GW242" s="17" t="e">
        <f>AVERAGE(Raw!#REF!)</f>
        <v>#REF!</v>
      </c>
      <c r="GX242" s="17" t="e">
        <f>AVERAGE(Raw!#REF!)</f>
        <v>#REF!</v>
      </c>
      <c r="GY242" s="17" t="e">
        <f>AVERAGE(Raw!#REF!)</f>
        <v>#REF!</v>
      </c>
      <c r="GZ242" s="17" t="e">
        <f>AVERAGE(Raw!#REF!)</f>
        <v>#REF!</v>
      </c>
      <c r="HA242" s="17" t="e">
        <f>AVERAGE(Raw!#REF!)</f>
        <v>#REF!</v>
      </c>
      <c r="HB242" s="17" t="e">
        <f>AVERAGE(Raw!#REF!)</f>
        <v>#REF!</v>
      </c>
      <c r="HC242" s="17" t="e">
        <f>AVERAGE(Raw!#REF!)</f>
        <v>#REF!</v>
      </c>
      <c r="HD242" s="17" t="e">
        <f>AVERAGE(Raw!#REF!)</f>
        <v>#REF!</v>
      </c>
      <c r="HE242" s="17" t="e">
        <f>AVERAGE(Raw!#REF!)</f>
        <v>#REF!</v>
      </c>
      <c r="HF242" s="17" t="e">
        <f>AVERAGE(Raw!#REF!)</f>
        <v>#REF!</v>
      </c>
      <c r="HG242" s="17" t="e">
        <f>AVERAGE(Raw!#REF!)</f>
        <v>#REF!</v>
      </c>
      <c r="HH242" s="17" t="e">
        <f>AVERAGE(Raw!#REF!)</f>
        <v>#REF!</v>
      </c>
      <c r="HI242" s="17" t="e">
        <f>AVERAGE(Raw!#REF!)</f>
        <v>#REF!</v>
      </c>
      <c r="HJ242" s="17" t="e">
        <f>AVERAGE(Raw!#REF!)</f>
        <v>#REF!</v>
      </c>
      <c r="HK242" s="17" t="e">
        <f>AVERAGE(Raw!#REF!)</f>
        <v>#REF!</v>
      </c>
      <c r="HL242" s="17" t="e">
        <f>AVERAGE(Raw!#REF!)</f>
        <v>#REF!</v>
      </c>
      <c r="HM242" s="17" t="e">
        <f>AVERAGE(Raw!#REF!)</f>
        <v>#REF!</v>
      </c>
      <c r="HN242" s="17" t="e">
        <f>AVERAGE(Raw!#REF!)</f>
        <v>#REF!</v>
      </c>
      <c r="HO242" s="17" t="e">
        <f>AVERAGE(Raw!#REF!)</f>
        <v>#REF!</v>
      </c>
      <c r="HP242" s="17" t="e">
        <f>AVERAGE(Raw!#REF!)</f>
        <v>#REF!</v>
      </c>
      <c r="HQ242" s="17" t="e">
        <f>AVERAGE(Raw!#REF!)</f>
        <v>#REF!</v>
      </c>
      <c r="HR242" s="17" t="e">
        <f>AVERAGE(Raw!#REF!)</f>
        <v>#REF!</v>
      </c>
      <c r="HS242" s="17" t="e">
        <f>AVERAGE(Raw!#REF!)</f>
        <v>#REF!</v>
      </c>
      <c r="HT242" s="17" t="e">
        <f>AVERAGE(Raw!#REF!)</f>
        <v>#REF!</v>
      </c>
      <c r="HU242" s="17" t="e">
        <f>AVERAGE(Raw!#REF!)</f>
        <v>#REF!</v>
      </c>
      <c r="HV242" s="17" t="e">
        <f>AVERAGE(Raw!#REF!)</f>
        <v>#REF!</v>
      </c>
      <c r="HW242" s="17" t="e">
        <f>AVERAGE(Raw!#REF!)</f>
        <v>#REF!</v>
      </c>
      <c r="HX242" s="17" t="e">
        <f>AVERAGE(Raw!#REF!)</f>
        <v>#REF!</v>
      </c>
      <c r="HY242" s="17" t="e">
        <f>AVERAGE(Raw!#REF!)</f>
        <v>#REF!</v>
      </c>
      <c r="HZ242" s="17" t="e">
        <f>AVERAGE(Raw!#REF!)</f>
        <v>#REF!</v>
      </c>
      <c r="IA242" s="17" t="e">
        <f>AVERAGE(Raw!#REF!)</f>
        <v>#REF!</v>
      </c>
      <c r="IB242" s="17" t="e">
        <f>AVERAGE(Raw!#REF!)</f>
        <v>#REF!</v>
      </c>
      <c r="IC242" s="17" t="e">
        <f>AVERAGE(Raw!#REF!)</f>
        <v>#REF!</v>
      </c>
      <c r="ID242" s="17"/>
      <c r="IE242" s="17"/>
    </row>
    <row r="246" spans="3:239" x14ac:dyDescent="0.25">
      <c r="C246" s="17"/>
      <c r="D246" s="1" t="s">
        <v>80</v>
      </c>
      <c r="E246" s="1" t="s">
        <v>81</v>
      </c>
      <c r="F246" s="1" t="s">
        <v>82</v>
      </c>
      <c r="G246" s="17" t="s">
        <v>83</v>
      </c>
      <c r="H246" s="17" t="s">
        <v>84</v>
      </c>
      <c r="I246" s="17" t="s">
        <v>85</v>
      </c>
      <c r="J246" s="17" t="s">
        <v>86</v>
      </c>
      <c r="K246" s="17" t="s">
        <v>87</v>
      </c>
      <c r="L246" s="17" t="s">
        <v>88</v>
      </c>
      <c r="M246" s="17" t="s">
        <v>89</v>
      </c>
      <c r="N246" s="1" t="s">
        <v>35</v>
      </c>
      <c r="O246" s="1" t="s">
        <v>92</v>
      </c>
      <c r="P246" s="1" t="s">
        <v>93</v>
      </c>
      <c r="Q246" s="1" t="s">
        <v>98</v>
      </c>
      <c r="R246" s="17" t="s">
        <v>30</v>
      </c>
      <c r="S246" s="17" t="s">
        <v>90</v>
      </c>
      <c r="T246" s="17" t="s">
        <v>91</v>
      </c>
      <c r="U246" s="17" t="s">
        <v>100</v>
      </c>
      <c r="V246" s="17" t="s">
        <v>94</v>
      </c>
      <c r="W246" s="17" t="s">
        <v>95</v>
      </c>
      <c r="X246" s="17" t="s">
        <v>96</v>
      </c>
      <c r="Y246" s="17" t="s">
        <v>97</v>
      </c>
      <c r="Z246" s="17" t="s">
        <v>99</v>
      </c>
      <c r="AA246" s="17" t="s">
        <v>101</v>
      </c>
      <c r="AB246" s="1" t="s">
        <v>102</v>
      </c>
      <c r="AC246" s="1" t="s">
        <v>103</v>
      </c>
      <c r="AD246" s="1" t="s">
        <v>104</v>
      </c>
      <c r="AE246" s="1" t="s">
        <v>107</v>
      </c>
      <c r="AF246" s="1" t="s">
        <v>108</v>
      </c>
      <c r="AG246" s="17" t="s">
        <v>109</v>
      </c>
      <c r="AH246" s="17" t="s">
        <v>105</v>
      </c>
      <c r="AI246" s="17" t="s">
        <v>106</v>
      </c>
      <c r="AJ246" s="17" t="s">
        <v>110</v>
      </c>
      <c r="AK246" s="1" t="s">
        <v>111</v>
      </c>
      <c r="AL246" s="1" t="s">
        <v>81</v>
      </c>
      <c r="AM246" s="1" t="s">
        <v>112</v>
      </c>
      <c r="AN246" s="1" t="s">
        <v>113</v>
      </c>
      <c r="AO246" s="1" t="s">
        <v>34</v>
      </c>
      <c r="AP246" s="1" t="s">
        <v>114</v>
      </c>
      <c r="AQ246" s="1" t="s">
        <v>36</v>
      </c>
      <c r="AR246" s="1" t="s">
        <v>115</v>
      </c>
      <c r="AS246" s="1" t="s">
        <v>79</v>
      </c>
      <c r="AT246" s="1" t="s">
        <v>116</v>
      </c>
      <c r="AU246" s="1" t="s">
        <v>117</v>
      </c>
      <c r="AV246" s="1" t="s">
        <v>118</v>
      </c>
      <c r="AW246" s="1" t="s">
        <v>82</v>
      </c>
      <c r="AX246" s="1" t="s">
        <v>228</v>
      </c>
      <c r="AY246" s="1" t="s">
        <v>229</v>
      </c>
      <c r="AZ246" s="1" t="s">
        <v>37</v>
      </c>
      <c r="BB246" s="1" t="s">
        <v>119</v>
      </c>
      <c r="BC246" s="1" t="s">
        <v>120</v>
      </c>
      <c r="BD246" s="1" t="s">
        <v>121</v>
      </c>
      <c r="BE246" s="17"/>
      <c r="BF246" s="1" t="s">
        <v>122</v>
      </c>
      <c r="BG246" s="1" t="s">
        <v>123</v>
      </c>
      <c r="BH246" s="1" t="s">
        <v>124</v>
      </c>
      <c r="BI246" s="1" t="s">
        <v>125</v>
      </c>
      <c r="BK246" s="1" t="s">
        <v>210</v>
      </c>
      <c r="BL246" s="1">
        <v>20</v>
      </c>
      <c r="BM246" s="1">
        <v>40</v>
      </c>
      <c r="BN246" s="1">
        <v>60</v>
      </c>
      <c r="BO246" s="1">
        <v>80</v>
      </c>
      <c r="BP246" s="1" t="s">
        <v>211</v>
      </c>
      <c r="BS246" s="1" t="s">
        <v>220</v>
      </c>
      <c r="BT246" s="1" t="s">
        <v>219</v>
      </c>
      <c r="BU246" s="1" t="s">
        <v>218</v>
      </c>
      <c r="BW246" s="1" t="s">
        <v>217</v>
      </c>
      <c r="BX246" s="1" t="s">
        <v>213</v>
      </c>
      <c r="BY246" s="1" t="s">
        <v>212</v>
      </c>
    </row>
    <row r="247" spans="3:239" x14ac:dyDescent="0.25">
      <c r="C247" s="17" t="s">
        <v>29</v>
      </c>
      <c r="D247" t="e">
        <f t="array" ref="D247">CORREL(IF($B$2:$B$235=$C247,$C$2:$C$235),IF($B$2:$B$235=$C247,E$2:E$235))</f>
        <v>#REF!</v>
      </c>
      <c r="E247" s="17" t="e">
        <f t="array" ref="E247">CORREL(IF($B$2:$B$235=$C247,$C$2:$C$235),IF($B$2:$B$235=$C247,F$2:F$235))</f>
        <v>#REF!</v>
      </c>
      <c r="F247" s="17" t="e">
        <f t="array" ref="F247">CORREL(IF($B$2:$B$235=$C247,$C$2:$C$235),IF($B$2:$B$235=$C247,G$2:G$235))</f>
        <v>#REF!</v>
      </c>
      <c r="G247" s="17" t="e">
        <f t="array" ref="G247">CORREL(IF($B$2:$B$235=$C247,$C$2:$C$235),IF($B$2:$B$235=$C247,H$2:H$235))</f>
        <v>#REF!</v>
      </c>
      <c r="H247" s="17" t="e">
        <f t="array" ref="H247">CORREL(IF($B$2:$B$235=$C247,$C$2:$C$235),IF($B$2:$B$235=$C247,I$2:I$235))</f>
        <v>#REF!</v>
      </c>
      <c r="I247" s="17" t="e">
        <f t="array" ref="I247">CORREL(IF($B$2:$B$235=$C247,$C$2:$C$235),IF($B$2:$B$235=$C247,J$2:J$235))</f>
        <v>#REF!</v>
      </c>
      <c r="J247" s="17" t="e">
        <f t="array" ref="J247">CORREL(IF($B$2:$B$235=$C247,$C$2:$C$235),IF($B$2:$B$235=$C247,K$2:K$235))</f>
        <v>#REF!</v>
      </c>
      <c r="K247" s="17" t="e">
        <f t="array" ref="K247">CORREL(IF($B$2:$B$235=$C247,$C$2:$C$235),IF($B$2:$B$235=$C247,L$2:L$235))</f>
        <v>#REF!</v>
      </c>
      <c r="L247" s="17" t="e">
        <f t="array" ref="L247">CORREL(IF($B$2:$B$235=$C247,$C$2:$C$235),IF($B$2:$B$235=$C247,M$2:M$235))</f>
        <v>#REF!</v>
      </c>
      <c r="M247" s="17" t="e">
        <f t="array" ref="M247">CORREL(IF($B$2:$B$235=$C247,$C$2:$C$235),IF($B$2:$B$235=$C247,N$2:N$235))</f>
        <v>#REF!</v>
      </c>
      <c r="N247" s="17" t="e">
        <f t="array" ref="N247">CORREL(IF($B$2:$B$235=$C247,$C$2:$C$235),IF($B$2:$B$235=$C247,O$2:O$235))</f>
        <v>#REF!</v>
      </c>
      <c r="O247" s="17" t="e">
        <f t="array" ref="O247">CORREL(IF($B$2:$B$235=$C247,$C$2:$C$235),IF($B$2:$B$235=$C247,P$2:P$235))</f>
        <v>#REF!</v>
      </c>
      <c r="P247" s="17" t="e">
        <f t="array" ref="P247">CORREL(IF($B$2:$B$235=$C247,$C$2:$C$235),IF($B$2:$B$235=$C247,Q$2:Q$235))</f>
        <v>#REF!</v>
      </c>
      <c r="Q247" s="17" t="e">
        <f t="array" ref="Q247">CORREL(IF($B$2:$B$235=$C247,$C$2:$C$235),IF($B$2:$B$235=$C247,R$2:R$235))</f>
        <v>#REF!</v>
      </c>
      <c r="R247" s="17" t="e">
        <f t="array" ref="R247">CORREL(IF($B$2:$B$235=$C247,$C$2:$C$235),IF($B$2:$B$235=$C247,S$2:S$235))</f>
        <v>#REF!</v>
      </c>
      <c r="S247" s="17" t="e">
        <f t="array" ref="S247">CORREL(IF($B$2:$B$235=$C247,$C$2:$C$235),IF($B$2:$B$235=$C247,T$2:T$235))</f>
        <v>#REF!</v>
      </c>
      <c r="T247" s="17" t="e">
        <f t="array" ref="T247">CORREL(IF($B$2:$B$235=$C247,$C$2:$C$235),IF($B$2:$B$235=$C247,U$2:U$235))</f>
        <v>#REF!</v>
      </c>
      <c r="U247" s="17" t="e">
        <f t="array" ref="U247">CORREL(IF($B$2:$B$235=$C247,$C$2:$C$235),IF($B$2:$B$235=$C247,V$2:V$235))</f>
        <v>#REF!</v>
      </c>
      <c r="V247" s="17" t="e">
        <f t="array" ref="V247">CORREL(IF($B$2:$B$235=$C247,$C$2:$C$235),IF($B$2:$B$235=$C247,W$2:W$235))</f>
        <v>#REF!</v>
      </c>
      <c r="W247" s="17" t="e">
        <f t="array" ref="W247">CORREL(IF($B$2:$B$235=$C247,$C$2:$C$235),IF($B$2:$B$235=$C247,X$2:X$235))</f>
        <v>#REF!</v>
      </c>
      <c r="X247" s="17" t="e">
        <f t="array" ref="X247">CORREL(IF($B$2:$B$235=$C247,$C$2:$C$235),IF($B$2:$B$235=$C247,Y$2:Y$235))</f>
        <v>#REF!</v>
      </c>
      <c r="Y247" s="17" t="e">
        <f t="array" ref="Y247">CORREL(IF($B$2:$B$235=$C247,$C$2:$C$235),IF($B$2:$B$235=$C247,Z$2:Z$235))</f>
        <v>#REF!</v>
      </c>
      <c r="Z247" s="17" t="e">
        <f t="array" ref="Z247">CORREL(IF($B$2:$B$235=$C247,$C$2:$C$235),IF($B$2:$B$235=$C247,AA$2:AA$235))</f>
        <v>#REF!</v>
      </c>
      <c r="AA247" s="17" t="e">
        <f t="array" ref="AA247">CORREL(IF($B$2:$B$235=$C247,$C$2:$C$235),IF($B$2:$B$235=$C247,AB$2:AB$235))</f>
        <v>#REF!</v>
      </c>
      <c r="AB247" s="17" t="e">
        <f t="array" ref="AB247">CORREL(IF($B$2:$B$235=$C247,$C$2:$C$235),IF($B$2:$B$235=$C247,AC$2:AC$235))</f>
        <v>#REF!</v>
      </c>
      <c r="AC247" s="17" t="e">
        <f t="array" ref="AC247">CORREL(IF($B$2:$B$235=$C247,$C$2:$C$235),IF($B$2:$B$235=$C247,AD$2:AD$235))</f>
        <v>#REF!</v>
      </c>
      <c r="AD247" s="17" t="e">
        <f t="array" ref="AD247">CORREL(IF($B$2:$B$235=$C247,$C$2:$C$235),IF($B$2:$B$235=$C247,AE$2:AE$235))</f>
        <v>#REF!</v>
      </c>
      <c r="AE247" s="17" t="e">
        <f t="array" ref="AE247">CORREL(IF($B$2:$B$235=$C247,$C$2:$C$235),IF($B$2:$B$235=$C247,AF$2:AF$235))</f>
        <v>#REF!</v>
      </c>
      <c r="AF247" s="17" t="e">
        <f t="array" ref="AF247">CORREL(IF($B$2:$B$235=$C247,$C$2:$C$235),IF($B$2:$B$235=$C247,AG$2:AG$235))</f>
        <v>#REF!</v>
      </c>
      <c r="AG247" s="17" t="e">
        <f t="array" ref="AG247">CORREL(IF($B$2:$B$235=$C247,$C$2:$C$235),IF($B$2:$B$235=$C247,AH$2:AH$235))</f>
        <v>#REF!</v>
      </c>
      <c r="AH247" s="17" t="e">
        <f t="array" ref="AH247">CORREL(IF($B$2:$B$235=$C247,$C$2:$C$235),IF($B$2:$B$235=$C247,AI$2:AI$235))</f>
        <v>#REF!</v>
      </c>
      <c r="AI247" s="17" t="e">
        <f t="array" ref="AI247">CORREL(IF($B$2:$B$235=$C247,$C$2:$C$235),IF($B$2:$B$235=$C247,AJ$2:AJ$235))</f>
        <v>#REF!</v>
      </c>
      <c r="AJ247" s="17" t="e">
        <f t="array" ref="AJ247">CORREL(IF($B$2:$B$235=$C247,$C$2:$C$235),IF($B$2:$B$235=$C247,AK$2:AK$235))</f>
        <v>#REF!</v>
      </c>
      <c r="AK247" s="17" t="e">
        <f t="array" ref="AK247">CORREL(IF($B$2:$B$235=$C247,$C$2:$C$235),IF($B$2:$B$235=$C247,AL$2:AL$235))</f>
        <v>#REF!</v>
      </c>
      <c r="AL247" s="17" t="e">
        <f t="array" ref="AL247">CORREL(IF($B$2:$B$235=$C247,$C$2:$C$235),IF($B$2:$B$235=$C247,AM$2:AM$235))</f>
        <v>#REF!</v>
      </c>
      <c r="AM247" s="17" t="e">
        <f t="array" ref="AM247">CORREL(IF($B$2:$B$235=$C247,$C$2:$C$235),IF($B$2:$B$235=$C247,AN$2:AN$235))</f>
        <v>#REF!</v>
      </c>
      <c r="AN247" s="17" t="e">
        <f t="array" ref="AN247">CORREL(IF($B$2:$B$235=$C247,$C$2:$C$235),IF($B$2:$B$235=$C247,AO$2:AO$235))</f>
        <v>#REF!</v>
      </c>
      <c r="AO247" s="17" t="e">
        <f t="array" ref="AO247">CORREL(IF($B$2:$B$235=$C247,$C$2:$C$235),IF($B$2:$B$235=$C247,AP$2:AP$235))</f>
        <v>#REF!</v>
      </c>
      <c r="AP247" s="17" t="e">
        <f t="array" ref="AP247">CORREL(IF($B$2:$B$235=$C247,$C$2:$C$235),IF($B$2:$B$235=$C247,AQ$2:AQ$235))</f>
        <v>#REF!</v>
      </c>
      <c r="AQ247" s="17" t="e">
        <f t="array" ref="AQ247">CORREL(IF($B$2:$B$235=$C247,$C$2:$C$235),IF($B$2:$B$235=$C247,AR$2:AR$235))</f>
        <v>#REF!</v>
      </c>
      <c r="AR247" s="17" t="e">
        <f t="array" ref="AR247">CORREL(IF($B$2:$B$235=$C247,$C$2:$C$235),IF($B$2:$B$235=$C247,AS$2:AS$235))</f>
        <v>#REF!</v>
      </c>
      <c r="AS247" s="17" t="e">
        <f t="array" ref="AS247">CORREL(IF($B$2:$B$235=$C247,$C$2:$C$235),IF($B$2:$B$235=$C247,AT$2:AT$235))</f>
        <v>#REF!</v>
      </c>
      <c r="AT247" s="17" t="e">
        <f t="array" ref="AT247">CORREL(IF($B$2:$B$235=$C247,$C$2:$C$235),IF($B$2:$B$235=$C247,AU$2:AU$235))</f>
        <v>#REF!</v>
      </c>
      <c r="AU247" s="17" t="e">
        <f t="array" ref="AU247">CORREL(IF($B$2:$B$235=$C247,$C$2:$C$235),IF($B$2:$B$235=$C247,AV$2:AV$235))</f>
        <v>#REF!</v>
      </c>
      <c r="AV247" s="17" t="e">
        <f t="array" ref="AV247">CORREL(IF($B$2:$B$235=$C247,$C$2:$C$235),IF($B$2:$B$235=$C247,AW$2:AW$235))</f>
        <v>#REF!</v>
      </c>
      <c r="AW247" s="17" t="e">
        <f t="array" ref="AW247">CORREL(IF($B$2:$B$235=$C247,$C$2:$C$235),IF($B$2:$B$235=$C247,AX$2:AX$235))</f>
        <v>#REF!</v>
      </c>
      <c r="AX247" s="57" t="e">
        <f t="array" ref="AX247">CORREL(IF($B$2:$B$235=$C247,$C$2:$C$235),IF($B$2:$B$235=$C247,AZ$2:AZ$235))</f>
        <v>#REF!</v>
      </c>
      <c r="AY247" s="57" t="e">
        <f t="array" ref="AY247">CORREL(IF($B$2:$B$235=$C247,$C$2:$C$235),IF($B$2:$B$235=$C247,BA$2:BA$235))</f>
        <v>#REF!</v>
      </c>
      <c r="AZ247" s="57" t="e">
        <f t="array" ref="AZ247">CORREL(IF($B$2:$B$235=$C247,$C$2:$C$235),IF($B$2:$B$235=$C247,BB$2:BB$235))</f>
        <v>#REF!</v>
      </c>
      <c r="BB247" s="17" t="e">
        <f t="array" ref="BB247">AVERAGE(IF($D$2:$D$235=BB$246,IF($B$2:$B$235=$C247, $C$2:$C$235)))</f>
        <v>#REF!</v>
      </c>
      <c r="BC247" s="17">
        <f t="array" ref="BC247">AVERAGE(IF($D$2:$D$235=BC$246,IF($B$2:$B$235=$C247, $C$2:$C$235)))</f>
        <v>3.973333333333334</v>
      </c>
      <c r="BD247" s="17" t="e">
        <f t="array" ref="BD247">AVERAGE(IF($B$2:$B$79=$C247, $C$2:$C$79))</f>
        <v>#REF!</v>
      </c>
      <c r="BE247" s="17"/>
      <c r="BF247" s="17" t="e">
        <f t="array" ref="BF247">AVERAGE(IF($D$2:$D$235=BF$246,IF($B$2:$B$235=$C247, $C$2:$C$235)))</f>
        <v>#REF!</v>
      </c>
      <c r="BG247" s="17" t="e">
        <f t="array" ref="BG247">AVERAGE(IF($D$2:$D$235=BG$246,IF($B$2:$B$235=$C247, $C$2:$C$235)))</f>
        <v>#REF!</v>
      </c>
      <c r="BH247" s="17" t="e">
        <f t="array" ref="BH247">AVERAGE(IF($D$2:$D$235=BH$246,IF($B$2:$B$235=$C247, $C$2:$C$235)))</f>
        <v>#REF!</v>
      </c>
      <c r="BI247" s="17" t="e">
        <f t="array" ref="BI247">AVERAGE(IF($B$80:$B$235=$C247, $C$80:$C$235))</f>
        <v>#REF!</v>
      </c>
      <c r="BJ247" t="str">
        <f t="shared" ref="BJ247:BJ259" si="48">C247</f>
        <v>Men</v>
      </c>
      <c r="BK247" t="e">
        <f t="shared" ref="BK247:BK259" si="49">MIN($BI2:$BZ2)</f>
        <v>#REF!</v>
      </c>
      <c r="BL247" s="24" t="e">
        <f t="shared" ref="BL247:BL259" si="50">_xlfn.PERCENTILE.INC($BI2:$BZ2,0.2)</f>
        <v>#REF!</v>
      </c>
      <c r="BM247" s="24" t="e">
        <f t="shared" ref="BM247:BM259" si="51">_xlfn.PERCENTILE.INC($BI2:$BZ2,0.4)</f>
        <v>#REF!</v>
      </c>
      <c r="BN247" s="24" t="e">
        <f t="shared" ref="BN247:BN259" si="52">_xlfn.PERCENTILE.INC($BI2:$BZ2,0.6)</f>
        <v>#REF!</v>
      </c>
      <c r="BO247" s="24" t="e">
        <f t="shared" ref="BO247:BO259" si="53">_xlfn.PERCENTILE.INC($BI2:$BZ2,0.8)</f>
        <v>#REF!</v>
      </c>
      <c r="BP247" s="24" t="e">
        <f t="shared" ref="BP247:BP259" si="54">MAX($BI2:$BZ2)</f>
        <v>#REF!</v>
      </c>
      <c r="BQ247" t="e">
        <f>BP247-BK247</f>
        <v>#REF!</v>
      </c>
      <c r="BS247">
        <f t="array" ref="BS247">AVERAGE(IF($AY$2:$AY$235=BS$246,IF($B$2:$B$235=$C247, $C$2:$C$235)))</f>
        <v>3.99</v>
      </c>
      <c r="BT247" s="38">
        <f t="array" ref="BT247">AVERAGE(IF($AY$2:$AY$235=BT$246,IF($B$2:$B$235=$C247, $C$2:$C$235)))</f>
        <v>3.89</v>
      </c>
      <c r="BU247" s="38" t="e">
        <f t="array" ref="BU247">AVERAGE(IF($AY$2:$AY$235=BU$246,IF($B$2:$B$235=$C247, $C$2:$C$235)))</f>
        <v>#REF!</v>
      </c>
      <c r="BV247" s="38"/>
      <c r="BW247" s="38" t="e">
        <f t="array" ref="BW247">AVERAGE(IF($AY$2:$AY$235=BW$246,IF($B$2:$B$235=$C247, $C$2:$C$235)))</f>
        <v>#REF!</v>
      </c>
      <c r="BX247" s="38" t="e">
        <f t="array" ref="BX247">AVERAGE(IF($AY$2:$AY$235=BX$246,IF($B$2:$B$235=$C247, $C$2:$C$235)))</f>
        <v>#REF!</v>
      </c>
      <c r="BY247" s="38" t="e">
        <f t="array" ref="BY247">AVERAGE(IF($AY$2:$AY$235=BY$246,IF($B$2:$B$235=$C247, $C$2:$C$235)))</f>
        <v>#REF!</v>
      </c>
      <c r="CQ247" t="e">
        <f t="array" ref="CQ247">LARGE(ABS($D247:$AW247), 1)</f>
        <v>#REF!</v>
      </c>
      <c r="CR247" s="18" t="e">
        <f t="array" ref="CR247">LARGE(ABS($D247:$AW247), 2)</f>
        <v>#REF!</v>
      </c>
      <c r="CS247" s="18" t="e">
        <f t="array" ref="CS247">LARGE(ABS($D247:$AW247), 3)</f>
        <v>#REF!</v>
      </c>
    </row>
    <row r="248" spans="3:239" x14ac:dyDescent="0.25">
      <c r="C248" s="17" t="s">
        <v>30</v>
      </c>
      <c r="D248" s="17" t="e">
        <f t="array" ref="D248">CORREL(IF($B$2:$B$235=$C248,$C$2:$C$235),IF($B$2:$B$235=$C248,E$2:E$235))</f>
        <v>#REF!</v>
      </c>
      <c r="E248" s="17" t="e">
        <f t="array" ref="E248">CORREL(IF($B$2:$B$235=$C248,$C$2:$C$235),IF($B$2:$B$235=$C248,F$2:F$235))</f>
        <v>#REF!</v>
      </c>
      <c r="F248" s="17" t="e">
        <f t="array" ref="F248">CORREL(IF($B$2:$B$235=$C248,$C$2:$C$235),IF($B$2:$B$235=$C248,G$2:G$235))</f>
        <v>#REF!</v>
      </c>
      <c r="G248" s="17" t="e">
        <f t="array" ref="G248">CORREL(IF($B$2:$B$235=$C248,$C$2:$C$235),IF($B$2:$B$235=$C248,H$2:H$235))</f>
        <v>#REF!</v>
      </c>
      <c r="H248" s="17" t="e">
        <f t="array" ref="H248">CORREL(IF($B$2:$B$235=$C248,$C$2:$C$235),IF($B$2:$B$235=$C248,I$2:I$235))</f>
        <v>#REF!</v>
      </c>
      <c r="I248" s="17" t="e">
        <f t="array" ref="I248">CORREL(IF($B$2:$B$235=$C248,$C$2:$C$235),IF($B$2:$B$235=$C248,J$2:J$235))</f>
        <v>#REF!</v>
      </c>
      <c r="J248" s="17" t="e">
        <f t="array" ref="J248">CORREL(IF($B$2:$B$235=$C248,$C$2:$C$235),IF($B$2:$B$235=$C248,K$2:K$235))</f>
        <v>#REF!</v>
      </c>
      <c r="K248" s="17" t="e">
        <f t="array" ref="K248">CORREL(IF($B$2:$B$235=$C248,$C$2:$C$235),IF($B$2:$B$235=$C248,L$2:L$235))</f>
        <v>#REF!</v>
      </c>
      <c r="L248" s="17" t="e">
        <f t="array" ref="L248">CORREL(IF($B$2:$B$235=$C248,$C$2:$C$235),IF($B$2:$B$235=$C248,M$2:M$235))</f>
        <v>#REF!</v>
      </c>
      <c r="M248" s="17" t="e">
        <f t="array" ref="M248">CORREL(IF($B$2:$B$235=$C248,$C$2:$C$235),IF($B$2:$B$235=$C248,N$2:N$235))</f>
        <v>#REF!</v>
      </c>
      <c r="N248" s="17" t="e">
        <f t="array" ref="N248">CORREL(IF($B$2:$B$235=$C248,$C$2:$C$235),IF($B$2:$B$235=$C248,O$2:O$235))</f>
        <v>#REF!</v>
      </c>
      <c r="O248" s="17" t="e">
        <f t="array" ref="O248">CORREL(IF($B$2:$B$235=$C248,$C$2:$C$235),IF($B$2:$B$235=$C248,P$2:P$235))</f>
        <v>#REF!</v>
      </c>
      <c r="P248" s="17" t="e">
        <f t="array" ref="P248">CORREL(IF($B$2:$B$235=$C248,$C$2:$C$235),IF($B$2:$B$235=$C248,Q$2:Q$235))</f>
        <v>#REF!</v>
      </c>
      <c r="Q248" s="17" t="e">
        <f t="array" ref="Q248">CORREL(IF($B$2:$B$235=$C248,$C$2:$C$235),IF($B$2:$B$235=$C248,R$2:R$235))</f>
        <v>#REF!</v>
      </c>
      <c r="R248" s="17" t="e">
        <f t="array" ref="R248">CORREL(IF($B$2:$B$235=$C248,$C$2:$C$235),IF($B$2:$B$235=$C248,S$2:S$235))</f>
        <v>#REF!</v>
      </c>
      <c r="S248" s="17" t="e">
        <f t="array" ref="S248">CORREL(IF($B$2:$B$235=$C248,$C$2:$C$235),IF($B$2:$B$235=$C248,T$2:T$235))</f>
        <v>#REF!</v>
      </c>
      <c r="T248" s="17" t="e">
        <f t="array" ref="T248">CORREL(IF($B$2:$B$235=$C248,$C$2:$C$235),IF($B$2:$B$235=$C248,U$2:U$235))</f>
        <v>#REF!</v>
      </c>
      <c r="U248" s="17" t="e">
        <f t="array" ref="U248">CORREL(IF($B$2:$B$235=$C248,$C$2:$C$235),IF($B$2:$B$235=$C248,V$2:V$235))</f>
        <v>#REF!</v>
      </c>
      <c r="V248" s="17" t="e">
        <f t="array" ref="V248">CORREL(IF($B$2:$B$235=$C248,$C$2:$C$235),IF($B$2:$B$235=$C248,W$2:W$235))</f>
        <v>#REF!</v>
      </c>
      <c r="W248" s="17" t="e">
        <f t="array" ref="W248">CORREL(IF($B$2:$B$235=$C248,$C$2:$C$235),IF($B$2:$B$235=$C248,X$2:X$235))</f>
        <v>#REF!</v>
      </c>
      <c r="X248" s="17" t="e">
        <f t="array" ref="X248">CORREL(IF($B$2:$B$235=$C248,$C$2:$C$235),IF($B$2:$B$235=$C248,Y$2:Y$235))</f>
        <v>#REF!</v>
      </c>
      <c r="Y248" s="17" t="e">
        <f t="array" ref="Y248">CORREL(IF($B$2:$B$235=$C248,$C$2:$C$235),IF($B$2:$B$235=$C248,Z$2:Z$235))</f>
        <v>#REF!</v>
      </c>
      <c r="Z248" s="17" t="e">
        <f t="array" ref="Z248">CORREL(IF($B$2:$B$235=$C248,$C$2:$C$235),IF($B$2:$B$235=$C248,AA$2:AA$235))</f>
        <v>#REF!</v>
      </c>
      <c r="AA248" s="17" t="e">
        <f t="array" ref="AA248">CORREL(IF($B$2:$B$235=$C248,$C$2:$C$235),IF($B$2:$B$235=$C248,AB$2:AB$235))</f>
        <v>#REF!</v>
      </c>
      <c r="AB248" s="17" t="e">
        <f t="array" ref="AB248">CORREL(IF($B$2:$B$235=$C248,$C$2:$C$235),IF($B$2:$B$235=$C248,AC$2:AC$235))</f>
        <v>#REF!</v>
      </c>
      <c r="AC248" s="17" t="e">
        <f t="array" ref="AC248">CORREL(IF($B$2:$B$235=$C248,$C$2:$C$235),IF($B$2:$B$235=$C248,AD$2:AD$235))</f>
        <v>#REF!</v>
      </c>
      <c r="AD248" s="17" t="e">
        <f t="array" ref="AD248">CORREL(IF($B$2:$B$235=$C248,$C$2:$C$235),IF($B$2:$B$235=$C248,AE$2:AE$235))</f>
        <v>#REF!</v>
      </c>
      <c r="AE248" s="17" t="e">
        <f t="array" ref="AE248">CORREL(IF($B$2:$B$235=$C248,$C$2:$C$235),IF($B$2:$B$235=$C248,AF$2:AF$235))</f>
        <v>#REF!</v>
      </c>
      <c r="AF248" s="17" t="e">
        <f t="array" ref="AF248">CORREL(IF($B$2:$B$235=$C248,$C$2:$C$235),IF($B$2:$B$235=$C248,AG$2:AG$235))</f>
        <v>#REF!</v>
      </c>
      <c r="AG248" s="17" t="e">
        <f t="array" ref="AG248">CORREL(IF($B$2:$B$235=$C248,$C$2:$C$235),IF($B$2:$B$235=$C248,AH$2:AH$235))</f>
        <v>#REF!</v>
      </c>
      <c r="AH248" s="17" t="e">
        <f t="array" ref="AH248">CORREL(IF($B$2:$B$235=$C248,$C$2:$C$235),IF($B$2:$B$235=$C248,AI$2:AI$235))</f>
        <v>#REF!</v>
      </c>
      <c r="AI248" s="17" t="e">
        <f t="array" ref="AI248">CORREL(IF($B$2:$B$235=$C248,$C$2:$C$235),IF($B$2:$B$235=$C248,AJ$2:AJ$235))</f>
        <v>#REF!</v>
      </c>
      <c r="AJ248" s="17" t="e">
        <f t="array" ref="AJ248">CORREL(IF($B$2:$B$235=$C248,$C$2:$C$235),IF($B$2:$B$235=$C248,AK$2:AK$235))</f>
        <v>#REF!</v>
      </c>
      <c r="AK248" s="17" t="e">
        <f t="array" ref="AK248">CORREL(IF($B$2:$B$235=$C248,$C$2:$C$235),IF($B$2:$B$235=$C248,AL$2:AL$235))</f>
        <v>#REF!</v>
      </c>
      <c r="AL248" s="17" t="e">
        <f t="array" ref="AL248">CORREL(IF($B$2:$B$235=$C248,$C$2:$C$235),IF($B$2:$B$235=$C248,AM$2:AM$235))</f>
        <v>#REF!</v>
      </c>
      <c r="AM248" s="17" t="e">
        <f t="array" ref="AM248">CORREL(IF($B$2:$B$235=$C248,$C$2:$C$235),IF($B$2:$B$235=$C248,AN$2:AN$235))</f>
        <v>#REF!</v>
      </c>
      <c r="AN248" s="17" t="e">
        <f t="array" ref="AN248">CORREL(IF($B$2:$B$235=$C248,$C$2:$C$235),IF($B$2:$B$235=$C248,AO$2:AO$235))</f>
        <v>#REF!</v>
      </c>
      <c r="AO248" s="17" t="e">
        <f t="array" ref="AO248">CORREL(IF($B$2:$B$235=$C248,$C$2:$C$235),IF($B$2:$B$235=$C248,AP$2:AP$235))</f>
        <v>#REF!</v>
      </c>
      <c r="AP248" s="17" t="e">
        <f t="array" ref="AP248">CORREL(IF($B$2:$B$235=$C248,$C$2:$C$235),IF($B$2:$B$235=$C248,AQ$2:AQ$235))</f>
        <v>#REF!</v>
      </c>
      <c r="AQ248" s="17" t="e">
        <f t="array" ref="AQ248">CORREL(IF($B$2:$B$235=$C248,$C$2:$C$235),IF($B$2:$B$235=$C248,AR$2:AR$235))</f>
        <v>#REF!</v>
      </c>
      <c r="AR248" s="17" t="e">
        <f t="array" ref="AR248">CORREL(IF($B$2:$B$235=$C248,$C$2:$C$235),IF($B$2:$B$235=$C248,AS$2:AS$235))</f>
        <v>#REF!</v>
      </c>
      <c r="AS248" s="17" t="e">
        <f t="array" ref="AS248">CORREL(IF($B$2:$B$235=$C248,$C$2:$C$235),IF($B$2:$B$235=$C248,AT$2:AT$235))</f>
        <v>#REF!</v>
      </c>
      <c r="AT248" s="17" t="e">
        <f t="array" ref="AT248">CORREL(IF($B$2:$B$235=$C248,$C$2:$C$235),IF($B$2:$B$235=$C248,AU$2:AU$235))</f>
        <v>#REF!</v>
      </c>
      <c r="AU248" s="17" t="e">
        <f t="array" ref="AU248">CORREL(IF($B$2:$B$235=$C248,$C$2:$C$235),IF($B$2:$B$235=$C248,AV$2:AV$235))</f>
        <v>#REF!</v>
      </c>
      <c r="AV248" s="17" t="e">
        <f t="array" ref="AV248">CORREL(IF($B$2:$B$235=$C248,$C$2:$C$235),IF($B$2:$B$235=$C248,AW$2:AW$235))</f>
        <v>#REF!</v>
      </c>
      <c r="AW248" s="17" t="e">
        <f t="array" ref="AW248">CORREL(IF($B$2:$B$235=$C248,$C$2:$C$235),IF($B$2:$B$235=$C248,AX$2:AX$235))</f>
        <v>#REF!</v>
      </c>
      <c r="AX248" s="57" t="e">
        <f t="array" ref="AX248">CORREL(IF($B$2:$B$235=$C248,$C$2:$C$235),IF($B$2:$B$235=$C248,AZ$2:AZ$235))</f>
        <v>#REF!</v>
      </c>
      <c r="AY248" s="57" t="e">
        <f t="array" ref="AY248">CORREL(IF($B$2:$B$235=$C248,$C$2:$C$235),IF($B$2:$B$235=$C248,BA$2:BA$235))</f>
        <v>#REF!</v>
      </c>
      <c r="AZ248" s="57" t="e">
        <f t="array" ref="AZ248">CORREL(IF($B$2:$B$235=$C248,$C$2:$C$235),IF($B$2:$B$235=$C248,BB$2:BB$235))</f>
        <v>#REF!</v>
      </c>
      <c r="BB248" s="17" t="e">
        <f t="array" ref="BB248">AVERAGE(IF($D$2:$D$235=BB$246,IF($B$2:$B$235=$C248, $C$2:$C$235)))</f>
        <v>#REF!</v>
      </c>
      <c r="BC248" s="17">
        <f t="array" ref="BC248">AVERAGE(IF($D$2:$D$235=BC$246,IF($B$2:$B$235=$C248, $C$2:$C$235)))</f>
        <v>1.8733333333333331</v>
      </c>
      <c r="BD248" s="17" t="e">
        <f t="array" ref="BD248">AVERAGE(IF($B$2:$B$79=$C248, $C$2:$C$79))</f>
        <v>#REF!</v>
      </c>
      <c r="BE248" s="17"/>
      <c r="BF248" s="17" t="e">
        <f t="array" ref="BF248">AVERAGE(IF($D$2:$D$235=BF$246,IF($B$2:$B$235=$C248, $C$2:$C$235)))</f>
        <v>#REF!</v>
      </c>
      <c r="BG248" s="17" t="e">
        <f t="array" ref="BG248">AVERAGE(IF($D$2:$D$235=BG$246,IF($B$2:$B$235=$C248, $C$2:$C$235)))</f>
        <v>#REF!</v>
      </c>
      <c r="BH248" s="17" t="e">
        <f t="array" ref="BH248">AVERAGE(IF($D$2:$D$235=BH$246,IF($B$2:$B$235=$C248, $C$2:$C$235)))</f>
        <v>#REF!</v>
      </c>
      <c r="BI248" s="17" t="e">
        <f t="array" ref="BI248">AVERAGE(IF($B$80:$B$235=$C248, $C$80:$C$235))</f>
        <v>#REF!</v>
      </c>
      <c r="BJ248" s="24" t="str">
        <f t="shared" si="48"/>
        <v>Agg</v>
      </c>
      <c r="BK248" s="24" t="e">
        <f t="shared" si="49"/>
        <v>#REF!</v>
      </c>
      <c r="BL248" s="24" t="e">
        <f t="shared" si="50"/>
        <v>#REF!</v>
      </c>
      <c r="BM248" s="24" t="e">
        <f t="shared" si="51"/>
        <v>#REF!</v>
      </c>
      <c r="BN248" s="24" t="e">
        <f t="shared" si="52"/>
        <v>#REF!</v>
      </c>
      <c r="BO248" s="24" t="e">
        <f t="shared" si="53"/>
        <v>#REF!</v>
      </c>
      <c r="BP248" s="24" t="e">
        <f t="shared" si="54"/>
        <v>#REF!</v>
      </c>
      <c r="BQ248" s="24" t="e">
        <f t="shared" ref="BQ248:BQ259" si="55">BP248-BK248</f>
        <v>#REF!</v>
      </c>
      <c r="BS248" s="38">
        <f t="array" ref="BS248">AVERAGE(IF($AY$2:$AY$235=BS$246,IF($B$2:$B$235=$C248, $C$2:$C$235)))</f>
        <v>1.93</v>
      </c>
      <c r="BT248" s="38">
        <f t="array" ref="BT248">AVERAGE(IF($AY$2:$AY$235=BT$246,IF($B$2:$B$235=$C248, $C$2:$C$235)))</f>
        <v>1.875</v>
      </c>
      <c r="BU248" s="38" t="e">
        <f t="array" ref="BU248">AVERAGE(IF($AY$2:$AY$235=BU$246,IF($B$2:$B$235=$C248, $C$2:$C$235)))</f>
        <v>#REF!</v>
      </c>
      <c r="BV248" s="38"/>
      <c r="BW248" s="38" t="e">
        <f t="array" ref="BW248">AVERAGE(IF($AY$2:$AY$235=BW$246,IF($B$2:$B$235=$C248, $C$2:$C$235)))</f>
        <v>#REF!</v>
      </c>
      <c r="BX248" s="38" t="e">
        <f t="array" ref="BX248">AVERAGE(IF($AY$2:$AY$235=BX$246,IF($B$2:$B$235=$C248, $C$2:$C$235)))</f>
        <v>#REF!</v>
      </c>
      <c r="BY248" s="38" t="e">
        <f t="array" ref="BY248">AVERAGE(IF($AY$2:$AY$235=BY$246,IF($B$2:$B$235=$C248, $C$2:$C$235)))</f>
        <v>#REF!</v>
      </c>
      <c r="CQ248" s="18" t="e">
        <f t="array" ref="CQ248">LARGE(ABS($D248:$AW248), 1)</f>
        <v>#REF!</v>
      </c>
      <c r="CR248" s="18" t="e">
        <f t="array" ref="CR248">LARGE(ABS($D248:$AW248), 2)</f>
        <v>#REF!</v>
      </c>
      <c r="CS248" s="18" t="e">
        <f t="array" ref="CS248">LARGE(ABS($D248:$AW248), 3)</f>
        <v>#REF!</v>
      </c>
    </row>
    <row r="249" spans="3:239" x14ac:dyDescent="0.25">
      <c r="C249" s="17" t="s">
        <v>31</v>
      </c>
      <c r="D249" s="17" t="e">
        <f t="array" ref="D249">CORREL(IF($B$2:$B$235=$C249,$C$2:$C$235),IF($B$2:$B$235=$C249,E$2:E$235))</f>
        <v>#REF!</v>
      </c>
      <c r="E249" s="17" t="e">
        <f t="array" ref="E249">CORREL(IF($B$2:$B$235=$C249,$C$2:$C$235),IF($B$2:$B$235=$C249,F$2:F$235))</f>
        <v>#REF!</v>
      </c>
      <c r="F249" s="17" t="e">
        <f t="array" ref="F249">CORREL(IF($B$2:$B$235=$C249,$C$2:$C$235),IF($B$2:$B$235=$C249,G$2:G$235))</f>
        <v>#REF!</v>
      </c>
      <c r="G249" s="17" t="e">
        <f t="array" ref="G249">CORREL(IF($B$2:$B$235=$C249,$C$2:$C$235),IF($B$2:$B$235=$C249,H$2:H$235))</f>
        <v>#REF!</v>
      </c>
      <c r="H249" s="17" t="e">
        <f t="array" ref="H249">CORREL(IF($B$2:$B$235=$C249,$C$2:$C$235),IF($B$2:$B$235=$C249,I$2:I$235))</f>
        <v>#REF!</v>
      </c>
      <c r="I249" s="17" t="e">
        <f t="array" ref="I249">CORREL(IF($B$2:$B$235=$C249,$C$2:$C$235),IF($B$2:$B$235=$C249,J$2:J$235))</f>
        <v>#REF!</v>
      </c>
      <c r="J249" s="17" t="e">
        <f t="array" ref="J249">CORREL(IF($B$2:$B$235=$C249,$C$2:$C$235),IF($B$2:$B$235=$C249,K$2:K$235))</f>
        <v>#REF!</v>
      </c>
      <c r="K249" s="17" t="e">
        <f t="array" ref="K249">CORREL(IF($B$2:$B$235=$C249,$C$2:$C$235),IF($B$2:$B$235=$C249,L$2:L$235))</f>
        <v>#REF!</v>
      </c>
      <c r="L249" s="17" t="e">
        <f t="array" ref="L249">CORREL(IF($B$2:$B$235=$C249,$C$2:$C$235),IF($B$2:$B$235=$C249,M$2:M$235))</f>
        <v>#REF!</v>
      </c>
      <c r="M249" s="17" t="e">
        <f t="array" ref="M249">CORREL(IF($B$2:$B$235=$C249,$C$2:$C$235),IF($B$2:$B$235=$C249,N$2:N$235))</f>
        <v>#REF!</v>
      </c>
      <c r="N249" s="17" t="e">
        <f t="array" ref="N249">CORREL(IF($B$2:$B$235=$C249,$C$2:$C$235),IF($B$2:$B$235=$C249,O$2:O$235))</f>
        <v>#REF!</v>
      </c>
      <c r="O249" s="17" t="e">
        <f t="array" ref="O249">CORREL(IF($B$2:$B$235=$C249,$C$2:$C$235),IF($B$2:$B$235=$C249,P$2:P$235))</f>
        <v>#REF!</v>
      </c>
      <c r="P249" s="17" t="e">
        <f t="array" ref="P249">CORREL(IF($B$2:$B$235=$C249,$C$2:$C$235),IF($B$2:$B$235=$C249,Q$2:Q$235))</f>
        <v>#REF!</v>
      </c>
      <c r="Q249" s="17" t="e">
        <f t="array" ref="Q249">CORREL(IF($B$2:$B$235=$C249,$C$2:$C$235),IF($B$2:$B$235=$C249,R$2:R$235))</f>
        <v>#REF!</v>
      </c>
      <c r="R249" s="17" t="e">
        <f t="array" ref="R249">CORREL(IF($B$2:$B$235=$C249,$C$2:$C$235),IF($B$2:$B$235=$C249,S$2:S$235))</f>
        <v>#REF!</v>
      </c>
      <c r="S249" s="17" t="e">
        <f t="array" ref="S249">CORREL(IF($B$2:$B$235=$C249,$C$2:$C$235),IF($B$2:$B$235=$C249,T$2:T$235))</f>
        <v>#REF!</v>
      </c>
      <c r="T249" s="17" t="e">
        <f t="array" ref="T249">CORREL(IF($B$2:$B$235=$C249,$C$2:$C$235),IF($B$2:$B$235=$C249,U$2:U$235))</f>
        <v>#REF!</v>
      </c>
      <c r="U249" s="17" t="e">
        <f t="array" ref="U249">CORREL(IF($B$2:$B$235=$C249,$C$2:$C$235),IF($B$2:$B$235=$C249,V$2:V$235))</f>
        <v>#REF!</v>
      </c>
      <c r="V249" s="17" t="e">
        <f t="array" ref="V249">CORREL(IF($B$2:$B$235=$C249,$C$2:$C$235),IF($B$2:$B$235=$C249,W$2:W$235))</f>
        <v>#REF!</v>
      </c>
      <c r="W249" s="17" t="e">
        <f t="array" ref="W249">CORREL(IF($B$2:$B$235=$C249,$C$2:$C$235),IF($B$2:$B$235=$C249,X$2:X$235))</f>
        <v>#REF!</v>
      </c>
      <c r="X249" s="17" t="e">
        <f t="array" ref="X249">CORREL(IF($B$2:$B$235=$C249,$C$2:$C$235),IF($B$2:$B$235=$C249,Y$2:Y$235))</f>
        <v>#REF!</v>
      </c>
      <c r="Y249" s="17" t="e">
        <f t="array" ref="Y249">CORREL(IF($B$2:$B$235=$C249,$C$2:$C$235),IF($B$2:$B$235=$C249,Z$2:Z$235))</f>
        <v>#REF!</v>
      </c>
      <c r="Z249" s="17" t="e">
        <f t="array" ref="Z249">CORREL(IF($B$2:$B$235=$C249,$C$2:$C$235),IF($B$2:$B$235=$C249,AA$2:AA$235))</f>
        <v>#REF!</v>
      </c>
      <c r="AA249" s="17" t="e">
        <f t="array" ref="AA249">CORREL(IF($B$2:$B$235=$C249,$C$2:$C$235),IF($B$2:$B$235=$C249,AB$2:AB$235))</f>
        <v>#REF!</v>
      </c>
      <c r="AB249" s="17" t="e">
        <f t="array" ref="AB249">CORREL(IF($B$2:$B$235=$C249,$C$2:$C$235),IF($B$2:$B$235=$C249,AC$2:AC$235))</f>
        <v>#REF!</v>
      </c>
      <c r="AC249" s="17" t="e">
        <f t="array" ref="AC249">CORREL(IF($B$2:$B$235=$C249,$C$2:$C$235),IF($B$2:$B$235=$C249,AD$2:AD$235))</f>
        <v>#REF!</v>
      </c>
      <c r="AD249" s="17" t="e">
        <f t="array" ref="AD249">CORREL(IF($B$2:$B$235=$C249,$C$2:$C$235),IF($B$2:$B$235=$C249,AE$2:AE$235))</f>
        <v>#REF!</v>
      </c>
      <c r="AE249" s="17" t="e">
        <f t="array" ref="AE249">CORREL(IF($B$2:$B$235=$C249,$C$2:$C$235),IF($B$2:$B$235=$C249,AF$2:AF$235))</f>
        <v>#REF!</v>
      </c>
      <c r="AF249" s="17" t="e">
        <f t="array" ref="AF249">CORREL(IF($B$2:$B$235=$C249,$C$2:$C$235),IF($B$2:$B$235=$C249,AG$2:AG$235))</f>
        <v>#REF!</v>
      </c>
      <c r="AG249" s="17" t="e">
        <f t="array" ref="AG249">CORREL(IF($B$2:$B$235=$C249,$C$2:$C$235),IF($B$2:$B$235=$C249,AH$2:AH$235))</f>
        <v>#REF!</v>
      </c>
      <c r="AH249" s="17" t="e">
        <f t="array" ref="AH249">CORREL(IF($B$2:$B$235=$C249,$C$2:$C$235),IF($B$2:$B$235=$C249,AI$2:AI$235))</f>
        <v>#REF!</v>
      </c>
      <c r="AI249" s="17" t="e">
        <f t="array" ref="AI249">CORREL(IF($B$2:$B$235=$C249,$C$2:$C$235),IF($B$2:$B$235=$C249,AJ$2:AJ$235))</f>
        <v>#REF!</v>
      </c>
      <c r="AJ249" s="17" t="e">
        <f t="array" ref="AJ249">CORREL(IF($B$2:$B$235=$C249,$C$2:$C$235),IF($B$2:$B$235=$C249,AK$2:AK$235))</f>
        <v>#REF!</v>
      </c>
      <c r="AK249" s="17" t="e">
        <f t="array" ref="AK249">CORREL(IF($B$2:$B$235=$C249,$C$2:$C$235),IF($B$2:$B$235=$C249,AL$2:AL$235))</f>
        <v>#REF!</v>
      </c>
      <c r="AL249" s="17" t="e">
        <f t="array" ref="AL249">CORREL(IF($B$2:$B$235=$C249,$C$2:$C$235),IF($B$2:$B$235=$C249,AM$2:AM$235))</f>
        <v>#REF!</v>
      </c>
      <c r="AM249" s="17" t="e">
        <f t="array" ref="AM249">CORREL(IF($B$2:$B$235=$C249,$C$2:$C$235),IF($B$2:$B$235=$C249,AN$2:AN$235))</f>
        <v>#REF!</v>
      </c>
      <c r="AN249" s="17" t="e">
        <f t="array" ref="AN249">CORREL(IF($B$2:$B$235=$C249,$C$2:$C$235),IF($B$2:$B$235=$C249,AO$2:AO$235))</f>
        <v>#REF!</v>
      </c>
      <c r="AO249" s="17" t="e">
        <f t="array" ref="AO249">CORREL(IF($B$2:$B$235=$C249,$C$2:$C$235),IF($B$2:$B$235=$C249,AP$2:AP$235))</f>
        <v>#REF!</v>
      </c>
      <c r="AP249" s="17" t="e">
        <f t="array" ref="AP249">CORREL(IF($B$2:$B$235=$C249,$C$2:$C$235),IF($B$2:$B$235=$C249,AQ$2:AQ$235))</f>
        <v>#REF!</v>
      </c>
      <c r="AQ249" s="17" t="e">
        <f t="array" ref="AQ249">CORREL(IF($B$2:$B$235=$C249,$C$2:$C$235),IF($B$2:$B$235=$C249,AR$2:AR$235))</f>
        <v>#REF!</v>
      </c>
      <c r="AR249" s="17" t="e">
        <f t="array" ref="AR249">CORREL(IF($B$2:$B$235=$C249,$C$2:$C$235),IF($B$2:$B$235=$C249,AS$2:AS$235))</f>
        <v>#REF!</v>
      </c>
      <c r="AS249" s="17" t="e">
        <f t="array" ref="AS249">CORREL(IF($B$2:$B$235=$C249,$C$2:$C$235),IF($B$2:$B$235=$C249,AT$2:AT$235))</f>
        <v>#REF!</v>
      </c>
      <c r="AT249" s="17" t="e">
        <f t="array" ref="AT249">CORREL(IF($B$2:$B$235=$C249,$C$2:$C$235),IF($B$2:$B$235=$C249,AU$2:AU$235))</f>
        <v>#REF!</v>
      </c>
      <c r="AU249" s="17" t="e">
        <f t="array" ref="AU249">CORREL(IF($B$2:$B$235=$C249,$C$2:$C$235),IF($B$2:$B$235=$C249,AV$2:AV$235))</f>
        <v>#REF!</v>
      </c>
      <c r="AV249" s="17" t="e">
        <f t="array" ref="AV249">CORREL(IF($B$2:$B$235=$C249,$C$2:$C$235),IF($B$2:$B$235=$C249,AW$2:AW$235))</f>
        <v>#REF!</v>
      </c>
      <c r="AW249" s="17" t="e">
        <f t="array" ref="AW249">CORREL(IF($B$2:$B$235=$C249,$C$2:$C$235),IF($B$2:$B$235=$C249,AX$2:AX$235))</f>
        <v>#REF!</v>
      </c>
      <c r="AX249" s="57" t="e">
        <f t="array" ref="AX249">CORREL(IF($B$2:$B$235=$C249,$C$2:$C$235),IF($B$2:$B$235=$C249,AZ$2:AZ$235))</f>
        <v>#REF!</v>
      </c>
      <c r="AY249" s="57" t="e">
        <f t="array" ref="AY249">CORREL(IF($B$2:$B$235=$C249,$C$2:$C$235),IF($B$2:$B$235=$C249,BA$2:BA$235))</f>
        <v>#REF!</v>
      </c>
      <c r="AZ249" s="57" t="e">
        <f t="array" ref="AZ249">CORREL(IF($B$2:$B$235=$C249,$C$2:$C$235),IF($B$2:$B$235=$C249,BB$2:BB$235))</f>
        <v>#REF!</v>
      </c>
      <c r="BB249" s="17" t="e">
        <f t="array" ref="BB249">AVERAGE(IF($D$2:$D$235=BB$246,IF($B$2:$B$235=$C249, $C$2:$C$235)))</f>
        <v>#REF!</v>
      </c>
      <c r="BC249" s="17">
        <f t="array" ref="BC249">AVERAGE(IF($D$2:$D$235=BC$246,IF($B$2:$B$235=$C249, $C$2:$C$235)))</f>
        <v>3.0400000000000005</v>
      </c>
      <c r="BD249" s="17" t="e">
        <f t="array" ref="BD249">AVERAGE(IF($B$2:$B$79=$C249, $C$2:$C$79))</f>
        <v>#REF!</v>
      </c>
      <c r="BE249" s="17"/>
      <c r="BF249" s="17" t="e">
        <f t="array" ref="BF249">AVERAGE(IF($D$2:$D$235=BF$246,IF($B$2:$B$235=$C249, $C$2:$C$235)))</f>
        <v>#REF!</v>
      </c>
      <c r="BG249" s="17" t="e">
        <f t="array" ref="BG249">AVERAGE(IF($D$2:$D$235=BG$246,IF($B$2:$B$235=$C249, $C$2:$C$235)))</f>
        <v>#REF!</v>
      </c>
      <c r="BH249" s="17" t="e">
        <f t="array" ref="BH249">AVERAGE(IF($D$2:$D$235=BH$246,IF($B$2:$B$235=$C249, $C$2:$C$235)))</f>
        <v>#REF!</v>
      </c>
      <c r="BI249" s="17" t="e">
        <f t="array" ref="BI249">AVERAGE(IF($B$80:$B$235=$C249, $C$80:$C$235))</f>
        <v>#REF!</v>
      </c>
      <c r="BJ249" s="24" t="str">
        <f t="shared" si="48"/>
        <v>BC</v>
      </c>
      <c r="BK249" s="24" t="e">
        <f t="shared" si="49"/>
        <v>#REF!</v>
      </c>
      <c r="BL249" s="24" t="e">
        <f t="shared" si="50"/>
        <v>#REF!</v>
      </c>
      <c r="BM249" s="24" t="e">
        <f t="shared" si="51"/>
        <v>#REF!</v>
      </c>
      <c r="BN249" s="24" t="e">
        <f t="shared" si="52"/>
        <v>#REF!</v>
      </c>
      <c r="BO249" s="24" t="e">
        <f t="shared" si="53"/>
        <v>#REF!</v>
      </c>
      <c r="BP249" s="24" t="e">
        <f t="shared" si="54"/>
        <v>#REF!</v>
      </c>
      <c r="BQ249" s="24" t="e">
        <f t="shared" si="55"/>
        <v>#REF!</v>
      </c>
      <c r="BS249" s="38">
        <f t="array" ref="BS249">AVERAGE(IF($AY$2:$AY$235=BS$246,IF($B$2:$B$235=$C249, $C$2:$C$235)))</f>
        <v>3.1349999999999998</v>
      </c>
      <c r="BT249" s="38">
        <f t="array" ref="BT249">AVERAGE(IF($AY$2:$AY$235=BT$246,IF($B$2:$B$235=$C249, $C$2:$C$235)))</f>
        <v>2.9850000000000003</v>
      </c>
      <c r="BU249" s="38" t="e">
        <f t="array" ref="BU249">AVERAGE(IF($AY$2:$AY$235=BU$246,IF($B$2:$B$235=$C249, $C$2:$C$235)))</f>
        <v>#REF!</v>
      </c>
      <c r="BV249" s="38"/>
      <c r="BW249" s="38" t="e">
        <f t="array" ref="BW249">AVERAGE(IF($AY$2:$AY$235=BW$246,IF($B$2:$B$235=$C249, $C$2:$C$235)))</f>
        <v>#REF!</v>
      </c>
      <c r="BX249" s="38" t="e">
        <f t="array" ref="BX249">AVERAGE(IF($AY$2:$AY$235=BX$246,IF($B$2:$B$235=$C249, $C$2:$C$235)))</f>
        <v>#REF!</v>
      </c>
      <c r="BY249" s="38" t="e">
        <f t="array" ref="BY249">AVERAGE(IF($AY$2:$AY$235=BY$246,IF($B$2:$B$235=$C249, $C$2:$C$235)))</f>
        <v>#REF!</v>
      </c>
      <c r="CQ249" s="18" t="e">
        <f t="array" ref="CQ249">LARGE(ABS($D249:$AW249), 1)</f>
        <v>#REF!</v>
      </c>
      <c r="CR249" s="18" t="e">
        <f t="array" ref="CR249">LARGE(ABS($D249:$AW249), 2)</f>
        <v>#REF!</v>
      </c>
      <c r="CS249" s="18" t="e">
        <f t="array" ref="CS249">LARGE(ABS($D249:$AW249), 3)</f>
        <v>#REF!</v>
      </c>
    </row>
    <row r="250" spans="3:239" x14ac:dyDescent="0.25">
      <c r="C250" s="17" t="s">
        <v>32</v>
      </c>
      <c r="D250" s="17" t="e">
        <f t="array" ref="D250">CORREL(IF($B$2:$B$235=$C250,$C$2:$C$235),IF($B$2:$B$235=$C250,E$2:E$235))</f>
        <v>#REF!</v>
      </c>
      <c r="E250" s="17" t="e">
        <f t="array" ref="E250">CORREL(IF($B$2:$B$235=$C250,$C$2:$C$235),IF($B$2:$B$235=$C250,F$2:F$235))</f>
        <v>#REF!</v>
      </c>
      <c r="F250" s="17" t="e">
        <f t="array" ref="F250">CORREL(IF($B$2:$B$235=$C250,$C$2:$C$235),IF($B$2:$B$235=$C250,G$2:G$235))</f>
        <v>#REF!</v>
      </c>
      <c r="G250" s="17" t="e">
        <f t="array" ref="G250">CORREL(IF($B$2:$B$235=$C250,$C$2:$C$235),IF($B$2:$B$235=$C250,H$2:H$235))</f>
        <v>#REF!</v>
      </c>
      <c r="H250" s="17" t="e">
        <f t="array" ref="H250">CORREL(IF($B$2:$B$235=$C250,$C$2:$C$235),IF($B$2:$B$235=$C250,I$2:I$235))</f>
        <v>#REF!</v>
      </c>
      <c r="I250" s="17" t="e">
        <f t="array" ref="I250">CORREL(IF($B$2:$B$235=$C250,$C$2:$C$235),IF($B$2:$B$235=$C250,J$2:J$235))</f>
        <v>#REF!</v>
      </c>
      <c r="J250" s="17" t="e">
        <f t="array" ref="J250">CORREL(IF($B$2:$B$235=$C250,$C$2:$C$235),IF($B$2:$B$235=$C250,K$2:K$235))</f>
        <v>#REF!</v>
      </c>
      <c r="K250" s="17" t="e">
        <f t="array" ref="K250">CORREL(IF($B$2:$B$235=$C250,$C$2:$C$235),IF($B$2:$B$235=$C250,L$2:L$235))</f>
        <v>#REF!</v>
      </c>
      <c r="L250" s="17" t="e">
        <f t="array" ref="L250">CORREL(IF($B$2:$B$235=$C250,$C$2:$C$235),IF($B$2:$B$235=$C250,M$2:M$235))</f>
        <v>#REF!</v>
      </c>
      <c r="M250" s="17" t="e">
        <f t="array" ref="M250">CORREL(IF($B$2:$B$235=$C250,$C$2:$C$235),IF($B$2:$B$235=$C250,N$2:N$235))</f>
        <v>#REF!</v>
      </c>
      <c r="N250" s="17" t="e">
        <f t="array" ref="N250">CORREL(IF($B$2:$B$235=$C250,$C$2:$C$235),IF($B$2:$B$235=$C250,O$2:O$235))</f>
        <v>#REF!</v>
      </c>
      <c r="O250" s="17" t="e">
        <f t="array" ref="O250">CORREL(IF($B$2:$B$235=$C250,$C$2:$C$235),IF($B$2:$B$235=$C250,P$2:P$235))</f>
        <v>#REF!</v>
      </c>
      <c r="P250" s="17" t="e">
        <f t="array" ref="P250">CORREL(IF($B$2:$B$235=$C250,$C$2:$C$235),IF($B$2:$B$235=$C250,Q$2:Q$235))</f>
        <v>#REF!</v>
      </c>
      <c r="Q250" s="17" t="e">
        <f t="array" ref="Q250">CORREL(IF($B$2:$B$235=$C250,$C$2:$C$235),IF($B$2:$B$235=$C250,R$2:R$235))</f>
        <v>#REF!</v>
      </c>
      <c r="R250" s="17" t="e">
        <f t="array" ref="R250">CORREL(IF($B$2:$B$235=$C250,$C$2:$C$235),IF($B$2:$B$235=$C250,S$2:S$235))</f>
        <v>#REF!</v>
      </c>
      <c r="S250" s="17" t="e">
        <f t="array" ref="S250">CORREL(IF($B$2:$B$235=$C250,$C$2:$C$235),IF($B$2:$B$235=$C250,T$2:T$235))</f>
        <v>#REF!</v>
      </c>
      <c r="T250" s="17" t="e">
        <f t="array" ref="T250">CORREL(IF($B$2:$B$235=$C250,$C$2:$C$235),IF($B$2:$B$235=$C250,U$2:U$235))</f>
        <v>#REF!</v>
      </c>
      <c r="U250" s="17" t="e">
        <f t="array" ref="U250">CORREL(IF($B$2:$B$235=$C250,$C$2:$C$235),IF($B$2:$B$235=$C250,V$2:V$235))</f>
        <v>#REF!</v>
      </c>
      <c r="V250" s="17" t="e">
        <f t="array" ref="V250">CORREL(IF($B$2:$B$235=$C250,$C$2:$C$235),IF($B$2:$B$235=$C250,W$2:W$235))</f>
        <v>#REF!</v>
      </c>
      <c r="W250" s="17" t="e">
        <f t="array" ref="W250">CORREL(IF($B$2:$B$235=$C250,$C$2:$C$235),IF($B$2:$B$235=$C250,X$2:X$235))</f>
        <v>#REF!</v>
      </c>
      <c r="X250" s="17" t="e">
        <f t="array" ref="X250">CORREL(IF($B$2:$B$235=$C250,$C$2:$C$235),IF($B$2:$B$235=$C250,Y$2:Y$235))</f>
        <v>#REF!</v>
      </c>
      <c r="Y250" s="17" t="e">
        <f t="array" ref="Y250">CORREL(IF($B$2:$B$235=$C250,$C$2:$C$235),IF($B$2:$B$235=$C250,Z$2:Z$235))</f>
        <v>#REF!</v>
      </c>
      <c r="Z250" s="17" t="e">
        <f t="array" ref="Z250">CORREL(IF($B$2:$B$235=$C250,$C$2:$C$235),IF($B$2:$B$235=$C250,AA$2:AA$235))</f>
        <v>#REF!</v>
      </c>
      <c r="AA250" s="17" t="e">
        <f t="array" ref="AA250">CORREL(IF($B$2:$B$235=$C250,$C$2:$C$235),IF($B$2:$B$235=$C250,AB$2:AB$235))</f>
        <v>#REF!</v>
      </c>
      <c r="AB250" s="17" t="e">
        <f t="array" ref="AB250">CORREL(IF($B$2:$B$235=$C250,$C$2:$C$235),IF($B$2:$B$235=$C250,AC$2:AC$235))</f>
        <v>#REF!</v>
      </c>
      <c r="AC250" s="17" t="e">
        <f t="array" ref="AC250">CORREL(IF($B$2:$B$235=$C250,$C$2:$C$235),IF($B$2:$B$235=$C250,AD$2:AD$235))</f>
        <v>#REF!</v>
      </c>
      <c r="AD250" s="17" t="e">
        <f t="array" ref="AD250">CORREL(IF($B$2:$B$235=$C250,$C$2:$C$235),IF($B$2:$B$235=$C250,AE$2:AE$235))</f>
        <v>#REF!</v>
      </c>
      <c r="AE250" s="17" t="e">
        <f t="array" ref="AE250">CORREL(IF($B$2:$B$235=$C250,$C$2:$C$235),IF($B$2:$B$235=$C250,AF$2:AF$235))</f>
        <v>#REF!</v>
      </c>
      <c r="AF250" s="17" t="e">
        <f t="array" ref="AF250">CORREL(IF($B$2:$B$235=$C250,$C$2:$C$235),IF($B$2:$B$235=$C250,AG$2:AG$235))</f>
        <v>#REF!</v>
      </c>
      <c r="AG250" s="17" t="e">
        <f t="array" ref="AG250">CORREL(IF($B$2:$B$235=$C250,$C$2:$C$235),IF($B$2:$B$235=$C250,AH$2:AH$235))</f>
        <v>#REF!</v>
      </c>
      <c r="AH250" s="17" t="e">
        <f t="array" ref="AH250">CORREL(IF($B$2:$B$235=$C250,$C$2:$C$235),IF($B$2:$B$235=$C250,AI$2:AI$235))</f>
        <v>#REF!</v>
      </c>
      <c r="AI250" s="17" t="e">
        <f t="array" ref="AI250">CORREL(IF($B$2:$B$235=$C250,$C$2:$C$235),IF($B$2:$B$235=$C250,AJ$2:AJ$235))</f>
        <v>#REF!</v>
      </c>
      <c r="AJ250" s="17" t="e">
        <f t="array" ref="AJ250">CORREL(IF($B$2:$B$235=$C250,$C$2:$C$235),IF($B$2:$B$235=$C250,AK$2:AK$235))</f>
        <v>#REF!</v>
      </c>
      <c r="AK250" s="17" t="e">
        <f t="array" ref="AK250">CORREL(IF($B$2:$B$235=$C250,$C$2:$C$235),IF($B$2:$B$235=$C250,AL$2:AL$235))</f>
        <v>#REF!</v>
      </c>
      <c r="AL250" s="17" t="e">
        <f t="array" ref="AL250">CORREL(IF($B$2:$B$235=$C250,$C$2:$C$235),IF($B$2:$B$235=$C250,AM$2:AM$235))</f>
        <v>#REF!</v>
      </c>
      <c r="AM250" s="17" t="e">
        <f t="array" ref="AM250">CORREL(IF($B$2:$B$235=$C250,$C$2:$C$235),IF($B$2:$B$235=$C250,AN$2:AN$235))</f>
        <v>#REF!</v>
      </c>
      <c r="AN250" s="17" t="e">
        <f t="array" ref="AN250">CORREL(IF($B$2:$B$235=$C250,$C$2:$C$235),IF($B$2:$B$235=$C250,AO$2:AO$235))</f>
        <v>#REF!</v>
      </c>
      <c r="AO250" s="17" t="e">
        <f t="array" ref="AO250">CORREL(IF($B$2:$B$235=$C250,$C$2:$C$235),IF($B$2:$B$235=$C250,AP$2:AP$235))</f>
        <v>#REF!</v>
      </c>
      <c r="AP250" s="17" t="e">
        <f t="array" ref="AP250">CORREL(IF($B$2:$B$235=$C250,$C$2:$C$235),IF($B$2:$B$235=$C250,AQ$2:AQ$235))</f>
        <v>#REF!</v>
      </c>
      <c r="AQ250" s="17" t="e">
        <f t="array" ref="AQ250">CORREL(IF($B$2:$B$235=$C250,$C$2:$C$235),IF($B$2:$B$235=$C250,AR$2:AR$235))</f>
        <v>#REF!</v>
      </c>
      <c r="AR250" s="17" t="e">
        <f t="array" ref="AR250">CORREL(IF($B$2:$B$235=$C250,$C$2:$C$235),IF($B$2:$B$235=$C250,AS$2:AS$235))</f>
        <v>#REF!</v>
      </c>
      <c r="AS250" s="17" t="e">
        <f t="array" ref="AS250">CORREL(IF($B$2:$B$235=$C250,$C$2:$C$235),IF($B$2:$B$235=$C250,AT$2:AT$235))</f>
        <v>#REF!</v>
      </c>
      <c r="AT250" s="17" t="e">
        <f t="array" ref="AT250">CORREL(IF($B$2:$B$235=$C250,$C$2:$C$235),IF($B$2:$B$235=$C250,AU$2:AU$235))</f>
        <v>#REF!</v>
      </c>
      <c r="AU250" s="17" t="e">
        <f t="array" ref="AU250">CORREL(IF($B$2:$B$235=$C250,$C$2:$C$235),IF($B$2:$B$235=$C250,AV$2:AV$235))</f>
        <v>#REF!</v>
      </c>
      <c r="AV250" s="17" t="e">
        <f t="array" ref="AV250">CORREL(IF($B$2:$B$235=$C250,$C$2:$C$235),IF($B$2:$B$235=$C250,AW$2:AW$235))</f>
        <v>#REF!</v>
      </c>
      <c r="AW250" s="17" t="e">
        <f t="array" ref="AW250">CORREL(IF($B$2:$B$235=$C250,$C$2:$C$235),IF($B$2:$B$235=$C250,AX$2:AX$235))</f>
        <v>#REF!</v>
      </c>
      <c r="AX250" s="57" t="e">
        <f t="array" ref="AX250">CORREL(IF($B$2:$B$235=$C250,$C$2:$C$235),IF($B$2:$B$235=$C250,AZ$2:AZ$235))</f>
        <v>#REF!</v>
      </c>
      <c r="AY250" s="57" t="e">
        <f t="array" ref="AY250">CORREL(IF($B$2:$B$235=$C250,$C$2:$C$235),IF($B$2:$B$235=$C250,BA$2:BA$235))</f>
        <v>#REF!</v>
      </c>
      <c r="AZ250" s="57" t="e">
        <f t="array" ref="AZ250">CORREL(IF($B$2:$B$235=$C250,$C$2:$C$235),IF($B$2:$B$235=$C250,BB$2:BB$235))</f>
        <v>#REF!</v>
      </c>
      <c r="BB250" s="17" t="e">
        <f t="array" ref="BB250">AVERAGE(IF($D$2:$D$235=BB$246,IF($B$2:$B$235=$C250, $C$2:$C$235)))</f>
        <v>#REF!</v>
      </c>
      <c r="BC250" s="17">
        <f t="array" ref="BC250">AVERAGE(IF($D$2:$D$235=BC$246,IF($B$2:$B$235=$C250, $C$2:$C$235)))</f>
        <v>2.9533333333333331</v>
      </c>
      <c r="BD250" s="17" t="e">
        <f t="array" ref="BD250">AVERAGE(IF($B$2:$B$79=$C250, $C$2:$C$79))</f>
        <v>#REF!</v>
      </c>
      <c r="BE250" s="17"/>
      <c r="BF250" s="17" t="e">
        <f t="array" ref="BF250">AVERAGE(IF($D$2:$D$235=BF$246,IF($B$2:$B$235=$C250, $C$2:$C$235)))</f>
        <v>#REF!</v>
      </c>
      <c r="BG250" s="17" t="e">
        <f t="array" ref="BG250">AVERAGE(IF($D$2:$D$235=BG$246,IF($B$2:$B$235=$C250, $C$2:$C$235)))</f>
        <v>#REF!</v>
      </c>
      <c r="BH250" s="17" t="e">
        <f t="array" ref="BH250">AVERAGE(IF($D$2:$D$235=BH$246,IF($B$2:$B$235=$C250, $C$2:$C$235)))</f>
        <v>#REF!</v>
      </c>
      <c r="BI250" s="17" t="e">
        <f t="array" ref="BI250">AVERAGE(IF($B$80:$B$235=$C250, $C$80:$C$235))</f>
        <v>#REF!</v>
      </c>
      <c r="BJ250" s="24" t="str">
        <f t="shared" si="48"/>
        <v>GC</v>
      </c>
      <c r="BK250" s="24" t="e">
        <f t="shared" si="49"/>
        <v>#REF!</v>
      </c>
      <c r="BL250" s="24" t="e">
        <f t="shared" si="50"/>
        <v>#REF!</v>
      </c>
      <c r="BM250" s="24" t="e">
        <f t="shared" si="51"/>
        <v>#REF!</v>
      </c>
      <c r="BN250" s="24" t="e">
        <f t="shared" si="52"/>
        <v>#REF!</v>
      </c>
      <c r="BO250" s="24" t="e">
        <f t="shared" si="53"/>
        <v>#REF!</v>
      </c>
      <c r="BP250" s="24" t="e">
        <f t="shared" si="54"/>
        <v>#REF!</v>
      </c>
      <c r="BQ250" s="24" t="e">
        <f t="shared" si="55"/>
        <v>#REF!</v>
      </c>
      <c r="BS250" s="38">
        <f t="array" ref="BS250">AVERAGE(IF($AY$2:$AY$235=BS$246,IF($B$2:$B$235=$C250, $C$2:$C$235)))</f>
        <v>3.0049999999999999</v>
      </c>
      <c r="BT250" s="38">
        <f t="array" ref="BT250">AVERAGE(IF($AY$2:$AY$235=BT$246,IF($B$2:$B$235=$C250, $C$2:$C$235)))</f>
        <v>2.9249999999999998</v>
      </c>
      <c r="BU250" s="38" t="e">
        <f t="array" ref="BU250">AVERAGE(IF($AY$2:$AY$235=BU$246,IF($B$2:$B$235=$C250, $C$2:$C$235)))</f>
        <v>#REF!</v>
      </c>
      <c r="BV250" s="38"/>
      <c r="BW250" s="38" t="e">
        <f t="array" ref="BW250">AVERAGE(IF($AY$2:$AY$235=BW$246,IF($B$2:$B$235=$C250, $C$2:$C$235)))</f>
        <v>#REF!</v>
      </c>
      <c r="BX250" s="38" t="e">
        <f t="array" ref="BX250">AVERAGE(IF($AY$2:$AY$235=BX$246,IF($B$2:$B$235=$C250, $C$2:$C$235)))</f>
        <v>#REF!</v>
      </c>
      <c r="BY250" s="38" t="e">
        <f t="array" ref="BY250">AVERAGE(IF($AY$2:$AY$235=BY$246,IF($B$2:$B$235=$C250, $C$2:$C$235)))</f>
        <v>#REF!</v>
      </c>
      <c r="CQ250" s="18" t="e">
        <f t="array" ref="CQ250">LARGE(ABS($D250:$AW250), 1)</f>
        <v>#REF!</v>
      </c>
      <c r="CR250" s="18" t="e">
        <f t="array" ref="CR250">LARGE(ABS($D250:$AW250), 2)</f>
        <v>#REF!</v>
      </c>
      <c r="CS250" s="18" t="e">
        <f t="array" ref="CS250">LARGE(ABS($D250:$AW250), 3)</f>
        <v>#REF!</v>
      </c>
    </row>
    <row r="251" spans="3:239" x14ac:dyDescent="0.25">
      <c r="C251" s="17" t="s">
        <v>33</v>
      </c>
      <c r="D251" s="17" t="e">
        <f t="array" ref="D251">CORREL(IF($B$2:$B$235=$C251,$C$2:$C$235),IF($B$2:$B$235=$C251,E$2:E$235))</f>
        <v>#REF!</v>
      </c>
      <c r="E251" s="17" t="e">
        <f t="array" ref="E251">CORREL(IF($B$2:$B$235=$C251,$C$2:$C$235),IF($B$2:$B$235=$C251,F$2:F$235))</f>
        <v>#REF!</v>
      </c>
      <c r="F251" s="17" t="e">
        <f t="array" ref="F251">CORREL(IF($B$2:$B$235=$C251,$C$2:$C$235),IF($B$2:$B$235=$C251,G$2:G$235))</f>
        <v>#REF!</v>
      </c>
      <c r="G251" s="17" t="e">
        <f t="array" ref="G251">CORREL(IF($B$2:$B$235=$C251,$C$2:$C$235),IF($B$2:$B$235=$C251,H$2:H$235))</f>
        <v>#REF!</v>
      </c>
      <c r="H251" s="17" t="e">
        <f t="array" ref="H251">CORREL(IF($B$2:$B$235=$C251,$C$2:$C$235),IF($B$2:$B$235=$C251,I$2:I$235))</f>
        <v>#REF!</v>
      </c>
      <c r="I251" s="17" t="e">
        <f t="array" ref="I251">CORREL(IF($B$2:$B$235=$C251,$C$2:$C$235),IF($B$2:$B$235=$C251,J$2:J$235))</f>
        <v>#REF!</v>
      </c>
      <c r="J251" s="17" t="e">
        <f t="array" ref="J251">CORREL(IF($B$2:$B$235=$C251,$C$2:$C$235),IF($B$2:$B$235=$C251,K$2:K$235))</f>
        <v>#REF!</v>
      </c>
      <c r="K251" s="17" t="e">
        <f t="array" ref="K251">CORREL(IF($B$2:$B$235=$C251,$C$2:$C$235),IF($B$2:$B$235=$C251,L$2:L$235))</f>
        <v>#REF!</v>
      </c>
      <c r="L251" s="17" t="e">
        <f t="array" ref="L251">CORREL(IF($B$2:$B$235=$C251,$C$2:$C$235),IF($B$2:$B$235=$C251,M$2:M$235))</f>
        <v>#REF!</v>
      </c>
      <c r="M251" s="17" t="e">
        <f t="array" ref="M251">CORREL(IF($B$2:$B$235=$C251,$C$2:$C$235),IF($B$2:$B$235=$C251,N$2:N$235))</f>
        <v>#REF!</v>
      </c>
      <c r="N251" s="17" t="e">
        <f t="array" ref="N251">CORREL(IF($B$2:$B$235=$C251,$C$2:$C$235),IF($B$2:$B$235=$C251,O$2:O$235))</f>
        <v>#REF!</v>
      </c>
      <c r="O251" s="17" t="e">
        <f t="array" ref="O251">CORREL(IF($B$2:$B$235=$C251,$C$2:$C$235),IF($B$2:$B$235=$C251,P$2:P$235))</f>
        <v>#REF!</v>
      </c>
      <c r="P251" s="17" t="e">
        <f t="array" ref="P251">CORREL(IF($B$2:$B$235=$C251,$C$2:$C$235),IF($B$2:$B$235=$C251,Q$2:Q$235))</f>
        <v>#REF!</v>
      </c>
      <c r="Q251" s="17" t="e">
        <f t="array" ref="Q251">CORREL(IF($B$2:$B$235=$C251,$C$2:$C$235),IF($B$2:$B$235=$C251,R$2:R$235))</f>
        <v>#REF!</v>
      </c>
      <c r="R251" s="17" t="e">
        <f t="array" ref="R251">CORREL(IF($B$2:$B$235=$C251,$C$2:$C$235),IF($B$2:$B$235=$C251,S$2:S$235))</f>
        <v>#REF!</v>
      </c>
      <c r="S251" s="17" t="e">
        <f t="array" ref="S251">CORREL(IF($B$2:$B$235=$C251,$C$2:$C$235),IF($B$2:$B$235=$C251,T$2:T$235))</f>
        <v>#REF!</v>
      </c>
      <c r="T251" s="17" t="e">
        <f t="array" ref="T251">CORREL(IF($B$2:$B$235=$C251,$C$2:$C$235),IF($B$2:$B$235=$C251,U$2:U$235))</f>
        <v>#REF!</v>
      </c>
      <c r="U251" s="17" t="e">
        <f t="array" ref="U251">CORREL(IF($B$2:$B$235=$C251,$C$2:$C$235),IF($B$2:$B$235=$C251,V$2:V$235))</f>
        <v>#REF!</v>
      </c>
      <c r="V251" s="17" t="e">
        <f t="array" ref="V251">CORREL(IF($B$2:$B$235=$C251,$C$2:$C$235),IF($B$2:$B$235=$C251,W$2:W$235))</f>
        <v>#REF!</v>
      </c>
      <c r="W251" s="17" t="e">
        <f t="array" ref="W251">CORREL(IF($B$2:$B$235=$C251,$C$2:$C$235),IF($B$2:$B$235=$C251,X$2:X$235))</f>
        <v>#REF!</v>
      </c>
      <c r="X251" s="17" t="e">
        <f t="array" ref="X251">CORREL(IF($B$2:$B$235=$C251,$C$2:$C$235),IF($B$2:$B$235=$C251,Y$2:Y$235))</f>
        <v>#REF!</v>
      </c>
      <c r="Y251" s="17" t="e">
        <f t="array" ref="Y251">CORREL(IF($B$2:$B$235=$C251,$C$2:$C$235),IF($B$2:$B$235=$C251,Z$2:Z$235))</f>
        <v>#REF!</v>
      </c>
      <c r="Z251" s="17" t="e">
        <f t="array" ref="Z251">CORREL(IF($B$2:$B$235=$C251,$C$2:$C$235),IF($B$2:$B$235=$C251,AA$2:AA$235))</f>
        <v>#REF!</v>
      </c>
      <c r="AA251" s="17" t="e">
        <f t="array" ref="AA251">CORREL(IF($B$2:$B$235=$C251,$C$2:$C$235),IF($B$2:$B$235=$C251,AB$2:AB$235))</f>
        <v>#REF!</v>
      </c>
      <c r="AB251" s="17" t="e">
        <f t="array" ref="AB251">CORREL(IF($B$2:$B$235=$C251,$C$2:$C$235),IF($B$2:$B$235=$C251,AC$2:AC$235))</f>
        <v>#REF!</v>
      </c>
      <c r="AC251" s="17" t="e">
        <f t="array" ref="AC251">CORREL(IF($B$2:$B$235=$C251,$C$2:$C$235),IF($B$2:$B$235=$C251,AD$2:AD$235))</f>
        <v>#REF!</v>
      </c>
      <c r="AD251" s="17" t="e">
        <f t="array" ref="AD251">CORREL(IF($B$2:$B$235=$C251,$C$2:$C$235),IF($B$2:$B$235=$C251,AE$2:AE$235))</f>
        <v>#REF!</v>
      </c>
      <c r="AE251" s="17" t="e">
        <f t="array" ref="AE251">CORREL(IF($B$2:$B$235=$C251,$C$2:$C$235),IF($B$2:$B$235=$C251,AF$2:AF$235))</f>
        <v>#REF!</v>
      </c>
      <c r="AF251" s="17" t="e">
        <f t="array" ref="AF251">CORREL(IF($B$2:$B$235=$C251,$C$2:$C$235),IF($B$2:$B$235=$C251,AG$2:AG$235))</f>
        <v>#REF!</v>
      </c>
      <c r="AG251" s="17" t="e">
        <f t="array" ref="AG251">CORREL(IF($B$2:$B$235=$C251,$C$2:$C$235),IF($B$2:$B$235=$C251,AH$2:AH$235))</f>
        <v>#REF!</v>
      </c>
      <c r="AH251" s="17" t="e">
        <f t="array" ref="AH251">CORREL(IF($B$2:$B$235=$C251,$C$2:$C$235),IF($B$2:$B$235=$C251,AI$2:AI$235))</f>
        <v>#REF!</v>
      </c>
      <c r="AI251" s="17" t="e">
        <f t="array" ref="AI251">CORREL(IF($B$2:$B$235=$C251,$C$2:$C$235),IF($B$2:$B$235=$C251,AJ$2:AJ$235))</f>
        <v>#REF!</v>
      </c>
      <c r="AJ251" s="17" t="e">
        <f t="array" ref="AJ251">CORREL(IF($B$2:$B$235=$C251,$C$2:$C$235),IF($B$2:$B$235=$C251,AK$2:AK$235))</f>
        <v>#REF!</v>
      </c>
      <c r="AK251" s="17" t="e">
        <f t="array" ref="AK251">CORREL(IF($B$2:$B$235=$C251,$C$2:$C$235),IF($B$2:$B$235=$C251,AL$2:AL$235))</f>
        <v>#REF!</v>
      </c>
      <c r="AL251" s="17" t="e">
        <f t="array" ref="AL251">CORREL(IF($B$2:$B$235=$C251,$C$2:$C$235),IF($B$2:$B$235=$C251,AM$2:AM$235))</f>
        <v>#REF!</v>
      </c>
      <c r="AM251" s="17" t="e">
        <f t="array" ref="AM251">CORREL(IF($B$2:$B$235=$C251,$C$2:$C$235),IF($B$2:$B$235=$C251,AN$2:AN$235))</f>
        <v>#REF!</v>
      </c>
      <c r="AN251" s="17" t="e">
        <f t="array" ref="AN251">CORREL(IF($B$2:$B$235=$C251,$C$2:$C$235),IF($B$2:$B$235=$C251,AO$2:AO$235))</f>
        <v>#REF!</v>
      </c>
      <c r="AO251" s="17" t="e">
        <f t="array" ref="AO251">CORREL(IF($B$2:$B$235=$C251,$C$2:$C$235),IF($B$2:$B$235=$C251,AP$2:AP$235))</f>
        <v>#REF!</v>
      </c>
      <c r="AP251" s="17" t="e">
        <f t="array" ref="AP251">CORREL(IF($B$2:$B$235=$C251,$C$2:$C$235),IF($B$2:$B$235=$C251,AQ$2:AQ$235))</f>
        <v>#REF!</v>
      </c>
      <c r="AQ251" s="17" t="e">
        <f t="array" ref="AQ251">CORREL(IF($B$2:$B$235=$C251,$C$2:$C$235),IF($B$2:$B$235=$C251,AR$2:AR$235))</f>
        <v>#REF!</v>
      </c>
      <c r="AR251" s="17" t="e">
        <f t="array" ref="AR251">CORREL(IF($B$2:$B$235=$C251,$C$2:$C$235),IF($B$2:$B$235=$C251,AS$2:AS$235))</f>
        <v>#REF!</v>
      </c>
      <c r="AS251" s="17" t="e">
        <f t="array" ref="AS251">CORREL(IF($B$2:$B$235=$C251,$C$2:$C$235),IF($B$2:$B$235=$C251,AT$2:AT$235))</f>
        <v>#REF!</v>
      </c>
      <c r="AT251" s="17" t="e">
        <f t="array" ref="AT251">CORREL(IF($B$2:$B$235=$C251,$C$2:$C$235),IF($B$2:$B$235=$C251,AU$2:AU$235))</f>
        <v>#REF!</v>
      </c>
      <c r="AU251" s="17" t="e">
        <f t="array" ref="AU251">CORREL(IF($B$2:$B$235=$C251,$C$2:$C$235),IF($B$2:$B$235=$C251,AV$2:AV$235))</f>
        <v>#REF!</v>
      </c>
      <c r="AV251" s="17" t="e">
        <f t="array" ref="AV251">CORREL(IF($B$2:$B$235=$C251,$C$2:$C$235),IF($B$2:$B$235=$C251,AW$2:AW$235))</f>
        <v>#REF!</v>
      </c>
      <c r="AW251" s="17" t="e">
        <f t="array" ref="AW251">CORREL(IF($B$2:$B$235=$C251,$C$2:$C$235),IF($B$2:$B$235=$C251,AX$2:AX$235))</f>
        <v>#REF!</v>
      </c>
      <c r="AX251" s="57" t="e">
        <f t="array" ref="AX251">CORREL(IF($B$2:$B$235=$C251,$C$2:$C$235),IF($B$2:$B$235=$C251,AZ$2:AZ$235))</f>
        <v>#REF!</v>
      </c>
      <c r="AY251" s="57" t="e">
        <f t="array" ref="AY251">CORREL(IF($B$2:$B$235=$C251,$C$2:$C$235),IF($B$2:$B$235=$C251,BA$2:BA$235))</f>
        <v>#REF!</v>
      </c>
      <c r="AZ251" s="57" t="e">
        <f t="array" ref="AZ251">CORREL(IF($B$2:$B$235=$C251,$C$2:$C$235),IF($B$2:$B$235=$C251,BB$2:BB$235))</f>
        <v>#REF!</v>
      </c>
      <c r="BB251" s="17" t="e">
        <f t="array" ref="BB251">AVERAGE(IF($D$2:$D$235=BB$246,IF($B$2:$B$235=$C251, $C$2:$C$235)))</f>
        <v>#REF!</v>
      </c>
      <c r="BC251" s="17">
        <f t="array" ref="BC251">AVERAGE(IF($D$2:$D$235=BC$246,IF($B$2:$B$235=$C251, $C$2:$C$235)))</f>
        <v>3.0700000000000003</v>
      </c>
      <c r="BD251" s="17" t="e">
        <f t="array" ref="BD251">AVERAGE(IF($B$2:$B$79=$C251, $C$2:$C$79))</f>
        <v>#REF!</v>
      </c>
      <c r="BE251" s="17"/>
      <c r="BF251" s="17" t="e">
        <f t="array" ref="BF251">AVERAGE(IF($D$2:$D$235=BF$246,IF($B$2:$B$235=$C251, $C$2:$C$235)))</f>
        <v>#REF!</v>
      </c>
      <c r="BG251" s="17" t="e">
        <f t="array" ref="BG251">AVERAGE(IF($D$2:$D$235=BG$246,IF($B$2:$B$235=$C251, $C$2:$C$235)))</f>
        <v>#REF!</v>
      </c>
      <c r="BH251" s="17" t="e">
        <f t="array" ref="BH251">AVERAGE(IF($D$2:$D$235=BH$246,IF($B$2:$B$235=$C251, $C$2:$C$235)))</f>
        <v>#REF!</v>
      </c>
      <c r="BI251" s="17" t="e">
        <f t="array" ref="BI251">AVERAGE(IF($B$80:$B$235=$C251, $C$80:$C$235))</f>
        <v>#REF!</v>
      </c>
      <c r="BJ251" s="24" t="str">
        <f t="shared" si="48"/>
        <v>PP</v>
      </c>
      <c r="BK251" s="24" t="e">
        <f t="shared" si="49"/>
        <v>#REF!</v>
      </c>
      <c r="BL251" s="24" t="e">
        <f t="shared" si="50"/>
        <v>#REF!</v>
      </c>
      <c r="BM251" s="24" t="e">
        <f t="shared" si="51"/>
        <v>#REF!</v>
      </c>
      <c r="BN251" s="24" t="e">
        <f t="shared" si="52"/>
        <v>#REF!</v>
      </c>
      <c r="BO251" s="24" t="e">
        <f t="shared" si="53"/>
        <v>#REF!</v>
      </c>
      <c r="BP251" s="24" t="e">
        <f t="shared" si="54"/>
        <v>#REF!</v>
      </c>
      <c r="BQ251" s="24" t="e">
        <f t="shared" si="55"/>
        <v>#REF!</v>
      </c>
      <c r="BS251" s="38">
        <f t="array" ref="BS251">AVERAGE(IF($AY$2:$AY$235=BS$246,IF($B$2:$B$235=$C251, $C$2:$C$235)))</f>
        <v>3.0150000000000001</v>
      </c>
      <c r="BT251" s="38">
        <f t="array" ref="BT251">AVERAGE(IF($AY$2:$AY$235=BT$246,IF($B$2:$B$235=$C251, $C$2:$C$235)))</f>
        <v>3.09</v>
      </c>
      <c r="BU251" s="38" t="e">
        <f t="array" ref="BU251">AVERAGE(IF($AY$2:$AY$235=BU$246,IF($B$2:$B$235=$C251, $C$2:$C$235)))</f>
        <v>#REF!</v>
      </c>
      <c r="BV251" s="38"/>
      <c r="BW251" s="38" t="e">
        <f t="array" ref="BW251">AVERAGE(IF($AY$2:$AY$235=BW$246,IF($B$2:$B$235=$C251, $C$2:$C$235)))</f>
        <v>#REF!</v>
      </c>
      <c r="BX251" s="38" t="e">
        <f t="array" ref="BX251">AVERAGE(IF($AY$2:$AY$235=BX$246,IF($B$2:$B$235=$C251, $C$2:$C$235)))</f>
        <v>#REF!</v>
      </c>
      <c r="BY251" s="38" t="e">
        <f t="array" ref="BY251">AVERAGE(IF($AY$2:$AY$235=BY$246,IF($B$2:$B$235=$C251, $C$2:$C$235)))</f>
        <v>#REF!</v>
      </c>
      <c r="CQ251" s="18" t="e">
        <f t="array" ref="CQ251">LARGE(ABS($D251:$AW251), 1)</f>
        <v>#REF!</v>
      </c>
      <c r="CR251" s="18" t="e">
        <f t="array" ref="CR251">LARGE(ABS($D251:$AW251), 2)</f>
        <v>#REF!</v>
      </c>
      <c r="CS251" s="18" t="e">
        <f t="array" ref="CS251">LARGE(ABS($D251:$AW251), 3)</f>
        <v>#REF!</v>
      </c>
    </row>
    <row r="252" spans="3:239" x14ac:dyDescent="0.25">
      <c r="C252" s="17" t="s">
        <v>34</v>
      </c>
      <c r="D252" s="17" t="e">
        <f t="array" ref="D252">CORREL(IF($B$2:$B$235=$C252,$C$2:$C$235),IF($B$2:$B$235=$C252,E$2:E$235))</f>
        <v>#REF!</v>
      </c>
      <c r="E252" s="17" t="e">
        <f t="array" ref="E252">CORREL(IF($B$2:$B$235=$C252,$C$2:$C$235),IF($B$2:$B$235=$C252,F$2:F$235))</f>
        <v>#REF!</v>
      </c>
      <c r="F252" s="17" t="e">
        <f t="array" ref="F252">CORREL(IF($B$2:$B$235=$C252,$C$2:$C$235),IF($B$2:$B$235=$C252,G$2:G$235))</f>
        <v>#REF!</v>
      </c>
      <c r="G252" s="17" t="e">
        <f t="array" ref="G252">CORREL(IF($B$2:$B$235=$C252,$C$2:$C$235),IF($B$2:$B$235=$C252,H$2:H$235))</f>
        <v>#REF!</v>
      </c>
      <c r="H252" s="17" t="e">
        <f t="array" ref="H252">CORREL(IF($B$2:$B$235=$C252,$C$2:$C$235),IF($B$2:$B$235=$C252,I$2:I$235))</f>
        <v>#REF!</v>
      </c>
      <c r="I252" s="17" t="e">
        <f t="array" ref="I252">CORREL(IF($B$2:$B$235=$C252,$C$2:$C$235),IF($B$2:$B$235=$C252,J$2:J$235))</f>
        <v>#REF!</v>
      </c>
      <c r="J252" s="17" t="e">
        <f t="array" ref="J252">CORREL(IF($B$2:$B$235=$C252,$C$2:$C$235),IF($B$2:$B$235=$C252,K$2:K$235))</f>
        <v>#REF!</v>
      </c>
      <c r="K252" s="17" t="e">
        <f t="array" ref="K252">CORREL(IF($B$2:$B$235=$C252,$C$2:$C$235),IF($B$2:$B$235=$C252,L$2:L$235))</f>
        <v>#REF!</v>
      </c>
      <c r="L252" s="17" t="e">
        <f t="array" ref="L252">CORREL(IF($B$2:$B$235=$C252,$C$2:$C$235),IF($B$2:$B$235=$C252,M$2:M$235))</f>
        <v>#REF!</v>
      </c>
      <c r="M252" s="17" t="e">
        <f t="array" ref="M252">CORREL(IF($B$2:$B$235=$C252,$C$2:$C$235),IF($B$2:$B$235=$C252,N$2:N$235))</f>
        <v>#REF!</v>
      </c>
      <c r="N252" s="17" t="e">
        <f t="array" ref="N252">CORREL(IF($B$2:$B$235=$C252,$C$2:$C$235),IF($B$2:$B$235=$C252,O$2:O$235))</f>
        <v>#REF!</v>
      </c>
      <c r="O252" s="17" t="e">
        <f t="array" ref="O252">CORREL(IF($B$2:$B$235=$C252,$C$2:$C$235),IF($B$2:$B$235=$C252,P$2:P$235))</f>
        <v>#REF!</v>
      </c>
      <c r="P252" s="17" t="e">
        <f t="array" ref="P252">CORREL(IF($B$2:$B$235=$C252,$C$2:$C$235),IF($B$2:$B$235=$C252,Q$2:Q$235))</f>
        <v>#REF!</v>
      </c>
      <c r="Q252" s="17" t="e">
        <f t="array" ref="Q252">CORREL(IF($B$2:$B$235=$C252,$C$2:$C$235),IF($B$2:$B$235=$C252,R$2:R$235))</f>
        <v>#REF!</v>
      </c>
      <c r="R252" s="17" t="e">
        <f t="array" ref="R252">CORREL(IF($B$2:$B$235=$C252,$C$2:$C$235),IF($B$2:$B$235=$C252,S$2:S$235))</f>
        <v>#REF!</v>
      </c>
      <c r="S252" s="17" t="e">
        <f t="array" ref="S252">CORREL(IF($B$2:$B$235=$C252,$C$2:$C$235),IF($B$2:$B$235=$C252,T$2:T$235))</f>
        <v>#REF!</v>
      </c>
      <c r="T252" s="17" t="e">
        <f t="array" ref="T252">CORREL(IF($B$2:$B$235=$C252,$C$2:$C$235),IF($B$2:$B$235=$C252,U$2:U$235))</f>
        <v>#REF!</v>
      </c>
      <c r="U252" s="17" t="e">
        <f t="array" ref="U252">CORREL(IF($B$2:$B$235=$C252,$C$2:$C$235),IF($B$2:$B$235=$C252,V$2:V$235))</f>
        <v>#REF!</v>
      </c>
      <c r="V252" s="17" t="e">
        <f t="array" ref="V252">CORREL(IF($B$2:$B$235=$C252,$C$2:$C$235),IF($B$2:$B$235=$C252,W$2:W$235))</f>
        <v>#REF!</v>
      </c>
      <c r="W252" s="17" t="e">
        <f t="array" ref="W252">CORREL(IF($B$2:$B$235=$C252,$C$2:$C$235),IF($B$2:$B$235=$C252,X$2:X$235))</f>
        <v>#REF!</v>
      </c>
      <c r="X252" s="17" t="e">
        <f t="array" ref="X252">CORREL(IF($B$2:$B$235=$C252,$C$2:$C$235),IF($B$2:$B$235=$C252,Y$2:Y$235))</f>
        <v>#REF!</v>
      </c>
      <c r="Y252" s="17" t="e">
        <f t="array" ref="Y252">CORREL(IF($B$2:$B$235=$C252,$C$2:$C$235),IF($B$2:$B$235=$C252,Z$2:Z$235))</f>
        <v>#REF!</v>
      </c>
      <c r="Z252" s="17" t="e">
        <f t="array" ref="Z252">CORREL(IF($B$2:$B$235=$C252,$C$2:$C$235),IF($B$2:$B$235=$C252,AA$2:AA$235))</f>
        <v>#REF!</v>
      </c>
      <c r="AA252" s="17" t="e">
        <f t="array" ref="AA252">CORREL(IF($B$2:$B$235=$C252,$C$2:$C$235),IF($B$2:$B$235=$C252,AB$2:AB$235))</f>
        <v>#REF!</v>
      </c>
      <c r="AB252" s="17" t="e">
        <f t="array" ref="AB252">CORREL(IF($B$2:$B$235=$C252,$C$2:$C$235),IF($B$2:$B$235=$C252,AC$2:AC$235))</f>
        <v>#REF!</v>
      </c>
      <c r="AC252" s="17" t="e">
        <f t="array" ref="AC252">CORREL(IF($B$2:$B$235=$C252,$C$2:$C$235),IF($B$2:$B$235=$C252,AD$2:AD$235))</f>
        <v>#REF!</v>
      </c>
      <c r="AD252" s="17" t="e">
        <f t="array" ref="AD252">CORREL(IF($B$2:$B$235=$C252,$C$2:$C$235),IF($B$2:$B$235=$C252,AE$2:AE$235))</f>
        <v>#REF!</v>
      </c>
      <c r="AE252" s="17" t="e">
        <f t="array" ref="AE252">CORREL(IF($B$2:$B$235=$C252,$C$2:$C$235),IF($B$2:$B$235=$C252,AF$2:AF$235))</f>
        <v>#REF!</v>
      </c>
      <c r="AF252" s="17" t="e">
        <f t="array" ref="AF252">CORREL(IF($B$2:$B$235=$C252,$C$2:$C$235),IF($B$2:$B$235=$C252,AG$2:AG$235))</f>
        <v>#REF!</v>
      </c>
      <c r="AG252" s="17" t="e">
        <f t="array" ref="AG252">CORREL(IF($B$2:$B$235=$C252,$C$2:$C$235),IF($B$2:$B$235=$C252,AH$2:AH$235))</f>
        <v>#REF!</v>
      </c>
      <c r="AH252" s="17" t="e">
        <f t="array" ref="AH252">CORREL(IF($B$2:$B$235=$C252,$C$2:$C$235),IF($B$2:$B$235=$C252,AI$2:AI$235))</f>
        <v>#REF!</v>
      </c>
      <c r="AI252" s="17" t="e">
        <f t="array" ref="AI252">CORREL(IF($B$2:$B$235=$C252,$C$2:$C$235),IF($B$2:$B$235=$C252,AJ$2:AJ$235))</f>
        <v>#REF!</v>
      </c>
      <c r="AJ252" s="17" t="e">
        <f t="array" ref="AJ252">CORREL(IF($B$2:$B$235=$C252,$C$2:$C$235),IF($B$2:$B$235=$C252,AK$2:AK$235))</f>
        <v>#REF!</v>
      </c>
      <c r="AK252" s="17" t="e">
        <f t="array" ref="AK252">CORREL(IF($B$2:$B$235=$C252,$C$2:$C$235),IF($B$2:$B$235=$C252,AL$2:AL$235))</f>
        <v>#REF!</v>
      </c>
      <c r="AL252" s="17" t="e">
        <f t="array" ref="AL252">CORREL(IF($B$2:$B$235=$C252,$C$2:$C$235),IF($B$2:$B$235=$C252,AM$2:AM$235))</f>
        <v>#REF!</v>
      </c>
      <c r="AM252" s="17" t="e">
        <f t="array" ref="AM252">CORREL(IF($B$2:$B$235=$C252,$C$2:$C$235),IF($B$2:$B$235=$C252,AN$2:AN$235))</f>
        <v>#REF!</v>
      </c>
      <c r="AN252" s="17" t="e">
        <f t="array" ref="AN252">CORREL(IF($B$2:$B$235=$C252,$C$2:$C$235),IF($B$2:$B$235=$C252,AO$2:AO$235))</f>
        <v>#REF!</v>
      </c>
      <c r="AO252" s="17" t="e">
        <f t="array" ref="AO252">CORREL(IF($B$2:$B$235=$C252,$C$2:$C$235),IF($B$2:$B$235=$C252,AP$2:AP$235))</f>
        <v>#REF!</v>
      </c>
      <c r="AP252" s="17" t="e">
        <f t="array" ref="AP252">CORREL(IF($B$2:$B$235=$C252,$C$2:$C$235),IF($B$2:$B$235=$C252,AQ$2:AQ$235))</f>
        <v>#REF!</v>
      </c>
      <c r="AQ252" s="17" t="e">
        <f t="array" ref="AQ252">CORREL(IF($B$2:$B$235=$C252,$C$2:$C$235),IF($B$2:$B$235=$C252,AR$2:AR$235))</f>
        <v>#REF!</v>
      </c>
      <c r="AR252" s="17" t="e">
        <f t="array" ref="AR252">CORREL(IF($B$2:$B$235=$C252,$C$2:$C$235),IF($B$2:$B$235=$C252,AS$2:AS$235))</f>
        <v>#REF!</v>
      </c>
      <c r="AS252" s="17" t="e">
        <f t="array" ref="AS252">CORREL(IF($B$2:$B$235=$C252,$C$2:$C$235),IF($B$2:$B$235=$C252,AT$2:AT$235))</f>
        <v>#REF!</v>
      </c>
      <c r="AT252" s="17" t="e">
        <f t="array" ref="AT252">CORREL(IF($B$2:$B$235=$C252,$C$2:$C$235),IF($B$2:$B$235=$C252,AU$2:AU$235))</f>
        <v>#REF!</v>
      </c>
      <c r="AU252" s="17" t="e">
        <f t="array" ref="AU252">CORREL(IF($B$2:$B$235=$C252,$C$2:$C$235),IF($B$2:$B$235=$C252,AV$2:AV$235))</f>
        <v>#REF!</v>
      </c>
      <c r="AV252" s="17" t="e">
        <f t="array" ref="AV252">CORREL(IF($B$2:$B$235=$C252,$C$2:$C$235),IF($B$2:$B$235=$C252,AW$2:AW$235))</f>
        <v>#REF!</v>
      </c>
      <c r="AW252" s="17" t="e">
        <f t="array" ref="AW252">CORREL(IF($B$2:$B$235=$C252,$C$2:$C$235),IF($B$2:$B$235=$C252,AX$2:AX$235))</f>
        <v>#REF!</v>
      </c>
      <c r="AX252" s="57" t="e">
        <f t="array" ref="AX252">CORREL(IF($B$2:$B$235=$C252,$C$2:$C$235),IF($B$2:$B$235=$C252,AZ$2:AZ$235))</f>
        <v>#REF!</v>
      </c>
      <c r="AY252" s="57" t="e">
        <f t="array" ref="AY252">CORREL(IF($B$2:$B$235=$C252,$C$2:$C$235),IF($B$2:$B$235=$C252,BA$2:BA$235))</f>
        <v>#REF!</v>
      </c>
      <c r="AZ252" s="57" t="e">
        <f t="array" ref="AZ252">CORREL(IF($B$2:$B$235=$C252,$C$2:$C$235),IF($B$2:$B$235=$C252,BB$2:BB$235))</f>
        <v>#REF!</v>
      </c>
      <c r="BB252" s="17" t="e">
        <f t="array" ref="BB252">AVERAGE(IF($D$2:$D$235=BB$246,IF($B$2:$B$235=$C252, $C$2:$C$235)))</f>
        <v>#REF!</v>
      </c>
      <c r="BC252" s="17">
        <f t="array" ref="BC252">AVERAGE(IF($D$2:$D$235=BC$246,IF($B$2:$B$235=$C252, $C$2:$C$235)))</f>
        <v>1.9800000000000002</v>
      </c>
      <c r="BD252" s="17" t="e">
        <f t="array" ref="BD252">AVERAGE(IF($B$2:$B$79=$C252, $C$2:$C$79))</f>
        <v>#REF!</v>
      </c>
      <c r="BE252" s="17"/>
      <c r="BF252" s="17" t="e">
        <f t="array" ref="BF252">AVERAGE(IF($D$2:$D$235=BF$246,IF($B$2:$B$235=$C252, $C$2:$C$235)))</f>
        <v>#REF!</v>
      </c>
      <c r="BG252" s="17" t="e">
        <f t="array" ref="BG252">AVERAGE(IF($D$2:$D$235=BG$246,IF($B$2:$B$235=$C252, $C$2:$C$235)))</f>
        <v>#REF!</v>
      </c>
      <c r="BH252" s="17" t="e">
        <f t="array" ref="BH252">AVERAGE(IF($D$2:$D$235=BH$246,IF($B$2:$B$235=$C252, $C$2:$C$235)))</f>
        <v>#REF!</v>
      </c>
      <c r="BI252" s="17" t="e">
        <f t="array" ref="BI252">AVERAGE(IF($B$80:$B$235=$C252, $C$80:$C$235))</f>
        <v>#REF!</v>
      </c>
      <c r="BJ252" s="24" t="str">
        <f t="shared" si="48"/>
        <v>Hit</v>
      </c>
      <c r="BK252" s="24" t="e">
        <f t="shared" si="49"/>
        <v>#REF!</v>
      </c>
      <c r="BL252" s="24" t="e">
        <f t="shared" si="50"/>
        <v>#REF!</v>
      </c>
      <c r="BM252" s="24" t="e">
        <f t="shared" si="51"/>
        <v>#REF!</v>
      </c>
      <c r="BN252" s="24" t="e">
        <f t="shared" si="52"/>
        <v>#REF!</v>
      </c>
      <c r="BO252" s="24" t="e">
        <f t="shared" si="53"/>
        <v>#REF!</v>
      </c>
      <c r="BP252" s="24" t="e">
        <f t="shared" si="54"/>
        <v>#REF!</v>
      </c>
      <c r="BQ252" s="24" t="e">
        <f t="shared" si="55"/>
        <v>#REF!</v>
      </c>
      <c r="BS252" s="38">
        <f t="array" ref="BS252">AVERAGE(IF($AY$2:$AY$235=BS$246,IF($B$2:$B$235=$C252, $C$2:$C$235)))</f>
        <v>2.0099999999999998</v>
      </c>
      <c r="BT252" s="38">
        <f t="array" ref="BT252">AVERAGE(IF($AY$2:$AY$235=BT$246,IF($B$2:$B$235=$C252, $C$2:$C$235)))</f>
        <v>1.9649999999999999</v>
      </c>
      <c r="BU252" s="38" t="e">
        <f t="array" ref="BU252">AVERAGE(IF($AY$2:$AY$235=BU$246,IF($B$2:$B$235=$C252, $C$2:$C$235)))</f>
        <v>#REF!</v>
      </c>
      <c r="BV252" s="38"/>
      <c r="BW252" s="38" t="e">
        <f t="array" ref="BW252">AVERAGE(IF($AY$2:$AY$235=BW$246,IF($B$2:$B$235=$C252, $C$2:$C$235)))</f>
        <v>#REF!</v>
      </c>
      <c r="BX252" s="38" t="e">
        <f t="array" ref="BX252">AVERAGE(IF($AY$2:$AY$235=BX$246,IF($B$2:$B$235=$C252, $C$2:$C$235)))</f>
        <v>#REF!</v>
      </c>
      <c r="BY252" s="38" t="e">
        <f t="array" ref="BY252">AVERAGE(IF($AY$2:$AY$235=BY$246,IF($B$2:$B$235=$C252, $C$2:$C$235)))</f>
        <v>#REF!</v>
      </c>
      <c r="CQ252" s="18" t="e">
        <f t="array" ref="CQ252">LARGE(ABS($D252:$AW252), 1)</f>
        <v>#REF!</v>
      </c>
      <c r="CR252" s="18" t="e">
        <f t="array" ref="CR252">LARGE(ABS($D252:$AW252), 2)</f>
        <v>#REF!</v>
      </c>
      <c r="CS252" s="18" t="e">
        <f t="array" ref="CS252">LARGE(ABS($D252:$AW252), 3)</f>
        <v>#REF!</v>
      </c>
    </row>
    <row r="253" spans="3:239" x14ac:dyDescent="0.25">
      <c r="C253" s="17" t="s">
        <v>35</v>
      </c>
      <c r="D253" s="17" t="e">
        <f t="array" ref="D253">CORREL(IF($B$2:$B$235=$C253,$C$2:$C$235),IF($B$2:$B$235=$C253,E$2:E$235))</f>
        <v>#REF!</v>
      </c>
      <c r="E253" s="17" t="e">
        <f t="array" ref="E253">CORREL(IF($B$2:$B$235=$C253,$C$2:$C$235),IF($B$2:$B$235=$C253,F$2:F$235))</f>
        <v>#REF!</v>
      </c>
      <c r="F253" s="17" t="e">
        <f t="array" ref="F253">CORREL(IF($B$2:$B$235=$C253,$C$2:$C$235),IF($B$2:$B$235=$C253,G$2:G$235))</f>
        <v>#REF!</v>
      </c>
      <c r="G253" s="17" t="e">
        <f t="array" ref="G253">CORREL(IF($B$2:$B$235=$C253,$C$2:$C$235),IF($B$2:$B$235=$C253,H$2:H$235))</f>
        <v>#REF!</v>
      </c>
      <c r="H253" s="17" t="e">
        <f t="array" ref="H253">CORREL(IF($B$2:$B$235=$C253,$C$2:$C$235),IF($B$2:$B$235=$C253,I$2:I$235))</f>
        <v>#REF!</v>
      </c>
      <c r="I253" s="17" t="e">
        <f t="array" ref="I253">CORREL(IF($B$2:$B$235=$C253,$C$2:$C$235),IF($B$2:$B$235=$C253,J$2:J$235))</f>
        <v>#REF!</v>
      </c>
      <c r="J253" s="17" t="e">
        <f t="array" ref="J253">CORREL(IF($B$2:$B$235=$C253,$C$2:$C$235),IF($B$2:$B$235=$C253,K$2:K$235))</f>
        <v>#REF!</v>
      </c>
      <c r="K253" s="17" t="e">
        <f t="array" ref="K253">CORREL(IF($B$2:$B$235=$C253,$C$2:$C$235),IF($B$2:$B$235=$C253,L$2:L$235))</f>
        <v>#REF!</v>
      </c>
      <c r="L253" s="17" t="e">
        <f t="array" ref="L253">CORREL(IF($B$2:$B$235=$C253,$C$2:$C$235),IF($B$2:$B$235=$C253,M$2:M$235))</f>
        <v>#REF!</v>
      </c>
      <c r="M253" s="17" t="e">
        <f t="array" ref="M253">CORREL(IF($B$2:$B$235=$C253,$C$2:$C$235),IF($B$2:$B$235=$C253,N$2:N$235))</f>
        <v>#REF!</v>
      </c>
      <c r="N253" s="17" t="e">
        <f t="array" ref="N253">CORREL(IF($B$2:$B$235=$C253,$C$2:$C$235),IF($B$2:$B$235=$C253,O$2:O$235))</f>
        <v>#REF!</v>
      </c>
      <c r="O253" s="17" t="e">
        <f t="array" ref="O253">CORREL(IF($B$2:$B$235=$C253,$C$2:$C$235),IF($B$2:$B$235=$C253,P$2:P$235))</f>
        <v>#REF!</v>
      </c>
      <c r="P253" s="17" t="e">
        <f t="array" ref="P253">CORREL(IF($B$2:$B$235=$C253,$C$2:$C$235),IF($B$2:$B$235=$C253,Q$2:Q$235))</f>
        <v>#REF!</v>
      </c>
      <c r="Q253" s="17" t="e">
        <f t="array" ref="Q253">CORREL(IF($B$2:$B$235=$C253,$C$2:$C$235),IF($B$2:$B$235=$C253,R$2:R$235))</f>
        <v>#REF!</v>
      </c>
      <c r="R253" s="17" t="e">
        <f t="array" ref="R253">CORREL(IF($B$2:$B$235=$C253,$C$2:$C$235),IF($B$2:$B$235=$C253,S$2:S$235))</f>
        <v>#REF!</v>
      </c>
      <c r="S253" s="17" t="e">
        <f t="array" ref="S253">CORREL(IF($B$2:$B$235=$C253,$C$2:$C$235),IF($B$2:$B$235=$C253,T$2:T$235))</f>
        <v>#REF!</v>
      </c>
      <c r="T253" s="17" t="e">
        <f t="array" ref="T253">CORREL(IF($B$2:$B$235=$C253,$C$2:$C$235),IF($B$2:$B$235=$C253,U$2:U$235))</f>
        <v>#REF!</v>
      </c>
      <c r="U253" s="17" t="e">
        <f t="array" ref="U253">CORREL(IF($B$2:$B$235=$C253,$C$2:$C$235),IF($B$2:$B$235=$C253,V$2:V$235))</f>
        <v>#REF!</v>
      </c>
      <c r="V253" s="17" t="e">
        <f t="array" ref="V253">CORREL(IF($B$2:$B$235=$C253,$C$2:$C$235),IF($B$2:$B$235=$C253,W$2:W$235))</f>
        <v>#REF!</v>
      </c>
      <c r="W253" s="17" t="e">
        <f t="array" ref="W253">CORREL(IF($B$2:$B$235=$C253,$C$2:$C$235),IF($B$2:$B$235=$C253,X$2:X$235))</f>
        <v>#REF!</v>
      </c>
      <c r="X253" s="17" t="e">
        <f t="array" ref="X253">CORREL(IF($B$2:$B$235=$C253,$C$2:$C$235),IF($B$2:$B$235=$C253,Y$2:Y$235))</f>
        <v>#REF!</v>
      </c>
      <c r="Y253" s="17" t="e">
        <f t="array" ref="Y253">CORREL(IF($B$2:$B$235=$C253,$C$2:$C$235),IF($B$2:$B$235=$C253,Z$2:Z$235))</f>
        <v>#REF!</v>
      </c>
      <c r="Z253" s="17" t="e">
        <f t="array" ref="Z253">CORREL(IF($B$2:$B$235=$C253,$C$2:$C$235),IF($B$2:$B$235=$C253,AA$2:AA$235))</f>
        <v>#REF!</v>
      </c>
      <c r="AA253" s="17" t="e">
        <f t="array" ref="AA253">CORREL(IF($B$2:$B$235=$C253,$C$2:$C$235),IF($B$2:$B$235=$C253,AB$2:AB$235))</f>
        <v>#REF!</v>
      </c>
      <c r="AB253" s="17" t="e">
        <f t="array" ref="AB253">CORREL(IF($B$2:$B$235=$C253,$C$2:$C$235),IF($B$2:$B$235=$C253,AC$2:AC$235))</f>
        <v>#REF!</v>
      </c>
      <c r="AC253" s="17" t="e">
        <f t="array" ref="AC253">CORREL(IF($B$2:$B$235=$C253,$C$2:$C$235),IF($B$2:$B$235=$C253,AD$2:AD$235))</f>
        <v>#REF!</v>
      </c>
      <c r="AD253" s="17" t="e">
        <f t="array" ref="AD253">CORREL(IF($B$2:$B$235=$C253,$C$2:$C$235),IF($B$2:$B$235=$C253,AE$2:AE$235))</f>
        <v>#REF!</v>
      </c>
      <c r="AE253" s="17" t="e">
        <f t="array" ref="AE253">CORREL(IF($B$2:$B$235=$C253,$C$2:$C$235),IF($B$2:$B$235=$C253,AF$2:AF$235))</f>
        <v>#REF!</v>
      </c>
      <c r="AF253" s="17" t="e">
        <f t="array" ref="AF253">CORREL(IF($B$2:$B$235=$C253,$C$2:$C$235),IF($B$2:$B$235=$C253,AG$2:AG$235))</f>
        <v>#REF!</v>
      </c>
      <c r="AG253" s="17" t="e">
        <f t="array" ref="AG253">CORREL(IF($B$2:$B$235=$C253,$C$2:$C$235),IF($B$2:$B$235=$C253,AH$2:AH$235))</f>
        <v>#REF!</v>
      </c>
      <c r="AH253" s="17" t="e">
        <f t="array" ref="AH253">CORREL(IF($B$2:$B$235=$C253,$C$2:$C$235),IF($B$2:$B$235=$C253,AI$2:AI$235))</f>
        <v>#REF!</v>
      </c>
      <c r="AI253" s="17" t="e">
        <f t="array" ref="AI253">CORREL(IF($B$2:$B$235=$C253,$C$2:$C$235),IF($B$2:$B$235=$C253,AJ$2:AJ$235))</f>
        <v>#REF!</v>
      </c>
      <c r="AJ253" s="17" t="e">
        <f t="array" ref="AJ253">CORREL(IF($B$2:$B$235=$C253,$C$2:$C$235),IF($B$2:$B$235=$C253,AK$2:AK$235))</f>
        <v>#REF!</v>
      </c>
      <c r="AK253" s="17" t="e">
        <f t="array" ref="AK253">CORREL(IF($B$2:$B$235=$C253,$C$2:$C$235),IF($B$2:$B$235=$C253,AL$2:AL$235))</f>
        <v>#REF!</v>
      </c>
      <c r="AL253" s="17" t="e">
        <f t="array" ref="AL253">CORREL(IF($B$2:$B$235=$C253,$C$2:$C$235),IF($B$2:$B$235=$C253,AM$2:AM$235))</f>
        <v>#REF!</v>
      </c>
      <c r="AM253" s="17" t="e">
        <f t="array" ref="AM253">CORREL(IF($B$2:$B$235=$C253,$C$2:$C$235),IF($B$2:$B$235=$C253,AN$2:AN$235))</f>
        <v>#REF!</v>
      </c>
      <c r="AN253" s="17" t="e">
        <f t="array" ref="AN253">CORREL(IF($B$2:$B$235=$C253,$C$2:$C$235),IF($B$2:$B$235=$C253,AO$2:AO$235))</f>
        <v>#REF!</v>
      </c>
      <c r="AO253" s="17" t="e">
        <f t="array" ref="AO253">CORREL(IF($B$2:$B$235=$C253,$C$2:$C$235),IF($B$2:$B$235=$C253,AP$2:AP$235))</f>
        <v>#REF!</v>
      </c>
      <c r="AP253" s="17" t="e">
        <f t="array" ref="AP253">CORREL(IF($B$2:$B$235=$C253,$C$2:$C$235),IF($B$2:$B$235=$C253,AQ$2:AQ$235))</f>
        <v>#REF!</v>
      </c>
      <c r="AQ253" s="17" t="e">
        <f t="array" ref="AQ253">CORREL(IF($B$2:$B$235=$C253,$C$2:$C$235),IF($B$2:$B$235=$C253,AR$2:AR$235))</f>
        <v>#REF!</v>
      </c>
      <c r="AR253" s="17" t="e">
        <f t="array" ref="AR253">CORREL(IF($B$2:$B$235=$C253,$C$2:$C$235),IF($B$2:$B$235=$C253,AS$2:AS$235))</f>
        <v>#REF!</v>
      </c>
      <c r="AS253" s="17" t="e">
        <f t="array" ref="AS253">CORREL(IF($B$2:$B$235=$C253,$C$2:$C$235),IF($B$2:$B$235=$C253,AT$2:AT$235))</f>
        <v>#REF!</v>
      </c>
      <c r="AT253" s="17" t="e">
        <f t="array" ref="AT253">CORREL(IF($B$2:$B$235=$C253,$C$2:$C$235),IF($B$2:$B$235=$C253,AU$2:AU$235))</f>
        <v>#REF!</v>
      </c>
      <c r="AU253" s="17" t="e">
        <f t="array" ref="AU253">CORREL(IF($B$2:$B$235=$C253,$C$2:$C$235),IF($B$2:$B$235=$C253,AV$2:AV$235))</f>
        <v>#REF!</v>
      </c>
      <c r="AV253" s="17" t="e">
        <f t="array" ref="AV253">CORREL(IF($B$2:$B$235=$C253,$C$2:$C$235),IF($B$2:$B$235=$C253,AW$2:AW$235))</f>
        <v>#REF!</v>
      </c>
      <c r="AW253" s="17" t="e">
        <f t="array" ref="AW253">CORREL(IF($B$2:$B$235=$C253,$C$2:$C$235),IF($B$2:$B$235=$C253,AX$2:AX$235))</f>
        <v>#REF!</v>
      </c>
      <c r="AX253" s="57" t="e">
        <f t="array" ref="AX253">CORREL(IF($B$2:$B$235=$C253,$C$2:$C$235),IF($B$2:$B$235=$C253,AZ$2:AZ$235))</f>
        <v>#REF!</v>
      </c>
      <c r="AY253" s="57" t="e">
        <f t="array" ref="AY253">CORREL(IF($B$2:$B$235=$C253,$C$2:$C$235),IF($B$2:$B$235=$C253,BA$2:BA$235))</f>
        <v>#REF!</v>
      </c>
      <c r="AZ253" s="57" t="e">
        <f t="array" ref="AZ253">CORREL(IF($B$2:$B$235=$C253,$C$2:$C$235),IF($B$2:$B$235=$C253,BB$2:BB$235))</f>
        <v>#REF!</v>
      </c>
      <c r="BB253" s="17" t="e">
        <f t="array" ref="BB253">AVERAGE(IF($D$2:$D$235=BB$246,IF($B$2:$B$235=$C253, $C$2:$C$235)))</f>
        <v>#REF!</v>
      </c>
      <c r="BC253" s="17">
        <f t="array" ref="BC253">AVERAGE(IF($D$2:$D$235=BC$246,IF($B$2:$B$235=$C253, $C$2:$C$235)))</f>
        <v>3.9866666666666668</v>
      </c>
      <c r="BD253" s="17" t="e">
        <f t="array" ref="BD253">AVERAGE(IF($B$2:$B$79=$C253, $C$2:$C$79))</f>
        <v>#REF!</v>
      </c>
      <c r="BE253" s="17"/>
      <c r="BF253" s="17" t="e">
        <f t="array" ref="BF253">AVERAGE(IF($D$2:$D$235=BF$246,IF($B$2:$B$235=$C253, $C$2:$C$235)))</f>
        <v>#REF!</v>
      </c>
      <c r="BG253" s="17" t="e">
        <f t="array" ref="BG253">AVERAGE(IF($D$2:$D$235=BG$246,IF($B$2:$B$235=$C253, $C$2:$C$235)))</f>
        <v>#REF!</v>
      </c>
      <c r="BH253" s="17" t="e">
        <f t="array" ref="BH253">AVERAGE(IF($D$2:$D$235=BH$246,IF($B$2:$B$235=$C253, $C$2:$C$235)))</f>
        <v>#REF!</v>
      </c>
      <c r="BI253" s="17" t="e">
        <f t="array" ref="BI253">AVERAGE(IF($B$80:$B$235=$C253, $C$80:$C$235))</f>
        <v>#REF!</v>
      </c>
      <c r="BJ253" s="24" t="str">
        <f t="shared" si="48"/>
        <v>Tem</v>
      </c>
      <c r="BK253" s="24" t="e">
        <f t="shared" si="49"/>
        <v>#REF!</v>
      </c>
      <c r="BL253" s="24" t="e">
        <f t="shared" si="50"/>
        <v>#REF!</v>
      </c>
      <c r="BM253" s="24" t="e">
        <f t="shared" si="51"/>
        <v>#REF!</v>
      </c>
      <c r="BN253" s="24" t="e">
        <f t="shared" si="52"/>
        <v>#REF!</v>
      </c>
      <c r="BO253" s="24" t="e">
        <f t="shared" si="53"/>
        <v>#REF!</v>
      </c>
      <c r="BP253" s="24" t="e">
        <f t="shared" si="54"/>
        <v>#REF!</v>
      </c>
      <c r="BQ253" s="24" t="e">
        <f t="shared" si="55"/>
        <v>#REF!</v>
      </c>
      <c r="BS253" s="38">
        <f t="array" ref="BS253">AVERAGE(IF($AY$2:$AY$235=BS$246,IF($B$2:$B$235=$C253, $C$2:$C$235)))</f>
        <v>4.04</v>
      </c>
      <c r="BT253" s="38">
        <f t="array" ref="BT253">AVERAGE(IF($AY$2:$AY$235=BT$246,IF($B$2:$B$235=$C253, $C$2:$C$235)))</f>
        <v>4.04</v>
      </c>
      <c r="BU253" s="38" t="e">
        <f t="array" ref="BU253">AVERAGE(IF($AY$2:$AY$235=BU$246,IF($B$2:$B$235=$C253, $C$2:$C$235)))</f>
        <v>#REF!</v>
      </c>
      <c r="BV253" s="38"/>
      <c r="BW253" s="38" t="e">
        <f t="array" ref="BW253">AVERAGE(IF($AY$2:$AY$235=BW$246,IF($B$2:$B$235=$C253, $C$2:$C$235)))</f>
        <v>#REF!</v>
      </c>
      <c r="BX253" s="38" t="e">
        <f t="array" ref="BX253">AVERAGE(IF($AY$2:$AY$235=BX$246,IF($B$2:$B$235=$C253, $C$2:$C$235)))</f>
        <v>#REF!</v>
      </c>
      <c r="BY253" s="38" t="e">
        <f t="array" ref="BY253">AVERAGE(IF($AY$2:$AY$235=BY$246,IF($B$2:$B$235=$C253, $C$2:$C$235)))</f>
        <v>#REF!</v>
      </c>
      <c r="CQ253" s="18" t="e">
        <f t="array" ref="CQ253">LARGE(ABS($D253:$AW253), 1)</f>
        <v>#REF!</v>
      </c>
      <c r="CR253" s="18" t="e">
        <f t="array" ref="CR253">LARGE(ABS($D253:$AW253), 2)</f>
        <v>#REF!</v>
      </c>
      <c r="CS253" s="18" t="e">
        <f t="array" ref="CS253">LARGE(ABS($D253:$AW253), 3)</f>
        <v>#REF!</v>
      </c>
    </row>
    <row r="254" spans="3:239" x14ac:dyDescent="0.25">
      <c r="C254" s="17" t="s">
        <v>36</v>
      </c>
      <c r="D254" s="17" t="e">
        <f t="array" ref="D254">CORREL(IF($B$2:$B$235=$C254,$C$2:$C$235),IF($B$2:$B$235=$C254,E$2:E$235))</f>
        <v>#REF!</v>
      </c>
      <c r="E254" s="17" t="e">
        <f t="array" ref="E254">CORREL(IF($B$2:$B$235=$C254,$C$2:$C$235),IF($B$2:$B$235=$C254,F$2:F$235))</f>
        <v>#REF!</v>
      </c>
      <c r="F254" s="17" t="e">
        <f t="array" ref="F254">CORREL(IF($B$2:$B$235=$C254,$C$2:$C$235),IF($B$2:$B$235=$C254,G$2:G$235))</f>
        <v>#REF!</v>
      </c>
      <c r="G254" s="17" t="e">
        <f t="array" ref="G254">CORREL(IF($B$2:$B$235=$C254,$C$2:$C$235),IF($B$2:$B$235=$C254,H$2:H$235))</f>
        <v>#REF!</v>
      </c>
      <c r="H254" s="17" t="e">
        <f t="array" ref="H254">CORREL(IF($B$2:$B$235=$C254,$C$2:$C$235),IF($B$2:$B$235=$C254,I$2:I$235))</f>
        <v>#REF!</v>
      </c>
      <c r="I254" s="17" t="e">
        <f t="array" ref="I254">CORREL(IF($B$2:$B$235=$C254,$C$2:$C$235),IF($B$2:$B$235=$C254,J$2:J$235))</f>
        <v>#REF!</v>
      </c>
      <c r="J254" s="17" t="e">
        <f t="array" ref="J254">CORREL(IF($B$2:$B$235=$C254,$C$2:$C$235),IF($B$2:$B$235=$C254,K$2:K$235))</f>
        <v>#REF!</v>
      </c>
      <c r="K254" s="17" t="e">
        <f t="array" ref="K254">CORREL(IF($B$2:$B$235=$C254,$C$2:$C$235),IF($B$2:$B$235=$C254,L$2:L$235))</f>
        <v>#REF!</v>
      </c>
      <c r="L254" s="17" t="e">
        <f t="array" ref="L254">CORREL(IF($B$2:$B$235=$C254,$C$2:$C$235),IF($B$2:$B$235=$C254,M$2:M$235))</f>
        <v>#REF!</v>
      </c>
      <c r="M254" s="17" t="e">
        <f t="array" ref="M254">CORREL(IF($B$2:$B$235=$C254,$C$2:$C$235),IF($B$2:$B$235=$C254,N$2:N$235))</f>
        <v>#REF!</v>
      </c>
      <c r="N254" s="17" t="e">
        <f t="array" ref="N254">CORREL(IF($B$2:$B$235=$C254,$C$2:$C$235),IF($B$2:$B$235=$C254,O$2:O$235))</f>
        <v>#REF!</v>
      </c>
      <c r="O254" s="17" t="e">
        <f t="array" ref="O254">CORREL(IF($B$2:$B$235=$C254,$C$2:$C$235),IF($B$2:$B$235=$C254,P$2:P$235))</f>
        <v>#REF!</v>
      </c>
      <c r="P254" s="17" t="e">
        <f t="array" ref="P254">CORREL(IF($B$2:$B$235=$C254,$C$2:$C$235),IF($B$2:$B$235=$C254,Q$2:Q$235))</f>
        <v>#REF!</v>
      </c>
      <c r="Q254" s="17" t="e">
        <f t="array" ref="Q254">CORREL(IF($B$2:$B$235=$C254,$C$2:$C$235),IF($B$2:$B$235=$C254,R$2:R$235))</f>
        <v>#REF!</v>
      </c>
      <c r="R254" s="17" t="e">
        <f t="array" ref="R254">CORREL(IF($B$2:$B$235=$C254,$C$2:$C$235),IF($B$2:$B$235=$C254,S$2:S$235))</f>
        <v>#REF!</v>
      </c>
      <c r="S254" s="17" t="e">
        <f t="array" ref="S254">CORREL(IF($B$2:$B$235=$C254,$C$2:$C$235),IF($B$2:$B$235=$C254,T$2:T$235))</f>
        <v>#REF!</v>
      </c>
      <c r="T254" s="17" t="e">
        <f t="array" ref="T254">CORREL(IF($B$2:$B$235=$C254,$C$2:$C$235),IF($B$2:$B$235=$C254,U$2:U$235))</f>
        <v>#REF!</v>
      </c>
      <c r="U254" s="17" t="e">
        <f t="array" ref="U254">CORREL(IF($B$2:$B$235=$C254,$C$2:$C$235),IF($B$2:$B$235=$C254,V$2:V$235))</f>
        <v>#REF!</v>
      </c>
      <c r="V254" s="17" t="e">
        <f t="array" ref="V254">CORREL(IF($B$2:$B$235=$C254,$C$2:$C$235),IF($B$2:$B$235=$C254,W$2:W$235))</f>
        <v>#REF!</v>
      </c>
      <c r="W254" s="17" t="e">
        <f t="array" ref="W254">CORREL(IF($B$2:$B$235=$C254,$C$2:$C$235),IF($B$2:$B$235=$C254,X$2:X$235))</f>
        <v>#REF!</v>
      </c>
      <c r="X254" s="17" t="e">
        <f t="array" ref="X254">CORREL(IF($B$2:$B$235=$C254,$C$2:$C$235),IF($B$2:$B$235=$C254,Y$2:Y$235))</f>
        <v>#REF!</v>
      </c>
      <c r="Y254" s="17" t="e">
        <f t="array" ref="Y254">CORREL(IF($B$2:$B$235=$C254,$C$2:$C$235),IF($B$2:$B$235=$C254,Z$2:Z$235))</f>
        <v>#REF!</v>
      </c>
      <c r="Z254" s="17" t="e">
        <f t="array" ref="Z254">CORREL(IF($B$2:$B$235=$C254,$C$2:$C$235),IF($B$2:$B$235=$C254,AA$2:AA$235))</f>
        <v>#REF!</v>
      </c>
      <c r="AA254" s="17" t="e">
        <f t="array" ref="AA254">CORREL(IF($B$2:$B$235=$C254,$C$2:$C$235),IF($B$2:$B$235=$C254,AB$2:AB$235))</f>
        <v>#REF!</v>
      </c>
      <c r="AB254" s="17" t="e">
        <f t="array" ref="AB254">CORREL(IF($B$2:$B$235=$C254,$C$2:$C$235),IF($B$2:$B$235=$C254,AC$2:AC$235))</f>
        <v>#REF!</v>
      </c>
      <c r="AC254" s="17" t="e">
        <f t="array" ref="AC254">CORREL(IF($B$2:$B$235=$C254,$C$2:$C$235),IF($B$2:$B$235=$C254,AD$2:AD$235))</f>
        <v>#REF!</v>
      </c>
      <c r="AD254" s="17" t="e">
        <f t="array" ref="AD254">CORREL(IF($B$2:$B$235=$C254,$C$2:$C$235),IF($B$2:$B$235=$C254,AE$2:AE$235))</f>
        <v>#REF!</v>
      </c>
      <c r="AE254" s="17" t="e">
        <f t="array" ref="AE254">CORREL(IF($B$2:$B$235=$C254,$C$2:$C$235),IF($B$2:$B$235=$C254,AF$2:AF$235))</f>
        <v>#REF!</v>
      </c>
      <c r="AF254" s="17" t="e">
        <f t="array" ref="AF254">CORREL(IF($B$2:$B$235=$C254,$C$2:$C$235),IF($B$2:$B$235=$C254,AG$2:AG$235))</f>
        <v>#REF!</v>
      </c>
      <c r="AG254" s="17" t="e">
        <f t="array" ref="AG254">CORREL(IF($B$2:$B$235=$C254,$C$2:$C$235),IF($B$2:$B$235=$C254,AH$2:AH$235))</f>
        <v>#REF!</v>
      </c>
      <c r="AH254" s="17" t="e">
        <f t="array" ref="AH254">CORREL(IF($B$2:$B$235=$C254,$C$2:$C$235),IF($B$2:$B$235=$C254,AI$2:AI$235))</f>
        <v>#REF!</v>
      </c>
      <c r="AI254" s="17" t="e">
        <f t="array" ref="AI254">CORREL(IF($B$2:$B$235=$C254,$C$2:$C$235),IF($B$2:$B$235=$C254,AJ$2:AJ$235))</f>
        <v>#REF!</v>
      </c>
      <c r="AJ254" s="17" t="e">
        <f t="array" ref="AJ254">CORREL(IF($B$2:$B$235=$C254,$C$2:$C$235),IF($B$2:$B$235=$C254,AK$2:AK$235))</f>
        <v>#REF!</v>
      </c>
      <c r="AK254" s="17" t="e">
        <f t="array" ref="AK254">CORREL(IF($B$2:$B$235=$C254,$C$2:$C$235),IF($B$2:$B$235=$C254,AL$2:AL$235))</f>
        <v>#REF!</v>
      </c>
      <c r="AL254" s="17" t="e">
        <f t="array" ref="AL254">CORREL(IF($B$2:$B$235=$C254,$C$2:$C$235),IF($B$2:$B$235=$C254,AM$2:AM$235))</f>
        <v>#REF!</v>
      </c>
      <c r="AM254" s="17" t="e">
        <f t="array" ref="AM254">CORREL(IF($B$2:$B$235=$C254,$C$2:$C$235),IF($B$2:$B$235=$C254,AN$2:AN$235))</f>
        <v>#REF!</v>
      </c>
      <c r="AN254" s="17" t="e">
        <f t="array" ref="AN254">CORREL(IF($B$2:$B$235=$C254,$C$2:$C$235),IF($B$2:$B$235=$C254,AO$2:AO$235))</f>
        <v>#REF!</v>
      </c>
      <c r="AO254" s="17" t="e">
        <f t="array" ref="AO254">CORREL(IF($B$2:$B$235=$C254,$C$2:$C$235),IF($B$2:$B$235=$C254,AP$2:AP$235))</f>
        <v>#REF!</v>
      </c>
      <c r="AP254" s="17" t="e">
        <f t="array" ref="AP254">CORREL(IF($B$2:$B$235=$C254,$C$2:$C$235),IF($B$2:$B$235=$C254,AQ$2:AQ$235))</f>
        <v>#REF!</v>
      </c>
      <c r="AQ254" s="17" t="e">
        <f t="array" ref="AQ254">CORREL(IF($B$2:$B$235=$C254,$C$2:$C$235),IF($B$2:$B$235=$C254,AR$2:AR$235))</f>
        <v>#REF!</v>
      </c>
      <c r="AR254" s="17" t="e">
        <f t="array" ref="AR254">CORREL(IF($B$2:$B$235=$C254,$C$2:$C$235),IF($B$2:$B$235=$C254,AS$2:AS$235))</f>
        <v>#REF!</v>
      </c>
      <c r="AS254" s="17" t="e">
        <f t="array" ref="AS254">CORREL(IF($B$2:$B$235=$C254,$C$2:$C$235),IF($B$2:$B$235=$C254,AT$2:AT$235))</f>
        <v>#REF!</v>
      </c>
      <c r="AT254" s="17" t="e">
        <f t="array" ref="AT254">CORREL(IF($B$2:$B$235=$C254,$C$2:$C$235),IF($B$2:$B$235=$C254,AU$2:AU$235))</f>
        <v>#REF!</v>
      </c>
      <c r="AU254" s="17" t="e">
        <f t="array" ref="AU254">CORREL(IF($B$2:$B$235=$C254,$C$2:$C$235),IF($B$2:$B$235=$C254,AV$2:AV$235))</f>
        <v>#REF!</v>
      </c>
      <c r="AV254" s="17" t="e">
        <f t="array" ref="AV254">CORREL(IF($B$2:$B$235=$C254,$C$2:$C$235),IF($B$2:$B$235=$C254,AW$2:AW$235))</f>
        <v>#REF!</v>
      </c>
      <c r="AW254" s="17" t="e">
        <f t="array" ref="AW254">CORREL(IF($B$2:$B$235=$C254,$C$2:$C$235),IF($B$2:$B$235=$C254,AX$2:AX$235))</f>
        <v>#REF!</v>
      </c>
      <c r="AX254" s="57" t="e">
        <f t="array" ref="AX254">CORREL(IF($B$2:$B$235=$C254,$C$2:$C$235),IF($B$2:$B$235=$C254,AZ$2:AZ$235))</f>
        <v>#REF!</v>
      </c>
      <c r="AY254" s="57" t="e">
        <f t="array" ref="AY254">CORREL(IF($B$2:$B$235=$C254,$C$2:$C$235),IF($B$2:$B$235=$C254,BA$2:BA$235))</f>
        <v>#REF!</v>
      </c>
      <c r="AZ254" s="57" t="e">
        <f t="array" ref="AZ254">CORREL(IF($B$2:$B$235=$C254,$C$2:$C$235),IF($B$2:$B$235=$C254,BB$2:BB$235))</f>
        <v>#REF!</v>
      </c>
      <c r="BB254" s="17" t="e">
        <f t="array" ref="BB254">AVERAGE(IF($D$2:$D$235=BB$246,IF($B$2:$B$235=$C254, $C$2:$C$235)))</f>
        <v>#REF!</v>
      </c>
      <c r="BC254" s="17">
        <f t="array" ref="BC254">AVERAGE(IF($D$2:$D$235=BC$246,IF($B$2:$B$235=$C254, $C$2:$C$235)))</f>
        <v>3.53</v>
      </c>
      <c r="BD254" s="17" t="e">
        <f t="array" ref="BD254">AVERAGE(IF($B$2:$B$79=$C254, $C$2:$C$79))</f>
        <v>#REF!</v>
      </c>
      <c r="BE254" s="17"/>
      <c r="BF254" s="17" t="e">
        <f t="array" ref="BF254">AVERAGE(IF($D$2:$D$235=BF$246,IF($B$2:$B$235=$C254, $C$2:$C$235)))</f>
        <v>#REF!</v>
      </c>
      <c r="BG254" s="17" t="e">
        <f t="array" ref="BG254">AVERAGE(IF($D$2:$D$235=BG$246,IF($B$2:$B$235=$C254, $C$2:$C$235)))</f>
        <v>#REF!</v>
      </c>
      <c r="BH254" s="17" t="e">
        <f t="array" ref="BH254">AVERAGE(IF($D$2:$D$235=BH$246,IF($B$2:$B$235=$C254, $C$2:$C$235)))</f>
        <v>#REF!</v>
      </c>
      <c r="BI254" s="17" t="e">
        <f t="array" ref="BI254">AVERAGE(IF($B$80:$B$235=$C254, $C$80:$C$235))</f>
        <v>#REF!</v>
      </c>
      <c r="BJ254" s="24" t="str">
        <f t="shared" si="48"/>
        <v>Pas</v>
      </c>
      <c r="BK254" s="24" t="e">
        <f t="shared" si="49"/>
        <v>#REF!</v>
      </c>
      <c r="BL254" s="24" t="e">
        <f t="shared" si="50"/>
        <v>#REF!</v>
      </c>
      <c r="BM254" s="24" t="e">
        <f t="shared" si="51"/>
        <v>#REF!</v>
      </c>
      <c r="BN254" s="24" t="e">
        <f t="shared" si="52"/>
        <v>#REF!</v>
      </c>
      <c r="BO254" s="24" t="e">
        <f t="shared" si="53"/>
        <v>#REF!</v>
      </c>
      <c r="BP254" s="24" t="e">
        <f t="shared" si="54"/>
        <v>#REF!</v>
      </c>
      <c r="BQ254" s="24" t="e">
        <f t="shared" si="55"/>
        <v>#REF!</v>
      </c>
      <c r="BS254" s="38">
        <f t="array" ref="BS254">AVERAGE(IF($AY$2:$AY$235=BS$246,IF($B$2:$B$235=$C254, $C$2:$C$235)))</f>
        <v>3.4750000000000001</v>
      </c>
      <c r="BT254" s="38">
        <f t="array" ref="BT254">AVERAGE(IF($AY$2:$AY$235=BT$246,IF($B$2:$B$235=$C254, $C$2:$C$235)))</f>
        <v>3.5449999999999999</v>
      </c>
      <c r="BU254" s="38" t="e">
        <f t="array" ref="BU254">AVERAGE(IF($AY$2:$AY$235=BU$246,IF($B$2:$B$235=$C254, $C$2:$C$235)))</f>
        <v>#REF!</v>
      </c>
      <c r="BV254" s="38"/>
      <c r="BW254" s="38" t="e">
        <f t="array" ref="BW254">AVERAGE(IF($AY$2:$AY$235=BW$246,IF($B$2:$B$235=$C254, $C$2:$C$235)))</f>
        <v>#REF!</v>
      </c>
      <c r="BX254" s="38" t="e">
        <f t="array" ref="BX254">AVERAGE(IF($AY$2:$AY$235=BX$246,IF($B$2:$B$235=$C254, $C$2:$C$235)))</f>
        <v>#REF!</v>
      </c>
      <c r="BY254" s="38" t="e">
        <f t="array" ref="BY254">AVERAGE(IF($AY$2:$AY$235=BY$246,IF($B$2:$B$235=$C254, $C$2:$C$235)))</f>
        <v>#REF!</v>
      </c>
      <c r="CQ254" s="18" t="e">
        <f t="array" ref="CQ254">LARGE(ABS($D254:$AW254), 1)</f>
        <v>#REF!</v>
      </c>
      <c r="CR254" s="18" t="e">
        <f t="array" ref="CR254">LARGE(ABS($D254:$AW254), 2)</f>
        <v>#REF!</v>
      </c>
      <c r="CS254" s="18" t="e">
        <f t="array" ref="CS254">LARGE(ABS($D254:$AW254), 3)</f>
        <v>#REF!</v>
      </c>
    </row>
    <row r="255" spans="3:239" x14ac:dyDescent="0.25">
      <c r="C255" s="17" t="s">
        <v>37</v>
      </c>
      <c r="D255" s="17" t="e">
        <f t="array" ref="D255">CORREL(IF($B$2:$B$235=$C255,$C$2:$C$235),IF($B$2:$B$235=$C255,E$2:E$235))</f>
        <v>#REF!</v>
      </c>
      <c r="E255" s="17" t="e">
        <f t="array" ref="E255">CORREL(IF($B$2:$B$235=$C255,$C$2:$C$235),IF($B$2:$B$235=$C255,F$2:F$235))</f>
        <v>#REF!</v>
      </c>
      <c r="F255" s="17" t="e">
        <f t="array" ref="F255">CORREL(IF($B$2:$B$235=$C255,$C$2:$C$235),IF($B$2:$B$235=$C255,G$2:G$235))</f>
        <v>#REF!</v>
      </c>
      <c r="G255" s="17" t="e">
        <f t="array" ref="G255">CORREL(IF($B$2:$B$235=$C255,$C$2:$C$235),IF($B$2:$B$235=$C255,H$2:H$235))</f>
        <v>#REF!</v>
      </c>
      <c r="H255" s="17" t="e">
        <f t="array" ref="H255">CORREL(IF($B$2:$B$235=$C255,$C$2:$C$235),IF($B$2:$B$235=$C255,I$2:I$235))</f>
        <v>#REF!</v>
      </c>
      <c r="I255" s="17" t="e">
        <f t="array" ref="I255">CORREL(IF($B$2:$B$235=$C255,$C$2:$C$235),IF($B$2:$B$235=$C255,J$2:J$235))</f>
        <v>#REF!</v>
      </c>
      <c r="J255" s="17" t="e">
        <f t="array" ref="J255">CORREL(IF($B$2:$B$235=$C255,$C$2:$C$235),IF($B$2:$B$235=$C255,K$2:K$235))</f>
        <v>#REF!</v>
      </c>
      <c r="K255" s="17" t="e">
        <f t="array" ref="K255">CORREL(IF($B$2:$B$235=$C255,$C$2:$C$235),IF($B$2:$B$235=$C255,L$2:L$235))</f>
        <v>#REF!</v>
      </c>
      <c r="L255" s="17" t="e">
        <f t="array" ref="L255">CORREL(IF($B$2:$B$235=$C255,$C$2:$C$235),IF($B$2:$B$235=$C255,M$2:M$235))</f>
        <v>#REF!</v>
      </c>
      <c r="M255" s="17" t="e">
        <f t="array" ref="M255">CORREL(IF($B$2:$B$235=$C255,$C$2:$C$235),IF($B$2:$B$235=$C255,N$2:N$235))</f>
        <v>#REF!</v>
      </c>
      <c r="N255" s="17" t="e">
        <f t="array" ref="N255">CORREL(IF($B$2:$B$235=$C255,$C$2:$C$235),IF($B$2:$B$235=$C255,O$2:O$235))</f>
        <v>#REF!</v>
      </c>
      <c r="O255" s="17" t="e">
        <f t="array" ref="O255">CORREL(IF($B$2:$B$235=$C255,$C$2:$C$235),IF($B$2:$B$235=$C255,P$2:P$235))</f>
        <v>#REF!</v>
      </c>
      <c r="P255" s="17" t="e">
        <f t="array" ref="P255">CORREL(IF($B$2:$B$235=$C255,$C$2:$C$235),IF($B$2:$B$235=$C255,Q$2:Q$235))</f>
        <v>#REF!</v>
      </c>
      <c r="Q255" s="17" t="e">
        <f t="array" ref="Q255">CORREL(IF($B$2:$B$235=$C255,$C$2:$C$235),IF($B$2:$B$235=$C255,R$2:R$235))</f>
        <v>#REF!</v>
      </c>
      <c r="R255" s="17" t="e">
        <f t="array" ref="R255">CORREL(IF($B$2:$B$235=$C255,$C$2:$C$235),IF($B$2:$B$235=$C255,S$2:S$235))</f>
        <v>#REF!</v>
      </c>
      <c r="S255" s="17" t="e">
        <f t="array" ref="S255">CORREL(IF($B$2:$B$235=$C255,$C$2:$C$235),IF($B$2:$B$235=$C255,T$2:T$235))</f>
        <v>#REF!</v>
      </c>
      <c r="T255" s="17" t="e">
        <f t="array" ref="T255">CORREL(IF($B$2:$B$235=$C255,$C$2:$C$235),IF($B$2:$B$235=$C255,U$2:U$235))</f>
        <v>#REF!</v>
      </c>
      <c r="U255" s="17" t="e">
        <f t="array" ref="U255">CORREL(IF($B$2:$B$235=$C255,$C$2:$C$235),IF($B$2:$B$235=$C255,V$2:V$235))</f>
        <v>#REF!</v>
      </c>
      <c r="V255" s="17" t="e">
        <f t="array" ref="V255">CORREL(IF($B$2:$B$235=$C255,$C$2:$C$235),IF($B$2:$B$235=$C255,W$2:W$235))</f>
        <v>#REF!</v>
      </c>
      <c r="W255" s="17" t="e">
        <f t="array" ref="W255">CORREL(IF($B$2:$B$235=$C255,$C$2:$C$235),IF($B$2:$B$235=$C255,X$2:X$235))</f>
        <v>#REF!</v>
      </c>
      <c r="X255" s="17" t="e">
        <f t="array" ref="X255">CORREL(IF($B$2:$B$235=$C255,$C$2:$C$235),IF($B$2:$B$235=$C255,Y$2:Y$235))</f>
        <v>#REF!</v>
      </c>
      <c r="Y255" s="17" t="e">
        <f t="array" ref="Y255">CORREL(IF($B$2:$B$235=$C255,$C$2:$C$235),IF($B$2:$B$235=$C255,Z$2:Z$235))</f>
        <v>#REF!</v>
      </c>
      <c r="Z255" s="17" t="e">
        <f t="array" ref="Z255">CORREL(IF($B$2:$B$235=$C255,$C$2:$C$235),IF($B$2:$B$235=$C255,AA$2:AA$235))</f>
        <v>#REF!</v>
      </c>
      <c r="AA255" s="17" t="e">
        <f t="array" ref="AA255">CORREL(IF($B$2:$B$235=$C255,$C$2:$C$235),IF($B$2:$B$235=$C255,AB$2:AB$235))</f>
        <v>#REF!</v>
      </c>
      <c r="AB255" s="17" t="e">
        <f t="array" ref="AB255">CORREL(IF($B$2:$B$235=$C255,$C$2:$C$235),IF($B$2:$B$235=$C255,AC$2:AC$235))</f>
        <v>#REF!</v>
      </c>
      <c r="AC255" s="17" t="e">
        <f t="array" ref="AC255">CORREL(IF($B$2:$B$235=$C255,$C$2:$C$235),IF($B$2:$B$235=$C255,AD$2:AD$235))</f>
        <v>#REF!</v>
      </c>
      <c r="AD255" s="17" t="e">
        <f t="array" ref="AD255">CORREL(IF($B$2:$B$235=$C255,$C$2:$C$235),IF($B$2:$B$235=$C255,AE$2:AE$235))</f>
        <v>#REF!</v>
      </c>
      <c r="AE255" s="17" t="e">
        <f t="array" ref="AE255">CORREL(IF($B$2:$B$235=$C255,$C$2:$C$235),IF($B$2:$B$235=$C255,AF$2:AF$235))</f>
        <v>#REF!</v>
      </c>
      <c r="AF255" s="17" t="e">
        <f t="array" ref="AF255">CORREL(IF($B$2:$B$235=$C255,$C$2:$C$235),IF($B$2:$B$235=$C255,AG$2:AG$235))</f>
        <v>#REF!</v>
      </c>
      <c r="AG255" s="17" t="e">
        <f t="array" ref="AG255">CORREL(IF($B$2:$B$235=$C255,$C$2:$C$235),IF($B$2:$B$235=$C255,AH$2:AH$235))</f>
        <v>#REF!</v>
      </c>
      <c r="AH255" s="17" t="e">
        <f t="array" ref="AH255">CORREL(IF($B$2:$B$235=$C255,$C$2:$C$235),IF($B$2:$B$235=$C255,AI$2:AI$235))</f>
        <v>#REF!</v>
      </c>
      <c r="AI255" s="17" t="e">
        <f t="array" ref="AI255">CORREL(IF($B$2:$B$235=$C255,$C$2:$C$235),IF($B$2:$B$235=$C255,AJ$2:AJ$235))</f>
        <v>#REF!</v>
      </c>
      <c r="AJ255" s="17" t="e">
        <f t="array" ref="AJ255">CORREL(IF($B$2:$B$235=$C255,$C$2:$C$235),IF($B$2:$B$235=$C255,AK$2:AK$235))</f>
        <v>#REF!</v>
      </c>
      <c r="AK255" s="17" t="e">
        <f t="array" ref="AK255">CORREL(IF($B$2:$B$235=$C255,$C$2:$C$235),IF($B$2:$B$235=$C255,AL$2:AL$235))</f>
        <v>#REF!</v>
      </c>
      <c r="AL255" s="17" t="e">
        <f t="array" ref="AL255">CORREL(IF($B$2:$B$235=$C255,$C$2:$C$235),IF($B$2:$B$235=$C255,AM$2:AM$235))</f>
        <v>#REF!</v>
      </c>
      <c r="AM255" s="17" t="e">
        <f t="array" ref="AM255">CORREL(IF($B$2:$B$235=$C255,$C$2:$C$235),IF($B$2:$B$235=$C255,AN$2:AN$235))</f>
        <v>#REF!</v>
      </c>
      <c r="AN255" s="17" t="e">
        <f t="array" ref="AN255">CORREL(IF($B$2:$B$235=$C255,$C$2:$C$235),IF($B$2:$B$235=$C255,AO$2:AO$235))</f>
        <v>#REF!</v>
      </c>
      <c r="AO255" s="17" t="e">
        <f t="array" ref="AO255">CORREL(IF($B$2:$B$235=$C255,$C$2:$C$235),IF($B$2:$B$235=$C255,AP$2:AP$235))</f>
        <v>#REF!</v>
      </c>
      <c r="AP255" s="17" t="e">
        <f t="array" ref="AP255">CORREL(IF($B$2:$B$235=$C255,$C$2:$C$235),IF($B$2:$B$235=$C255,AQ$2:AQ$235))</f>
        <v>#REF!</v>
      </c>
      <c r="AQ255" s="17" t="e">
        <f t="array" ref="AQ255">CORREL(IF($B$2:$B$235=$C255,$C$2:$C$235),IF($B$2:$B$235=$C255,AR$2:AR$235))</f>
        <v>#REF!</v>
      </c>
      <c r="AR255" s="17" t="e">
        <f t="array" ref="AR255">CORREL(IF($B$2:$B$235=$C255,$C$2:$C$235),IF($B$2:$B$235=$C255,AS$2:AS$235))</f>
        <v>#REF!</v>
      </c>
      <c r="AS255" s="17" t="e">
        <f t="array" ref="AS255">CORREL(IF($B$2:$B$235=$C255,$C$2:$C$235),IF($B$2:$B$235=$C255,AT$2:AT$235))</f>
        <v>#REF!</v>
      </c>
      <c r="AT255" s="17" t="e">
        <f t="array" ref="AT255">CORREL(IF($B$2:$B$235=$C255,$C$2:$C$235),IF($B$2:$B$235=$C255,AU$2:AU$235))</f>
        <v>#REF!</v>
      </c>
      <c r="AU255" s="17" t="e">
        <f t="array" ref="AU255">CORREL(IF($B$2:$B$235=$C255,$C$2:$C$235),IF($B$2:$B$235=$C255,AV$2:AV$235))</f>
        <v>#REF!</v>
      </c>
      <c r="AV255" s="17" t="e">
        <f t="array" ref="AV255">CORREL(IF($B$2:$B$235=$C255,$C$2:$C$235),IF($B$2:$B$235=$C255,AW$2:AW$235))</f>
        <v>#REF!</v>
      </c>
      <c r="AW255" s="17" t="e">
        <f t="array" ref="AW255">CORREL(IF($B$2:$B$235=$C255,$C$2:$C$235),IF($B$2:$B$235=$C255,AX$2:AX$235))</f>
        <v>#REF!</v>
      </c>
      <c r="AX255" s="57" t="e">
        <f t="array" ref="AX255">CORREL(IF($B$2:$B$235=$C255,$C$2:$C$235),IF($B$2:$B$235=$C255,AZ$2:AZ$235))</f>
        <v>#REF!</v>
      </c>
      <c r="AY255" s="57" t="e">
        <f t="array" ref="AY255">CORREL(IF($B$2:$B$235=$C255,$C$2:$C$235),IF($B$2:$B$235=$C255,BA$2:BA$235))</f>
        <v>#REF!</v>
      </c>
      <c r="AZ255" s="57" t="e">
        <f t="array" ref="AZ255">CORREL(IF($B$2:$B$235=$C255,$C$2:$C$235),IF($B$2:$B$235=$C255,BB$2:BB$235))</f>
        <v>#REF!</v>
      </c>
      <c r="BB255" s="17" t="e">
        <f t="array" ref="BB255">AVERAGE(IF($D$2:$D$235=BB$246,IF($B$2:$B$235=$C255, $C$2:$C$235)))</f>
        <v>#REF!</v>
      </c>
      <c r="BC255" s="17">
        <f t="array" ref="BC255">AVERAGE(IF($D$2:$D$235=BC$246,IF($B$2:$B$235=$C255, $C$2:$C$235)))</f>
        <v>3.61</v>
      </c>
      <c r="BD255" s="17" t="e">
        <f t="array" ref="BD255">AVERAGE(IF($B$2:$B$79=$C255, $C$2:$C$79))</f>
        <v>#REF!</v>
      </c>
      <c r="BE255" s="17"/>
      <c r="BF255" s="17" t="e">
        <f t="array" ref="BF255">AVERAGE(IF($D$2:$D$235=BF$246,IF($B$2:$B$235=$C255, $C$2:$C$235)))</f>
        <v>#REF!</v>
      </c>
      <c r="BG255" s="17" t="e">
        <f t="array" ref="BG255">AVERAGE(IF($D$2:$D$235=BG$246,IF($B$2:$B$235=$C255, $C$2:$C$235)))</f>
        <v>#REF!</v>
      </c>
      <c r="BH255" s="17" t="e">
        <f t="array" ref="BH255">AVERAGE(IF($D$2:$D$235=BH$246,IF($B$2:$B$235=$C255, $C$2:$C$235)))</f>
        <v>#REF!</v>
      </c>
      <c r="BI255" s="17" t="e">
        <f t="array" ref="BI255">AVERAGE(IF($B$80:$B$235=$C255, $C$80:$C$235))</f>
        <v>#REF!</v>
      </c>
      <c r="BJ255" s="24" t="str">
        <f t="shared" si="48"/>
        <v>Sht</v>
      </c>
      <c r="BK255" s="24" t="e">
        <f t="shared" si="49"/>
        <v>#REF!</v>
      </c>
      <c r="BL255" s="24" t="e">
        <f t="shared" si="50"/>
        <v>#REF!</v>
      </c>
      <c r="BM255" s="24" t="e">
        <f t="shared" si="51"/>
        <v>#REF!</v>
      </c>
      <c r="BN255" s="24" t="e">
        <f t="shared" si="52"/>
        <v>#REF!</v>
      </c>
      <c r="BO255" s="24" t="e">
        <f t="shared" si="53"/>
        <v>#REF!</v>
      </c>
      <c r="BP255" s="24" t="e">
        <f t="shared" si="54"/>
        <v>#REF!</v>
      </c>
      <c r="BQ255" s="24" t="e">
        <f t="shared" si="55"/>
        <v>#REF!</v>
      </c>
      <c r="BS255" s="38">
        <f t="array" ref="BS255">AVERAGE(IF($AY$2:$AY$235=BS$246,IF($B$2:$B$235=$C255, $C$2:$C$235)))</f>
        <v>3.59</v>
      </c>
      <c r="BT255" s="38">
        <f t="array" ref="BT255">AVERAGE(IF($AY$2:$AY$235=BT$246,IF($B$2:$B$235=$C255, $C$2:$C$235)))</f>
        <v>3.665</v>
      </c>
      <c r="BU255" s="38" t="e">
        <f t="array" ref="BU255">AVERAGE(IF($AY$2:$AY$235=BU$246,IF($B$2:$B$235=$C255, $C$2:$C$235)))</f>
        <v>#REF!</v>
      </c>
      <c r="BV255" s="38"/>
      <c r="BW255" s="38" t="e">
        <f t="array" ref="BW255">AVERAGE(IF($AY$2:$AY$235=BW$246,IF($B$2:$B$235=$C255, $C$2:$C$235)))</f>
        <v>#REF!</v>
      </c>
      <c r="BX255" s="38" t="e">
        <f t="array" ref="BX255">AVERAGE(IF($AY$2:$AY$235=BX$246,IF($B$2:$B$235=$C255, $C$2:$C$235)))</f>
        <v>#REF!</v>
      </c>
      <c r="BY255" s="38" t="e">
        <f t="array" ref="BY255">AVERAGE(IF($AY$2:$AY$235=BY$246,IF($B$2:$B$235=$C255, $C$2:$C$235)))</f>
        <v>#REF!</v>
      </c>
      <c r="CQ255" s="18" t="e">
        <f t="array" ref="CQ255">LARGE(ABS($D255:$AW255), 1)</f>
        <v>#REF!</v>
      </c>
      <c r="CR255" s="18" t="e">
        <f t="array" ref="CR255">LARGE(ABS($D255:$AW255), 2)</f>
        <v>#REF!</v>
      </c>
      <c r="CS255" s="18" t="e">
        <f t="array" ref="CS255">LARGE(ABS($D255:$AW255), 3)</f>
        <v>#REF!</v>
      </c>
    </row>
    <row r="256" spans="3:239" x14ac:dyDescent="0.25">
      <c r="C256" s="17" t="s">
        <v>38</v>
      </c>
      <c r="D256" s="17" t="e">
        <f t="array" ref="D256">CORREL(IF($B$2:$B$235=$C256,$C$2:$C$235),IF($B$2:$B$235=$C256,E$2:E$235))</f>
        <v>#REF!</v>
      </c>
      <c r="E256" s="17" t="e">
        <f t="array" ref="E256">CORREL(IF($B$2:$B$235=$C256,$C$2:$C$235),IF($B$2:$B$235=$C256,F$2:F$235))</f>
        <v>#REF!</v>
      </c>
      <c r="F256" s="17" t="e">
        <f t="array" ref="F256">CORREL(IF($B$2:$B$235=$C256,$C$2:$C$235),IF($B$2:$B$235=$C256,G$2:G$235))</f>
        <v>#REF!</v>
      </c>
      <c r="G256" s="17" t="e">
        <f t="array" ref="G256">CORREL(IF($B$2:$B$235=$C256,$C$2:$C$235),IF($B$2:$B$235=$C256,H$2:H$235))</f>
        <v>#REF!</v>
      </c>
      <c r="H256" s="17" t="e">
        <f t="array" ref="H256">CORREL(IF($B$2:$B$235=$C256,$C$2:$C$235),IF($B$2:$B$235=$C256,I$2:I$235))</f>
        <v>#REF!</v>
      </c>
      <c r="I256" s="17" t="e">
        <f t="array" ref="I256">CORREL(IF($B$2:$B$235=$C256,$C$2:$C$235),IF($B$2:$B$235=$C256,J$2:J$235))</f>
        <v>#REF!</v>
      </c>
      <c r="J256" s="17" t="e">
        <f t="array" ref="J256">CORREL(IF($B$2:$B$235=$C256,$C$2:$C$235),IF($B$2:$B$235=$C256,K$2:K$235))</f>
        <v>#REF!</v>
      </c>
      <c r="K256" s="17" t="e">
        <f t="array" ref="K256">CORREL(IF($B$2:$B$235=$C256,$C$2:$C$235),IF($B$2:$B$235=$C256,L$2:L$235))</f>
        <v>#REF!</v>
      </c>
      <c r="L256" s="17" t="e">
        <f t="array" ref="L256">CORREL(IF($B$2:$B$235=$C256,$C$2:$C$235),IF($B$2:$B$235=$C256,M$2:M$235))</f>
        <v>#REF!</v>
      </c>
      <c r="M256" s="17" t="e">
        <f t="array" ref="M256">CORREL(IF($B$2:$B$235=$C256,$C$2:$C$235),IF($B$2:$B$235=$C256,N$2:N$235))</f>
        <v>#REF!</v>
      </c>
      <c r="N256" s="17" t="e">
        <f t="array" ref="N256">CORREL(IF($B$2:$B$235=$C256,$C$2:$C$235),IF($B$2:$B$235=$C256,O$2:O$235))</f>
        <v>#REF!</v>
      </c>
      <c r="O256" s="17" t="e">
        <f t="array" ref="O256">CORREL(IF($B$2:$B$235=$C256,$C$2:$C$235),IF($B$2:$B$235=$C256,P$2:P$235))</f>
        <v>#REF!</v>
      </c>
      <c r="P256" s="17" t="e">
        <f t="array" ref="P256">CORREL(IF($B$2:$B$235=$C256,$C$2:$C$235),IF($B$2:$B$235=$C256,Q$2:Q$235))</f>
        <v>#REF!</v>
      </c>
      <c r="Q256" s="17" t="e">
        <f t="array" ref="Q256">CORREL(IF($B$2:$B$235=$C256,$C$2:$C$235),IF($B$2:$B$235=$C256,R$2:R$235))</f>
        <v>#REF!</v>
      </c>
      <c r="R256" s="17" t="e">
        <f t="array" ref="R256">CORREL(IF($B$2:$B$235=$C256,$C$2:$C$235),IF($B$2:$B$235=$C256,S$2:S$235))</f>
        <v>#REF!</v>
      </c>
      <c r="S256" s="17" t="e">
        <f t="array" ref="S256">CORREL(IF($B$2:$B$235=$C256,$C$2:$C$235),IF($B$2:$B$235=$C256,T$2:T$235))</f>
        <v>#REF!</v>
      </c>
      <c r="T256" s="17" t="e">
        <f t="array" ref="T256">CORREL(IF($B$2:$B$235=$C256,$C$2:$C$235),IF($B$2:$B$235=$C256,U$2:U$235))</f>
        <v>#REF!</v>
      </c>
      <c r="U256" s="17" t="e">
        <f t="array" ref="U256">CORREL(IF($B$2:$B$235=$C256,$C$2:$C$235),IF($B$2:$B$235=$C256,V$2:V$235))</f>
        <v>#REF!</v>
      </c>
      <c r="V256" s="17" t="e">
        <f t="array" ref="V256">CORREL(IF($B$2:$B$235=$C256,$C$2:$C$235),IF($B$2:$B$235=$C256,W$2:W$235))</f>
        <v>#REF!</v>
      </c>
      <c r="W256" s="17" t="e">
        <f t="array" ref="W256">CORREL(IF($B$2:$B$235=$C256,$C$2:$C$235),IF($B$2:$B$235=$C256,X$2:X$235))</f>
        <v>#REF!</v>
      </c>
      <c r="X256" s="17" t="e">
        <f t="array" ref="X256">CORREL(IF($B$2:$B$235=$C256,$C$2:$C$235),IF($B$2:$B$235=$C256,Y$2:Y$235))</f>
        <v>#REF!</v>
      </c>
      <c r="Y256" s="17" t="e">
        <f t="array" ref="Y256">CORREL(IF($B$2:$B$235=$C256,$C$2:$C$235),IF($B$2:$B$235=$C256,Z$2:Z$235))</f>
        <v>#REF!</v>
      </c>
      <c r="Z256" s="17" t="e">
        <f t="array" ref="Z256">CORREL(IF($B$2:$B$235=$C256,$C$2:$C$235),IF($B$2:$B$235=$C256,AA$2:AA$235))</f>
        <v>#REF!</v>
      </c>
      <c r="AA256" s="17" t="e">
        <f t="array" ref="AA256">CORREL(IF($B$2:$B$235=$C256,$C$2:$C$235),IF($B$2:$B$235=$C256,AB$2:AB$235))</f>
        <v>#REF!</v>
      </c>
      <c r="AB256" s="17" t="e">
        <f t="array" ref="AB256">CORREL(IF($B$2:$B$235=$C256,$C$2:$C$235),IF($B$2:$B$235=$C256,AC$2:AC$235))</f>
        <v>#REF!</v>
      </c>
      <c r="AC256" s="17" t="e">
        <f t="array" ref="AC256">CORREL(IF($B$2:$B$235=$C256,$C$2:$C$235),IF($B$2:$B$235=$C256,AD$2:AD$235))</f>
        <v>#REF!</v>
      </c>
      <c r="AD256" s="17" t="e">
        <f t="array" ref="AD256">CORREL(IF($B$2:$B$235=$C256,$C$2:$C$235),IF($B$2:$B$235=$C256,AE$2:AE$235))</f>
        <v>#REF!</v>
      </c>
      <c r="AE256" s="17" t="e">
        <f t="array" ref="AE256">CORREL(IF($B$2:$B$235=$C256,$C$2:$C$235),IF($B$2:$B$235=$C256,AF$2:AF$235))</f>
        <v>#REF!</v>
      </c>
      <c r="AF256" s="17" t="e">
        <f t="array" ref="AF256">CORREL(IF($B$2:$B$235=$C256,$C$2:$C$235),IF($B$2:$B$235=$C256,AG$2:AG$235))</f>
        <v>#REF!</v>
      </c>
      <c r="AG256" s="17" t="e">
        <f t="array" ref="AG256">CORREL(IF($B$2:$B$235=$C256,$C$2:$C$235),IF($B$2:$B$235=$C256,AH$2:AH$235))</f>
        <v>#REF!</v>
      </c>
      <c r="AH256" s="17" t="e">
        <f t="array" ref="AH256">CORREL(IF($B$2:$B$235=$C256,$C$2:$C$235),IF($B$2:$B$235=$C256,AI$2:AI$235))</f>
        <v>#REF!</v>
      </c>
      <c r="AI256" s="17" t="e">
        <f t="array" ref="AI256">CORREL(IF($B$2:$B$235=$C256,$C$2:$C$235),IF($B$2:$B$235=$C256,AJ$2:AJ$235))</f>
        <v>#REF!</v>
      </c>
      <c r="AJ256" s="17" t="e">
        <f t="array" ref="AJ256">CORREL(IF($B$2:$B$235=$C256,$C$2:$C$235),IF($B$2:$B$235=$C256,AK$2:AK$235))</f>
        <v>#REF!</v>
      </c>
      <c r="AK256" s="17" t="e">
        <f t="array" ref="AK256">CORREL(IF($B$2:$B$235=$C256,$C$2:$C$235),IF($B$2:$B$235=$C256,AL$2:AL$235))</f>
        <v>#REF!</v>
      </c>
      <c r="AL256" s="17" t="e">
        <f t="array" ref="AL256">CORREL(IF($B$2:$B$235=$C256,$C$2:$C$235),IF($B$2:$B$235=$C256,AM$2:AM$235))</f>
        <v>#REF!</v>
      </c>
      <c r="AM256" s="17" t="e">
        <f t="array" ref="AM256">CORREL(IF($B$2:$B$235=$C256,$C$2:$C$235),IF($B$2:$B$235=$C256,AN$2:AN$235))</f>
        <v>#REF!</v>
      </c>
      <c r="AN256" s="17" t="e">
        <f t="array" ref="AN256">CORREL(IF($B$2:$B$235=$C256,$C$2:$C$235),IF($B$2:$B$235=$C256,AO$2:AO$235))</f>
        <v>#REF!</v>
      </c>
      <c r="AO256" s="17" t="e">
        <f t="array" ref="AO256">CORREL(IF($B$2:$B$235=$C256,$C$2:$C$235),IF($B$2:$B$235=$C256,AP$2:AP$235))</f>
        <v>#REF!</v>
      </c>
      <c r="AP256" s="17" t="e">
        <f t="array" ref="AP256">CORREL(IF($B$2:$B$235=$C256,$C$2:$C$235),IF($B$2:$B$235=$C256,AQ$2:AQ$235))</f>
        <v>#REF!</v>
      </c>
      <c r="AQ256" s="17" t="e">
        <f t="array" ref="AQ256">CORREL(IF($B$2:$B$235=$C256,$C$2:$C$235),IF($B$2:$B$235=$C256,AR$2:AR$235))</f>
        <v>#REF!</v>
      </c>
      <c r="AR256" s="17" t="e">
        <f t="array" ref="AR256">CORREL(IF($B$2:$B$235=$C256,$C$2:$C$235),IF($B$2:$B$235=$C256,AS$2:AS$235))</f>
        <v>#REF!</v>
      </c>
      <c r="AS256" s="17" t="e">
        <f t="array" ref="AS256">CORREL(IF($B$2:$B$235=$C256,$C$2:$C$235),IF($B$2:$B$235=$C256,AT$2:AT$235))</f>
        <v>#REF!</v>
      </c>
      <c r="AT256" s="17" t="e">
        <f t="array" ref="AT256">CORREL(IF($B$2:$B$235=$C256,$C$2:$C$235),IF($B$2:$B$235=$C256,AU$2:AU$235))</f>
        <v>#REF!</v>
      </c>
      <c r="AU256" s="17" t="e">
        <f t="array" ref="AU256">CORREL(IF($B$2:$B$235=$C256,$C$2:$C$235),IF($B$2:$B$235=$C256,AV$2:AV$235))</f>
        <v>#REF!</v>
      </c>
      <c r="AV256" s="17" t="e">
        <f t="array" ref="AV256">CORREL(IF($B$2:$B$235=$C256,$C$2:$C$235),IF($B$2:$B$235=$C256,AW$2:AW$235))</f>
        <v>#REF!</v>
      </c>
      <c r="AW256" s="17" t="e">
        <f t="array" ref="AW256">CORREL(IF($B$2:$B$235=$C256,$C$2:$C$235),IF($B$2:$B$235=$C256,AX$2:AX$235))</f>
        <v>#REF!</v>
      </c>
      <c r="AX256" s="57" t="e">
        <f t="array" ref="AX256">CORREL(IF($B$2:$B$235=$C256,$C$2:$C$235),IF($B$2:$B$235=$C256,AZ$2:AZ$235))</f>
        <v>#REF!</v>
      </c>
      <c r="AY256" s="57" t="e">
        <f t="array" ref="AY256">CORREL(IF($B$2:$B$235=$C256,$C$2:$C$235),IF($B$2:$B$235=$C256,BA$2:BA$235))</f>
        <v>#REF!</v>
      </c>
      <c r="AZ256" s="57" t="e">
        <f t="array" ref="AZ256">CORREL(IF($B$2:$B$235=$C256,$C$2:$C$235),IF($B$2:$B$235=$C256,BB$2:BB$235))</f>
        <v>#REF!</v>
      </c>
      <c r="BB256" s="17" t="e">
        <f t="array" ref="BB256">AVERAGE(IF($D$2:$D$235=BB$246,IF($B$2:$B$235=$C256, $C$2:$C$235)))</f>
        <v>#REF!</v>
      </c>
      <c r="BC256" s="17">
        <f t="array" ref="BC256">AVERAGE(IF($D$2:$D$235=BC$246,IF($B$2:$B$235=$C256, $C$2:$C$235)))</f>
        <v>1.9466666666666665</v>
      </c>
      <c r="BD256" s="17" t="e">
        <f t="array" ref="BD256">AVERAGE(IF($B$2:$B$79=$C256, $C$2:$C$79))</f>
        <v>#REF!</v>
      </c>
      <c r="BE256" s="17"/>
      <c r="BF256" s="17" t="e">
        <f t="array" ref="BF256">AVERAGE(IF($D$2:$D$235=BF$246,IF($B$2:$B$235=$C256, $C$2:$C$235)))</f>
        <v>#REF!</v>
      </c>
      <c r="BG256" s="17" t="e">
        <f t="array" ref="BG256">AVERAGE(IF($D$2:$D$235=BG$246,IF($B$2:$B$235=$C256, $C$2:$C$235)))</f>
        <v>#REF!</v>
      </c>
      <c r="BH256" s="17" t="e">
        <f t="array" ref="BH256">AVERAGE(IF($D$2:$D$235=BH$246,IF($B$2:$B$235=$C256, $C$2:$C$235)))</f>
        <v>#REF!</v>
      </c>
      <c r="BI256" s="17" t="e">
        <f t="array" ref="BI256">AVERAGE(IF($B$80:$B$235=$C256, $C$80:$C$235))</f>
        <v>#REF!</v>
      </c>
      <c r="BJ256" s="24" t="str">
        <f t="shared" si="48"/>
        <v>DtP</v>
      </c>
      <c r="BK256" s="24" t="e">
        <f t="shared" si="49"/>
        <v>#REF!</v>
      </c>
      <c r="BL256" s="24" t="e">
        <f t="shared" si="50"/>
        <v>#REF!</v>
      </c>
      <c r="BM256" s="24" t="e">
        <f t="shared" si="51"/>
        <v>#REF!</v>
      </c>
      <c r="BN256" s="24" t="e">
        <f t="shared" si="52"/>
        <v>#REF!</v>
      </c>
      <c r="BO256" s="24" t="e">
        <f t="shared" si="53"/>
        <v>#REF!</v>
      </c>
      <c r="BP256" s="24" t="e">
        <f t="shared" si="54"/>
        <v>#REF!</v>
      </c>
      <c r="BQ256" s="24" t="e">
        <f t="shared" si="55"/>
        <v>#REF!</v>
      </c>
      <c r="BS256" s="38">
        <f t="array" ref="BS256">AVERAGE(IF($AY$2:$AY$235=BS$246,IF($B$2:$B$235=$C256, $C$2:$C$235)))</f>
        <v>1.9449999999999998</v>
      </c>
      <c r="BT256" s="38">
        <f t="array" ref="BT256">AVERAGE(IF($AY$2:$AY$235=BT$246,IF($B$2:$B$235=$C256, $C$2:$C$235)))</f>
        <v>1.92</v>
      </c>
      <c r="BU256" s="38" t="e">
        <f t="array" ref="BU256">AVERAGE(IF($AY$2:$AY$235=BU$246,IF($B$2:$B$235=$C256, $C$2:$C$235)))</f>
        <v>#REF!</v>
      </c>
      <c r="BV256" s="38"/>
      <c r="BW256" s="38" t="e">
        <f t="array" ref="BW256">AVERAGE(IF($AY$2:$AY$235=BW$246,IF($B$2:$B$235=$C256, $C$2:$C$235)))</f>
        <v>#REF!</v>
      </c>
      <c r="BX256" s="38" t="e">
        <f t="array" ref="BX256">AVERAGE(IF($AY$2:$AY$235=BX$246,IF($B$2:$B$235=$C256, $C$2:$C$235)))</f>
        <v>#REF!</v>
      </c>
      <c r="BY256" s="38" t="e">
        <f t="array" ref="BY256">AVERAGE(IF($AY$2:$AY$235=BY$246,IF($B$2:$B$235=$C256, $C$2:$C$235)))</f>
        <v>#REF!</v>
      </c>
      <c r="CQ256" s="18" t="e">
        <f t="array" ref="CQ256">LARGE(ABS($D256:$AW256), 1)</f>
        <v>#REF!</v>
      </c>
      <c r="CR256" s="18" t="e">
        <f t="array" ref="CR256">LARGE(ABS($D256:$AW256), 2)</f>
        <v>#REF!</v>
      </c>
      <c r="CS256" s="18" t="e">
        <f t="array" ref="CS256">LARGE(ABS($D256:$AW256), 3)</f>
        <v>#REF!</v>
      </c>
    </row>
    <row r="257" spans="3:97" x14ac:dyDescent="0.25">
      <c r="C257" s="17" t="s">
        <v>39</v>
      </c>
      <c r="D257" s="17" t="e">
        <f t="array" ref="D257">CORREL(IF($B$2:$B$235=$C257,$C$2:$C$235),IF($B$2:$B$235=$C257,E$2:E$235))</f>
        <v>#REF!</v>
      </c>
      <c r="E257" s="17" t="e">
        <f t="array" ref="E257">CORREL(IF($B$2:$B$235=$C257,$C$2:$C$235),IF($B$2:$B$235=$C257,F$2:F$235))</f>
        <v>#REF!</v>
      </c>
      <c r="F257" s="17" t="e">
        <f t="array" ref="F257">CORREL(IF($B$2:$B$235=$C257,$C$2:$C$235),IF($B$2:$B$235=$C257,G$2:G$235))</f>
        <v>#REF!</v>
      </c>
      <c r="G257" s="17" t="e">
        <f t="array" ref="G257">CORREL(IF($B$2:$B$235=$C257,$C$2:$C$235),IF($B$2:$B$235=$C257,H$2:H$235))</f>
        <v>#REF!</v>
      </c>
      <c r="H257" s="17" t="e">
        <f t="array" ref="H257">CORREL(IF($B$2:$B$235=$C257,$C$2:$C$235),IF($B$2:$B$235=$C257,I$2:I$235))</f>
        <v>#REF!</v>
      </c>
      <c r="I257" s="17" t="e">
        <f t="array" ref="I257">CORREL(IF($B$2:$B$235=$C257,$C$2:$C$235),IF($B$2:$B$235=$C257,J$2:J$235))</f>
        <v>#REF!</v>
      </c>
      <c r="J257" s="17" t="e">
        <f t="array" ref="J257">CORREL(IF($B$2:$B$235=$C257,$C$2:$C$235),IF($B$2:$B$235=$C257,K$2:K$235))</f>
        <v>#REF!</v>
      </c>
      <c r="K257" s="17" t="e">
        <f t="array" ref="K257">CORREL(IF($B$2:$B$235=$C257,$C$2:$C$235),IF($B$2:$B$235=$C257,L$2:L$235))</f>
        <v>#REF!</v>
      </c>
      <c r="L257" s="17" t="e">
        <f t="array" ref="L257">CORREL(IF($B$2:$B$235=$C257,$C$2:$C$235),IF($B$2:$B$235=$C257,M$2:M$235))</f>
        <v>#REF!</v>
      </c>
      <c r="M257" s="17" t="e">
        <f t="array" ref="M257">CORREL(IF($B$2:$B$235=$C257,$C$2:$C$235),IF($B$2:$B$235=$C257,N$2:N$235))</f>
        <v>#REF!</v>
      </c>
      <c r="N257" s="17" t="e">
        <f t="array" ref="N257">CORREL(IF($B$2:$B$235=$C257,$C$2:$C$235),IF($B$2:$B$235=$C257,O$2:O$235))</f>
        <v>#REF!</v>
      </c>
      <c r="O257" s="17" t="e">
        <f t="array" ref="O257">CORREL(IF($B$2:$B$235=$C257,$C$2:$C$235),IF($B$2:$B$235=$C257,P$2:P$235))</f>
        <v>#REF!</v>
      </c>
      <c r="P257" s="17" t="e">
        <f t="array" ref="P257">CORREL(IF($B$2:$B$235=$C257,$C$2:$C$235),IF($B$2:$B$235=$C257,Q$2:Q$235))</f>
        <v>#REF!</v>
      </c>
      <c r="Q257" s="17" t="e">
        <f t="array" ref="Q257">CORREL(IF($B$2:$B$235=$C257,$C$2:$C$235),IF($B$2:$B$235=$C257,R$2:R$235))</f>
        <v>#REF!</v>
      </c>
      <c r="R257" s="17" t="e">
        <f t="array" ref="R257">CORREL(IF($B$2:$B$235=$C257,$C$2:$C$235),IF($B$2:$B$235=$C257,S$2:S$235))</f>
        <v>#REF!</v>
      </c>
      <c r="S257" s="17" t="e">
        <f t="array" ref="S257">CORREL(IF($B$2:$B$235=$C257,$C$2:$C$235),IF($B$2:$B$235=$C257,T$2:T$235))</f>
        <v>#REF!</v>
      </c>
      <c r="T257" s="17" t="e">
        <f t="array" ref="T257">CORREL(IF($B$2:$B$235=$C257,$C$2:$C$235),IF($B$2:$B$235=$C257,U$2:U$235))</f>
        <v>#REF!</v>
      </c>
      <c r="U257" s="17" t="e">
        <f t="array" ref="U257">CORREL(IF($B$2:$B$235=$C257,$C$2:$C$235),IF($B$2:$B$235=$C257,V$2:V$235))</f>
        <v>#REF!</v>
      </c>
      <c r="V257" s="17" t="e">
        <f t="array" ref="V257">CORREL(IF($B$2:$B$235=$C257,$C$2:$C$235),IF($B$2:$B$235=$C257,W$2:W$235))</f>
        <v>#REF!</v>
      </c>
      <c r="W257" s="17" t="e">
        <f t="array" ref="W257">CORREL(IF($B$2:$B$235=$C257,$C$2:$C$235),IF($B$2:$B$235=$C257,X$2:X$235))</f>
        <v>#REF!</v>
      </c>
      <c r="X257" s="17" t="e">
        <f t="array" ref="X257">CORREL(IF($B$2:$B$235=$C257,$C$2:$C$235),IF($B$2:$B$235=$C257,Y$2:Y$235))</f>
        <v>#REF!</v>
      </c>
      <c r="Y257" s="17" t="e">
        <f t="array" ref="Y257">CORREL(IF($B$2:$B$235=$C257,$C$2:$C$235),IF($B$2:$B$235=$C257,Z$2:Z$235))</f>
        <v>#REF!</v>
      </c>
      <c r="Z257" s="17" t="e">
        <f t="array" ref="Z257">CORREL(IF($B$2:$B$235=$C257,$C$2:$C$235),IF($B$2:$B$235=$C257,AA$2:AA$235))</f>
        <v>#REF!</v>
      </c>
      <c r="AA257" s="17" t="e">
        <f t="array" ref="AA257">CORREL(IF($B$2:$B$235=$C257,$C$2:$C$235),IF($B$2:$B$235=$C257,AB$2:AB$235))</f>
        <v>#REF!</v>
      </c>
      <c r="AB257" s="17" t="e">
        <f t="array" ref="AB257">CORREL(IF($B$2:$B$235=$C257,$C$2:$C$235),IF($B$2:$B$235=$C257,AC$2:AC$235))</f>
        <v>#REF!</v>
      </c>
      <c r="AC257" s="17" t="e">
        <f t="array" ref="AC257">CORREL(IF($B$2:$B$235=$C257,$C$2:$C$235),IF($B$2:$B$235=$C257,AD$2:AD$235))</f>
        <v>#REF!</v>
      </c>
      <c r="AD257" s="17" t="e">
        <f t="array" ref="AD257">CORREL(IF($B$2:$B$235=$C257,$C$2:$C$235),IF($B$2:$B$235=$C257,AE$2:AE$235))</f>
        <v>#REF!</v>
      </c>
      <c r="AE257" s="17" t="e">
        <f t="array" ref="AE257">CORREL(IF($B$2:$B$235=$C257,$C$2:$C$235),IF($B$2:$B$235=$C257,AF$2:AF$235))</f>
        <v>#REF!</v>
      </c>
      <c r="AF257" s="17" t="e">
        <f t="array" ref="AF257">CORREL(IF($B$2:$B$235=$C257,$C$2:$C$235),IF($B$2:$B$235=$C257,AG$2:AG$235))</f>
        <v>#REF!</v>
      </c>
      <c r="AG257" s="17" t="e">
        <f t="array" ref="AG257">CORREL(IF($B$2:$B$235=$C257,$C$2:$C$235),IF($B$2:$B$235=$C257,AH$2:AH$235))</f>
        <v>#REF!</v>
      </c>
      <c r="AH257" s="17" t="e">
        <f t="array" ref="AH257">CORREL(IF($B$2:$B$235=$C257,$C$2:$C$235),IF($B$2:$B$235=$C257,AI$2:AI$235))</f>
        <v>#REF!</v>
      </c>
      <c r="AI257" s="17" t="e">
        <f t="array" ref="AI257">CORREL(IF($B$2:$B$235=$C257,$C$2:$C$235),IF($B$2:$B$235=$C257,AJ$2:AJ$235))</f>
        <v>#REF!</v>
      </c>
      <c r="AJ257" s="17" t="e">
        <f t="array" ref="AJ257">CORREL(IF($B$2:$B$235=$C257,$C$2:$C$235),IF($B$2:$B$235=$C257,AK$2:AK$235))</f>
        <v>#REF!</v>
      </c>
      <c r="AK257" s="17" t="e">
        <f t="array" ref="AK257">CORREL(IF($B$2:$B$235=$C257,$C$2:$C$235),IF($B$2:$B$235=$C257,AL$2:AL$235))</f>
        <v>#REF!</v>
      </c>
      <c r="AL257" s="17" t="e">
        <f t="array" ref="AL257">CORREL(IF($B$2:$B$235=$C257,$C$2:$C$235),IF($B$2:$B$235=$C257,AM$2:AM$235))</f>
        <v>#REF!</v>
      </c>
      <c r="AM257" s="17" t="e">
        <f t="array" ref="AM257">CORREL(IF($B$2:$B$235=$C257,$C$2:$C$235),IF($B$2:$B$235=$C257,AN$2:AN$235))</f>
        <v>#REF!</v>
      </c>
      <c r="AN257" s="17" t="e">
        <f t="array" ref="AN257">CORREL(IF($B$2:$B$235=$C257,$C$2:$C$235),IF($B$2:$B$235=$C257,AO$2:AO$235))</f>
        <v>#REF!</v>
      </c>
      <c r="AO257" s="17" t="e">
        <f t="array" ref="AO257">CORREL(IF($B$2:$B$235=$C257,$C$2:$C$235),IF($B$2:$B$235=$C257,AP$2:AP$235))</f>
        <v>#REF!</v>
      </c>
      <c r="AP257" s="17" t="e">
        <f t="array" ref="AP257">CORREL(IF($B$2:$B$235=$C257,$C$2:$C$235),IF($B$2:$B$235=$C257,AQ$2:AQ$235))</f>
        <v>#REF!</v>
      </c>
      <c r="AQ257" s="17" t="e">
        <f t="array" ref="AQ257">CORREL(IF($B$2:$B$235=$C257,$C$2:$C$235),IF($B$2:$B$235=$C257,AR$2:AR$235))</f>
        <v>#REF!</v>
      </c>
      <c r="AR257" s="17" t="e">
        <f t="array" ref="AR257">CORREL(IF($B$2:$B$235=$C257,$C$2:$C$235),IF($B$2:$B$235=$C257,AS$2:AS$235))</f>
        <v>#REF!</v>
      </c>
      <c r="AS257" s="17" t="e">
        <f t="array" ref="AS257">CORREL(IF($B$2:$B$235=$C257,$C$2:$C$235),IF($B$2:$B$235=$C257,AT$2:AT$235))</f>
        <v>#REF!</v>
      </c>
      <c r="AT257" s="17" t="e">
        <f t="array" ref="AT257">CORREL(IF($B$2:$B$235=$C257,$C$2:$C$235),IF($B$2:$B$235=$C257,AU$2:AU$235))</f>
        <v>#REF!</v>
      </c>
      <c r="AU257" s="17" t="e">
        <f t="array" ref="AU257">CORREL(IF($B$2:$B$235=$C257,$C$2:$C$235),IF($B$2:$B$235=$C257,AV$2:AV$235))</f>
        <v>#REF!</v>
      </c>
      <c r="AV257" s="17" t="e">
        <f t="array" ref="AV257">CORREL(IF($B$2:$B$235=$C257,$C$2:$C$235),IF($B$2:$B$235=$C257,AW$2:AW$235))</f>
        <v>#REF!</v>
      </c>
      <c r="AW257" s="17" t="e">
        <f t="array" ref="AW257">CORREL(IF($B$2:$B$235=$C257,$C$2:$C$235),IF($B$2:$B$235=$C257,AX$2:AX$235))</f>
        <v>#REF!</v>
      </c>
      <c r="AX257" s="57" t="e">
        <f t="array" ref="AX257">CORREL(IF($B$2:$B$235=$C257,$C$2:$C$235),IF($B$2:$B$235=$C257,AZ$2:AZ$235))</f>
        <v>#REF!</v>
      </c>
      <c r="AY257" s="57" t="e">
        <f t="array" ref="AY257">CORREL(IF($B$2:$B$235=$C257,$C$2:$C$235),IF($B$2:$B$235=$C257,BA$2:BA$235))</f>
        <v>#REF!</v>
      </c>
      <c r="AZ257" s="57" t="e">
        <f t="array" ref="AZ257">CORREL(IF($B$2:$B$235=$C257,$C$2:$C$235),IF($B$2:$B$235=$C257,BB$2:BB$235))</f>
        <v>#REF!</v>
      </c>
      <c r="BB257" s="17" t="e">
        <f t="array" ref="BB257">AVERAGE(IF($D$2:$D$235=BB$246,IF($B$2:$B$235=$C257, $C$2:$C$235)))</f>
        <v>#REF!</v>
      </c>
      <c r="BC257" s="17">
        <f t="array" ref="BC257">AVERAGE(IF($D$2:$D$235=BC$246,IF($B$2:$B$235=$C257, $C$2:$C$235)))</f>
        <v>0.49999999999999994</v>
      </c>
      <c r="BD257" s="17" t="e">
        <f t="array" ref="BD257">AVERAGE(IF($B$2:$B$79=$C257, $C$2:$C$79))</f>
        <v>#REF!</v>
      </c>
      <c r="BE257" s="17"/>
      <c r="BF257" s="17" t="e">
        <f t="array" ref="BF257">AVERAGE(IF($D$2:$D$235=BF$246,IF($B$2:$B$235=$C257, $C$2:$C$235)))</f>
        <v>#REF!</v>
      </c>
      <c r="BG257" s="17" t="e">
        <f t="array" ref="BG257">AVERAGE(IF($D$2:$D$235=BG$246,IF($B$2:$B$235=$C257, $C$2:$C$235)))</f>
        <v>#REF!</v>
      </c>
      <c r="BH257" s="17" t="e">
        <f t="array" ref="BH257">AVERAGE(IF($D$2:$D$235=BH$246,IF($B$2:$B$235=$C257, $C$2:$C$235)))</f>
        <v>#REF!</v>
      </c>
      <c r="BI257" s="17" t="e">
        <f t="array" ref="BI257">AVERAGE(IF($B$80:$B$235=$C257, $C$80:$C$235))</f>
        <v>#REF!</v>
      </c>
      <c r="BJ257" s="24" t="str">
        <f t="shared" si="48"/>
        <v>S/P</v>
      </c>
      <c r="BK257" s="24" t="e">
        <f t="shared" si="49"/>
        <v>#REF!</v>
      </c>
      <c r="BL257" s="24" t="e">
        <f t="shared" si="50"/>
        <v>#REF!</v>
      </c>
      <c r="BM257" s="24" t="e">
        <f t="shared" si="51"/>
        <v>#REF!</v>
      </c>
      <c r="BN257" s="24" t="e">
        <f t="shared" si="52"/>
        <v>#REF!</v>
      </c>
      <c r="BO257" s="24" t="e">
        <f t="shared" si="53"/>
        <v>#REF!</v>
      </c>
      <c r="BP257" s="24" t="e">
        <f t="shared" si="54"/>
        <v>#REF!</v>
      </c>
      <c r="BQ257" s="24" t="e">
        <f t="shared" si="55"/>
        <v>#REF!</v>
      </c>
      <c r="BS257" s="38">
        <f t="array" ref="BS257">AVERAGE(IF($AY$2:$AY$235=BS$246,IF($B$2:$B$235=$C257, $C$2:$C$235)))</f>
        <v>0.51</v>
      </c>
      <c r="BT257" s="38">
        <f t="array" ref="BT257">AVERAGE(IF($AY$2:$AY$235=BT$246,IF($B$2:$B$235=$C257, $C$2:$C$235)))</f>
        <v>0.46499999999999997</v>
      </c>
      <c r="BU257" s="38" t="e">
        <f t="array" ref="BU257">AVERAGE(IF($AY$2:$AY$235=BU$246,IF($B$2:$B$235=$C257, $C$2:$C$235)))</f>
        <v>#REF!</v>
      </c>
      <c r="BV257" s="38"/>
      <c r="BW257" s="38" t="e">
        <f t="array" ref="BW257">AVERAGE(IF($AY$2:$AY$235=BW$246,IF($B$2:$B$235=$C257, $C$2:$C$235)))</f>
        <v>#REF!</v>
      </c>
      <c r="BX257" s="38" t="e">
        <f t="array" ref="BX257">AVERAGE(IF($AY$2:$AY$235=BX$246,IF($B$2:$B$235=$C257, $C$2:$C$235)))</f>
        <v>#REF!</v>
      </c>
      <c r="BY257" s="38" t="e">
        <f t="array" ref="BY257">AVERAGE(IF($AY$2:$AY$235=BY$246,IF($B$2:$B$235=$C257, $C$2:$C$235)))</f>
        <v>#REF!</v>
      </c>
      <c r="CQ257" s="18" t="e">
        <f t="array" ref="CQ257">LARGE(ABS($D257:$AW257), 1)</f>
        <v>#REF!</v>
      </c>
      <c r="CR257" s="18" t="e">
        <f t="array" ref="CR257">LARGE(ABS($D257:$AW257), 2)</f>
        <v>#REF!</v>
      </c>
      <c r="CS257" s="18" t="e">
        <f t="array" ref="CS257">LARGE(ABS($D257:$AW257), 3)</f>
        <v>#REF!</v>
      </c>
    </row>
    <row r="258" spans="3:97" x14ac:dyDescent="0.25">
      <c r="C258" s="17" t="s">
        <v>40</v>
      </c>
      <c r="D258" s="17" t="e">
        <f t="array" ref="D258">CORREL(IF($B$2:$B$235=$C258,$C$2:$C$235),IF($B$2:$B$235=$C258,E$2:E$235))</f>
        <v>#REF!</v>
      </c>
      <c r="E258" s="17" t="e">
        <f t="array" ref="E258">CORREL(IF($B$2:$B$235=$C258,$C$2:$C$235),IF($B$2:$B$235=$C258,F$2:F$235))</f>
        <v>#REF!</v>
      </c>
      <c r="F258" s="17" t="e">
        <f t="array" ref="F258">CORREL(IF($B$2:$B$235=$C258,$C$2:$C$235),IF($B$2:$B$235=$C258,G$2:G$235))</f>
        <v>#REF!</v>
      </c>
      <c r="G258" s="17" t="e">
        <f t="array" ref="G258">CORREL(IF($B$2:$B$235=$C258,$C$2:$C$235),IF($B$2:$B$235=$C258,H$2:H$235))</f>
        <v>#REF!</v>
      </c>
      <c r="H258" s="17" t="e">
        <f t="array" ref="H258">CORREL(IF($B$2:$B$235=$C258,$C$2:$C$235),IF($B$2:$B$235=$C258,I$2:I$235))</f>
        <v>#REF!</v>
      </c>
      <c r="I258" s="17" t="e">
        <f t="array" ref="I258">CORREL(IF($B$2:$B$235=$C258,$C$2:$C$235),IF($B$2:$B$235=$C258,J$2:J$235))</f>
        <v>#REF!</v>
      </c>
      <c r="J258" s="17" t="e">
        <f t="array" ref="J258">CORREL(IF($B$2:$B$235=$C258,$C$2:$C$235),IF($B$2:$B$235=$C258,K$2:K$235))</f>
        <v>#REF!</v>
      </c>
      <c r="K258" s="17" t="e">
        <f t="array" ref="K258">CORREL(IF($B$2:$B$235=$C258,$C$2:$C$235),IF($B$2:$B$235=$C258,L$2:L$235))</f>
        <v>#REF!</v>
      </c>
      <c r="L258" s="17" t="e">
        <f t="array" ref="L258">CORREL(IF($B$2:$B$235=$C258,$C$2:$C$235),IF($B$2:$B$235=$C258,M$2:M$235))</f>
        <v>#REF!</v>
      </c>
      <c r="M258" s="17" t="e">
        <f t="array" ref="M258">CORREL(IF($B$2:$B$235=$C258,$C$2:$C$235),IF($B$2:$B$235=$C258,N$2:N$235))</f>
        <v>#REF!</v>
      </c>
      <c r="N258" s="17" t="e">
        <f t="array" ref="N258">CORREL(IF($B$2:$B$235=$C258,$C$2:$C$235),IF($B$2:$B$235=$C258,O$2:O$235))</f>
        <v>#REF!</v>
      </c>
      <c r="O258" s="17" t="e">
        <f t="array" ref="O258">CORREL(IF($B$2:$B$235=$C258,$C$2:$C$235),IF($B$2:$B$235=$C258,P$2:P$235))</f>
        <v>#REF!</v>
      </c>
      <c r="P258" s="17" t="e">
        <f t="array" ref="P258">CORREL(IF($B$2:$B$235=$C258,$C$2:$C$235),IF($B$2:$B$235=$C258,Q$2:Q$235))</f>
        <v>#REF!</v>
      </c>
      <c r="Q258" s="17" t="e">
        <f t="array" ref="Q258">CORREL(IF($B$2:$B$235=$C258,$C$2:$C$235),IF($B$2:$B$235=$C258,R$2:R$235))</f>
        <v>#REF!</v>
      </c>
      <c r="R258" s="17" t="e">
        <f t="array" ref="R258">CORREL(IF($B$2:$B$235=$C258,$C$2:$C$235),IF($B$2:$B$235=$C258,S$2:S$235))</f>
        <v>#REF!</v>
      </c>
      <c r="S258" s="17" t="e">
        <f t="array" ref="S258">CORREL(IF($B$2:$B$235=$C258,$C$2:$C$235),IF($B$2:$B$235=$C258,T$2:T$235))</f>
        <v>#REF!</v>
      </c>
      <c r="T258" s="17" t="e">
        <f t="array" ref="T258">CORREL(IF($B$2:$B$235=$C258,$C$2:$C$235),IF($B$2:$B$235=$C258,U$2:U$235))</f>
        <v>#REF!</v>
      </c>
      <c r="U258" s="17" t="e">
        <f t="array" ref="U258">CORREL(IF($B$2:$B$235=$C258,$C$2:$C$235),IF($B$2:$B$235=$C258,V$2:V$235))</f>
        <v>#REF!</v>
      </c>
      <c r="V258" s="17" t="e">
        <f t="array" ref="V258">CORREL(IF($B$2:$B$235=$C258,$C$2:$C$235),IF($B$2:$B$235=$C258,W$2:W$235))</f>
        <v>#REF!</v>
      </c>
      <c r="W258" s="17" t="e">
        <f t="array" ref="W258">CORREL(IF($B$2:$B$235=$C258,$C$2:$C$235),IF($B$2:$B$235=$C258,X$2:X$235))</f>
        <v>#REF!</v>
      </c>
      <c r="X258" s="17" t="e">
        <f t="array" ref="X258">CORREL(IF($B$2:$B$235=$C258,$C$2:$C$235),IF($B$2:$B$235=$C258,Y$2:Y$235))</f>
        <v>#REF!</v>
      </c>
      <c r="Y258" s="17" t="e">
        <f t="array" ref="Y258">CORREL(IF($B$2:$B$235=$C258,$C$2:$C$235),IF($B$2:$B$235=$C258,Z$2:Z$235))</f>
        <v>#REF!</v>
      </c>
      <c r="Z258" s="17" t="e">
        <f t="array" ref="Z258">CORREL(IF($B$2:$B$235=$C258,$C$2:$C$235),IF($B$2:$B$235=$C258,AA$2:AA$235))</f>
        <v>#REF!</v>
      </c>
      <c r="AA258" s="17" t="e">
        <f t="array" ref="AA258">CORREL(IF($B$2:$B$235=$C258,$C$2:$C$235),IF($B$2:$B$235=$C258,AB$2:AB$235))</f>
        <v>#REF!</v>
      </c>
      <c r="AB258" s="17" t="e">
        <f t="array" ref="AB258">CORREL(IF($B$2:$B$235=$C258,$C$2:$C$235),IF($B$2:$B$235=$C258,AC$2:AC$235))</f>
        <v>#REF!</v>
      </c>
      <c r="AC258" s="17" t="e">
        <f t="array" ref="AC258">CORREL(IF($B$2:$B$235=$C258,$C$2:$C$235),IF($B$2:$B$235=$C258,AD$2:AD$235))</f>
        <v>#REF!</v>
      </c>
      <c r="AD258" s="17" t="e">
        <f t="array" ref="AD258">CORREL(IF($B$2:$B$235=$C258,$C$2:$C$235),IF($B$2:$B$235=$C258,AE$2:AE$235))</f>
        <v>#REF!</v>
      </c>
      <c r="AE258" s="17" t="e">
        <f t="array" ref="AE258">CORREL(IF($B$2:$B$235=$C258,$C$2:$C$235),IF($B$2:$B$235=$C258,AF$2:AF$235))</f>
        <v>#REF!</v>
      </c>
      <c r="AF258" s="17" t="e">
        <f t="array" ref="AF258">CORREL(IF($B$2:$B$235=$C258,$C$2:$C$235),IF($B$2:$B$235=$C258,AG$2:AG$235))</f>
        <v>#REF!</v>
      </c>
      <c r="AG258" s="17" t="e">
        <f t="array" ref="AG258">CORREL(IF($B$2:$B$235=$C258,$C$2:$C$235),IF($B$2:$B$235=$C258,AH$2:AH$235))</f>
        <v>#REF!</v>
      </c>
      <c r="AH258" s="17" t="e">
        <f t="array" ref="AH258">CORREL(IF($B$2:$B$235=$C258,$C$2:$C$235),IF($B$2:$B$235=$C258,AI$2:AI$235))</f>
        <v>#REF!</v>
      </c>
      <c r="AI258" s="17" t="e">
        <f t="array" ref="AI258">CORREL(IF($B$2:$B$235=$C258,$C$2:$C$235),IF($B$2:$B$235=$C258,AJ$2:AJ$235))</f>
        <v>#REF!</v>
      </c>
      <c r="AJ258" s="17" t="e">
        <f t="array" ref="AJ258">CORREL(IF($B$2:$B$235=$C258,$C$2:$C$235),IF($B$2:$B$235=$C258,AK$2:AK$235))</f>
        <v>#REF!</v>
      </c>
      <c r="AK258" s="17" t="e">
        <f t="array" ref="AK258">CORREL(IF($B$2:$B$235=$C258,$C$2:$C$235),IF($B$2:$B$235=$C258,AL$2:AL$235))</f>
        <v>#REF!</v>
      </c>
      <c r="AL258" s="17" t="e">
        <f t="array" ref="AL258">CORREL(IF($B$2:$B$235=$C258,$C$2:$C$235),IF($B$2:$B$235=$C258,AM$2:AM$235))</f>
        <v>#REF!</v>
      </c>
      <c r="AM258" s="17" t="e">
        <f t="array" ref="AM258">CORREL(IF($B$2:$B$235=$C258,$C$2:$C$235),IF($B$2:$B$235=$C258,AN$2:AN$235))</f>
        <v>#REF!</v>
      </c>
      <c r="AN258" s="17" t="e">
        <f t="array" ref="AN258">CORREL(IF($B$2:$B$235=$C258,$C$2:$C$235),IF($B$2:$B$235=$C258,AO$2:AO$235))</f>
        <v>#REF!</v>
      </c>
      <c r="AO258" s="17" t="e">
        <f t="array" ref="AO258">CORREL(IF($B$2:$B$235=$C258,$C$2:$C$235),IF($B$2:$B$235=$C258,AP$2:AP$235))</f>
        <v>#REF!</v>
      </c>
      <c r="AP258" s="17" t="e">
        <f t="array" ref="AP258">CORREL(IF($B$2:$B$235=$C258,$C$2:$C$235),IF($B$2:$B$235=$C258,AQ$2:AQ$235))</f>
        <v>#REF!</v>
      </c>
      <c r="AQ258" s="17" t="e">
        <f t="array" ref="AQ258">CORREL(IF($B$2:$B$235=$C258,$C$2:$C$235),IF($B$2:$B$235=$C258,AR$2:AR$235))</f>
        <v>#REF!</v>
      </c>
      <c r="AR258" s="17" t="e">
        <f t="array" ref="AR258">CORREL(IF($B$2:$B$235=$C258,$C$2:$C$235),IF($B$2:$B$235=$C258,AS$2:AS$235))</f>
        <v>#REF!</v>
      </c>
      <c r="AS258" s="17" t="e">
        <f t="array" ref="AS258">CORREL(IF($B$2:$B$235=$C258,$C$2:$C$235),IF($B$2:$B$235=$C258,AT$2:AT$235))</f>
        <v>#REF!</v>
      </c>
      <c r="AT258" s="17" t="e">
        <f t="array" ref="AT258">CORREL(IF($B$2:$B$235=$C258,$C$2:$C$235),IF($B$2:$B$235=$C258,AU$2:AU$235))</f>
        <v>#REF!</v>
      </c>
      <c r="AU258" s="17" t="e">
        <f t="array" ref="AU258">CORREL(IF($B$2:$B$235=$C258,$C$2:$C$235),IF($B$2:$B$235=$C258,AV$2:AV$235))</f>
        <v>#REF!</v>
      </c>
      <c r="AV258" s="17" t="e">
        <f t="array" ref="AV258">CORREL(IF($B$2:$B$235=$C258,$C$2:$C$235),IF($B$2:$B$235=$C258,AW$2:AW$235))</f>
        <v>#REF!</v>
      </c>
      <c r="AW258" s="17" t="e">
        <f t="array" ref="AW258">CORREL(IF($B$2:$B$235=$C258,$C$2:$C$235),IF($B$2:$B$235=$C258,AX$2:AX$235))</f>
        <v>#REF!</v>
      </c>
      <c r="AX258" s="57" t="e">
        <f t="array" ref="AX258">CORREL(IF($B$2:$B$235=$C258,$C$2:$C$235),IF($B$2:$B$235=$C258,AZ$2:AZ$235))</f>
        <v>#REF!</v>
      </c>
      <c r="AY258" s="57" t="e">
        <f t="array" ref="AY258">CORREL(IF($B$2:$B$235=$C258,$C$2:$C$235),IF($B$2:$B$235=$C258,BA$2:BA$235))</f>
        <v>#REF!</v>
      </c>
      <c r="AZ258" s="57" t="e">
        <f t="array" ref="AZ258">CORREL(IF($B$2:$B$235=$C258,$C$2:$C$235),IF($B$2:$B$235=$C258,BB$2:BB$235))</f>
        <v>#REF!</v>
      </c>
      <c r="BB258" s="17" t="e">
        <f t="array" ref="BB258">AVERAGE(IF($D$2:$D$235=BB$246,IF($B$2:$B$235=$C258, $C$2:$C$235)))</f>
        <v>#REF!</v>
      </c>
      <c r="BC258" s="17">
        <f t="array" ref="BC258">AVERAGE(IF($D$2:$D$235=BC$246,IF($B$2:$B$235=$C258, $C$2:$C$235)))</f>
        <v>0.46333333333333337</v>
      </c>
      <c r="BD258" s="17" t="e">
        <f t="array" ref="BD258">AVERAGE(IF($B$2:$B$79=$C258, $C$2:$C$79))</f>
        <v>#REF!</v>
      </c>
      <c r="BE258" s="17"/>
      <c r="BF258" s="17" t="e">
        <f t="array" ref="BF258">AVERAGE(IF($D$2:$D$235=BF$246,IF($B$2:$B$235=$C258, $C$2:$C$235)))</f>
        <v>#REF!</v>
      </c>
      <c r="BG258" s="17" t="e">
        <f t="array" ref="BG258">AVERAGE(IF($D$2:$D$235=BG$246,IF($B$2:$B$235=$C258, $C$2:$C$235)))</f>
        <v>#REF!</v>
      </c>
      <c r="BH258" s="17" t="e">
        <f t="array" ref="BH258">AVERAGE(IF($D$2:$D$235=BH$246,IF($B$2:$B$235=$C258, $C$2:$C$235)))</f>
        <v>#REF!</v>
      </c>
      <c r="BI258" s="17" t="e">
        <f t="array" ref="BI258">AVERAGE(IF($B$80:$B$235=$C258, $C$80:$C$235))</f>
        <v>#REF!</v>
      </c>
      <c r="BJ258" s="24" t="str">
        <f t="shared" si="48"/>
        <v>CP</v>
      </c>
      <c r="BK258" s="24" t="e">
        <f t="shared" si="49"/>
        <v>#REF!</v>
      </c>
      <c r="BL258" s="24" t="e">
        <f t="shared" si="50"/>
        <v>#REF!</v>
      </c>
      <c r="BM258" s="24" t="e">
        <f t="shared" si="51"/>
        <v>#REF!</v>
      </c>
      <c r="BN258" s="24" t="e">
        <f t="shared" si="52"/>
        <v>#REF!</v>
      </c>
      <c r="BO258" s="24" t="e">
        <f t="shared" si="53"/>
        <v>#REF!</v>
      </c>
      <c r="BP258" s="24" t="e">
        <f t="shared" si="54"/>
        <v>#REF!</v>
      </c>
      <c r="BQ258" s="24" t="e">
        <f t="shared" si="55"/>
        <v>#REF!</v>
      </c>
      <c r="BS258" s="38">
        <f t="array" ref="BS258">AVERAGE(IF($AY$2:$AY$235=BS$246,IF($B$2:$B$235=$C258, $C$2:$C$235)))</f>
        <v>0.52500000000000002</v>
      </c>
      <c r="BT258" s="38">
        <f t="array" ref="BT258">AVERAGE(IF($AY$2:$AY$235=BT$246,IF($B$2:$B$235=$C258, $C$2:$C$235)))</f>
        <v>0.495</v>
      </c>
      <c r="BU258" s="38" t="e">
        <f t="array" ref="BU258">AVERAGE(IF($AY$2:$AY$235=BU$246,IF($B$2:$B$235=$C258, $C$2:$C$235)))</f>
        <v>#REF!</v>
      </c>
      <c r="BV258" s="38"/>
      <c r="BW258" s="38" t="e">
        <f t="array" ref="BW258">AVERAGE(IF($AY$2:$AY$235=BW$246,IF($B$2:$B$235=$C258, $C$2:$C$235)))</f>
        <v>#REF!</v>
      </c>
      <c r="BX258" s="38" t="e">
        <f t="array" ref="BX258">AVERAGE(IF($AY$2:$AY$235=BX$246,IF($B$2:$B$235=$C258, $C$2:$C$235)))</f>
        <v>#REF!</v>
      </c>
      <c r="BY258" s="38" t="e">
        <f t="array" ref="BY258">AVERAGE(IF($AY$2:$AY$235=BY$246,IF($B$2:$B$235=$C258, $C$2:$C$235)))</f>
        <v>#REF!</v>
      </c>
      <c r="CQ258" s="18" t="e">
        <f t="array" ref="CQ258">LARGE(ABS($D258:$AW258), 1)</f>
        <v>#REF!</v>
      </c>
      <c r="CR258" s="18" t="e">
        <f t="array" ref="CR258">LARGE(ABS($D258:$AW258), 2)</f>
        <v>#REF!</v>
      </c>
      <c r="CS258" s="18" t="e">
        <f t="array" ref="CS258">LARGE(ABS($D258:$AW258), 3)</f>
        <v>#REF!</v>
      </c>
    </row>
    <row r="259" spans="3:97" x14ac:dyDescent="0.25">
      <c r="C259" s="17" t="s">
        <v>41</v>
      </c>
      <c r="D259" s="17" t="e">
        <f t="array" ref="D259">CORREL(IF($B$2:$B$235=$C259,$C$2:$C$235),IF($B$2:$B$235=$C259,E$2:E$235))</f>
        <v>#REF!</v>
      </c>
      <c r="E259" s="17" t="e">
        <f t="array" ref="E259">CORREL(IF($B$2:$B$235=$C259,$C$2:$C$235),IF($B$2:$B$235=$C259,F$2:F$235))</f>
        <v>#REF!</v>
      </c>
      <c r="F259" s="17" t="e">
        <f t="array" ref="F259">CORREL(IF($B$2:$B$235=$C259,$C$2:$C$235),IF($B$2:$B$235=$C259,G$2:G$235))</f>
        <v>#REF!</v>
      </c>
      <c r="G259" s="17" t="e">
        <f t="array" ref="G259">CORREL(IF($B$2:$B$235=$C259,$C$2:$C$235),IF($B$2:$B$235=$C259,H$2:H$235))</f>
        <v>#REF!</v>
      </c>
      <c r="H259" s="17" t="e">
        <f t="array" ref="H259">CORREL(IF($B$2:$B$235=$C259,$C$2:$C$235),IF($B$2:$B$235=$C259,I$2:I$235))</f>
        <v>#REF!</v>
      </c>
      <c r="I259" s="17" t="e">
        <f t="array" ref="I259">CORREL(IF($B$2:$B$235=$C259,$C$2:$C$235),IF($B$2:$B$235=$C259,J$2:J$235))</f>
        <v>#REF!</v>
      </c>
      <c r="J259" s="17" t="e">
        <f t="array" ref="J259">CORREL(IF($B$2:$B$235=$C259,$C$2:$C$235),IF($B$2:$B$235=$C259,K$2:K$235))</f>
        <v>#REF!</v>
      </c>
      <c r="K259" s="17" t="e">
        <f t="array" ref="K259">CORREL(IF($B$2:$B$235=$C259,$C$2:$C$235),IF($B$2:$B$235=$C259,L$2:L$235))</f>
        <v>#REF!</v>
      </c>
      <c r="L259" s="17" t="e">
        <f t="array" ref="L259">CORREL(IF($B$2:$B$235=$C259,$C$2:$C$235),IF($B$2:$B$235=$C259,M$2:M$235))</f>
        <v>#REF!</v>
      </c>
      <c r="M259" s="17" t="e">
        <f t="array" ref="M259">CORREL(IF($B$2:$B$235=$C259,$C$2:$C$235),IF($B$2:$B$235=$C259,N$2:N$235))</f>
        <v>#REF!</v>
      </c>
      <c r="N259" s="17" t="e">
        <f t="array" ref="N259">CORREL(IF($B$2:$B$235=$C259,$C$2:$C$235),IF($B$2:$B$235=$C259,O$2:O$235))</f>
        <v>#REF!</v>
      </c>
      <c r="O259" s="17" t="e">
        <f t="array" ref="O259">CORREL(IF($B$2:$B$235=$C259,$C$2:$C$235),IF($B$2:$B$235=$C259,P$2:P$235))</f>
        <v>#REF!</v>
      </c>
      <c r="P259" s="17" t="e">
        <f t="array" ref="P259">CORREL(IF($B$2:$B$235=$C259,$C$2:$C$235),IF($B$2:$B$235=$C259,Q$2:Q$235))</f>
        <v>#REF!</v>
      </c>
      <c r="Q259" s="17" t="e">
        <f t="array" ref="Q259">CORREL(IF($B$2:$B$235=$C259,$C$2:$C$235),IF($B$2:$B$235=$C259,R$2:R$235))</f>
        <v>#REF!</v>
      </c>
      <c r="R259" s="17" t="e">
        <f t="array" ref="R259">CORREL(IF($B$2:$B$235=$C259,$C$2:$C$235),IF($B$2:$B$235=$C259,S$2:S$235))</f>
        <v>#REF!</v>
      </c>
      <c r="S259" s="17" t="e">
        <f t="array" ref="S259">CORREL(IF($B$2:$B$235=$C259,$C$2:$C$235),IF($B$2:$B$235=$C259,T$2:T$235))</f>
        <v>#REF!</v>
      </c>
      <c r="T259" s="17" t="e">
        <f t="array" ref="T259">CORREL(IF($B$2:$B$235=$C259,$C$2:$C$235),IF($B$2:$B$235=$C259,U$2:U$235))</f>
        <v>#REF!</v>
      </c>
      <c r="U259" s="17" t="e">
        <f t="array" ref="U259">CORREL(IF($B$2:$B$235=$C259,$C$2:$C$235),IF($B$2:$B$235=$C259,V$2:V$235))</f>
        <v>#REF!</v>
      </c>
      <c r="V259" s="17" t="e">
        <f t="array" ref="V259">CORREL(IF($B$2:$B$235=$C259,$C$2:$C$235),IF($B$2:$B$235=$C259,W$2:W$235))</f>
        <v>#REF!</v>
      </c>
      <c r="W259" s="17" t="e">
        <f t="array" ref="W259">CORREL(IF($B$2:$B$235=$C259,$C$2:$C$235),IF($B$2:$B$235=$C259,X$2:X$235))</f>
        <v>#REF!</v>
      </c>
      <c r="X259" s="17" t="e">
        <f t="array" ref="X259">CORREL(IF($B$2:$B$235=$C259,$C$2:$C$235),IF($B$2:$B$235=$C259,Y$2:Y$235))</f>
        <v>#REF!</v>
      </c>
      <c r="Y259" s="17" t="e">
        <f t="array" ref="Y259">CORREL(IF($B$2:$B$235=$C259,$C$2:$C$235),IF($B$2:$B$235=$C259,Z$2:Z$235))</f>
        <v>#REF!</v>
      </c>
      <c r="Z259" s="17" t="e">
        <f t="array" ref="Z259">CORREL(IF($B$2:$B$235=$C259,$C$2:$C$235),IF($B$2:$B$235=$C259,AA$2:AA$235))</f>
        <v>#REF!</v>
      </c>
      <c r="AA259" s="17" t="e">
        <f t="array" ref="AA259">CORREL(IF($B$2:$B$235=$C259,$C$2:$C$235),IF($B$2:$B$235=$C259,AB$2:AB$235))</f>
        <v>#REF!</v>
      </c>
      <c r="AB259" s="17" t="e">
        <f t="array" ref="AB259">CORREL(IF($B$2:$B$235=$C259,$C$2:$C$235),IF($B$2:$B$235=$C259,AC$2:AC$235))</f>
        <v>#REF!</v>
      </c>
      <c r="AC259" s="17" t="e">
        <f t="array" ref="AC259">CORREL(IF($B$2:$B$235=$C259,$C$2:$C$235),IF($B$2:$B$235=$C259,AD$2:AD$235))</f>
        <v>#REF!</v>
      </c>
      <c r="AD259" s="17" t="e">
        <f t="array" ref="AD259">CORREL(IF($B$2:$B$235=$C259,$C$2:$C$235),IF($B$2:$B$235=$C259,AE$2:AE$235))</f>
        <v>#REF!</v>
      </c>
      <c r="AE259" s="17" t="e">
        <f t="array" ref="AE259">CORREL(IF($B$2:$B$235=$C259,$C$2:$C$235),IF($B$2:$B$235=$C259,AF$2:AF$235))</f>
        <v>#REF!</v>
      </c>
      <c r="AF259" s="17" t="e">
        <f t="array" ref="AF259">CORREL(IF($B$2:$B$235=$C259,$C$2:$C$235),IF($B$2:$B$235=$C259,AG$2:AG$235))</f>
        <v>#REF!</v>
      </c>
      <c r="AG259" s="17" t="e">
        <f t="array" ref="AG259">CORREL(IF($B$2:$B$235=$C259,$C$2:$C$235),IF($B$2:$B$235=$C259,AH$2:AH$235))</f>
        <v>#REF!</v>
      </c>
      <c r="AH259" s="17" t="e">
        <f t="array" ref="AH259">CORREL(IF($B$2:$B$235=$C259,$C$2:$C$235),IF($B$2:$B$235=$C259,AI$2:AI$235))</f>
        <v>#REF!</v>
      </c>
      <c r="AI259" s="17" t="e">
        <f t="array" ref="AI259">CORREL(IF($B$2:$B$235=$C259,$C$2:$C$235),IF($B$2:$B$235=$C259,AJ$2:AJ$235))</f>
        <v>#REF!</v>
      </c>
      <c r="AJ259" s="17" t="e">
        <f t="array" ref="AJ259">CORREL(IF($B$2:$B$235=$C259,$C$2:$C$235),IF($B$2:$B$235=$C259,AK$2:AK$235))</f>
        <v>#REF!</v>
      </c>
      <c r="AK259" s="17" t="e">
        <f t="array" ref="AK259">CORREL(IF($B$2:$B$235=$C259,$C$2:$C$235),IF($B$2:$B$235=$C259,AL$2:AL$235))</f>
        <v>#REF!</v>
      </c>
      <c r="AL259" s="17" t="e">
        <f t="array" ref="AL259">CORREL(IF($B$2:$B$235=$C259,$C$2:$C$235),IF($B$2:$B$235=$C259,AM$2:AM$235))</f>
        <v>#REF!</v>
      </c>
      <c r="AM259" s="17" t="e">
        <f t="array" ref="AM259">CORREL(IF($B$2:$B$235=$C259,$C$2:$C$235),IF($B$2:$B$235=$C259,AN$2:AN$235))</f>
        <v>#REF!</v>
      </c>
      <c r="AN259" s="17" t="e">
        <f t="array" ref="AN259">CORREL(IF($B$2:$B$235=$C259,$C$2:$C$235),IF($B$2:$B$235=$C259,AO$2:AO$235))</f>
        <v>#REF!</v>
      </c>
      <c r="AO259" s="17" t="e">
        <f t="array" ref="AO259">CORREL(IF($B$2:$B$235=$C259,$C$2:$C$235),IF($B$2:$B$235=$C259,AP$2:AP$235))</f>
        <v>#REF!</v>
      </c>
      <c r="AP259" s="17" t="e">
        <f t="array" ref="AP259">CORREL(IF($B$2:$B$235=$C259,$C$2:$C$235),IF($B$2:$B$235=$C259,AQ$2:AQ$235))</f>
        <v>#REF!</v>
      </c>
      <c r="AQ259" s="17" t="e">
        <f t="array" ref="AQ259">CORREL(IF($B$2:$B$235=$C259,$C$2:$C$235),IF($B$2:$B$235=$C259,AR$2:AR$235))</f>
        <v>#REF!</v>
      </c>
      <c r="AR259" s="17" t="e">
        <f t="array" ref="AR259">CORREL(IF($B$2:$B$235=$C259,$C$2:$C$235),IF($B$2:$B$235=$C259,AS$2:AS$235))</f>
        <v>#REF!</v>
      </c>
      <c r="AS259" s="17" t="e">
        <f t="array" ref="AS259">CORREL(IF($B$2:$B$235=$C259,$C$2:$C$235),IF($B$2:$B$235=$C259,AT$2:AT$235))</f>
        <v>#REF!</v>
      </c>
      <c r="AT259" s="17" t="e">
        <f t="array" ref="AT259">CORREL(IF($B$2:$B$235=$C259,$C$2:$C$235),IF($B$2:$B$235=$C259,AU$2:AU$235))</f>
        <v>#REF!</v>
      </c>
      <c r="AU259" s="17" t="e">
        <f t="array" ref="AU259">CORREL(IF($B$2:$B$235=$C259,$C$2:$C$235),IF($B$2:$B$235=$C259,AV$2:AV$235))</f>
        <v>#REF!</v>
      </c>
      <c r="AV259" s="17" t="e">
        <f t="array" ref="AV259">CORREL(IF($B$2:$B$235=$C259,$C$2:$C$235),IF($B$2:$B$235=$C259,AW$2:AW$235))</f>
        <v>#REF!</v>
      </c>
      <c r="AW259" s="17" t="e">
        <f t="array" ref="AW259">CORREL(IF($B$2:$B$235=$C259,$C$2:$C$235),IF($B$2:$B$235=$C259,AX$2:AX$235))</f>
        <v>#REF!</v>
      </c>
      <c r="AX259" s="57" t="e">
        <f t="array" ref="AX259">CORREL(IF($B$2:$B$235=$C259,$C$2:$C$235),IF($B$2:$B$235=$C259,AZ$2:AZ$235))</f>
        <v>#REF!</v>
      </c>
      <c r="AY259" s="57" t="e">
        <f t="array" ref="AY259">CORREL(IF($B$2:$B$235=$C259,$C$2:$C$235),IF($B$2:$B$235=$C259,BA$2:BA$235))</f>
        <v>#REF!</v>
      </c>
      <c r="AZ259" s="57" t="e">
        <f t="array" ref="AZ259">CORREL(IF($B$2:$B$235=$C259,$C$2:$C$235),IF($B$2:$B$235=$C259,BB$2:BB$235))</f>
        <v>#REF!</v>
      </c>
      <c r="BB259" s="17" t="e">
        <f t="array" ref="BB259">AVERAGE(IF($D$2:$D$235=BB$246,IF($B$2:$B$235=$C259, $C$2:$C$235)))</f>
        <v>#REF!</v>
      </c>
      <c r="BC259" s="17">
        <f t="array" ref="BC259">AVERAGE(IF($D$2:$D$235=BC$246,IF($B$2:$B$235=$C259, $C$2:$C$235)))</f>
        <v>0.5</v>
      </c>
      <c r="BD259" s="17" t="e">
        <f t="array" ref="BD259">AVERAGE(IF($B$2:$B$79=$C259, $C$2:$C$79))</f>
        <v>#REF!</v>
      </c>
      <c r="BE259" s="17"/>
      <c r="BF259" s="17" t="e">
        <f t="array" ref="BF259">AVERAGE(IF($D$2:$D$235=BF$246,IF($B$2:$B$235=$C259, $C$2:$C$235)))</f>
        <v>#REF!</v>
      </c>
      <c r="BG259" s="17" t="e">
        <f t="array" ref="BG259">AVERAGE(IF($D$2:$D$235=BG$246,IF($B$2:$B$235=$C259, $C$2:$C$235)))</f>
        <v>#REF!</v>
      </c>
      <c r="BH259" s="17" t="e">
        <f t="array" ref="BH259">AVERAGE(IF($D$2:$D$235=BH$246,IF($B$2:$B$235=$C259, $C$2:$C$235)))</f>
        <v>#REF!</v>
      </c>
      <c r="BI259" s="17" t="e">
        <f t="array" ref="BI259">AVERAGE(IF($B$80:$B$235=$C259, $C$80:$C$235))</f>
        <v>#REF!</v>
      </c>
      <c r="BJ259" s="24" t="str">
        <f t="shared" si="48"/>
        <v>JR</v>
      </c>
      <c r="BK259" s="24" t="e">
        <f t="shared" si="49"/>
        <v>#REF!</v>
      </c>
      <c r="BL259" s="24" t="e">
        <f t="shared" si="50"/>
        <v>#REF!</v>
      </c>
      <c r="BM259" s="24" t="e">
        <f t="shared" si="51"/>
        <v>#REF!</v>
      </c>
      <c r="BN259" s="24" t="e">
        <f t="shared" si="52"/>
        <v>#REF!</v>
      </c>
      <c r="BO259" s="24" t="e">
        <f t="shared" si="53"/>
        <v>#REF!</v>
      </c>
      <c r="BP259" s="24" t="e">
        <f t="shared" si="54"/>
        <v>#REF!</v>
      </c>
      <c r="BQ259" s="24" t="e">
        <f t="shared" si="55"/>
        <v>#REF!</v>
      </c>
      <c r="BS259" s="38">
        <f t="array" ref="BS259">AVERAGE(IF($AY$2:$AY$235=BS$246,IF($B$2:$B$235=$C259, $C$2:$C$235)))</f>
        <v>0.5</v>
      </c>
      <c r="BT259" s="38">
        <f t="array" ref="BT259">AVERAGE(IF($AY$2:$AY$235=BT$246,IF($B$2:$B$235=$C259, $C$2:$C$235)))</f>
        <v>0.51500000000000001</v>
      </c>
      <c r="BU259" s="38" t="e">
        <f t="array" ref="BU259">AVERAGE(IF($AY$2:$AY$235=BU$246,IF($B$2:$B$235=$C259, $C$2:$C$235)))</f>
        <v>#REF!</v>
      </c>
      <c r="BV259" s="38"/>
      <c r="BW259" s="38" t="e">
        <f t="array" ref="BW259">AVERAGE(IF($AY$2:$AY$235=BW$246,IF($B$2:$B$235=$C259, $C$2:$C$235)))</f>
        <v>#REF!</v>
      </c>
      <c r="BX259" s="38" t="e">
        <f t="array" ref="BX259">AVERAGE(IF($AY$2:$AY$235=BX$246,IF($B$2:$B$235=$C259, $C$2:$C$235)))</f>
        <v>#REF!</v>
      </c>
      <c r="BY259" s="38" t="e">
        <f t="array" ref="BY259">AVERAGE(IF($AY$2:$AY$235=BY$246,IF($B$2:$B$235=$C259, $C$2:$C$235)))</f>
        <v>#REF!</v>
      </c>
      <c r="CQ259" s="18" t="e">
        <f t="array" ref="CQ259">LARGE(ABS($D259:$AW259), 1)</f>
        <v>#REF!</v>
      </c>
      <c r="CR259" s="18" t="e">
        <f t="array" ref="CR259">LARGE(ABS($D259:$AW259), 2)</f>
        <v>#REF!</v>
      </c>
      <c r="CS259" s="18" t="e">
        <f t="array" ref="CS259">LARGE(ABS($D259:$AW259), 3)</f>
        <v>#REF!</v>
      </c>
    </row>
    <row r="260" spans="3:97" x14ac:dyDescent="0.25">
      <c r="CQ260">
        <f t="array" ref="CQ260">LARGE(ABS($D260:$AW260), 1)</f>
        <v>0</v>
      </c>
      <c r="CR260">
        <f t="array" ref="CR260">LARGE(ABS($D260:$AW260), 2)</f>
        <v>0</v>
      </c>
      <c r="CS260">
        <f t="array" ref="CS260">LARGE(ABS($D260:$AW260), 3)</f>
        <v>0</v>
      </c>
    </row>
    <row r="261" spans="3:97" x14ac:dyDescent="0.25">
      <c r="CQ261">
        <f t="array" ref="CQ261">LARGE(ABS($D261:$AW261), 1)</f>
        <v>0</v>
      </c>
      <c r="CR261">
        <f t="array" ref="CR261">LARGE(ABS($D261:$AW261), 2)</f>
        <v>0</v>
      </c>
      <c r="CS261">
        <f t="array" ref="CS261">LARGE(ABS($D261:$AW261), 3)</f>
        <v>0</v>
      </c>
    </row>
    <row r="262" spans="3:97" x14ac:dyDescent="0.25">
      <c r="CQ262">
        <f t="array" ref="CQ262">LARGE(ABS($D262:$AW262), 1)</f>
        <v>0</v>
      </c>
      <c r="CR262">
        <f t="array" ref="CR262">LARGE(ABS($D262:$AW262), 2)</f>
        <v>0</v>
      </c>
      <c r="CS262">
        <f t="array" ref="CS262">LARGE(ABS($D262:$AW262), 3)</f>
        <v>0</v>
      </c>
    </row>
  </sheetData>
  <mergeCells count="18">
    <mergeCell ref="A171:A183"/>
    <mergeCell ref="A184:A196"/>
    <mergeCell ref="A197:A209"/>
    <mergeCell ref="A210:A222"/>
    <mergeCell ref="A223:A235"/>
    <mergeCell ref="A2:A14"/>
    <mergeCell ref="A158:A170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</mergeCells>
  <conditionalFormatting sqref="C2:C235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47:BI25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B257:BI259 BB260:BD262 BF260:BI26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AW2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X2:AX23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K247:BP256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K257:BP25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Q247:BQ25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Q257:BQ25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47:AW262 AX247:AZ259">
    <cfRule type="expression" dxfId="0" priority="110">
      <formula>OR(ABS(D247)=$CQ247,ABS(D247)=$CR247,ABS(D247)=$CS247)</formula>
    </cfRule>
    <cfRule type="colorScale" priority="111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BS247:BY25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S257:BY259 BS260:BU262 BW260:BY2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Z2:BB2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V104"/>
  <sheetViews>
    <sheetView topLeftCell="HG1" workbookViewId="0">
      <selection activeCell="B17" sqref="B17"/>
    </sheetView>
  </sheetViews>
  <sheetFormatPr defaultRowHeight="15" x14ac:dyDescent="0.25"/>
  <cols>
    <col min="2" max="2" width="5" bestFit="1" customWidth="1"/>
    <col min="3" max="3" width="10.7109375" bestFit="1" customWidth="1"/>
    <col min="4" max="4" width="3.28515625" customWidth="1"/>
    <col min="5" max="5" width="3.42578125" bestFit="1" customWidth="1"/>
    <col min="6" max="6" width="3.28515625" bestFit="1" customWidth="1"/>
    <col min="7" max="7" width="3.5703125" bestFit="1" customWidth="1"/>
    <col min="8" max="8" width="4.85546875" bestFit="1" customWidth="1"/>
    <col min="9" max="9" width="4" bestFit="1" customWidth="1"/>
    <col min="10" max="10" width="3.85546875" bestFit="1" customWidth="1"/>
    <col min="11" max="11" width="4.140625" bestFit="1" customWidth="1"/>
    <col min="12" max="12" width="4" bestFit="1" customWidth="1"/>
    <col min="13" max="13" width="3.28515625" customWidth="1"/>
    <col min="14" max="14" width="2.85546875" bestFit="1" customWidth="1"/>
    <col min="15" max="15" width="5" bestFit="1" customWidth="1"/>
    <col min="16" max="16" width="4.28515625" bestFit="1" customWidth="1"/>
    <col min="17" max="17" width="3.28515625" bestFit="1" customWidth="1"/>
    <col min="18" max="18" width="3.42578125" bestFit="1" customWidth="1"/>
    <col min="19" max="19" width="3.28515625" bestFit="1" customWidth="1"/>
    <col min="20" max="20" width="3.5703125" bestFit="1" customWidth="1"/>
    <col min="21" max="21" width="4.85546875" bestFit="1" customWidth="1"/>
    <col min="22" max="22" width="4" bestFit="1" customWidth="1"/>
    <col min="23" max="23" width="3.85546875" bestFit="1" customWidth="1"/>
    <col min="24" max="24" width="4.140625" bestFit="1" customWidth="1"/>
    <col min="25" max="25" width="4" bestFit="1" customWidth="1"/>
    <col min="26" max="26" width="3.28515625" bestFit="1" customWidth="1"/>
    <col min="27" max="27" width="2.85546875" bestFit="1" customWidth="1"/>
    <col min="28" max="28" width="5" bestFit="1" customWidth="1"/>
    <col min="29" max="29" width="4.28515625" bestFit="1" customWidth="1"/>
    <col min="30" max="30" width="3.28515625" bestFit="1" customWidth="1"/>
    <col min="31" max="31" width="3.42578125" bestFit="1" customWidth="1"/>
    <col min="32" max="32" width="3.28515625" bestFit="1" customWidth="1"/>
    <col min="33" max="33" width="3.5703125" bestFit="1" customWidth="1"/>
    <col min="34" max="34" width="4.85546875" bestFit="1" customWidth="1"/>
    <col min="35" max="35" width="4" bestFit="1" customWidth="1"/>
    <col min="36" max="36" width="3.85546875" bestFit="1" customWidth="1"/>
    <col min="37" max="37" width="4.140625" bestFit="1" customWidth="1"/>
    <col min="38" max="38" width="4" bestFit="1" customWidth="1"/>
    <col min="39" max="39" width="3.28515625" bestFit="1" customWidth="1"/>
    <col min="40" max="40" width="2.85546875" bestFit="1" customWidth="1"/>
    <col min="41" max="41" width="5" bestFit="1" customWidth="1"/>
    <col min="42" max="42" width="4.28515625" bestFit="1" customWidth="1"/>
    <col min="43" max="43" width="3.28515625" bestFit="1" customWidth="1"/>
    <col min="44" max="44" width="3.42578125" bestFit="1" customWidth="1"/>
    <col min="45" max="45" width="3.28515625" bestFit="1" customWidth="1"/>
    <col min="46" max="46" width="3.5703125" bestFit="1" customWidth="1"/>
    <col min="47" max="47" width="4.85546875" bestFit="1" customWidth="1"/>
    <col min="48" max="48" width="4" bestFit="1" customWidth="1"/>
    <col min="49" max="49" width="3.85546875" bestFit="1" customWidth="1"/>
    <col min="50" max="50" width="4.140625" bestFit="1" customWidth="1"/>
    <col min="51" max="51" width="4" bestFit="1" customWidth="1"/>
    <col min="52" max="52" width="3.28515625" bestFit="1" customWidth="1"/>
    <col min="53" max="53" width="2.85546875" bestFit="1" customWidth="1"/>
    <col min="54" max="54" width="5" bestFit="1" customWidth="1"/>
    <col min="55" max="55" width="4.28515625" bestFit="1" customWidth="1"/>
    <col min="56" max="56" width="3.28515625" bestFit="1" customWidth="1"/>
    <col min="57" max="57" width="3.42578125" bestFit="1" customWidth="1"/>
    <col min="58" max="58" width="3.28515625" bestFit="1" customWidth="1"/>
    <col min="59" max="59" width="3.5703125" bestFit="1" customWidth="1"/>
    <col min="60" max="60" width="4.85546875" bestFit="1" customWidth="1"/>
    <col min="61" max="61" width="4" bestFit="1" customWidth="1"/>
    <col min="62" max="62" width="3.85546875" bestFit="1" customWidth="1"/>
    <col min="63" max="63" width="4.140625" bestFit="1" customWidth="1"/>
    <col min="64" max="64" width="4" bestFit="1" customWidth="1"/>
    <col min="65" max="65" width="3.28515625" bestFit="1" customWidth="1"/>
    <col min="66" max="66" width="2.85546875" bestFit="1" customWidth="1"/>
    <col min="67" max="67" width="5" bestFit="1" customWidth="1"/>
    <col min="68" max="68" width="4.28515625" bestFit="1" customWidth="1"/>
    <col min="69" max="69" width="3.28515625" bestFit="1" customWidth="1"/>
    <col min="70" max="70" width="3.42578125" bestFit="1" customWidth="1"/>
    <col min="71" max="71" width="3.28515625" bestFit="1" customWidth="1"/>
    <col min="72" max="72" width="3.5703125" bestFit="1" customWidth="1"/>
    <col min="73" max="73" width="4.85546875" bestFit="1" customWidth="1"/>
    <col min="74" max="74" width="4" bestFit="1" customWidth="1"/>
    <col min="75" max="75" width="3.85546875" bestFit="1" customWidth="1"/>
    <col min="76" max="76" width="4.140625" bestFit="1" customWidth="1"/>
    <col min="77" max="77" width="4" bestFit="1" customWidth="1"/>
    <col min="78" max="78" width="3.28515625" bestFit="1" customWidth="1"/>
    <col min="79" max="79" width="2.85546875" bestFit="1" customWidth="1"/>
    <col min="80" max="80" width="5" bestFit="1" customWidth="1"/>
    <col min="81" max="81" width="4.28515625" bestFit="1" customWidth="1"/>
    <col min="82" max="82" width="3.28515625" bestFit="1" customWidth="1"/>
    <col min="83" max="83" width="3.42578125" bestFit="1" customWidth="1"/>
    <col min="84" max="84" width="3.28515625" bestFit="1" customWidth="1"/>
    <col min="85" max="85" width="3.5703125" bestFit="1" customWidth="1"/>
    <col min="86" max="86" width="4.85546875" bestFit="1" customWidth="1"/>
    <col min="87" max="87" width="4" bestFit="1" customWidth="1"/>
    <col min="88" max="88" width="3.85546875" bestFit="1" customWidth="1"/>
    <col min="89" max="89" width="4.140625" bestFit="1" customWidth="1"/>
    <col min="90" max="90" width="4" bestFit="1" customWidth="1"/>
    <col min="91" max="91" width="3.28515625" bestFit="1" customWidth="1"/>
    <col min="92" max="92" width="2.85546875" bestFit="1" customWidth="1"/>
    <col min="93" max="93" width="5" bestFit="1" customWidth="1"/>
    <col min="94" max="94" width="4.28515625" bestFit="1" customWidth="1"/>
    <col min="95" max="95" width="3.28515625" bestFit="1" customWidth="1"/>
    <col min="96" max="96" width="3.42578125" bestFit="1" customWidth="1"/>
    <col min="97" max="97" width="3.28515625" bestFit="1" customWidth="1"/>
    <col min="98" max="98" width="3.5703125" bestFit="1" customWidth="1"/>
    <col min="99" max="99" width="4.85546875" bestFit="1" customWidth="1"/>
    <col min="100" max="100" width="4" bestFit="1" customWidth="1"/>
    <col min="101" max="101" width="3.85546875" bestFit="1" customWidth="1"/>
    <col min="102" max="102" width="4.140625" bestFit="1" customWidth="1"/>
    <col min="103" max="103" width="4" bestFit="1" customWidth="1"/>
    <col min="104" max="104" width="3.28515625" bestFit="1" customWidth="1"/>
    <col min="105" max="105" width="2.85546875" bestFit="1" customWidth="1"/>
    <col min="106" max="106" width="5" bestFit="1" customWidth="1"/>
    <col min="107" max="107" width="4.28515625" bestFit="1" customWidth="1"/>
    <col min="108" max="108" width="3.28515625" bestFit="1" customWidth="1"/>
    <col min="109" max="109" width="3.42578125" bestFit="1" customWidth="1"/>
    <col min="110" max="110" width="3.28515625" bestFit="1" customWidth="1"/>
    <col min="111" max="111" width="3.5703125" bestFit="1" customWidth="1"/>
    <col min="112" max="112" width="4.85546875" bestFit="1" customWidth="1"/>
    <col min="113" max="113" width="4" bestFit="1" customWidth="1"/>
    <col min="114" max="114" width="3.85546875" bestFit="1" customWidth="1"/>
    <col min="115" max="115" width="4.140625" bestFit="1" customWidth="1"/>
    <col min="116" max="116" width="4" bestFit="1" customWidth="1"/>
    <col min="117" max="117" width="3.28515625" bestFit="1" customWidth="1"/>
    <col min="118" max="118" width="2.85546875" bestFit="1" customWidth="1"/>
    <col min="119" max="119" width="5" bestFit="1" customWidth="1"/>
    <col min="120" max="120" width="4.28515625" bestFit="1" customWidth="1"/>
    <col min="121" max="121" width="3.28515625" bestFit="1" customWidth="1"/>
    <col min="122" max="122" width="3.42578125" bestFit="1" customWidth="1"/>
    <col min="123" max="123" width="3.28515625" bestFit="1" customWidth="1"/>
    <col min="124" max="124" width="3.5703125" bestFit="1" customWidth="1"/>
    <col min="125" max="125" width="4.85546875" bestFit="1" customWidth="1"/>
    <col min="126" max="126" width="4" bestFit="1" customWidth="1"/>
    <col min="127" max="127" width="3.85546875" bestFit="1" customWidth="1"/>
    <col min="128" max="128" width="4.140625" bestFit="1" customWidth="1"/>
    <col min="129" max="129" width="4" bestFit="1" customWidth="1"/>
    <col min="130" max="130" width="3.28515625" bestFit="1" customWidth="1"/>
    <col min="131" max="131" width="2.85546875" bestFit="1" customWidth="1"/>
    <col min="132" max="132" width="5" bestFit="1" customWidth="1"/>
    <col min="133" max="133" width="4.28515625" bestFit="1" customWidth="1"/>
    <col min="134" max="134" width="3.28515625" bestFit="1" customWidth="1"/>
    <col min="135" max="135" width="3.42578125" bestFit="1" customWidth="1"/>
    <col min="136" max="136" width="3.28515625" bestFit="1" customWidth="1"/>
    <col min="137" max="137" width="3.5703125" bestFit="1" customWidth="1"/>
    <col min="138" max="138" width="4.85546875" bestFit="1" customWidth="1"/>
    <col min="139" max="139" width="4" bestFit="1" customWidth="1"/>
    <col min="140" max="140" width="3.85546875" bestFit="1" customWidth="1"/>
    <col min="141" max="141" width="4.140625" bestFit="1" customWidth="1"/>
    <col min="142" max="142" width="4" bestFit="1" customWidth="1"/>
    <col min="143" max="143" width="3.28515625" bestFit="1" customWidth="1"/>
    <col min="144" max="144" width="2.85546875" bestFit="1" customWidth="1"/>
    <col min="145" max="145" width="5" bestFit="1" customWidth="1"/>
    <col min="146" max="146" width="4.28515625" bestFit="1" customWidth="1"/>
    <col min="147" max="147" width="3.28515625" bestFit="1" customWidth="1"/>
    <col min="148" max="148" width="3.42578125" bestFit="1" customWidth="1"/>
    <col min="149" max="149" width="3.28515625" bestFit="1" customWidth="1"/>
    <col min="150" max="150" width="3.5703125" bestFit="1" customWidth="1"/>
    <col min="151" max="151" width="4.85546875" bestFit="1" customWidth="1"/>
    <col min="152" max="152" width="4" bestFit="1" customWidth="1"/>
    <col min="153" max="153" width="3.85546875" bestFit="1" customWidth="1"/>
    <col min="154" max="154" width="4.140625" bestFit="1" customWidth="1"/>
    <col min="155" max="155" width="4" bestFit="1" customWidth="1"/>
    <col min="156" max="156" width="3.28515625" bestFit="1" customWidth="1"/>
    <col min="157" max="157" width="2.85546875" bestFit="1" customWidth="1"/>
    <col min="158" max="158" width="5" bestFit="1" customWidth="1"/>
    <col min="159" max="159" width="4.28515625" bestFit="1" customWidth="1"/>
    <col min="160" max="160" width="3.28515625" bestFit="1" customWidth="1"/>
    <col min="161" max="161" width="3.42578125" bestFit="1" customWidth="1"/>
    <col min="162" max="162" width="3.28515625" bestFit="1" customWidth="1"/>
    <col min="163" max="163" width="3.5703125" bestFit="1" customWidth="1"/>
    <col min="164" max="164" width="4.85546875" bestFit="1" customWidth="1"/>
    <col min="165" max="165" width="4" bestFit="1" customWidth="1"/>
    <col min="166" max="166" width="3.85546875" bestFit="1" customWidth="1"/>
    <col min="167" max="167" width="4.140625" bestFit="1" customWidth="1"/>
    <col min="168" max="170" width="5.140625" customWidth="1"/>
    <col min="171" max="171" width="5" bestFit="1" customWidth="1"/>
    <col min="172" max="172" width="4.28515625" bestFit="1" customWidth="1"/>
    <col min="173" max="173" width="3.28515625" bestFit="1" customWidth="1"/>
    <col min="174" max="174" width="3.42578125" bestFit="1" customWidth="1"/>
    <col min="175" max="175" width="3.28515625" bestFit="1" customWidth="1"/>
    <col min="176" max="176" width="3.5703125" bestFit="1" customWidth="1"/>
    <col min="177" max="177" width="4.85546875" bestFit="1" customWidth="1"/>
    <col min="178" max="178" width="4" bestFit="1" customWidth="1"/>
    <col min="179" max="179" width="3.85546875" bestFit="1" customWidth="1"/>
    <col min="180" max="180" width="4.140625" bestFit="1" customWidth="1"/>
    <col min="181" max="183" width="4.85546875" customWidth="1"/>
    <col min="184" max="184" width="5" bestFit="1" customWidth="1"/>
    <col min="185" max="185" width="4.28515625" bestFit="1" customWidth="1"/>
    <col min="186" max="186" width="3.28515625" bestFit="1" customWidth="1"/>
    <col min="187" max="187" width="3.42578125" bestFit="1" customWidth="1"/>
    <col min="188" max="188" width="3.28515625" bestFit="1" customWidth="1"/>
    <col min="189" max="189" width="3.5703125" bestFit="1" customWidth="1"/>
    <col min="190" max="190" width="4.85546875" bestFit="1" customWidth="1"/>
    <col min="191" max="191" width="4" bestFit="1" customWidth="1"/>
    <col min="192" max="192" width="3.85546875" bestFit="1" customWidth="1"/>
    <col min="193" max="193" width="4.140625" bestFit="1" customWidth="1"/>
    <col min="194" max="196" width="4.85546875" customWidth="1"/>
    <col min="197" max="197" width="5" bestFit="1" customWidth="1"/>
    <col min="198" max="198" width="4.28515625" bestFit="1" customWidth="1"/>
    <col min="199" max="199" width="3.28515625" bestFit="1" customWidth="1"/>
    <col min="200" max="200" width="3.42578125" bestFit="1" customWidth="1"/>
    <col min="201" max="201" width="3.28515625" bestFit="1" customWidth="1"/>
    <col min="202" max="202" width="3.5703125" bestFit="1" customWidth="1"/>
    <col min="203" max="203" width="4.85546875" bestFit="1" customWidth="1"/>
    <col min="204" max="204" width="4" bestFit="1" customWidth="1"/>
    <col min="205" max="205" width="3.85546875" bestFit="1" customWidth="1"/>
    <col min="206" max="206" width="4.140625" bestFit="1" customWidth="1"/>
    <col min="207" max="209" width="5.7109375" customWidth="1"/>
    <col min="210" max="210" width="5" bestFit="1" customWidth="1"/>
    <col min="211" max="211" width="4.28515625" bestFit="1" customWidth="1"/>
    <col min="212" max="212" width="3.28515625" bestFit="1" customWidth="1"/>
    <col min="213" max="213" width="3.42578125" bestFit="1" customWidth="1"/>
    <col min="214" max="214" width="3.28515625" bestFit="1" customWidth="1"/>
    <col min="215" max="215" width="3.5703125" bestFit="1" customWidth="1"/>
    <col min="216" max="216" width="4.85546875" bestFit="1" customWidth="1"/>
    <col min="217" max="217" width="4" bestFit="1" customWidth="1"/>
    <col min="218" max="218" width="3.85546875" bestFit="1" customWidth="1"/>
    <col min="219" max="219" width="4.140625" bestFit="1" customWidth="1"/>
    <col min="220" max="220" width="4" bestFit="1" customWidth="1"/>
    <col min="221" max="221" width="3.28515625" bestFit="1" customWidth="1"/>
    <col min="222" max="222" width="2.85546875" bestFit="1" customWidth="1"/>
    <col min="223" max="223" width="5" bestFit="1" customWidth="1"/>
    <col min="224" max="224" width="4.28515625" bestFit="1" customWidth="1"/>
    <col min="225" max="225" width="3.28515625" bestFit="1" customWidth="1"/>
    <col min="226" max="226" width="3.42578125" bestFit="1" customWidth="1"/>
    <col min="227" max="227" width="3.28515625" bestFit="1" customWidth="1"/>
    <col min="228" max="228" width="3.5703125" bestFit="1" customWidth="1"/>
    <col min="229" max="229" width="4.85546875" bestFit="1" customWidth="1"/>
    <col min="230" max="230" width="4" bestFit="1" customWidth="1"/>
    <col min="231" max="231" width="3.85546875" bestFit="1" customWidth="1"/>
    <col min="232" max="232" width="4.140625" bestFit="1" customWidth="1"/>
    <col min="233" max="233" width="4" bestFit="1" customWidth="1"/>
    <col min="234" max="234" width="3.28515625" bestFit="1" customWidth="1"/>
    <col min="235" max="236" width="2.85546875" bestFit="1" customWidth="1"/>
    <col min="237" max="237" width="4.85546875" bestFit="1" customWidth="1"/>
    <col min="238" max="238" width="3.42578125" bestFit="1" customWidth="1"/>
    <col min="239" max="239" width="6.28515625" customWidth="1"/>
    <col min="240" max="240" width="4.7109375" bestFit="1" customWidth="1"/>
    <col min="241" max="241" width="3.28515625" bestFit="1" customWidth="1"/>
    <col min="242" max="242" width="3.42578125" bestFit="1" customWidth="1"/>
    <col min="243" max="244" width="3.28515625" bestFit="1" customWidth="1"/>
    <col min="245" max="245" width="3.5703125" bestFit="1" customWidth="1"/>
    <col min="246" max="246" width="7.28515625" bestFit="1" customWidth="1"/>
  </cols>
  <sheetData>
    <row r="1" spans="1:490" x14ac:dyDescent="0.25"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 t="s">
        <v>1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 t="s">
        <v>2</v>
      </c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3</v>
      </c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 t="s">
        <v>4</v>
      </c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 t="s">
        <v>5</v>
      </c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 t="s">
        <v>6</v>
      </c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 t="s">
        <v>7</v>
      </c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 t="s">
        <v>8</v>
      </c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 t="s">
        <v>9</v>
      </c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 t="s">
        <v>10</v>
      </c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 t="s">
        <v>11</v>
      </c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 t="s">
        <v>12</v>
      </c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 t="s">
        <v>13</v>
      </c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 t="s">
        <v>14</v>
      </c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 t="s">
        <v>15</v>
      </c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 t="s">
        <v>16</v>
      </c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 t="s">
        <v>17</v>
      </c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t="s">
        <v>23</v>
      </c>
      <c r="IC1" t="s">
        <v>18</v>
      </c>
      <c r="ID1" t="s">
        <v>19</v>
      </c>
      <c r="IE1" t="s">
        <v>20</v>
      </c>
      <c r="IF1" t="s">
        <v>21</v>
      </c>
      <c r="IG1" t="s">
        <v>22</v>
      </c>
      <c r="IH1" t="s">
        <v>24</v>
      </c>
      <c r="II1" t="s">
        <v>25</v>
      </c>
      <c r="IJ1" t="s">
        <v>26</v>
      </c>
      <c r="IK1" t="s">
        <v>27</v>
      </c>
      <c r="IL1" t="s">
        <v>28</v>
      </c>
      <c r="IO1">
        <v>246</v>
      </c>
      <c r="IP1">
        <v>245</v>
      </c>
      <c r="IQ1">
        <v>244</v>
      </c>
      <c r="IR1">
        <v>243</v>
      </c>
      <c r="IS1">
        <v>242</v>
      </c>
      <c r="IT1">
        <v>241</v>
      </c>
      <c r="IU1">
        <v>240</v>
      </c>
      <c r="IV1">
        <v>239</v>
      </c>
      <c r="IW1">
        <v>238</v>
      </c>
      <c r="IX1">
        <v>237</v>
      </c>
      <c r="IY1">
        <v>236</v>
      </c>
      <c r="IZ1">
        <v>235</v>
      </c>
      <c r="JA1">
        <v>234</v>
      </c>
      <c r="JB1">
        <v>233</v>
      </c>
      <c r="JC1">
        <v>232</v>
      </c>
      <c r="JD1">
        <v>231</v>
      </c>
      <c r="JE1">
        <v>230</v>
      </c>
      <c r="JF1">
        <v>229</v>
      </c>
      <c r="JG1">
        <v>228</v>
      </c>
      <c r="JH1">
        <v>227</v>
      </c>
      <c r="JI1">
        <v>226</v>
      </c>
      <c r="JJ1">
        <v>225</v>
      </c>
      <c r="JK1">
        <v>224</v>
      </c>
      <c r="JL1">
        <v>223</v>
      </c>
      <c r="JM1">
        <v>222</v>
      </c>
      <c r="JN1">
        <v>221</v>
      </c>
      <c r="JO1">
        <v>220</v>
      </c>
      <c r="JP1">
        <v>219</v>
      </c>
      <c r="JQ1">
        <v>218</v>
      </c>
      <c r="JR1">
        <v>217</v>
      </c>
      <c r="JS1">
        <v>216</v>
      </c>
      <c r="JT1">
        <v>215</v>
      </c>
      <c r="JU1">
        <v>214</v>
      </c>
      <c r="JV1">
        <v>213</v>
      </c>
      <c r="JW1">
        <v>212</v>
      </c>
      <c r="JX1">
        <v>211</v>
      </c>
      <c r="JY1">
        <v>210</v>
      </c>
      <c r="JZ1">
        <v>209</v>
      </c>
      <c r="KA1">
        <v>208</v>
      </c>
      <c r="KB1">
        <v>207</v>
      </c>
      <c r="KC1">
        <v>206</v>
      </c>
      <c r="KD1">
        <v>205</v>
      </c>
      <c r="KE1">
        <v>204</v>
      </c>
      <c r="KF1">
        <v>203</v>
      </c>
      <c r="KG1">
        <v>202</v>
      </c>
      <c r="KH1">
        <v>201</v>
      </c>
      <c r="KI1">
        <v>200</v>
      </c>
      <c r="KJ1">
        <v>199</v>
      </c>
      <c r="KK1">
        <v>198</v>
      </c>
      <c r="KL1">
        <v>197</v>
      </c>
      <c r="KM1">
        <v>196</v>
      </c>
      <c r="KN1">
        <v>195</v>
      </c>
      <c r="KO1">
        <v>194</v>
      </c>
      <c r="KP1">
        <v>193</v>
      </c>
      <c r="KQ1">
        <v>192</v>
      </c>
      <c r="KR1">
        <v>191</v>
      </c>
      <c r="KS1">
        <v>190</v>
      </c>
      <c r="KT1">
        <v>189</v>
      </c>
      <c r="KU1">
        <v>188</v>
      </c>
      <c r="KV1">
        <v>187</v>
      </c>
      <c r="KW1">
        <v>186</v>
      </c>
      <c r="KX1">
        <v>185</v>
      </c>
      <c r="KY1">
        <v>184</v>
      </c>
      <c r="KZ1">
        <v>183</v>
      </c>
      <c r="LA1">
        <v>182</v>
      </c>
      <c r="LB1">
        <v>181</v>
      </c>
      <c r="LC1">
        <v>180</v>
      </c>
      <c r="LD1">
        <v>179</v>
      </c>
      <c r="LE1">
        <v>178</v>
      </c>
      <c r="LF1">
        <v>177</v>
      </c>
      <c r="LG1">
        <v>176</v>
      </c>
      <c r="LH1">
        <v>175</v>
      </c>
      <c r="LI1">
        <v>174</v>
      </c>
      <c r="LJ1">
        <v>173</v>
      </c>
      <c r="LK1">
        <v>172</v>
      </c>
      <c r="LL1">
        <v>171</v>
      </c>
      <c r="LM1">
        <v>170</v>
      </c>
      <c r="LN1">
        <v>169</v>
      </c>
      <c r="LO1">
        <v>168</v>
      </c>
      <c r="LP1">
        <v>167</v>
      </c>
      <c r="LQ1">
        <v>166</v>
      </c>
      <c r="LR1">
        <v>165</v>
      </c>
      <c r="LS1">
        <v>164</v>
      </c>
      <c r="LT1">
        <v>163</v>
      </c>
      <c r="LU1">
        <v>162</v>
      </c>
      <c r="LV1">
        <v>161</v>
      </c>
      <c r="LW1">
        <v>160</v>
      </c>
      <c r="LX1">
        <v>159</v>
      </c>
      <c r="LY1">
        <v>158</v>
      </c>
      <c r="LZ1">
        <v>157</v>
      </c>
      <c r="MA1">
        <v>156</v>
      </c>
      <c r="MB1">
        <v>155</v>
      </c>
      <c r="MC1">
        <v>154</v>
      </c>
      <c r="MD1">
        <v>153</v>
      </c>
      <c r="ME1">
        <v>152</v>
      </c>
      <c r="MF1">
        <v>151</v>
      </c>
      <c r="MG1">
        <v>150</v>
      </c>
      <c r="MH1">
        <v>149</v>
      </c>
      <c r="MI1">
        <v>148</v>
      </c>
      <c r="MJ1">
        <v>147</v>
      </c>
      <c r="MK1">
        <v>146</v>
      </c>
      <c r="ML1">
        <v>145</v>
      </c>
      <c r="MM1">
        <v>144</v>
      </c>
      <c r="MN1">
        <v>143</v>
      </c>
      <c r="MO1">
        <v>142</v>
      </c>
      <c r="MP1">
        <v>141</v>
      </c>
      <c r="MQ1">
        <v>140</v>
      </c>
      <c r="MR1">
        <v>139</v>
      </c>
      <c r="MS1">
        <v>138</v>
      </c>
      <c r="MT1">
        <v>137</v>
      </c>
      <c r="MU1">
        <v>136</v>
      </c>
      <c r="MV1">
        <v>135</v>
      </c>
      <c r="MW1">
        <v>134</v>
      </c>
      <c r="MX1">
        <v>133</v>
      </c>
      <c r="MY1">
        <v>132</v>
      </c>
      <c r="MZ1">
        <v>131</v>
      </c>
      <c r="NA1">
        <v>130</v>
      </c>
      <c r="NB1">
        <v>129</v>
      </c>
      <c r="NC1">
        <v>128</v>
      </c>
      <c r="ND1">
        <v>127</v>
      </c>
      <c r="NE1">
        <v>126</v>
      </c>
      <c r="NF1">
        <v>125</v>
      </c>
      <c r="NG1">
        <v>124</v>
      </c>
      <c r="NH1">
        <v>123</v>
      </c>
      <c r="NI1">
        <v>122</v>
      </c>
      <c r="NJ1">
        <v>121</v>
      </c>
      <c r="NK1">
        <v>120</v>
      </c>
      <c r="NL1">
        <v>119</v>
      </c>
      <c r="NM1">
        <v>118</v>
      </c>
      <c r="NN1">
        <v>117</v>
      </c>
      <c r="NO1">
        <v>116</v>
      </c>
      <c r="NP1">
        <v>115</v>
      </c>
      <c r="NQ1">
        <v>114</v>
      </c>
      <c r="NR1">
        <v>113</v>
      </c>
      <c r="NS1">
        <v>112</v>
      </c>
      <c r="NT1">
        <v>111</v>
      </c>
      <c r="NU1">
        <v>110</v>
      </c>
      <c r="NV1">
        <v>109</v>
      </c>
      <c r="NW1">
        <v>108</v>
      </c>
      <c r="NX1">
        <v>107</v>
      </c>
      <c r="NY1">
        <v>106</v>
      </c>
      <c r="NZ1">
        <v>105</v>
      </c>
      <c r="OA1">
        <v>104</v>
      </c>
      <c r="OB1">
        <v>103</v>
      </c>
      <c r="OC1">
        <v>102</v>
      </c>
      <c r="OD1">
        <v>101</v>
      </c>
      <c r="OE1">
        <v>100</v>
      </c>
      <c r="OF1">
        <v>99</v>
      </c>
      <c r="OG1">
        <v>98</v>
      </c>
      <c r="OH1">
        <v>97</v>
      </c>
      <c r="OI1">
        <v>96</v>
      </c>
      <c r="OJ1">
        <v>95</v>
      </c>
      <c r="OK1">
        <v>94</v>
      </c>
      <c r="OL1">
        <v>93</v>
      </c>
      <c r="OM1">
        <v>92</v>
      </c>
      <c r="ON1">
        <v>91</v>
      </c>
      <c r="OO1">
        <v>90</v>
      </c>
      <c r="OP1">
        <v>89</v>
      </c>
      <c r="OQ1">
        <v>88</v>
      </c>
      <c r="OR1">
        <v>87</v>
      </c>
      <c r="OS1">
        <v>86</v>
      </c>
      <c r="OT1">
        <v>85</v>
      </c>
      <c r="OU1">
        <v>84</v>
      </c>
      <c r="OV1">
        <v>83</v>
      </c>
      <c r="OW1">
        <v>82</v>
      </c>
      <c r="OX1">
        <v>81</v>
      </c>
      <c r="OY1">
        <v>80</v>
      </c>
      <c r="OZ1">
        <v>79</v>
      </c>
      <c r="PA1">
        <v>78</v>
      </c>
      <c r="PB1">
        <v>77</v>
      </c>
      <c r="PC1">
        <v>76</v>
      </c>
      <c r="PD1">
        <v>75</v>
      </c>
      <c r="PE1">
        <v>74</v>
      </c>
      <c r="PF1">
        <v>73</v>
      </c>
      <c r="PG1">
        <v>72</v>
      </c>
      <c r="PH1">
        <v>71</v>
      </c>
      <c r="PI1">
        <v>70</v>
      </c>
      <c r="PJ1">
        <v>69</v>
      </c>
      <c r="PK1">
        <v>68</v>
      </c>
      <c r="PL1">
        <v>67</v>
      </c>
      <c r="PM1">
        <v>66</v>
      </c>
      <c r="PN1">
        <v>65</v>
      </c>
      <c r="PO1">
        <v>64</v>
      </c>
      <c r="PP1">
        <v>63</v>
      </c>
      <c r="PQ1">
        <v>62</v>
      </c>
      <c r="PR1">
        <v>61</v>
      </c>
      <c r="PS1">
        <v>60</v>
      </c>
      <c r="PT1">
        <v>59</v>
      </c>
      <c r="PU1">
        <v>58</v>
      </c>
      <c r="PV1">
        <v>57</v>
      </c>
      <c r="PW1">
        <v>56</v>
      </c>
      <c r="PX1">
        <v>55</v>
      </c>
      <c r="PY1">
        <v>54</v>
      </c>
      <c r="PZ1">
        <v>53</v>
      </c>
      <c r="QA1">
        <v>52</v>
      </c>
      <c r="QB1">
        <v>51</v>
      </c>
      <c r="QC1">
        <v>50</v>
      </c>
      <c r="QD1">
        <v>49</v>
      </c>
      <c r="QE1">
        <v>48</v>
      </c>
      <c r="QF1">
        <v>47</v>
      </c>
      <c r="QG1">
        <v>46</v>
      </c>
      <c r="QH1">
        <v>45</v>
      </c>
      <c r="QI1">
        <v>44</v>
      </c>
      <c r="QJ1">
        <v>43</v>
      </c>
      <c r="QK1">
        <v>42</v>
      </c>
      <c r="QL1">
        <v>41</v>
      </c>
      <c r="QM1">
        <v>40</v>
      </c>
      <c r="QN1">
        <v>39</v>
      </c>
      <c r="QO1">
        <v>38</v>
      </c>
      <c r="QP1">
        <v>37</v>
      </c>
      <c r="QQ1">
        <v>36</v>
      </c>
      <c r="QR1">
        <v>35</v>
      </c>
      <c r="QS1">
        <v>34</v>
      </c>
      <c r="QT1">
        <v>33</v>
      </c>
      <c r="QU1">
        <v>32</v>
      </c>
      <c r="QV1">
        <v>31</v>
      </c>
      <c r="QW1">
        <v>30</v>
      </c>
      <c r="QX1">
        <v>29</v>
      </c>
      <c r="QY1">
        <v>28</v>
      </c>
      <c r="QZ1">
        <v>27</v>
      </c>
      <c r="RA1">
        <v>26</v>
      </c>
      <c r="RB1">
        <v>25</v>
      </c>
      <c r="RC1">
        <v>24</v>
      </c>
      <c r="RD1">
        <v>23</v>
      </c>
      <c r="RE1">
        <v>22</v>
      </c>
      <c r="RF1">
        <v>21</v>
      </c>
      <c r="RG1">
        <v>20</v>
      </c>
      <c r="RH1">
        <v>19</v>
      </c>
      <c r="RI1">
        <v>18</v>
      </c>
      <c r="RJ1">
        <v>17</v>
      </c>
      <c r="RK1">
        <v>16</v>
      </c>
      <c r="RL1">
        <v>15</v>
      </c>
      <c r="RM1">
        <v>14</v>
      </c>
      <c r="RN1">
        <v>13</v>
      </c>
      <c r="RO1">
        <v>12</v>
      </c>
      <c r="RP1">
        <v>11</v>
      </c>
      <c r="RQ1">
        <v>10</v>
      </c>
      <c r="RR1">
        <v>9</v>
      </c>
      <c r="RS1">
        <v>8</v>
      </c>
      <c r="RT1">
        <v>7</v>
      </c>
      <c r="RU1">
        <v>6</v>
      </c>
      <c r="RV1">
        <v>5</v>
      </c>
    </row>
    <row r="2" spans="1:490" x14ac:dyDescent="0.25">
      <c r="A2" t="s">
        <v>51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29</v>
      </c>
      <c r="AP2" t="s">
        <v>30</v>
      </c>
      <c r="AQ2" t="s">
        <v>31</v>
      </c>
      <c r="AR2" t="s">
        <v>32</v>
      </c>
      <c r="AS2" t="s">
        <v>33</v>
      </c>
      <c r="AT2" t="s">
        <v>34</v>
      </c>
      <c r="AU2" t="s">
        <v>35</v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29</v>
      </c>
      <c r="BC2" t="s">
        <v>30</v>
      </c>
      <c r="BD2" t="s">
        <v>31</v>
      </c>
      <c r="BE2" t="s">
        <v>32</v>
      </c>
      <c r="BF2" t="s">
        <v>33</v>
      </c>
      <c r="BG2" t="s">
        <v>34</v>
      </c>
      <c r="BH2" t="s">
        <v>35</v>
      </c>
      <c r="BI2" t="s">
        <v>36</v>
      </c>
      <c r="BJ2" t="s">
        <v>37</v>
      </c>
      <c r="BK2" t="s">
        <v>38</v>
      </c>
      <c r="BL2" t="s">
        <v>39</v>
      </c>
      <c r="BM2" t="s">
        <v>40</v>
      </c>
      <c r="BN2" t="s">
        <v>41</v>
      </c>
      <c r="BO2" t="s">
        <v>29</v>
      </c>
      <c r="BP2" t="s">
        <v>30</v>
      </c>
      <c r="BQ2" t="s">
        <v>31</v>
      </c>
      <c r="BR2" t="s">
        <v>32</v>
      </c>
      <c r="BS2" t="s">
        <v>33</v>
      </c>
      <c r="BT2" t="s">
        <v>34</v>
      </c>
      <c r="BU2" t="s">
        <v>35</v>
      </c>
      <c r="BV2" t="s">
        <v>36</v>
      </c>
      <c r="BW2" t="s">
        <v>37</v>
      </c>
      <c r="BX2" t="s">
        <v>38</v>
      </c>
      <c r="BY2" t="s">
        <v>39</v>
      </c>
      <c r="BZ2" t="s">
        <v>40</v>
      </c>
      <c r="CA2" t="s">
        <v>41</v>
      </c>
      <c r="CB2" t="s">
        <v>29</v>
      </c>
      <c r="CC2" t="s">
        <v>30</v>
      </c>
      <c r="CD2" t="s">
        <v>31</v>
      </c>
      <c r="CE2" t="s">
        <v>32</v>
      </c>
      <c r="CF2" t="s">
        <v>33</v>
      </c>
      <c r="CG2" t="s">
        <v>34</v>
      </c>
      <c r="CH2" t="s">
        <v>35</v>
      </c>
      <c r="CI2" t="s">
        <v>36</v>
      </c>
      <c r="CJ2" t="s">
        <v>37</v>
      </c>
      <c r="CK2" t="s">
        <v>38</v>
      </c>
      <c r="CL2" t="s">
        <v>39</v>
      </c>
      <c r="CM2" t="s">
        <v>40</v>
      </c>
      <c r="CN2" t="s">
        <v>41</v>
      </c>
      <c r="CO2" t="s">
        <v>29</v>
      </c>
      <c r="CP2" t="s">
        <v>30</v>
      </c>
      <c r="CQ2" t="s">
        <v>31</v>
      </c>
      <c r="CR2" t="s">
        <v>32</v>
      </c>
      <c r="CS2" t="s">
        <v>33</v>
      </c>
      <c r="CT2" t="s">
        <v>34</v>
      </c>
      <c r="CU2" t="s">
        <v>35</v>
      </c>
      <c r="CV2" t="s">
        <v>36</v>
      </c>
      <c r="CW2" t="s">
        <v>37</v>
      </c>
      <c r="CX2" t="s">
        <v>38</v>
      </c>
      <c r="CY2" t="s">
        <v>39</v>
      </c>
      <c r="CZ2" t="s">
        <v>40</v>
      </c>
      <c r="DA2" t="s">
        <v>41</v>
      </c>
      <c r="DB2" t="s">
        <v>29</v>
      </c>
      <c r="DC2" t="s">
        <v>30</v>
      </c>
      <c r="DD2" t="s">
        <v>31</v>
      </c>
      <c r="DE2" t="s">
        <v>32</v>
      </c>
      <c r="DF2" t="s">
        <v>33</v>
      </c>
      <c r="DG2" t="s">
        <v>34</v>
      </c>
      <c r="DH2" t="s">
        <v>35</v>
      </c>
      <c r="DI2" t="s">
        <v>36</v>
      </c>
      <c r="DJ2" t="s">
        <v>37</v>
      </c>
      <c r="DK2" t="s">
        <v>38</v>
      </c>
      <c r="DL2" t="s">
        <v>39</v>
      </c>
      <c r="DM2" t="s">
        <v>40</v>
      </c>
      <c r="DN2" t="s">
        <v>41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29</v>
      </c>
      <c r="EC2" t="s">
        <v>30</v>
      </c>
      <c r="ED2" t="s">
        <v>31</v>
      </c>
      <c r="EE2" t="s">
        <v>32</v>
      </c>
      <c r="EF2" t="s">
        <v>33</v>
      </c>
      <c r="EG2" t="s">
        <v>34</v>
      </c>
      <c r="EH2" t="s">
        <v>35</v>
      </c>
      <c r="EI2" t="s">
        <v>36</v>
      </c>
      <c r="EJ2" t="s">
        <v>37</v>
      </c>
      <c r="EK2" t="s">
        <v>38</v>
      </c>
      <c r="EL2" t="s">
        <v>39</v>
      </c>
      <c r="EM2" t="s">
        <v>40</v>
      </c>
      <c r="EN2" t="s">
        <v>41</v>
      </c>
      <c r="EO2" t="s">
        <v>29</v>
      </c>
      <c r="EP2" t="s">
        <v>30</v>
      </c>
      <c r="EQ2" t="s">
        <v>31</v>
      </c>
      <c r="ER2" t="s">
        <v>32</v>
      </c>
      <c r="ES2" t="s">
        <v>33</v>
      </c>
      <c r="ET2" t="s">
        <v>34</v>
      </c>
      <c r="EU2" t="s">
        <v>35</v>
      </c>
      <c r="EV2" t="s">
        <v>36</v>
      </c>
      <c r="EW2" t="s">
        <v>37</v>
      </c>
      <c r="EX2" t="s">
        <v>38</v>
      </c>
      <c r="EY2" t="s">
        <v>39</v>
      </c>
      <c r="EZ2" t="s">
        <v>40</v>
      </c>
      <c r="FA2" t="s">
        <v>41</v>
      </c>
      <c r="FB2" t="s">
        <v>29</v>
      </c>
      <c r="FC2" t="s">
        <v>30</v>
      </c>
      <c r="FD2" t="s">
        <v>31</v>
      </c>
      <c r="FE2" t="s">
        <v>32</v>
      </c>
      <c r="FF2" t="s">
        <v>33</v>
      </c>
      <c r="FG2" t="s">
        <v>34</v>
      </c>
      <c r="FH2" t="s">
        <v>35</v>
      </c>
      <c r="FI2" t="s">
        <v>36</v>
      </c>
      <c r="FJ2" t="s">
        <v>37</v>
      </c>
      <c r="FK2" t="s">
        <v>38</v>
      </c>
      <c r="FL2" t="s">
        <v>39</v>
      </c>
      <c r="FM2" t="s">
        <v>40</v>
      </c>
      <c r="FN2" t="s">
        <v>41</v>
      </c>
      <c r="FO2" t="s">
        <v>29</v>
      </c>
      <c r="FP2" t="s">
        <v>30</v>
      </c>
      <c r="FQ2" t="s">
        <v>31</v>
      </c>
      <c r="FR2" t="s">
        <v>32</v>
      </c>
      <c r="FS2" t="s">
        <v>33</v>
      </c>
      <c r="FT2" t="s">
        <v>34</v>
      </c>
      <c r="FU2" t="s">
        <v>35</v>
      </c>
      <c r="FV2" t="s">
        <v>36</v>
      </c>
      <c r="FW2" t="s">
        <v>37</v>
      </c>
      <c r="FX2" t="s">
        <v>38</v>
      </c>
      <c r="FY2" t="s">
        <v>39</v>
      </c>
      <c r="FZ2" t="s">
        <v>40</v>
      </c>
      <c r="GA2" t="s">
        <v>41</v>
      </c>
      <c r="GB2" t="s">
        <v>29</v>
      </c>
      <c r="GC2" t="s">
        <v>30</v>
      </c>
      <c r="GD2" t="s">
        <v>31</v>
      </c>
      <c r="GE2" t="s">
        <v>32</v>
      </c>
      <c r="GF2" t="s">
        <v>33</v>
      </c>
      <c r="GG2" t="s">
        <v>34</v>
      </c>
      <c r="GH2" t="s">
        <v>35</v>
      </c>
      <c r="GI2" t="s">
        <v>36</v>
      </c>
      <c r="GJ2" t="s">
        <v>37</v>
      </c>
      <c r="GK2" t="s">
        <v>38</v>
      </c>
      <c r="GL2" t="s">
        <v>39</v>
      </c>
      <c r="GM2" t="s">
        <v>40</v>
      </c>
      <c r="GN2" t="s">
        <v>41</v>
      </c>
      <c r="GO2" t="s">
        <v>29</v>
      </c>
      <c r="GP2" t="s">
        <v>30</v>
      </c>
      <c r="GQ2" t="s">
        <v>31</v>
      </c>
      <c r="GR2" t="s">
        <v>32</v>
      </c>
      <c r="GS2" t="s">
        <v>33</v>
      </c>
      <c r="GT2" t="s">
        <v>34</v>
      </c>
      <c r="GU2" t="s">
        <v>35</v>
      </c>
      <c r="GV2" t="s">
        <v>36</v>
      </c>
      <c r="GW2" t="s">
        <v>37</v>
      </c>
      <c r="GX2" t="s">
        <v>38</v>
      </c>
      <c r="GY2" t="s">
        <v>39</v>
      </c>
      <c r="GZ2" t="s">
        <v>40</v>
      </c>
      <c r="HA2" t="s">
        <v>41</v>
      </c>
      <c r="HB2" t="s">
        <v>29</v>
      </c>
      <c r="HC2" t="s">
        <v>30</v>
      </c>
      <c r="HD2" t="s">
        <v>31</v>
      </c>
      <c r="HE2" t="s">
        <v>32</v>
      </c>
      <c r="HF2" t="s">
        <v>33</v>
      </c>
      <c r="HG2" t="s">
        <v>34</v>
      </c>
      <c r="HH2" t="s">
        <v>35</v>
      </c>
      <c r="HI2" t="s">
        <v>36</v>
      </c>
      <c r="HJ2" t="s">
        <v>37</v>
      </c>
      <c r="HK2" t="s">
        <v>38</v>
      </c>
      <c r="HL2" t="s">
        <v>39</v>
      </c>
      <c r="HM2" t="s">
        <v>40</v>
      </c>
      <c r="HN2" t="s">
        <v>41</v>
      </c>
      <c r="HO2" t="s">
        <v>29</v>
      </c>
      <c r="HP2" t="s">
        <v>30</v>
      </c>
      <c r="HQ2" t="s">
        <v>31</v>
      </c>
      <c r="HR2" t="s">
        <v>32</v>
      </c>
      <c r="HS2" t="s">
        <v>33</v>
      </c>
      <c r="HT2" t="s">
        <v>34</v>
      </c>
      <c r="HU2" t="s">
        <v>35</v>
      </c>
      <c r="HV2" t="s">
        <v>36</v>
      </c>
      <c r="HW2" t="s">
        <v>37</v>
      </c>
      <c r="HX2" t="s">
        <v>38</v>
      </c>
      <c r="HY2" t="s">
        <v>39</v>
      </c>
      <c r="HZ2" t="s">
        <v>40</v>
      </c>
      <c r="IA2" t="s">
        <v>41</v>
      </c>
    </row>
    <row r="3" spans="1:490" x14ac:dyDescent="0.25">
      <c r="A3">
        <v>5</v>
      </c>
      <c r="B3">
        <f>COUNTIF(Raw!A$2:A$101, "="&amp;$A3)</f>
        <v>31</v>
      </c>
      <c r="C3">
        <f>COUNTIF(Raw!B$2:B$101, "="&amp;$A3)</f>
        <v>0</v>
      </c>
      <c r="D3">
        <f>COUNTIF(Raw!C$2:C$101, "="&amp;$A3)</f>
        <v>22</v>
      </c>
      <c r="E3">
        <f>COUNTIF(Raw!D$2:D$101, "="&amp;$A3)</f>
        <v>13</v>
      </c>
      <c r="F3">
        <f>COUNTIF(Raw!E$2:E$101, "="&amp;$A3)</f>
        <v>23</v>
      </c>
      <c r="G3">
        <f>COUNTIF(Raw!F$2:F$101, "="&amp;$A3)</f>
        <v>0</v>
      </c>
      <c r="H3">
        <f>COUNTIF(Raw!G$2:G$101, "="&amp;$A3)</f>
        <v>38</v>
      </c>
      <c r="I3">
        <f>COUNTIF(Raw!H$2:H$101, "="&amp;$A3)</f>
        <v>26</v>
      </c>
      <c r="J3">
        <f>COUNTIF(Raw!I$2:I$101, "="&amp;$A3)</f>
        <v>33</v>
      </c>
      <c r="K3">
        <f>COUNTIF(Raw!J$2:J$101, "="&amp;$A3)</f>
        <v>0</v>
      </c>
      <c r="L3">
        <f>COUNTIF(Raw!K$2:K$101, "="&amp;$A3)</f>
        <v>0</v>
      </c>
      <c r="M3">
        <f>COUNTIF(Raw!L$2:L$101, "="&amp;$A3)</f>
        <v>0</v>
      </c>
      <c r="N3">
        <f>COUNTIF(Raw!M$2:M$101, "="&amp;$A3)</f>
        <v>0</v>
      </c>
      <c r="O3">
        <f>COUNTIF(Raw!N$2:N$101, "="&amp;$A3)</f>
        <v>38</v>
      </c>
      <c r="P3">
        <f>COUNTIF(Raw!O$2:O$101, "="&amp;$A3)</f>
        <v>0</v>
      </c>
      <c r="Q3">
        <f>COUNTIF(Raw!P$2:P$101, "="&amp;$A3)</f>
        <v>24</v>
      </c>
      <c r="R3">
        <f>COUNTIF(Raw!Q$2:Q$101, "="&amp;$A3)</f>
        <v>20</v>
      </c>
      <c r="S3">
        <f>COUNTIF(Raw!R$2:R$101, "="&amp;$A3)</f>
        <v>19</v>
      </c>
      <c r="T3">
        <f>COUNTIF(Raw!S$2:S$101, "="&amp;$A3)</f>
        <v>0</v>
      </c>
      <c r="U3">
        <f>COUNTIF(Raw!T$2:T$101, "="&amp;$A3)</f>
        <v>42</v>
      </c>
      <c r="V3">
        <f>COUNTIF(Raw!U$2:U$101, "="&amp;$A3)</f>
        <v>24</v>
      </c>
      <c r="W3">
        <f>COUNTIF(Raw!V$2:V$101, "="&amp;$A3)</f>
        <v>28</v>
      </c>
      <c r="X3">
        <f>COUNTIF(Raw!W$2:W$101, "="&amp;$A3)</f>
        <v>0</v>
      </c>
      <c r="Y3">
        <f>COUNTIF(Raw!X$2:X$101, "="&amp;$A3)</f>
        <v>0</v>
      </c>
      <c r="Z3">
        <f>COUNTIF(Raw!Y$2:Y$101, "="&amp;$A3)</f>
        <v>0</v>
      </c>
      <c r="AA3">
        <f>COUNTIF(Raw!Z$2:Z$101, "="&amp;$A3)</f>
        <v>0</v>
      </c>
      <c r="AB3">
        <f>COUNTIF(Raw!AA$2:AA$101, "="&amp;$A3)</f>
        <v>40</v>
      </c>
      <c r="AC3">
        <f>COUNTIF(Raw!AB$2:AB$101, "="&amp;$A3)</f>
        <v>0</v>
      </c>
      <c r="AD3">
        <f>COUNTIF(Raw!AC$2:AC$101, "="&amp;$A3)</f>
        <v>18</v>
      </c>
      <c r="AE3">
        <f>COUNTIF(Raw!AD$2:AD$101, "="&amp;$A3)</f>
        <v>18</v>
      </c>
      <c r="AF3">
        <f>COUNTIF(Raw!AE$2:AE$101, "="&amp;$A3)</f>
        <v>24</v>
      </c>
      <c r="AG3">
        <f>COUNTIF(Raw!AF$2:AF$101, "="&amp;$A3)</f>
        <v>0</v>
      </c>
      <c r="AH3">
        <f>COUNTIF(Raw!AG$2:AG$101, "="&amp;$A3)</f>
        <v>32</v>
      </c>
      <c r="AI3">
        <f>COUNTIF(Raw!AH$2:AH$101, "="&amp;$A3)</f>
        <v>21</v>
      </c>
      <c r="AJ3">
        <f>COUNTIF(Raw!AI$2:AI$101, "="&amp;$A3)</f>
        <v>26</v>
      </c>
      <c r="AK3">
        <f>COUNTIF(Raw!AJ$2:AJ$101, "="&amp;$A3)</f>
        <v>0</v>
      </c>
      <c r="AL3">
        <f>COUNTIF(Raw!AK$2:AK$101, "="&amp;$A3)</f>
        <v>0</v>
      </c>
      <c r="AM3">
        <f>COUNTIF(Raw!AL$2:AL$101, "="&amp;$A3)</f>
        <v>0</v>
      </c>
      <c r="AN3">
        <f>COUNTIF(Raw!AM$2:AM$101, "="&amp;$A3)</f>
        <v>0</v>
      </c>
      <c r="AO3">
        <f>COUNTIF(Raw!AN$2:AN$101, "="&amp;$A3)</f>
        <v>28</v>
      </c>
      <c r="AP3">
        <f>COUNTIF(Raw!AO$2:AO$101, "="&amp;$A3)</f>
        <v>0</v>
      </c>
      <c r="AQ3">
        <f>COUNTIF(Raw!AP$2:AP$101, "="&amp;$A3)</f>
        <v>25</v>
      </c>
      <c r="AR3">
        <f>COUNTIF(Raw!AQ$2:AQ$101, "="&amp;$A3)</f>
        <v>16</v>
      </c>
      <c r="AS3">
        <f>COUNTIF(Raw!AR$2:AR$101, "="&amp;$A3)</f>
        <v>14</v>
      </c>
      <c r="AT3">
        <f>COUNTIF(Raw!AS$2:AS$101, "="&amp;$A3)</f>
        <v>0</v>
      </c>
      <c r="AU3">
        <f>COUNTIF(Raw!AT$2:AT$101, "="&amp;$A3)</f>
        <v>28</v>
      </c>
      <c r="AV3">
        <f>COUNTIF(Raw!AU$2:AU$101, "="&amp;$A3)</f>
        <v>21</v>
      </c>
      <c r="AW3">
        <f>COUNTIF(Raw!AV$2:AV$101, "="&amp;$A3)</f>
        <v>22</v>
      </c>
      <c r="AX3">
        <f>COUNTIF(Raw!AW$2:AW$101, "="&amp;$A3)</f>
        <v>0</v>
      </c>
      <c r="AY3">
        <f>COUNTIF(Raw!AX$2:AX$101, "="&amp;$A3)</f>
        <v>0</v>
      </c>
      <c r="AZ3">
        <f>COUNTIF(Raw!AY$2:AY$101, "="&amp;$A3)</f>
        <v>0</v>
      </c>
      <c r="BA3">
        <f>COUNTIF(Raw!AZ$2:AZ$101, "="&amp;$A3)</f>
        <v>0</v>
      </c>
      <c r="BB3">
        <f>COUNTIF(Raw!BA$2:BA$101, "="&amp;$A3)</f>
        <v>31</v>
      </c>
      <c r="BC3">
        <f>COUNTIF(Raw!BB$2:BB$101, "="&amp;$A3)</f>
        <v>1</v>
      </c>
      <c r="BD3">
        <f>COUNTIF(Raw!BC$2:BC$101, "="&amp;$A3)</f>
        <v>21</v>
      </c>
      <c r="BE3">
        <f>COUNTIF(Raw!BD$2:BD$101, "="&amp;$A3)</f>
        <v>20</v>
      </c>
      <c r="BF3">
        <f>COUNTIF(Raw!BE$2:BE$101, "="&amp;$A3)</f>
        <v>27</v>
      </c>
      <c r="BG3">
        <f>COUNTIF(Raw!BF$2:BF$101, "="&amp;$A3)</f>
        <v>0</v>
      </c>
      <c r="BH3">
        <f>COUNTIF(Raw!BG$2:BG$101, "="&amp;$A3)</f>
        <v>33</v>
      </c>
      <c r="BI3">
        <f>COUNTIF(Raw!BH$2:BH$101, "="&amp;$A3)</f>
        <v>34</v>
      </c>
      <c r="BJ3">
        <f>COUNTIF(Raw!BI$2:BI$101, "="&amp;$A3)</f>
        <v>25</v>
      </c>
      <c r="BK3">
        <f>COUNTIF(Raw!BJ$2:BJ$101, "="&amp;$A3)</f>
        <v>0</v>
      </c>
      <c r="BL3">
        <f>COUNTIF(Raw!BK$2:BK$101, "="&amp;$A3)</f>
        <v>0</v>
      </c>
      <c r="BM3">
        <f>COUNTIF(Raw!BL$2:BL$101, "="&amp;$A3)</f>
        <v>0</v>
      </c>
      <c r="BN3">
        <f>COUNTIF(Raw!BM$2:BM$101, "="&amp;$A3)</f>
        <v>0</v>
      </c>
      <c r="BO3" t="e">
        <f>COUNTIF(Raw!#REF!, "="&amp;$A3)</f>
        <v>#REF!</v>
      </c>
      <c r="BP3" t="e">
        <f>COUNTIF(Raw!#REF!, "="&amp;$A3)</f>
        <v>#REF!</v>
      </c>
      <c r="BQ3" t="e">
        <f>COUNTIF(Raw!#REF!, "="&amp;$A3)</f>
        <v>#REF!</v>
      </c>
      <c r="BR3" t="e">
        <f>COUNTIF(Raw!#REF!, "="&amp;$A3)</f>
        <v>#REF!</v>
      </c>
      <c r="BS3" t="e">
        <f>COUNTIF(Raw!#REF!, "="&amp;$A3)</f>
        <v>#REF!</v>
      </c>
      <c r="BT3" t="e">
        <f>COUNTIF(Raw!#REF!, "="&amp;$A3)</f>
        <v>#REF!</v>
      </c>
      <c r="BU3" t="e">
        <f>COUNTIF(Raw!#REF!, "="&amp;$A3)</f>
        <v>#REF!</v>
      </c>
      <c r="BV3" t="e">
        <f>COUNTIF(Raw!#REF!, "="&amp;$A3)</f>
        <v>#REF!</v>
      </c>
      <c r="BW3" t="e">
        <f>COUNTIF(Raw!#REF!, "="&amp;$A3)</f>
        <v>#REF!</v>
      </c>
      <c r="BX3" t="e">
        <f>COUNTIF(Raw!#REF!, "="&amp;$A3)</f>
        <v>#REF!</v>
      </c>
      <c r="BY3" t="e">
        <f>COUNTIF(Raw!#REF!, "="&amp;$A3)</f>
        <v>#REF!</v>
      </c>
      <c r="BZ3" t="e">
        <f>COUNTIF(Raw!#REF!, "="&amp;$A3)</f>
        <v>#REF!</v>
      </c>
      <c r="CA3" t="e">
        <f>COUNTIF(Raw!#REF!, "="&amp;$A3)</f>
        <v>#REF!</v>
      </c>
      <c r="CB3" t="e">
        <f>COUNTIF(Raw!#REF!, "="&amp;$A3)</f>
        <v>#REF!</v>
      </c>
      <c r="CC3" t="e">
        <f>COUNTIF(Raw!#REF!, "="&amp;$A3)</f>
        <v>#REF!</v>
      </c>
      <c r="CD3" t="e">
        <f>COUNTIF(Raw!#REF!, "="&amp;$A3)</f>
        <v>#REF!</v>
      </c>
      <c r="CE3" t="e">
        <f>COUNTIF(Raw!#REF!, "="&amp;$A3)</f>
        <v>#REF!</v>
      </c>
      <c r="CF3" t="e">
        <f>COUNTIF(Raw!#REF!, "="&amp;$A3)</f>
        <v>#REF!</v>
      </c>
      <c r="CG3" t="e">
        <f>COUNTIF(Raw!#REF!, "="&amp;$A3)</f>
        <v>#REF!</v>
      </c>
      <c r="CH3" t="e">
        <f>COUNTIF(Raw!#REF!, "="&amp;$A3)</f>
        <v>#REF!</v>
      </c>
      <c r="CI3" t="e">
        <f>COUNTIF(Raw!#REF!, "="&amp;$A3)</f>
        <v>#REF!</v>
      </c>
      <c r="CJ3" t="e">
        <f>COUNTIF(Raw!#REF!, "="&amp;$A3)</f>
        <v>#REF!</v>
      </c>
      <c r="CK3" t="e">
        <f>COUNTIF(Raw!#REF!, "="&amp;$A3)</f>
        <v>#REF!</v>
      </c>
      <c r="CL3" t="e">
        <f>COUNTIF(Raw!#REF!, "="&amp;$A3)</f>
        <v>#REF!</v>
      </c>
      <c r="CM3" t="e">
        <f>COUNTIF(Raw!#REF!, "="&amp;$A3)</f>
        <v>#REF!</v>
      </c>
      <c r="CN3" t="e">
        <f>COUNTIF(Raw!#REF!, "="&amp;$A3)</f>
        <v>#REF!</v>
      </c>
      <c r="CO3" t="e">
        <f>COUNTIF(Raw!#REF!, "="&amp;$A3)</f>
        <v>#REF!</v>
      </c>
      <c r="CP3" t="e">
        <f>COUNTIF(Raw!#REF!, "="&amp;$A3)</f>
        <v>#REF!</v>
      </c>
      <c r="CQ3" t="e">
        <f>COUNTIF(Raw!#REF!, "="&amp;$A3)</f>
        <v>#REF!</v>
      </c>
      <c r="CR3" t="e">
        <f>COUNTIF(Raw!#REF!, "="&amp;$A3)</f>
        <v>#REF!</v>
      </c>
      <c r="CS3" t="e">
        <f>COUNTIF(Raw!#REF!, "="&amp;$A3)</f>
        <v>#REF!</v>
      </c>
      <c r="CT3" t="e">
        <f>COUNTIF(Raw!#REF!, "="&amp;$A3)</f>
        <v>#REF!</v>
      </c>
      <c r="CU3" t="e">
        <f>COUNTIF(Raw!#REF!, "="&amp;$A3)</f>
        <v>#REF!</v>
      </c>
      <c r="CV3" t="e">
        <f>COUNTIF(Raw!#REF!, "="&amp;$A3)</f>
        <v>#REF!</v>
      </c>
      <c r="CW3" t="e">
        <f>COUNTIF(Raw!#REF!, "="&amp;$A3)</f>
        <v>#REF!</v>
      </c>
      <c r="CX3" t="e">
        <f>COUNTIF(Raw!#REF!, "="&amp;$A3)</f>
        <v>#REF!</v>
      </c>
      <c r="CY3" t="e">
        <f>COUNTIF(Raw!#REF!, "="&amp;$A3)</f>
        <v>#REF!</v>
      </c>
      <c r="CZ3" t="e">
        <f>COUNTIF(Raw!#REF!, "="&amp;$A3)</f>
        <v>#REF!</v>
      </c>
      <c r="DA3" t="e">
        <f>COUNTIF(Raw!#REF!, "="&amp;$A3)</f>
        <v>#REF!</v>
      </c>
      <c r="DB3" t="e">
        <f>COUNTIF(Raw!#REF!, "="&amp;$A3)</f>
        <v>#REF!</v>
      </c>
      <c r="DC3" t="e">
        <f>COUNTIF(Raw!#REF!, "="&amp;$A3)</f>
        <v>#REF!</v>
      </c>
      <c r="DD3" t="e">
        <f>COUNTIF(Raw!#REF!, "="&amp;$A3)</f>
        <v>#REF!</v>
      </c>
      <c r="DE3" t="e">
        <f>COUNTIF(Raw!#REF!, "="&amp;$A3)</f>
        <v>#REF!</v>
      </c>
      <c r="DF3" t="e">
        <f>COUNTIF(Raw!#REF!, "="&amp;$A3)</f>
        <v>#REF!</v>
      </c>
      <c r="DG3" t="e">
        <f>COUNTIF(Raw!#REF!, "="&amp;$A3)</f>
        <v>#REF!</v>
      </c>
      <c r="DH3" t="e">
        <f>COUNTIF(Raw!#REF!, "="&amp;$A3)</f>
        <v>#REF!</v>
      </c>
      <c r="DI3" t="e">
        <f>COUNTIF(Raw!#REF!, "="&amp;$A3)</f>
        <v>#REF!</v>
      </c>
      <c r="DJ3" t="e">
        <f>COUNTIF(Raw!#REF!, "="&amp;$A3)</f>
        <v>#REF!</v>
      </c>
      <c r="DK3" t="e">
        <f>COUNTIF(Raw!#REF!, "="&amp;$A3)</f>
        <v>#REF!</v>
      </c>
      <c r="DL3" t="e">
        <f>COUNTIF(Raw!#REF!, "="&amp;$A3)</f>
        <v>#REF!</v>
      </c>
      <c r="DM3" t="e">
        <f>COUNTIF(Raw!#REF!, "="&amp;$A3)</f>
        <v>#REF!</v>
      </c>
      <c r="DN3" t="e">
        <f>COUNTIF(Raw!#REF!, "="&amp;$A3)</f>
        <v>#REF!</v>
      </c>
      <c r="DO3" t="e">
        <f>COUNTIF(Raw!#REF!, "="&amp;$A3)</f>
        <v>#REF!</v>
      </c>
      <c r="DP3" t="e">
        <f>COUNTIF(Raw!#REF!, "="&amp;$A3)</f>
        <v>#REF!</v>
      </c>
      <c r="DQ3" t="e">
        <f>COUNTIF(Raw!#REF!, "="&amp;$A3)</f>
        <v>#REF!</v>
      </c>
      <c r="DR3" t="e">
        <f>COUNTIF(Raw!#REF!, "="&amp;$A3)</f>
        <v>#REF!</v>
      </c>
      <c r="DS3" t="e">
        <f>COUNTIF(Raw!#REF!, "="&amp;$A3)</f>
        <v>#REF!</v>
      </c>
      <c r="DT3" t="e">
        <f>COUNTIF(Raw!#REF!, "="&amp;$A3)</f>
        <v>#REF!</v>
      </c>
      <c r="DU3" t="e">
        <f>COUNTIF(Raw!#REF!, "="&amp;$A3)</f>
        <v>#REF!</v>
      </c>
      <c r="DV3" t="e">
        <f>COUNTIF(Raw!#REF!, "="&amp;$A3)</f>
        <v>#REF!</v>
      </c>
      <c r="DW3" t="e">
        <f>COUNTIF(Raw!#REF!, "="&amp;$A3)</f>
        <v>#REF!</v>
      </c>
      <c r="DX3" t="e">
        <f>COUNTIF(Raw!#REF!, "="&amp;$A3)</f>
        <v>#REF!</v>
      </c>
      <c r="DY3" t="e">
        <f>COUNTIF(Raw!#REF!, "="&amp;$A3)</f>
        <v>#REF!</v>
      </c>
      <c r="DZ3" t="e">
        <f>COUNTIF(Raw!#REF!, "="&amp;$A3)</f>
        <v>#REF!</v>
      </c>
      <c r="EA3" t="e">
        <f>COUNTIF(Raw!#REF!, "="&amp;$A3)</f>
        <v>#REF!</v>
      </c>
      <c r="EB3" t="e">
        <f>COUNTIF(Raw!#REF!, "="&amp;$A3)</f>
        <v>#REF!</v>
      </c>
      <c r="EC3" t="e">
        <f>COUNTIF(Raw!#REF!, "="&amp;$A3)</f>
        <v>#REF!</v>
      </c>
      <c r="ED3" t="e">
        <f>COUNTIF(Raw!#REF!, "="&amp;$A3)</f>
        <v>#REF!</v>
      </c>
      <c r="EE3" t="e">
        <f>COUNTIF(Raw!#REF!, "="&amp;$A3)</f>
        <v>#REF!</v>
      </c>
      <c r="EF3" t="e">
        <f>COUNTIF(Raw!#REF!, "="&amp;$A3)</f>
        <v>#REF!</v>
      </c>
      <c r="EG3" t="e">
        <f>COUNTIF(Raw!#REF!, "="&amp;$A3)</f>
        <v>#REF!</v>
      </c>
      <c r="EH3" t="e">
        <f>COUNTIF(Raw!#REF!, "="&amp;$A3)</f>
        <v>#REF!</v>
      </c>
      <c r="EI3" t="e">
        <f>COUNTIF(Raw!#REF!, "="&amp;$A3)</f>
        <v>#REF!</v>
      </c>
      <c r="EJ3" t="e">
        <f>COUNTIF(Raw!#REF!, "="&amp;$A3)</f>
        <v>#REF!</v>
      </c>
      <c r="EK3" t="e">
        <f>COUNTIF(Raw!#REF!, "="&amp;$A3)</f>
        <v>#REF!</v>
      </c>
      <c r="EL3" t="e">
        <f>COUNTIF(Raw!#REF!, "="&amp;$A3)</f>
        <v>#REF!</v>
      </c>
      <c r="EM3" t="e">
        <f>COUNTIF(Raw!#REF!, "="&amp;$A3)</f>
        <v>#REF!</v>
      </c>
      <c r="EN3" t="e">
        <f>COUNTIF(Raw!#REF!, "="&amp;$A3)</f>
        <v>#REF!</v>
      </c>
      <c r="EO3" t="e">
        <f>COUNTIF(Raw!#REF!, "="&amp;$A3)</f>
        <v>#REF!</v>
      </c>
      <c r="EP3" t="e">
        <f>COUNTIF(Raw!#REF!, "="&amp;$A3)</f>
        <v>#REF!</v>
      </c>
      <c r="EQ3" t="e">
        <f>COUNTIF(Raw!#REF!, "="&amp;$A3)</f>
        <v>#REF!</v>
      </c>
      <c r="ER3" t="e">
        <f>COUNTIF(Raw!#REF!, "="&amp;$A3)</f>
        <v>#REF!</v>
      </c>
      <c r="ES3" t="e">
        <f>COUNTIF(Raw!#REF!, "="&amp;$A3)</f>
        <v>#REF!</v>
      </c>
      <c r="ET3" t="e">
        <f>COUNTIF(Raw!#REF!, "="&amp;$A3)</f>
        <v>#REF!</v>
      </c>
      <c r="EU3" t="e">
        <f>COUNTIF(Raw!#REF!, "="&amp;$A3)</f>
        <v>#REF!</v>
      </c>
      <c r="EV3" t="e">
        <f>COUNTIF(Raw!#REF!, "="&amp;$A3)</f>
        <v>#REF!</v>
      </c>
      <c r="EW3" t="e">
        <f>COUNTIF(Raw!#REF!, "="&amp;$A3)</f>
        <v>#REF!</v>
      </c>
      <c r="EX3" t="e">
        <f>COUNTIF(Raw!#REF!, "="&amp;$A3)</f>
        <v>#REF!</v>
      </c>
      <c r="EY3" t="e">
        <f>COUNTIF(Raw!#REF!, "="&amp;$A3)</f>
        <v>#REF!</v>
      </c>
      <c r="EZ3" t="e">
        <f>COUNTIF(Raw!#REF!, "="&amp;$A3)</f>
        <v>#REF!</v>
      </c>
      <c r="FA3" t="e">
        <f>COUNTIF(Raw!#REF!, "="&amp;$A3)</f>
        <v>#REF!</v>
      </c>
      <c r="FB3" t="e">
        <f>COUNTIF(Raw!#REF!, "="&amp;$A3)</f>
        <v>#REF!</v>
      </c>
      <c r="FC3" t="e">
        <f>COUNTIF(Raw!#REF!, "="&amp;$A3)</f>
        <v>#REF!</v>
      </c>
      <c r="FD3" t="e">
        <f>COUNTIF(Raw!#REF!, "="&amp;$A3)</f>
        <v>#REF!</v>
      </c>
      <c r="FE3" t="e">
        <f>COUNTIF(Raw!#REF!, "="&amp;$A3)</f>
        <v>#REF!</v>
      </c>
      <c r="FF3" t="e">
        <f>COUNTIF(Raw!#REF!, "="&amp;$A3)</f>
        <v>#REF!</v>
      </c>
      <c r="FG3" t="e">
        <f>COUNTIF(Raw!#REF!, "="&amp;$A3)</f>
        <v>#REF!</v>
      </c>
      <c r="FH3" t="e">
        <f>COUNTIF(Raw!#REF!, "="&amp;$A3)</f>
        <v>#REF!</v>
      </c>
      <c r="FI3" t="e">
        <f>COUNTIF(Raw!#REF!, "="&amp;$A3)</f>
        <v>#REF!</v>
      </c>
      <c r="FJ3" t="e">
        <f>COUNTIF(Raw!#REF!, "="&amp;$A3)</f>
        <v>#REF!</v>
      </c>
      <c r="FK3" t="e">
        <f>COUNTIF(Raw!#REF!, "="&amp;$A3)</f>
        <v>#REF!</v>
      </c>
      <c r="FL3" t="e">
        <f>COUNTIF(Raw!#REF!, "="&amp;$A3)</f>
        <v>#REF!</v>
      </c>
      <c r="FM3" t="e">
        <f>COUNTIF(Raw!#REF!, "="&amp;$A3)</f>
        <v>#REF!</v>
      </c>
      <c r="FN3" t="e">
        <f>COUNTIF(Raw!#REF!, "="&amp;$A3)</f>
        <v>#REF!</v>
      </c>
      <c r="FO3" t="e">
        <f>COUNTIF(Raw!#REF!, "="&amp;$A3)</f>
        <v>#REF!</v>
      </c>
      <c r="FP3" t="e">
        <f>COUNTIF(Raw!#REF!, "="&amp;$A3)</f>
        <v>#REF!</v>
      </c>
      <c r="FQ3" t="e">
        <f>COUNTIF(Raw!#REF!, "="&amp;$A3)</f>
        <v>#REF!</v>
      </c>
      <c r="FR3" t="e">
        <f>COUNTIF(Raw!#REF!, "="&amp;$A3)</f>
        <v>#REF!</v>
      </c>
      <c r="FS3" t="e">
        <f>COUNTIF(Raw!#REF!, "="&amp;$A3)</f>
        <v>#REF!</v>
      </c>
      <c r="FT3" t="e">
        <f>COUNTIF(Raw!#REF!, "="&amp;$A3)</f>
        <v>#REF!</v>
      </c>
      <c r="FU3" t="e">
        <f>COUNTIF(Raw!#REF!, "="&amp;$A3)</f>
        <v>#REF!</v>
      </c>
      <c r="FV3" t="e">
        <f>COUNTIF(Raw!#REF!, "="&amp;$A3)</f>
        <v>#REF!</v>
      </c>
      <c r="FW3" t="e">
        <f>COUNTIF(Raw!#REF!, "="&amp;$A3)</f>
        <v>#REF!</v>
      </c>
      <c r="FX3" t="e">
        <f>COUNTIF(Raw!#REF!, "="&amp;$A3)</f>
        <v>#REF!</v>
      </c>
      <c r="FY3" t="e">
        <f>COUNTIF(Raw!#REF!, "="&amp;$A3)</f>
        <v>#REF!</v>
      </c>
      <c r="FZ3" t="e">
        <f>COUNTIF(Raw!#REF!, "="&amp;$A3)</f>
        <v>#REF!</v>
      </c>
      <c r="GA3" t="e">
        <f>COUNTIF(Raw!#REF!, "="&amp;$A3)</f>
        <v>#REF!</v>
      </c>
      <c r="GB3" t="e">
        <f>COUNTIF(Raw!#REF!, "="&amp;$A3)</f>
        <v>#REF!</v>
      </c>
      <c r="GC3" t="e">
        <f>COUNTIF(Raw!#REF!, "="&amp;$A3)</f>
        <v>#REF!</v>
      </c>
      <c r="GD3" t="e">
        <f>COUNTIF(Raw!#REF!, "="&amp;$A3)</f>
        <v>#REF!</v>
      </c>
      <c r="GE3" t="e">
        <f>COUNTIF(Raw!#REF!, "="&amp;$A3)</f>
        <v>#REF!</v>
      </c>
      <c r="GF3" t="e">
        <f>COUNTIF(Raw!#REF!, "="&amp;$A3)</f>
        <v>#REF!</v>
      </c>
      <c r="GG3" t="e">
        <f>COUNTIF(Raw!#REF!, "="&amp;$A3)</f>
        <v>#REF!</v>
      </c>
      <c r="GH3" t="e">
        <f>COUNTIF(Raw!#REF!, "="&amp;$A3)</f>
        <v>#REF!</v>
      </c>
      <c r="GI3" t="e">
        <f>COUNTIF(Raw!#REF!, "="&amp;$A3)</f>
        <v>#REF!</v>
      </c>
      <c r="GJ3" t="e">
        <f>COUNTIF(Raw!#REF!, "="&amp;$A3)</f>
        <v>#REF!</v>
      </c>
      <c r="GK3" t="e">
        <f>COUNTIF(Raw!#REF!, "="&amp;$A3)</f>
        <v>#REF!</v>
      </c>
      <c r="GL3" t="e">
        <f>COUNTIF(Raw!#REF!, "="&amp;$A3)</f>
        <v>#REF!</v>
      </c>
      <c r="GM3" t="e">
        <f>COUNTIF(Raw!#REF!, "="&amp;$A3)</f>
        <v>#REF!</v>
      </c>
      <c r="GN3" t="e">
        <f>COUNTIF(Raw!#REF!, "="&amp;$A3)</f>
        <v>#REF!</v>
      </c>
      <c r="GO3" t="e">
        <f>COUNTIF(Raw!#REF!, "="&amp;$A3)</f>
        <v>#REF!</v>
      </c>
      <c r="GP3" t="e">
        <f>COUNTIF(Raw!#REF!, "="&amp;$A3)</f>
        <v>#REF!</v>
      </c>
      <c r="GQ3" t="e">
        <f>COUNTIF(Raw!#REF!, "="&amp;$A3)</f>
        <v>#REF!</v>
      </c>
      <c r="GR3" t="e">
        <f>COUNTIF(Raw!#REF!, "="&amp;$A3)</f>
        <v>#REF!</v>
      </c>
      <c r="GS3" t="e">
        <f>COUNTIF(Raw!#REF!, "="&amp;$A3)</f>
        <v>#REF!</v>
      </c>
      <c r="GT3" t="e">
        <f>COUNTIF(Raw!#REF!, "="&amp;$A3)</f>
        <v>#REF!</v>
      </c>
      <c r="GU3" t="e">
        <f>COUNTIF(Raw!#REF!, "="&amp;$A3)</f>
        <v>#REF!</v>
      </c>
      <c r="GV3" t="e">
        <f>COUNTIF(Raw!#REF!, "="&amp;$A3)</f>
        <v>#REF!</v>
      </c>
      <c r="GW3" t="e">
        <f>COUNTIF(Raw!#REF!, "="&amp;$A3)</f>
        <v>#REF!</v>
      </c>
      <c r="GX3" t="e">
        <f>COUNTIF(Raw!#REF!, "="&amp;$A3)</f>
        <v>#REF!</v>
      </c>
      <c r="GY3" t="e">
        <f>COUNTIF(Raw!#REF!, "="&amp;$A3)</f>
        <v>#REF!</v>
      </c>
      <c r="GZ3" t="e">
        <f>COUNTIF(Raw!#REF!, "="&amp;$A3)</f>
        <v>#REF!</v>
      </c>
      <c r="HA3" t="e">
        <f>COUNTIF(Raw!#REF!, "="&amp;$A3)</f>
        <v>#REF!</v>
      </c>
      <c r="HB3" t="e">
        <f>COUNTIF(Raw!#REF!, "="&amp;$A3)</f>
        <v>#REF!</v>
      </c>
      <c r="HC3" t="e">
        <f>COUNTIF(Raw!#REF!, "="&amp;$A3)</f>
        <v>#REF!</v>
      </c>
      <c r="HD3" t="e">
        <f>COUNTIF(Raw!#REF!, "="&amp;$A3)</f>
        <v>#REF!</v>
      </c>
      <c r="HE3" t="e">
        <f>COUNTIF(Raw!#REF!, "="&amp;$A3)</f>
        <v>#REF!</v>
      </c>
      <c r="HF3" t="e">
        <f>COUNTIF(Raw!#REF!, "="&amp;$A3)</f>
        <v>#REF!</v>
      </c>
      <c r="HG3" t="e">
        <f>COUNTIF(Raw!#REF!, "="&amp;$A3)</f>
        <v>#REF!</v>
      </c>
      <c r="HH3" t="e">
        <f>COUNTIF(Raw!#REF!, "="&amp;$A3)</f>
        <v>#REF!</v>
      </c>
      <c r="HI3" t="e">
        <f>COUNTIF(Raw!#REF!, "="&amp;$A3)</f>
        <v>#REF!</v>
      </c>
      <c r="HJ3" t="e">
        <f>COUNTIF(Raw!#REF!, "="&amp;$A3)</f>
        <v>#REF!</v>
      </c>
      <c r="HK3" t="e">
        <f>COUNTIF(Raw!#REF!, "="&amp;$A3)</f>
        <v>#REF!</v>
      </c>
      <c r="HL3" t="e">
        <f>COUNTIF(Raw!#REF!, "="&amp;$A3)</f>
        <v>#REF!</v>
      </c>
      <c r="HM3" t="e">
        <f>COUNTIF(Raw!#REF!, "="&amp;$A3)</f>
        <v>#REF!</v>
      </c>
      <c r="HN3" t="e">
        <f>COUNTIF(Raw!#REF!, "="&amp;$A3)</f>
        <v>#REF!</v>
      </c>
      <c r="HO3" t="e">
        <f>COUNTIF(Raw!#REF!, "="&amp;$A3)</f>
        <v>#REF!</v>
      </c>
      <c r="HP3" t="e">
        <f>COUNTIF(Raw!#REF!, "="&amp;$A3)</f>
        <v>#REF!</v>
      </c>
      <c r="HQ3" t="e">
        <f>COUNTIF(Raw!#REF!, "="&amp;$A3)</f>
        <v>#REF!</v>
      </c>
      <c r="HR3" t="e">
        <f>COUNTIF(Raw!#REF!, "="&amp;$A3)</f>
        <v>#REF!</v>
      </c>
      <c r="HS3" t="e">
        <f>COUNTIF(Raw!#REF!, "="&amp;$A3)</f>
        <v>#REF!</v>
      </c>
      <c r="HT3" t="e">
        <f>COUNTIF(Raw!#REF!, "="&amp;$A3)</f>
        <v>#REF!</v>
      </c>
      <c r="HU3" t="e">
        <f>COUNTIF(Raw!#REF!, "="&amp;$A3)</f>
        <v>#REF!</v>
      </c>
      <c r="HV3" t="e">
        <f>COUNTIF(Raw!#REF!, "="&amp;$A3)</f>
        <v>#REF!</v>
      </c>
      <c r="HW3" t="e">
        <f>COUNTIF(Raw!#REF!, "="&amp;$A3)</f>
        <v>#REF!</v>
      </c>
      <c r="HX3" t="e">
        <f>COUNTIF(Raw!#REF!, "="&amp;$A3)</f>
        <v>#REF!</v>
      </c>
      <c r="HY3" t="e">
        <f>COUNTIF(Raw!#REF!, "="&amp;$A3)</f>
        <v>#REF!</v>
      </c>
      <c r="HZ3" t="e">
        <f>COUNTIF(Raw!#REF!, "="&amp;$A3)</f>
        <v>#REF!</v>
      </c>
      <c r="IA3" t="e">
        <f>COUNTIF(Raw!#REF!, "="&amp;$A3)</f>
        <v>#REF!</v>
      </c>
      <c r="IB3">
        <f>COUNTIF(Raw!BN$2:BN$101, "="&amp;$A3)</f>
        <v>22</v>
      </c>
      <c r="IC3">
        <f>COUNTIF(Raw!BO$2:BO$101, "="&amp;$A3)</f>
        <v>0</v>
      </c>
      <c r="ID3">
        <f>COUNTIF(Raw!BP$2:BP$101, "="&amp;$A3)</f>
        <v>0</v>
      </c>
      <c r="IE3">
        <f>COUNTIF(Raw!BQ$2:BQ$101, "="&amp;$A3)</f>
        <v>12</v>
      </c>
      <c r="IF3">
        <f>COUNTIF(Raw!BR$2:BR$101, "="&amp;$A3)</f>
        <v>0</v>
      </c>
      <c r="IG3">
        <f>COUNTIF(Raw!BS$2:BS$101, "="&amp;$A3)</f>
        <v>0</v>
      </c>
      <c r="IH3">
        <f>COUNTIF(Raw!BT$2:BT$101, "="&amp;$A3)</f>
        <v>0</v>
      </c>
      <c r="II3">
        <f>COUNTIF(Raw!BU$2:BU$101, "="&amp;$A3)</f>
        <v>0</v>
      </c>
      <c r="IM3">
        <v>5</v>
      </c>
    </row>
    <row r="4" spans="1:490" x14ac:dyDescent="0.25">
      <c r="A4">
        <v>4</v>
      </c>
      <c r="B4">
        <f>COUNTIF(Raw!A$2:A$101, "="&amp;$A4)</f>
        <v>29</v>
      </c>
      <c r="C4">
        <f>COUNTIF(Raw!B$2:B$101, "="&amp;$A4)</f>
        <v>0</v>
      </c>
      <c r="D4">
        <f>COUNTIF(Raw!C$2:C$101, "="&amp;$A4)</f>
        <v>14</v>
      </c>
      <c r="E4">
        <f>COUNTIF(Raw!D$2:D$101, "="&amp;$A4)</f>
        <v>24</v>
      </c>
      <c r="F4">
        <f>COUNTIF(Raw!E$2:E$101, "="&amp;$A4)</f>
        <v>19</v>
      </c>
      <c r="G4">
        <f>COUNTIF(Raw!F$2:F$101, "="&amp;$A4)</f>
        <v>0</v>
      </c>
      <c r="H4">
        <f>COUNTIF(Raw!G$2:G$101, "="&amp;$A4)</f>
        <v>34</v>
      </c>
      <c r="I4">
        <f>COUNTIF(Raw!H$2:H$101, "="&amp;$A4)</f>
        <v>23</v>
      </c>
      <c r="J4">
        <f>COUNTIF(Raw!I$2:I$101, "="&amp;$A4)</f>
        <v>24</v>
      </c>
      <c r="K4">
        <f>COUNTIF(Raw!J$2:J$101, "="&amp;$A4)</f>
        <v>0</v>
      </c>
      <c r="L4">
        <f>COUNTIF(Raw!K$2:K$101, "="&amp;$A4)</f>
        <v>0</v>
      </c>
      <c r="M4">
        <f>COUNTIF(Raw!L$2:L$101, "="&amp;$A4)</f>
        <v>0</v>
      </c>
      <c r="N4">
        <f>COUNTIF(Raw!M$2:M$101, "="&amp;$A4)</f>
        <v>0</v>
      </c>
      <c r="O4">
        <f>COUNTIF(Raw!N$2:N$101, "="&amp;$A4)</f>
        <v>25</v>
      </c>
      <c r="P4">
        <f>COUNTIF(Raw!O$2:O$101, "="&amp;$A4)</f>
        <v>0</v>
      </c>
      <c r="Q4">
        <f>COUNTIF(Raw!P$2:P$101, "="&amp;$A4)</f>
        <v>22</v>
      </c>
      <c r="R4">
        <f>COUNTIF(Raw!Q$2:Q$101, "="&amp;$A4)</f>
        <v>19</v>
      </c>
      <c r="S4">
        <f>COUNTIF(Raw!R$2:R$101, "="&amp;$A4)</f>
        <v>24</v>
      </c>
      <c r="T4">
        <f>COUNTIF(Raw!S$2:S$101, "="&amp;$A4)</f>
        <v>0</v>
      </c>
      <c r="U4">
        <f>COUNTIF(Raw!T$2:T$101, "="&amp;$A4)</f>
        <v>30</v>
      </c>
      <c r="V4">
        <f>COUNTIF(Raw!U$2:U$101, "="&amp;$A4)</f>
        <v>26</v>
      </c>
      <c r="W4">
        <f>COUNTIF(Raw!V$2:V$101, "="&amp;$A4)</f>
        <v>21</v>
      </c>
      <c r="X4">
        <f>COUNTIF(Raw!W$2:W$101, "="&amp;$A4)</f>
        <v>0</v>
      </c>
      <c r="Y4">
        <f>COUNTIF(Raw!X$2:X$101, "="&amp;$A4)</f>
        <v>0</v>
      </c>
      <c r="Z4">
        <f>COUNTIF(Raw!Y$2:Y$101, "="&amp;$A4)</f>
        <v>0</v>
      </c>
      <c r="AA4">
        <f>COUNTIF(Raw!Z$2:Z$101, "="&amp;$A4)</f>
        <v>0</v>
      </c>
      <c r="AB4">
        <f>COUNTIF(Raw!AA$2:AA$101, "="&amp;$A4)</f>
        <v>28</v>
      </c>
      <c r="AC4">
        <f>COUNTIF(Raw!AB$2:AB$101, "="&amp;$A4)</f>
        <v>0</v>
      </c>
      <c r="AD4">
        <f>COUNTIF(Raw!AC$2:AC$101, "="&amp;$A4)</f>
        <v>21</v>
      </c>
      <c r="AE4">
        <f>COUNTIF(Raw!AD$2:AD$101, "="&amp;$A4)</f>
        <v>17</v>
      </c>
      <c r="AF4">
        <f>COUNTIF(Raw!AE$2:AE$101, "="&amp;$A4)</f>
        <v>13</v>
      </c>
      <c r="AG4">
        <f>COUNTIF(Raw!AF$2:AF$101, "="&amp;$A4)</f>
        <v>0</v>
      </c>
      <c r="AH4">
        <f>COUNTIF(Raw!AG$2:AG$101, "="&amp;$A4)</f>
        <v>40</v>
      </c>
      <c r="AI4">
        <f>COUNTIF(Raw!AH$2:AH$101, "="&amp;$A4)</f>
        <v>34</v>
      </c>
      <c r="AJ4">
        <f>COUNTIF(Raw!AI$2:AI$101, "="&amp;$A4)</f>
        <v>29</v>
      </c>
      <c r="AK4">
        <f>COUNTIF(Raw!AJ$2:AJ$101, "="&amp;$A4)</f>
        <v>0</v>
      </c>
      <c r="AL4">
        <f>COUNTIF(Raw!AK$2:AK$101, "="&amp;$A4)</f>
        <v>0</v>
      </c>
      <c r="AM4">
        <f>COUNTIF(Raw!AL$2:AL$101, "="&amp;$A4)</f>
        <v>0</v>
      </c>
      <c r="AN4">
        <f>COUNTIF(Raw!AM$2:AM$101, "="&amp;$A4)</f>
        <v>0</v>
      </c>
      <c r="AO4">
        <f>COUNTIF(Raw!AN$2:AN$101, "="&amp;$A4)</f>
        <v>41</v>
      </c>
      <c r="AP4">
        <f>COUNTIF(Raw!AO$2:AO$101, "="&amp;$A4)</f>
        <v>0</v>
      </c>
      <c r="AQ4">
        <f>COUNTIF(Raw!AP$2:AP$101, "="&amp;$A4)</f>
        <v>19</v>
      </c>
      <c r="AR4">
        <f>COUNTIF(Raw!AQ$2:AQ$101, "="&amp;$A4)</f>
        <v>22</v>
      </c>
      <c r="AS4">
        <f>COUNTIF(Raw!AR$2:AR$101, "="&amp;$A4)</f>
        <v>23</v>
      </c>
      <c r="AT4">
        <f>COUNTIF(Raw!AS$2:AS$101, "="&amp;$A4)</f>
        <v>1</v>
      </c>
      <c r="AU4">
        <f>COUNTIF(Raw!AT$2:AT$101, "="&amp;$A4)</f>
        <v>38</v>
      </c>
      <c r="AV4">
        <f>COUNTIF(Raw!AU$2:AU$101, "="&amp;$A4)</f>
        <v>29</v>
      </c>
      <c r="AW4">
        <f>COUNTIF(Raw!AV$2:AV$101, "="&amp;$A4)</f>
        <v>37</v>
      </c>
      <c r="AX4">
        <f>COUNTIF(Raw!AW$2:AW$101, "="&amp;$A4)</f>
        <v>0</v>
      </c>
      <c r="AY4">
        <f>COUNTIF(Raw!AX$2:AX$101, "="&amp;$A4)</f>
        <v>0</v>
      </c>
      <c r="AZ4">
        <f>COUNTIF(Raw!AY$2:AY$101, "="&amp;$A4)</f>
        <v>0</v>
      </c>
      <c r="BA4">
        <f>COUNTIF(Raw!AZ$2:AZ$101, "="&amp;$A4)</f>
        <v>0</v>
      </c>
      <c r="BB4">
        <f>COUNTIF(Raw!BA$2:BA$101, "="&amp;$A4)</f>
        <v>25</v>
      </c>
      <c r="BC4">
        <f>COUNTIF(Raw!BB$2:BB$101, "="&amp;$A4)</f>
        <v>0</v>
      </c>
      <c r="BD4">
        <f>COUNTIF(Raw!BC$2:BC$101, "="&amp;$A4)</f>
        <v>27</v>
      </c>
      <c r="BE4">
        <f>COUNTIF(Raw!BD$2:BD$101, "="&amp;$A4)</f>
        <v>19</v>
      </c>
      <c r="BF4">
        <f>COUNTIF(Raw!BE$2:BE$101, "="&amp;$A4)</f>
        <v>21</v>
      </c>
      <c r="BG4">
        <f>COUNTIF(Raw!BF$2:BF$101, "="&amp;$A4)</f>
        <v>0</v>
      </c>
      <c r="BH4">
        <f>COUNTIF(Raw!BG$2:BG$101, "="&amp;$A4)</f>
        <v>32</v>
      </c>
      <c r="BI4">
        <f>COUNTIF(Raw!BH$2:BH$101, "="&amp;$A4)</f>
        <v>19</v>
      </c>
      <c r="BJ4">
        <f>COUNTIF(Raw!BI$2:BI$101, "="&amp;$A4)</f>
        <v>28</v>
      </c>
      <c r="BK4">
        <f>COUNTIF(Raw!BJ$2:BJ$101, "="&amp;$A4)</f>
        <v>0</v>
      </c>
      <c r="BL4">
        <f>COUNTIF(Raw!BK$2:BK$101, "="&amp;$A4)</f>
        <v>0</v>
      </c>
      <c r="BM4">
        <f>COUNTIF(Raw!BL$2:BL$101, "="&amp;$A4)</f>
        <v>0</v>
      </c>
      <c r="BN4">
        <f>COUNTIF(Raw!BM$2:BM$101, "="&amp;$A4)</f>
        <v>0</v>
      </c>
      <c r="BO4" t="e">
        <f>COUNTIF(Raw!#REF!, "="&amp;$A4)</f>
        <v>#REF!</v>
      </c>
      <c r="BP4" t="e">
        <f>COUNTIF(Raw!#REF!, "="&amp;$A4)</f>
        <v>#REF!</v>
      </c>
      <c r="BQ4" t="e">
        <f>COUNTIF(Raw!#REF!, "="&amp;$A4)</f>
        <v>#REF!</v>
      </c>
      <c r="BR4" t="e">
        <f>COUNTIF(Raw!#REF!, "="&amp;$A4)</f>
        <v>#REF!</v>
      </c>
      <c r="BS4" t="e">
        <f>COUNTIF(Raw!#REF!, "="&amp;$A4)</f>
        <v>#REF!</v>
      </c>
      <c r="BT4" t="e">
        <f>COUNTIF(Raw!#REF!, "="&amp;$A4)</f>
        <v>#REF!</v>
      </c>
      <c r="BU4" t="e">
        <f>COUNTIF(Raw!#REF!, "="&amp;$A4)</f>
        <v>#REF!</v>
      </c>
      <c r="BV4" t="e">
        <f>COUNTIF(Raw!#REF!, "="&amp;$A4)</f>
        <v>#REF!</v>
      </c>
      <c r="BW4" t="e">
        <f>COUNTIF(Raw!#REF!, "="&amp;$A4)</f>
        <v>#REF!</v>
      </c>
      <c r="BX4" t="e">
        <f>COUNTIF(Raw!#REF!, "="&amp;$A4)</f>
        <v>#REF!</v>
      </c>
      <c r="BY4" t="e">
        <f>COUNTIF(Raw!#REF!, "="&amp;$A4)</f>
        <v>#REF!</v>
      </c>
      <c r="BZ4" t="e">
        <f>COUNTIF(Raw!#REF!, "="&amp;$A4)</f>
        <v>#REF!</v>
      </c>
      <c r="CA4" t="e">
        <f>COUNTIF(Raw!#REF!, "="&amp;$A4)</f>
        <v>#REF!</v>
      </c>
      <c r="CB4" t="e">
        <f>COUNTIF(Raw!#REF!, "="&amp;$A4)</f>
        <v>#REF!</v>
      </c>
      <c r="CC4" t="e">
        <f>COUNTIF(Raw!#REF!, "="&amp;$A4)</f>
        <v>#REF!</v>
      </c>
      <c r="CD4" t="e">
        <f>COUNTIF(Raw!#REF!, "="&amp;$A4)</f>
        <v>#REF!</v>
      </c>
      <c r="CE4" t="e">
        <f>COUNTIF(Raw!#REF!, "="&amp;$A4)</f>
        <v>#REF!</v>
      </c>
      <c r="CF4" t="e">
        <f>COUNTIF(Raw!#REF!, "="&amp;$A4)</f>
        <v>#REF!</v>
      </c>
      <c r="CG4" t="e">
        <f>COUNTIF(Raw!#REF!, "="&amp;$A4)</f>
        <v>#REF!</v>
      </c>
      <c r="CH4" t="e">
        <f>COUNTIF(Raw!#REF!, "="&amp;$A4)</f>
        <v>#REF!</v>
      </c>
      <c r="CI4" t="e">
        <f>COUNTIF(Raw!#REF!, "="&amp;$A4)</f>
        <v>#REF!</v>
      </c>
      <c r="CJ4" t="e">
        <f>COUNTIF(Raw!#REF!, "="&amp;$A4)</f>
        <v>#REF!</v>
      </c>
      <c r="CK4" t="e">
        <f>COUNTIF(Raw!#REF!, "="&amp;$A4)</f>
        <v>#REF!</v>
      </c>
      <c r="CL4" t="e">
        <f>COUNTIF(Raw!#REF!, "="&amp;$A4)</f>
        <v>#REF!</v>
      </c>
      <c r="CM4" t="e">
        <f>COUNTIF(Raw!#REF!, "="&amp;$A4)</f>
        <v>#REF!</v>
      </c>
      <c r="CN4" t="e">
        <f>COUNTIF(Raw!#REF!, "="&amp;$A4)</f>
        <v>#REF!</v>
      </c>
      <c r="CO4" t="e">
        <f>COUNTIF(Raw!#REF!, "="&amp;$A4)</f>
        <v>#REF!</v>
      </c>
      <c r="CP4" t="e">
        <f>COUNTIF(Raw!#REF!, "="&amp;$A4)</f>
        <v>#REF!</v>
      </c>
      <c r="CQ4" t="e">
        <f>COUNTIF(Raw!#REF!, "="&amp;$A4)</f>
        <v>#REF!</v>
      </c>
      <c r="CR4" t="e">
        <f>COUNTIF(Raw!#REF!, "="&amp;$A4)</f>
        <v>#REF!</v>
      </c>
      <c r="CS4" t="e">
        <f>COUNTIF(Raw!#REF!, "="&amp;$A4)</f>
        <v>#REF!</v>
      </c>
      <c r="CT4" t="e">
        <f>COUNTIF(Raw!#REF!, "="&amp;$A4)</f>
        <v>#REF!</v>
      </c>
      <c r="CU4" t="e">
        <f>COUNTIF(Raw!#REF!, "="&amp;$A4)</f>
        <v>#REF!</v>
      </c>
      <c r="CV4" t="e">
        <f>COUNTIF(Raw!#REF!, "="&amp;$A4)</f>
        <v>#REF!</v>
      </c>
      <c r="CW4" t="e">
        <f>COUNTIF(Raw!#REF!, "="&amp;$A4)</f>
        <v>#REF!</v>
      </c>
      <c r="CX4" t="e">
        <f>COUNTIF(Raw!#REF!, "="&amp;$A4)</f>
        <v>#REF!</v>
      </c>
      <c r="CY4" t="e">
        <f>COUNTIF(Raw!#REF!, "="&amp;$A4)</f>
        <v>#REF!</v>
      </c>
      <c r="CZ4" t="e">
        <f>COUNTIF(Raw!#REF!, "="&amp;$A4)</f>
        <v>#REF!</v>
      </c>
      <c r="DA4" t="e">
        <f>COUNTIF(Raw!#REF!, "="&amp;$A4)</f>
        <v>#REF!</v>
      </c>
      <c r="DB4" t="e">
        <f>COUNTIF(Raw!#REF!, "="&amp;$A4)</f>
        <v>#REF!</v>
      </c>
      <c r="DC4" t="e">
        <f>COUNTIF(Raw!#REF!, "="&amp;$A4)</f>
        <v>#REF!</v>
      </c>
      <c r="DD4" t="e">
        <f>COUNTIF(Raw!#REF!, "="&amp;$A4)</f>
        <v>#REF!</v>
      </c>
      <c r="DE4" t="e">
        <f>COUNTIF(Raw!#REF!, "="&amp;$A4)</f>
        <v>#REF!</v>
      </c>
      <c r="DF4" t="e">
        <f>COUNTIF(Raw!#REF!, "="&amp;$A4)</f>
        <v>#REF!</v>
      </c>
      <c r="DG4" t="e">
        <f>COUNTIF(Raw!#REF!, "="&amp;$A4)</f>
        <v>#REF!</v>
      </c>
      <c r="DH4" t="e">
        <f>COUNTIF(Raw!#REF!, "="&amp;$A4)</f>
        <v>#REF!</v>
      </c>
      <c r="DI4" t="e">
        <f>COUNTIF(Raw!#REF!, "="&amp;$A4)</f>
        <v>#REF!</v>
      </c>
      <c r="DJ4" t="e">
        <f>COUNTIF(Raw!#REF!, "="&amp;$A4)</f>
        <v>#REF!</v>
      </c>
      <c r="DK4" t="e">
        <f>COUNTIF(Raw!#REF!, "="&amp;$A4)</f>
        <v>#REF!</v>
      </c>
      <c r="DL4" t="e">
        <f>COUNTIF(Raw!#REF!, "="&amp;$A4)</f>
        <v>#REF!</v>
      </c>
      <c r="DM4" t="e">
        <f>COUNTIF(Raw!#REF!, "="&amp;$A4)</f>
        <v>#REF!</v>
      </c>
      <c r="DN4" t="e">
        <f>COUNTIF(Raw!#REF!, "="&amp;$A4)</f>
        <v>#REF!</v>
      </c>
      <c r="DO4" t="e">
        <f>COUNTIF(Raw!#REF!, "="&amp;$A4)</f>
        <v>#REF!</v>
      </c>
      <c r="DP4" t="e">
        <f>COUNTIF(Raw!#REF!, "="&amp;$A4)</f>
        <v>#REF!</v>
      </c>
      <c r="DQ4" t="e">
        <f>COUNTIF(Raw!#REF!, "="&amp;$A4)</f>
        <v>#REF!</v>
      </c>
      <c r="DR4" t="e">
        <f>COUNTIF(Raw!#REF!, "="&amp;$A4)</f>
        <v>#REF!</v>
      </c>
      <c r="DS4" t="e">
        <f>COUNTIF(Raw!#REF!, "="&amp;$A4)</f>
        <v>#REF!</v>
      </c>
      <c r="DT4" t="e">
        <f>COUNTIF(Raw!#REF!, "="&amp;$A4)</f>
        <v>#REF!</v>
      </c>
      <c r="DU4" t="e">
        <f>COUNTIF(Raw!#REF!, "="&amp;$A4)</f>
        <v>#REF!</v>
      </c>
      <c r="DV4" t="e">
        <f>COUNTIF(Raw!#REF!, "="&amp;$A4)</f>
        <v>#REF!</v>
      </c>
      <c r="DW4" t="e">
        <f>COUNTIF(Raw!#REF!, "="&amp;$A4)</f>
        <v>#REF!</v>
      </c>
      <c r="DX4" t="e">
        <f>COUNTIF(Raw!#REF!, "="&amp;$A4)</f>
        <v>#REF!</v>
      </c>
      <c r="DY4" t="e">
        <f>COUNTIF(Raw!#REF!, "="&amp;$A4)</f>
        <v>#REF!</v>
      </c>
      <c r="DZ4" t="e">
        <f>COUNTIF(Raw!#REF!, "="&amp;$A4)</f>
        <v>#REF!</v>
      </c>
      <c r="EA4" t="e">
        <f>COUNTIF(Raw!#REF!, "="&amp;$A4)</f>
        <v>#REF!</v>
      </c>
      <c r="EB4" t="e">
        <f>COUNTIF(Raw!#REF!, "="&amp;$A4)</f>
        <v>#REF!</v>
      </c>
      <c r="EC4" t="e">
        <f>COUNTIF(Raw!#REF!, "="&amp;$A4)</f>
        <v>#REF!</v>
      </c>
      <c r="ED4" t="e">
        <f>COUNTIF(Raw!#REF!, "="&amp;$A4)</f>
        <v>#REF!</v>
      </c>
      <c r="EE4" t="e">
        <f>COUNTIF(Raw!#REF!, "="&amp;$A4)</f>
        <v>#REF!</v>
      </c>
      <c r="EF4" t="e">
        <f>COUNTIF(Raw!#REF!, "="&amp;$A4)</f>
        <v>#REF!</v>
      </c>
      <c r="EG4" t="e">
        <f>COUNTIF(Raw!#REF!, "="&amp;$A4)</f>
        <v>#REF!</v>
      </c>
      <c r="EH4" t="e">
        <f>COUNTIF(Raw!#REF!, "="&amp;$A4)</f>
        <v>#REF!</v>
      </c>
      <c r="EI4" t="e">
        <f>COUNTIF(Raw!#REF!, "="&amp;$A4)</f>
        <v>#REF!</v>
      </c>
      <c r="EJ4" t="e">
        <f>COUNTIF(Raw!#REF!, "="&amp;$A4)</f>
        <v>#REF!</v>
      </c>
      <c r="EK4" t="e">
        <f>COUNTIF(Raw!#REF!, "="&amp;$A4)</f>
        <v>#REF!</v>
      </c>
      <c r="EL4" t="e">
        <f>COUNTIF(Raw!#REF!, "="&amp;$A4)</f>
        <v>#REF!</v>
      </c>
      <c r="EM4" t="e">
        <f>COUNTIF(Raw!#REF!, "="&amp;$A4)</f>
        <v>#REF!</v>
      </c>
      <c r="EN4" t="e">
        <f>COUNTIF(Raw!#REF!, "="&amp;$A4)</f>
        <v>#REF!</v>
      </c>
      <c r="EO4" t="e">
        <f>COUNTIF(Raw!#REF!, "="&amp;$A4)</f>
        <v>#REF!</v>
      </c>
      <c r="EP4" t="e">
        <f>COUNTIF(Raw!#REF!, "="&amp;$A4)</f>
        <v>#REF!</v>
      </c>
      <c r="EQ4" t="e">
        <f>COUNTIF(Raw!#REF!, "="&amp;$A4)</f>
        <v>#REF!</v>
      </c>
      <c r="ER4" t="e">
        <f>COUNTIF(Raw!#REF!, "="&amp;$A4)</f>
        <v>#REF!</v>
      </c>
      <c r="ES4" t="e">
        <f>COUNTIF(Raw!#REF!, "="&amp;$A4)</f>
        <v>#REF!</v>
      </c>
      <c r="ET4" t="e">
        <f>COUNTIF(Raw!#REF!, "="&amp;$A4)</f>
        <v>#REF!</v>
      </c>
      <c r="EU4" t="e">
        <f>COUNTIF(Raw!#REF!, "="&amp;$A4)</f>
        <v>#REF!</v>
      </c>
      <c r="EV4" t="e">
        <f>COUNTIF(Raw!#REF!, "="&amp;$A4)</f>
        <v>#REF!</v>
      </c>
      <c r="EW4" t="e">
        <f>COUNTIF(Raw!#REF!, "="&amp;$A4)</f>
        <v>#REF!</v>
      </c>
      <c r="EX4" t="e">
        <f>COUNTIF(Raw!#REF!, "="&amp;$A4)</f>
        <v>#REF!</v>
      </c>
      <c r="EY4" t="e">
        <f>COUNTIF(Raw!#REF!, "="&amp;$A4)</f>
        <v>#REF!</v>
      </c>
      <c r="EZ4" t="e">
        <f>COUNTIF(Raw!#REF!, "="&amp;$A4)</f>
        <v>#REF!</v>
      </c>
      <c r="FA4" t="e">
        <f>COUNTIF(Raw!#REF!, "="&amp;$A4)</f>
        <v>#REF!</v>
      </c>
      <c r="FB4" t="e">
        <f>COUNTIF(Raw!#REF!, "="&amp;$A4)</f>
        <v>#REF!</v>
      </c>
      <c r="FC4" t="e">
        <f>COUNTIF(Raw!#REF!, "="&amp;$A4)</f>
        <v>#REF!</v>
      </c>
      <c r="FD4" t="e">
        <f>COUNTIF(Raw!#REF!, "="&amp;$A4)</f>
        <v>#REF!</v>
      </c>
      <c r="FE4" t="e">
        <f>COUNTIF(Raw!#REF!, "="&amp;$A4)</f>
        <v>#REF!</v>
      </c>
      <c r="FF4" t="e">
        <f>COUNTIF(Raw!#REF!, "="&amp;$A4)</f>
        <v>#REF!</v>
      </c>
      <c r="FG4" t="e">
        <f>COUNTIF(Raw!#REF!, "="&amp;$A4)</f>
        <v>#REF!</v>
      </c>
      <c r="FH4" t="e">
        <f>COUNTIF(Raw!#REF!, "="&amp;$A4)</f>
        <v>#REF!</v>
      </c>
      <c r="FI4" t="e">
        <f>COUNTIF(Raw!#REF!, "="&amp;$A4)</f>
        <v>#REF!</v>
      </c>
      <c r="FJ4" t="e">
        <f>COUNTIF(Raw!#REF!, "="&amp;$A4)</f>
        <v>#REF!</v>
      </c>
      <c r="FK4" t="e">
        <f>COUNTIF(Raw!#REF!, "="&amp;$A4)</f>
        <v>#REF!</v>
      </c>
      <c r="FL4" t="e">
        <f>COUNTIF(Raw!#REF!, "="&amp;$A4)</f>
        <v>#REF!</v>
      </c>
      <c r="FM4" t="e">
        <f>COUNTIF(Raw!#REF!, "="&amp;$A4)</f>
        <v>#REF!</v>
      </c>
      <c r="FN4" t="e">
        <f>COUNTIF(Raw!#REF!, "="&amp;$A4)</f>
        <v>#REF!</v>
      </c>
      <c r="FO4" t="e">
        <f>COUNTIF(Raw!#REF!, "="&amp;$A4)</f>
        <v>#REF!</v>
      </c>
      <c r="FP4" t="e">
        <f>COUNTIF(Raw!#REF!, "="&amp;$A4)</f>
        <v>#REF!</v>
      </c>
      <c r="FQ4" t="e">
        <f>COUNTIF(Raw!#REF!, "="&amp;$A4)</f>
        <v>#REF!</v>
      </c>
      <c r="FR4" t="e">
        <f>COUNTIF(Raw!#REF!, "="&amp;$A4)</f>
        <v>#REF!</v>
      </c>
      <c r="FS4" t="e">
        <f>COUNTIF(Raw!#REF!, "="&amp;$A4)</f>
        <v>#REF!</v>
      </c>
      <c r="FT4" t="e">
        <f>COUNTIF(Raw!#REF!, "="&amp;$A4)</f>
        <v>#REF!</v>
      </c>
      <c r="FU4" t="e">
        <f>COUNTIF(Raw!#REF!, "="&amp;$A4)</f>
        <v>#REF!</v>
      </c>
      <c r="FV4" t="e">
        <f>COUNTIF(Raw!#REF!, "="&amp;$A4)</f>
        <v>#REF!</v>
      </c>
      <c r="FW4" t="e">
        <f>COUNTIF(Raw!#REF!, "="&amp;$A4)</f>
        <v>#REF!</v>
      </c>
      <c r="FX4" t="e">
        <f>COUNTIF(Raw!#REF!, "="&amp;$A4)</f>
        <v>#REF!</v>
      </c>
      <c r="FY4" t="e">
        <f>COUNTIF(Raw!#REF!, "="&amp;$A4)</f>
        <v>#REF!</v>
      </c>
      <c r="FZ4" t="e">
        <f>COUNTIF(Raw!#REF!, "="&amp;$A4)</f>
        <v>#REF!</v>
      </c>
      <c r="GA4" t="e">
        <f>COUNTIF(Raw!#REF!, "="&amp;$A4)</f>
        <v>#REF!</v>
      </c>
      <c r="GB4" t="e">
        <f>COUNTIF(Raw!#REF!, "="&amp;$A4)</f>
        <v>#REF!</v>
      </c>
      <c r="GC4" t="e">
        <f>COUNTIF(Raw!#REF!, "="&amp;$A4)</f>
        <v>#REF!</v>
      </c>
      <c r="GD4" t="e">
        <f>COUNTIF(Raw!#REF!, "="&amp;$A4)</f>
        <v>#REF!</v>
      </c>
      <c r="GE4" t="e">
        <f>COUNTIF(Raw!#REF!, "="&amp;$A4)</f>
        <v>#REF!</v>
      </c>
      <c r="GF4" t="e">
        <f>COUNTIF(Raw!#REF!, "="&amp;$A4)</f>
        <v>#REF!</v>
      </c>
      <c r="GG4" t="e">
        <f>COUNTIF(Raw!#REF!, "="&amp;$A4)</f>
        <v>#REF!</v>
      </c>
      <c r="GH4" t="e">
        <f>COUNTIF(Raw!#REF!, "="&amp;$A4)</f>
        <v>#REF!</v>
      </c>
      <c r="GI4" t="e">
        <f>COUNTIF(Raw!#REF!, "="&amp;$A4)</f>
        <v>#REF!</v>
      </c>
      <c r="GJ4" t="e">
        <f>COUNTIF(Raw!#REF!, "="&amp;$A4)</f>
        <v>#REF!</v>
      </c>
      <c r="GK4" t="e">
        <f>COUNTIF(Raw!#REF!, "="&amp;$A4)</f>
        <v>#REF!</v>
      </c>
      <c r="GL4" t="e">
        <f>COUNTIF(Raw!#REF!, "="&amp;$A4)</f>
        <v>#REF!</v>
      </c>
      <c r="GM4" t="e">
        <f>COUNTIF(Raw!#REF!, "="&amp;$A4)</f>
        <v>#REF!</v>
      </c>
      <c r="GN4" t="e">
        <f>COUNTIF(Raw!#REF!, "="&amp;$A4)</f>
        <v>#REF!</v>
      </c>
      <c r="GO4" t="e">
        <f>COUNTIF(Raw!#REF!, "="&amp;$A4)</f>
        <v>#REF!</v>
      </c>
      <c r="GP4" t="e">
        <f>COUNTIF(Raw!#REF!, "="&amp;$A4)</f>
        <v>#REF!</v>
      </c>
      <c r="GQ4" t="e">
        <f>COUNTIF(Raw!#REF!, "="&amp;$A4)</f>
        <v>#REF!</v>
      </c>
      <c r="GR4" t="e">
        <f>COUNTIF(Raw!#REF!, "="&amp;$A4)</f>
        <v>#REF!</v>
      </c>
      <c r="GS4" t="e">
        <f>COUNTIF(Raw!#REF!, "="&amp;$A4)</f>
        <v>#REF!</v>
      </c>
      <c r="GT4" t="e">
        <f>COUNTIF(Raw!#REF!, "="&amp;$A4)</f>
        <v>#REF!</v>
      </c>
      <c r="GU4" t="e">
        <f>COUNTIF(Raw!#REF!, "="&amp;$A4)</f>
        <v>#REF!</v>
      </c>
      <c r="GV4" t="e">
        <f>COUNTIF(Raw!#REF!, "="&amp;$A4)</f>
        <v>#REF!</v>
      </c>
      <c r="GW4" t="e">
        <f>COUNTIF(Raw!#REF!, "="&amp;$A4)</f>
        <v>#REF!</v>
      </c>
      <c r="GX4" t="e">
        <f>COUNTIF(Raw!#REF!, "="&amp;$A4)</f>
        <v>#REF!</v>
      </c>
      <c r="GY4" t="e">
        <f>COUNTIF(Raw!#REF!, "="&amp;$A4)</f>
        <v>#REF!</v>
      </c>
      <c r="GZ4" t="e">
        <f>COUNTIF(Raw!#REF!, "="&amp;$A4)</f>
        <v>#REF!</v>
      </c>
      <c r="HA4" t="e">
        <f>COUNTIF(Raw!#REF!, "="&amp;$A4)</f>
        <v>#REF!</v>
      </c>
      <c r="HB4" t="e">
        <f>COUNTIF(Raw!#REF!, "="&amp;$A4)</f>
        <v>#REF!</v>
      </c>
      <c r="HC4" t="e">
        <f>COUNTIF(Raw!#REF!, "="&amp;$A4)</f>
        <v>#REF!</v>
      </c>
      <c r="HD4" t="e">
        <f>COUNTIF(Raw!#REF!, "="&amp;$A4)</f>
        <v>#REF!</v>
      </c>
      <c r="HE4" t="e">
        <f>COUNTIF(Raw!#REF!, "="&amp;$A4)</f>
        <v>#REF!</v>
      </c>
      <c r="HF4" t="e">
        <f>COUNTIF(Raw!#REF!, "="&amp;$A4)</f>
        <v>#REF!</v>
      </c>
      <c r="HG4" t="e">
        <f>COUNTIF(Raw!#REF!, "="&amp;$A4)</f>
        <v>#REF!</v>
      </c>
      <c r="HH4" t="e">
        <f>COUNTIF(Raw!#REF!, "="&amp;$A4)</f>
        <v>#REF!</v>
      </c>
      <c r="HI4" t="e">
        <f>COUNTIF(Raw!#REF!, "="&amp;$A4)</f>
        <v>#REF!</v>
      </c>
      <c r="HJ4" t="e">
        <f>COUNTIF(Raw!#REF!, "="&amp;$A4)</f>
        <v>#REF!</v>
      </c>
      <c r="HK4" t="e">
        <f>COUNTIF(Raw!#REF!, "="&amp;$A4)</f>
        <v>#REF!</v>
      </c>
      <c r="HL4" t="e">
        <f>COUNTIF(Raw!#REF!, "="&amp;$A4)</f>
        <v>#REF!</v>
      </c>
      <c r="HM4" t="e">
        <f>COUNTIF(Raw!#REF!, "="&amp;$A4)</f>
        <v>#REF!</v>
      </c>
      <c r="HN4" t="e">
        <f>COUNTIF(Raw!#REF!, "="&amp;$A4)</f>
        <v>#REF!</v>
      </c>
      <c r="HO4" t="e">
        <f>COUNTIF(Raw!#REF!, "="&amp;$A4)</f>
        <v>#REF!</v>
      </c>
      <c r="HP4" t="e">
        <f>COUNTIF(Raw!#REF!, "="&amp;$A4)</f>
        <v>#REF!</v>
      </c>
      <c r="HQ4" t="e">
        <f>COUNTIF(Raw!#REF!, "="&amp;$A4)</f>
        <v>#REF!</v>
      </c>
      <c r="HR4" t="e">
        <f>COUNTIF(Raw!#REF!, "="&amp;$A4)</f>
        <v>#REF!</v>
      </c>
      <c r="HS4" t="e">
        <f>COUNTIF(Raw!#REF!, "="&amp;$A4)</f>
        <v>#REF!</v>
      </c>
      <c r="HT4" t="e">
        <f>COUNTIF(Raw!#REF!, "="&amp;$A4)</f>
        <v>#REF!</v>
      </c>
      <c r="HU4" t="e">
        <f>COUNTIF(Raw!#REF!, "="&amp;$A4)</f>
        <v>#REF!</v>
      </c>
      <c r="HV4" t="e">
        <f>COUNTIF(Raw!#REF!, "="&amp;$A4)</f>
        <v>#REF!</v>
      </c>
      <c r="HW4" t="e">
        <f>COUNTIF(Raw!#REF!, "="&amp;$A4)</f>
        <v>#REF!</v>
      </c>
      <c r="HX4" t="e">
        <f>COUNTIF(Raw!#REF!, "="&amp;$A4)</f>
        <v>#REF!</v>
      </c>
      <c r="HY4" t="e">
        <f>COUNTIF(Raw!#REF!, "="&amp;$A4)</f>
        <v>#REF!</v>
      </c>
      <c r="HZ4" t="e">
        <f>COUNTIF(Raw!#REF!, "="&amp;$A4)</f>
        <v>#REF!</v>
      </c>
      <c r="IA4" t="e">
        <f>COUNTIF(Raw!#REF!, "="&amp;$A4)</f>
        <v>#REF!</v>
      </c>
      <c r="IB4">
        <f>COUNTIF(Raw!BN$2:BN$101, "="&amp;$A4)</f>
        <v>23</v>
      </c>
      <c r="IC4">
        <f>COUNTIF(Raw!BO$2:BO$101, "="&amp;$A4)</f>
        <v>32</v>
      </c>
      <c r="ID4">
        <f>COUNTIF(Raw!BP$2:BP$101, "="&amp;$A4)</f>
        <v>0</v>
      </c>
      <c r="IE4">
        <f>COUNTIF(Raw!BQ$2:BQ$101, "="&amp;$A4)</f>
        <v>20</v>
      </c>
      <c r="IF4">
        <f>COUNTIF(Raw!BR$2:BR$101, "="&amp;$A4)</f>
        <v>29</v>
      </c>
      <c r="IG4">
        <f>COUNTIF(Raw!BS$2:BS$101, "="&amp;$A4)</f>
        <v>0</v>
      </c>
      <c r="IH4">
        <f>COUNTIF(Raw!BT$2:BT$101, "="&amp;$A4)</f>
        <v>29</v>
      </c>
      <c r="II4">
        <f>COUNTIF(Raw!BU$2:BU$101, "="&amp;$A4)</f>
        <v>0</v>
      </c>
      <c r="IM4">
        <v>4</v>
      </c>
    </row>
    <row r="5" spans="1:490" x14ac:dyDescent="0.25">
      <c r="A5">
        <v>3</v>
      </c>
      <c r="B5">
        <f>COUNTIF(Raw!A$2:A$101, "="&amp;$A5)</f>
        <v>40</v>
      </c>
      <c r="C5">
        <f>COUNTIF(Raw!B$2:B$101, "="&amp;$A5)</f>
        <v>27</v>
      </c>
      <c r="D5">
        <f>COUNTIF(Raw!C$2:C$101, "="&amp;$A5)</f>
        <v>16</v>
      </c>
      <c r="E5">
        <f>COUNTIF(Raw!D$2:D$101, "="&amp;$A5)</f>
        <v>23</v>
      </c>
      <c r="F5">
        <f>COUNTIF(Raw!E$2:E$101, "="&amp;$A5)</f>
        <v>20</v>
      </c>
      <c r="G5">
        <f>COUNTIF(Raw!F$2:F$101, "="&amp;$A5)</f>
        <v>38</v>
      </c>
      <c r="H5">
        <f>COUNTIF(Raw!G$2:G$101, "="&amp;$A5)</f>
        <v>28</v>
      </c>
      <c r="I5">
        <f>COUNTIF(Raw!H$2:H$101, "="&amp;$A5)</f>
        <v>23</v>
      </c>
      <c r="J5">
        <f>COUNTIF(Raw!I$2:I$101, "="&amp;$A5)</f>
        <v>27</v>
      </c>
      <c r="K5">
        <f>COUNTIF(Raw!J$2:J$101, "="&amp;$A5)</f>
        <v>33</v>
      </c>
      <c r="L5">
        <f>COUNTIF(Raw!K$2:K$101, "="&amp;$A5)</f>
        <v>0</v>
      </c>
      <c r="M5">
        <f>COUNTIF(Raw!L$2:L$101, "="&amp;$A5)</f>
        <v>0</v>
      </c>
      <c r="N5">
        <f>COUNTIF(Raw!M$2:M$101, "="&amp;$A5)</f>
        <v>0</v>
      </c>
      <c r="O5">
        <f>COUNTIF(Raw!N$2:N$101, "="&amp;$A5)</f>
        <v>37</v>
      </c>
      <c r="P5">
        <f>COUNTIF(Raw!O$2:O$101, "="&amp;$A5)</f>
        <v>37</v>
      </c>
      <c r="Q5">
        <f>COUNTIF(Raw!P$2:P$101, "="&amp;$A5)</f>
        <v>18</v>
      </c>
      <c r="R5">
        <f>COUNTIF(Raw!Q$2:Q$101, "="&amp;$A5)</f>
        <v>23</v>
      </c>
      <c r="S5">
        <f>COUNTIF(Raw!R$2:R$101, "="&amp;$A5)</f>
        <v>21</v>
      </c>
      <c r="T5">
        <f>COUNTIF(Raw!S$2:S$101, "="&amp;$A5)</f>
        <v>35</v>
      </c>
      <c r="U5">
        <f>COUNTIF(Raw!T$2:T$101, "="&amp;$A5)</f>
        <v>28</v>
      </c>
      <c r="V5">
        <f>COUNTIF(Raw!U$2:U$101, "="&amp;$A5)</f>
        <v>26</v>
      </c>
      <c r="W5">
        <f>COUNTIF(Raw!V$2:V$101, "="&amp;$A5)</f>
        <v>29</v>
      </c>
      <c r="X5">
        <f>COUNTIF(Raw!W$2:W$101, "="&amp;$A5)</f>
        <v>29</v>
      </c>
      <c r="Y5">
        <f>COUNTIF(Raw!X$2:X$101, "="&amp;$A5)</f>
        <v>0</v>
      </c>
      <c r="Z5">
        <f>COUNTIF(Raw!Y$2:Y$101, "="&amp;$A5)</f>
        <v>0</v>
      </c>
      <c r="AA5">
        <f>COUNTIF(Raw!Z$2:Z$101, "="&amp;$A5)</f>
        <v>0</v>
      </c>
      <c r="AB5">
        <f>COUNTIF(Raw!AA$2:AA$101, "="&amp;$A5)</f>
        <v>32</v>
      </c>
      <c r="AC5">
        <f>COUNTIF(Raw!AB$2:AB$101, "="&amp;$A5)</f>
        <v>25</v>
      </c>
      <c r="AD5">
        <f>COUNTIF(Raw!AC$2:AC$101, "="&amp;$A5)</f>
        <v>16</v>
      </c>
      <c r="AE5">
        <f>COUNTIF(Raw!AD$2:AD$101, "="&amp;$A5)</f>
        <v>21</v>
      </c>
      <c r="AF5">
        <f>COUNTIF(Raw!AE$2:AE$101, "="&amp;$A5)</f>
        <v>24</v>
      </c>
      <c r="AG5">
        <f>COUNTIF(Raw!AF$2:AF$101, "="&amp;$A5)</f>
        <v>36</v>
      </c>
      <c r="AH5">
        <f>COUNTIF(Raw!AG$2:AG$101, "="&amp;$A5)</f>
        <v>28</v>
      </c>
      <c r="AI5">
        <f>COUNTIF(Raw!AH$2:AH$101, "="&amp;$A5)</f>
        <v>21</v>
      </c>
      <c r="AJ5">
        <f>COUNTIF(Raw!AI$2:AI$101, "="&amp;$A5)</f>
        <v>25</v>
      </c>
      <c r="AK5">
        <f>COUNTIF(Raw!AJ$2:AJ$101, "="&amp;$A5)</f>
        <v>37</v>
      </c>
      <c r="AL5">
        <f>COUNTIF(Raw!AK$2:AK$101, "="&amp;$A5)</f>
        <v>0</v>
      </c>
      <c r="AM5">
        <f>COUNTIF(Raw!AL$2:AL$101, "="&amp;$A5)</f>
        <v>0</v>
      </c>
      <c r="AN5">
        <f>COUNTIF(Raw!AM$2:AM$101, "="&amp;$A5)</f>
        <v>0</v>
      </c>
      <c r="AO5">
        <f>COUNTIF(Raw!AN$2:AN$101, "="&amp;$A5)</f>
        <v>31</v>
      </c>
      <c r="AP5">
        <f>COUNTIF(Raw!AO$2:AO$101, "="&amp;$A5)</f>
        <v>29</v>
      </c>
      <c r="AQ5">
        <f>COUNTIF(Raw!AP$2:AP$101, "="&amp;$A5)</f>
        <v>20</v>
      </c>
      <c r="AR5">
        <f>COUNTIF(Raw!AQ$2:AQ$101, "="&amp;$A5)</f>
        <v>29</v>
      </c>
      <c r="AS5">
        <f>COUNTIF(Raw!AR$2:AR$101, "="&amp;$A5)</f>
        <v>27</v>
      </c>
      <c r="AT5">
        <f>COUNTIF(Raw!AS$2:AS$101, "="&amp;$A5)</f>
        <v>34</v>
      </c>
      <c r="AU5">
        <f>COUNTIF(Raw!AT$2:AT$101, "="&amp;$A5)</f>
        <v>34</v>
      </c>
      <c r="AV5">
        <f>COUNTIF(Raw!AU$2:AU$101, "="&amp;$A5)</f>
        <v>24</v>
      </c>
      <c r="AW5">
        <f>COUNTIF(Raw!AV$2:AV$101, "="&amp;$A5)</f>
        <v>23</v>
      </c>
      <c r="AX5">
        <f>COUNTIF(Raw!AW$2:AW$101, "="&amp;$A5)</f>
        <v>32</v>
      </c>
      <c r="AY5">
        <f>COUNTIF(Raw!AX$2:AX$101, "="&amp;$A5)</f>
        <v>0</v>
      </c>
      <c r="AZ5">
        <f>COUNTIF(Raw!AY$2:AY$101, "="&amp;$A5)</f>
        <v>0</v>
      </c>
      <c r="BA5">
        <f>COUNTIF(Raw!AZ$2:AZ$101, "="&amp;$A5)</f>
        <v>0</v>
      </c>
      <c r="BB5">
        <f>COUNTIF(Raw!BA$2:BA$101, "="&amp;$A5)</f>
        <v>44</v>
      </c>
      <c r="BC5">
        <f>COUNTIF(Raw!BB$2:BB$101, "="&amp;$A5)</f>
        <v>22</v>
      </c>
      <c r="BD5">
        <f>COUNTIF(Raw!BC$2:BC$101, "="&amp;$A5)</f>
        <v>15</v>
      </c>
      <c r="BE5">
        <f>COUNTIF(Raw!BD$2:BD$101, "="&amp;$A5)</f>
        <v>17</v>
      </c>
      <c r="BF5">
        <f>COUNTIF(Raw!BE$2:BE$101, "="&amp;$A5)</f>
        <v>15</v>
      </c>
      <c r="BG5">
        <f>COUNTIF(Raw!BF$2:BF$101, "="&amp;$A5)</f>
        <v>26</v>
      </c>
      <c r="BH5">
        <f>COUNTIF(Raw!BG$2:BG$101, "="&amp;$A5)</f>
        <v>35</v>
      </c>
      <c r="BI5">
        <f>COUNTIF(Raw!BH$2:BH$101, "="&amp;$A5)</f>
        <v>22</v>
      </c>
      <c r="BJ5">
        <f>COUNTIF(Raw!BI$2:BI$101, "="&amp;$A5)</f>
        <v>28</v>
      </c>
      <c r="BK5">
        <f>COUNTIF(Raw!BJ$2:BJ$101, "="&amp;$A5)</f>
        <v>26</v>
      </c>
      <c r="BL5">
        <f>COUNTIF(Raw!BK$2:BK$101, "="&amp;$A5)</f>
        <v>0</v>
      </c>
      <c r="BM5">
        <f>COUNTIF(Raw!BL$2:BL$101, "="&amp;$A5)</f>
        <v>0</v>
      </c>
      <c r="BN5">
        <f>COUNTIF(Raw!BM$2:BM$101, "="&amp;$A5)</f>
        <v>0</v>
      </c>
      <c r="BO5" t="e">
        <f>COUNTIF(Raw!#REF!, "="&amp;$A5)</f>
        <v>#REF!</v>
      </c>
      <c r="BP5" t="e">
        <f>COUNTIF(Raw!#REF!, "="&amp;$A5)</f>
        <v>#REF!</v>
      </c>
      <c r="BQ5" t="e">
        <f>COUNTIF(Raw!#REF!, "="&amp;$A5)</f>
        <v>#REF!</v>
      </c>
      <c r="BR5" t="e">
        <f>COUNTIF(Raw!#REF!, "="&amp;$A5)</f>
        <v>#REF!</v>
      </c>
      <c r="BS5" t="e">
        <f>COUNTIF(Raw!#REF!, "="&amp;$A5)</f>
        <v>#REF!</v>
      </c>
      <c r="BT5" t="e">
        <f>COUNTIF(Raw!#REF!, "="&amp;$A5)</f>
        <v>#REF!</v>
      </c>
      <c r="BU5" t="e">
        <f>COUNTIF(Raw!#REF!, "="&amp;$A5)</f>
        <v>#REF!</v>
      </c>
      <c r="BV5" t="e">
        <f>COUNTIF(Raw!#REF!, "="&amp;$A5)</f>
        <v>#REF!</v>
      </c>
      <c r="BW5" t="e">
        <f>COUNTIF(Raw!#REF!, "="&amp;$A5)</f>
        <v>#REF!</v>
      </c>
      <c r="BX5" t="e">
        <f>COUNTIF(Raw!#REF!, "="&amp;$A5)</f>
        <v>#REF!</v>
      </c>
      <c r="BY5" t="e">
        <f>COUNTIF(Raw!#REF!, "="&amp;$A5)</f>
        <v>#REF!</v>
      </c>
      <c r="BZ5" t="e">
        <f>COUNTIF(Raw!#REF!, "="&amp;$A5)</f>
        <v>#REF!</v>
      </c>
      <c r="CA5" t="e">
        <f>COUNTIF(Raw!#REF!, "="&amp;$A5)</f>
        <v>#REF!</v>
      </c>
      <c r="CB5" t="e">
        <f>COUNTIF(Raw!#REF!, "="&amp;$A5)</f>
        <v>#REF!</v>
      </c>
      <c r="CC5" t="e">
        <f>COUNTIF(Raw!#REF!, "="&amp;$A5)</f>
        <v>#REF!</v>
      </c>
      <c r="CD5" t="e">
        <f>COUNTIF(Raw!#REF!, "="&amp;$A5)</f>
        <v>#REF!</v>
      </c>
      <c r="CE5" t="e">
        <f>COUNTIF(Raw!#REF!, "="&amp;$A5)</f>
        <v>#REF!</v>
      </c>
      <c r="CF5" t="e">
        <f>COUNTIF(Raw!#REF!, "="&amp;$A5)</f>
        <v>#REF!</v>
      </c>
      <c r="CG5" t="e">
        <f>COUNTIF(Raw!#REF!, "="&amp;$A5)</f>
        <v>#REF!</v>
      </c>
      <c r="CH5" t="e">
        <f>COUNTIF(Raw!#REF!, "="&amp;$A5)</f>
        <v>#REF!</v>
      </c>
      <c r="CI5" t="e">
        <f>COUNTIF(Raw!#REF!, "="&amp;$A5)</f>
        <v>#REF!</v>
      </c>
      <c r="CJ5" t="e">
        <f>COUNTIF(Raw!#REF!, "="&amp;$A5)</f>
        <v>#REF!</v>
      </c>
      <c r="CK5" t="e">
        <f>COUNTIF(Raw!#REF!, "="&amp;$A5)</f>
        <v>#REF!</v>
      </c>
      <c r="CL5" t="e">
        <f>COUNTIF(Raw!#REF!, "="&amp;$A5)</f>
        <v>#REF!</v>
      </c>
      <c r="CM5" t="e">
        <f>COUNTIF(Raw!#REF!, "="&amp;$A5)</f>
        <v>#REF!</v>
      </c>
      <c r="CN5" t="e">
        <f>COUNTIF(Raw!#REF!, "="&amp;$A5)</f>
        <v>#REF!</v>
      </c>
      <c r="CO5" t="e">
        <f>COUNTIF(Raw!#REF!, "="&amp;$A5)</f>
        <v>#REF!</v>
      </c>
      <c r="CP5" t="e">
        <f>COUNTIF(Raw!#REF!, "="&amp;$A5)</f>
        <v>#REF!</v>
      </c>
      <c r="CQ5" t="e">
        <f>COUNTIF(Raw!#REF!, "="&amp;$A5)</f>
        <v>#REF!</v>
      </c>
      <c r="CR5" t="e">
        <f>COUNTIF(Raw!#REF!, "="&amp;$A5)</f>
        <v>#REF!</v>
      </c>
      <c r="CS5" t="e">
        <f>COUNTIF(Raw!#REF!, "="&amp;$A5)</f>
        <v>#REF!</v>
      </c>
      <c r="CT5" t="e">
        <f>COUNTIF(Raw!#REF!, "="&amp;$A5)</f>
        <v>#REF!</v>
      </c>
      <c r="CU5" t="e">
        <f>COUNTIF(Raw!#REF!, "="&amp;$A5)</f>
        <v>#REF!</v>
      </c>
      <c r="CV5" t="e">
        <f>COUNTIF(Raw!#REF!, "="&amp;$A5)</f>
        <v>#REF!</v>
      </c>
      <c r="CW5" t="e">
        <f>COUNTIF(Raw!#REF!, "="&amp;$A5)</f>
        <v>#REF!</v>
      </c>
      <c r="CX5" t="e">
        <f>COUNTIF(Raw!#REF!, "="&amp;$A5)</f>
        <v>#REF!</v>
      </c>
      <c r="CY5" t="e">
        <f>COUNTIF(Raw!#REF!, "="&amp;$A5)</f>
        <v>#REF!</v>
      </c>
      <c r="CZ5" t="e">
        <f>COUNTIF(Raw!#REF!, "="&amp;$A5)</f>
        <v>#REF!</v>
      </c>
      <c r="DA5" t="e">
        <f>COUNTIF(Raw!#REF!, "="&amp;$A5)</f>
        <v>#REF!</v>
      </c>
      <c r="DB5" t="e">
        <f>COUNTIF(Raw!#REF!, "="&amp;$A5)</f>
        <v>#REF!</v>
      </c>
      <c r="DC5" t="e">
        <f>COUNTIF(Raw!#REF!, "="&amp;$A5)</f>
        <v>#REF!</v>
      </c>
      <c r="DD5" t="e">
        <f>COUNTIF(Raw!#REF!, "="&amp;$A5)</f>
        <v>#REF!</v>
      </c>
      <c r="DE5" t="e">
        <f>COUNTIF(Raw!#REF!, "="&amp;$A5)</f>
        <v>#REF!</v>
      </c>
      <c r="DF5" t="e">
        <f>COUNTIF(Raw!#REF!, "="&amp;$A5)</f>
        <v>#REF!</v>
      </c>
      <c r="DG5" t="e">
        <f>COUNTIF(Raw!#REF!, "="&amp;$A5)</f>
        <v>#REF!</v>
      </c>
      <c r="DH5" t="e">
        <f>COUNTIF(Raw!#REF!, "="&amp;$A5)</f>
        <v>#REF!</v>
      </c>
      <c r="DI5" t="e">
        <f>COUNTIF(Raw!#REF!, "="&amp;$A5)</f>
        <v>#REF!</v>
      </c>
      <c r="DJ5" t="e">
        <f>COUNTIF(Raw!#REF!, "="&amp;$A5)</f>
        <v>#REF!</v>
      </c>
      <c r="DK5" t="e">
        <f>COUNTIF(Raw!#REF!, "="&amp;$A5)</f>
        <v>#REF!</v>
      </c>
      <c r="DL5" t="e">
        <f>COUNTIF(Raw!#REF!, "="&amp;$A5)</f>
        <v>#REF!</v>
      </c>
      <c r="DM5" t="e">
        <f>COUNTIF(Raw!#REF!, "="&amp;$A5)</f>
        <v>#REF!</v>
      </c>
      <c r="DN5" t="e">
        <f>COUNTIF(Raw!#REF!, "="&amp;$A5)</f>
        <v>#REF!</v>
      </c>
      <c r="DO5" t="e">
        <f>COUNTIF(Raw!#REF!, "="&amp;$A5)</f>
        <v>#REF!</v>
      </c>
      <c r="DP5" t="e">
        <f>COUNTIF(Raw!#REF!, "="&amp;$A5)</f>
        <v>#REF!</v>
      </c>
      <c r="DQ5" t="e">
        <f>COUNTIF(Raw!#REF!, "="&amp;$A5)</f>
        <v>#REF!</v>
      </c>
      <c r="DR5" t="e">
        <f>COUNTIF(Raw!#REF!, "="&amp;$A5)</f>
        <v>#REF!</v>
      </c>
      <c r="DS5" t="e">
        <f>COUNTIF(Raw!#REF!, "="&amp;$A5)</f>
        <v>#REF!</v>
      </c>
      <c r="DT5" t="e">
        <f>COUNTIF(Raw!#REF!, "="&amp;$A5)</f>
        <v>#REF!</v>
      </c>
      <c r="DU5" t="e">
        <f>COUNTIF(Raw!#REF!, "="&amp;$A5)</f>
        <v>#REF!</v>
      </c>
      <c r="DV5" t="e">
        <f>COUNTIF(Raw!#REF!, "="&amp;$A5)</f>
        <v>#REF!</v>
      </c>
      <c r="DW5" t="e">
        <f>COUNTIF(Raw!#REF!, "="&amp;$A5)</f>
        <v>#REF!</v>
      </c>
      <c r="DX5" t="e">
        <f>COUNTIF(Raw!#REF!, "="&amp;$A5)</f>
        <v>#REF!</v>
      </c>
      <c r="DY5" t="e">
        <f>COUNTIF(Raw!#REF!, "="&amp;$A5)</f>
        <v>#REF!</v>
      </c>
      <c r="DZ5" t="e">
        <f>COUNTIF(Raw!#REF!, "="&amp;$A5)</f>
        <v>#REF!</v>
      </c>
      <c r="EA5" t="e">
        <f>COUNTIF(Raw!#REF!, "="&amp;$A5)</f>
        <v>#REF!</v>
      </c>
      <c r="EB5" t="e">
        <f>COUNTIF(Raw!#REF!, "="&amp;$A5)</f>
        <v>#REF!</v>
      </c>
      <c r="EC5" t="e">
        <f>COUNTIF(Raw!#REF!, "="&amp;$A5)</f>
        <v>#REF!</v>
      </c>
      <c r="ED5" t="e">
        <f>COUNTIF(Raw!#REF!, "="&amp;$A5)</f>
        <v>#REF!</v>
      </c>
      <c r="EE5" t="e">
        <f>COUNTIF(Raw!#REF!, "="&amp;$A5)</f>
        <v>#REF!</v>
      </c>
      <c r="EF5" t="e">
        <f>COUNTIF(Raw!#REF!, "="&amp;$A5)</f>
        <v>#REF!</v>
      </c>
      <c r="EG5" t="e">
        <f>COUNTIF(Raw!#REF!, "="&amp;$A5)</f>
        <v>#REF!</v>
      </c>
      <c r="EH5" t="e">
        <f>COUNTIF(Raw!#REF!, "="&amp;$A5)</f>
        <v>#REF!</v>
      </c>
      <c r="EI5" t="e">
        <f>COUNTIF(Raw!#REF!, "="&amp;$A5)</f>
        <v>#REF!</v>
      </c>
      <c r="EJ5" t="e">
        <f>COUNTIF(Raw!#REF!, "="&amp;$A5)</f>
        <v>#REF!</v>
      </c>
      <c r="EK5" t="e">
        <f>COUNTIF(Raw!#REF!, "="&amp;$A5)</f>
        <v>#REF!</v>
      </c>
      <c r="EL5" t="e">
        <f>COUNTIF(Raw!#REF!, "="&amp;$A5)</f>
        <v>#REF!</v>
      </c>
      <c r="EM5" t="e">
        <f>COUNTIF(Raw!#REF!, "="&amp;$A5)</f>
        <v>#REF!</v>
      </c>
      <c r="EN5" t="e">
        <f>COUNTIF(Raw!#REF!, "="&amp;$A5)</f>
        <v>#REF!</v>
      </c>
      <c r="EO5" t="e">
        <f>COUNTIF(Raw!#REF!, "="&amp;$A5)</f>
        <v>#REF!</v>
      </c>
      <c r="EP5" t="e">
        <f>COUNTIF(Raw!#REF!, "="&amp;$A5)</f>
        <v>#REF!</v>
      </c>
      <c r="EQ5" t="e">
        <f>COUNTIF(Raw!#REF!, "="&amp;$A5)</f>
        <v>#REF!</v>
      </c>
      <c r="ER5" t="e">
        <f>COUNTIF(Raw!#REF!, "="&amp;$A5)</f>
        <v>#REF!</v>
      </c>
      <c r="ES5" t="e">
        <f>COUNTIF(Raw!#REF!, "="&amp;$A5)</f>
        <v>#REF!</v>
      </c>
      <c r="ET5" t="e">
        <f>COUNTIF(Raw!#REF!, "="&amp;$A5)</f>
        <v>#REF!</v>
      </c>
      <c r="EU5" t="e">
        <f>COUNTIF(Raw!#REF!, "="&amp;$A5)</f>
        <v>#REF!</v>
      </c>
      <c r="EV5" t="e">
        <f>COUNTIF(Raw!#REF!, "="&amp;$A5)</f>
        <v>#REF!</v>
      </c>
      <c r="EW5" t="e">
        <f>COUNTIF(Raw!#REF!, "="&amp;$A5)</f>
        <v>#REF!</v>
      </c>
      <c r="EX5" t="e">
        <f>COUNTIF(Raw!#REF!, "="&amp;$A5)</f>
        <v>#REF!</v>
      </c>
      <c r="EY5" t="e">
        <f>COUNTIF(Raw!#REF!, "="&amp;$A5)</f>
        <v>#REF!</v>
      </c>
      <c r="EZ5" t="e">
        <f>COUNTIF(Raw!#REF!, "="&amp;$A5)</f>
        <v>#REF!</v>
      </c>
      <c r="FA5" t="e">
        <f>COUNTIF(Raw!#REF!, "="&amp;$A5)</f>
        <v>#REF!</v>
      </c>
      <c r="FB5" t="e">
        <f>COUNTIF(Raw!#REF!, "="&amp;$A5)</f>
        <v>#REF!</v>
      </c>
      <c r="FC5" t="e">
        <f>COUNTIF(Raw!#REF!, "="&amp;$A5)</f>
        <v>#REF!</v>
      </c>
      <c r="FD5" t="e">
        <f>COUNTIF(Raw!#REF!, "="&amp;$A5)</f>
        <v>#REF!</v>
      </c>
      <c r="FE5" t="e">
        <f>COUNTIF(Raw!#REF!, "="&amp;$A5)</f>
        <v>#REF!</v>
      </c>
      <c r="FF5" t="e">
        <f>COUNTIF(Raw!#REF!, "="&amp;$A5)</f>
        <v>#REF!</v>
      </c>
      <c r="FG5" t="e">
        <f>COUNTIF(Raw!#REF!, "="&amp;$A5)</f>
        <v>#REF!</v>
      </c>
      <c r="FH5" t="e">
        <f>COUNTIF(Raw!#REF!, "="&amp;$A5)</f>
        <v>#REF!</v>
      </c>
      <c r="FI5" t="e">
        <f>COUNTIF(Raw!#REF!, "="&amp;$A5)</f>
        <v>#REF!</v>
      </c>
      <c r="FJ5" t="e">
        <f>COUNTIF(Raw!#REF!, "="&amp;$A5)</f>
        <v>#REF!</v>
      </c>
      <c r="FK5" t="e">
        <f>COUNTIF(Raw!#REF!, "="&amp;$A5)</f>
        <v>#REF!</v>
      </c>
      <c r="FL5" t="e">
        <f>COUNTIF(Raw!#REF!, "="&amp;$A5)</f>
        <v>#REF!</v>
      </c>
      <c r="FM5" t="e">
        <f>COUNTIF(Raw!#REF!, "="&amp;$A5)</f>
        <v>#REF!</v>
      </c>
      <c r="FN5" t="e">
        <f>COUNTIF(Raw!#REF!, "="&amp;$A5)</f>
        <v>#REF!</v>
      </c>
      <c r="FO5" t="e">
        <f>COUNTIF(Raw!#REF!, "="&amp;$A5)</f>
        <v>#REF!</v>
      </c>
      <c r="FP5" t="e">
        <f>COUNTIF(Raw!#REF!, "="&amp;$A5)</f>
        <v>#REF!</v>
      </c>
      <c r="FQ5" t="e">
        <f>COUNTIF(Raw!#REF!, "="&amp;$A5)</f>
        <v>#REF!</v>
      </c>
      <c r="FR5" t="e">
        <f>COUNTIF(Raw!#REF!, "="&amp;$A5)</f>
        <v>#REF!</v>
      </c>
      <c r="FS5" t="e">
        <f>COUNTIF(Raw!#REF!, "="&amp;$A5)</f>
        <v>#REF!</v>
      </c>
      <c r="FT5" t="e">
        <f>COUNTIF(Raw!#REF!, "="&amp;$A5)</f>
        <v>#REF!</v>
      </c>
      <c r="FU5" t="e">
        <f>COUNTIF(Raw!#REF!, "="&amp;$A5)</f>
        <v>#REF!</v>
      </c>
      <c r="FV5" t="e">
        <f>COUNTIF(Raw!#REF!, "="&amp;$A5)</f>
        <v>#REF!</v>
      </c>
      <c r="FW5" t="e">
        <f>COUNTIF(Raw!#REF!, "="&amp;$A5)</f>
        <v>#REF!</v>
      </c>
      <c r="FX5" t="e">
        <f>COUNTIF(Raw!#REF!, "="&amp;$A5)</f>
        <v>#REF!</v>
      </c>
      <c r="FY5" t="e">
        <f>COUNTIF(Raw!#REF!, "="&amp;$A5)</f>
        <v>#REF!</v>
      </c>
      <c r="FZ5" t="e">
        <f>COUNTIF(Raw!#REF!, "="&amp;$A5)</f>
        <v>#REF!</v>
      </c>
      <c r="GA5" t="e">
        <f>COUNTIF(Raw!#REF!, "="&amp;$A5)</f>
        <v>#REF!</v>
      </c>
      <c r="GB5" t="e">
        <f>COUNTIF(Raw!#REF!, "="&amp;$A5)</f>
        <v>#REF!</v>
      </c>
      <c r="GC5" t="e">
        <f>COUNTIF(Raw!#REF!, "="&amp;$A5)</f>
        <v>#REF!</v>
      </c>
      <c r="GD5" t="e">
        <f>COUNTIF(Raw!#REF!, "="&amp;$A5)</f>
        <v>#REF!</v>
      </c>
      <c r="GE5" t="e">
        <f>COUNTIF(Raw!#REF!, "="&amp;$A5)</f>
        <v>#REF!</v>
      </c>
      <c r="GF5" t="e">
        <f>COUNTIF(Raw!#REF!, "="&amp;$A5)</f>
        <v>#REF!</v>
      </c>
      <c r="GG5" t="e">
        <f>COUNTIF(Raw!#REF!, "="&amp;$A5)</f>
        <v>#REF!</v>
      </c>
      <c r="GH5" t="e">
        <f>COUNTIF(Raw!#REF!, "="&amp;$A5)</f>
        <v>#REF!</v>
      </c>
      <c r="GI5" t="e">
        <f>COUNTIF(Raw!#REF!, "="&amp;$A5)</f>
        <v>#REF!</v>
      </c>
      <c r="GJ5" t="e">
        <f>COUNTIF(Raw!#REF!, "="&amp;$A5)</f>
        <v>#REF!</v>
      </c>
      <c r="GK5" t="e">
        <f>COUNTIF(Raw!#REF!, "="&amp;$A5)</f>
        <v>#REF!</v>
      </c>
      <c r="GL5" t="e">
        <f>COUNTIF(Raw!#REF!, "="&amp;$A5)</f>
        <v>#REF!</v>
      </c>
      <c r="GM5" t="e">
        <f>COUNTIF(Raw!#REF!, "="&amp;$A5)</f>
        <v>#REF!</v>
      </c>
      <c r="GN5" t="e">
        <f>COUNTIF(Raw!#REF!, "="&amp;$A5)</f>
        <v>#REF!</v>
      </c>
      <c r="GO5" t="e">
        <f>COUNTIF(Raw!#REF!, "="&amp;$A5)</f>
        <v>#REF!</v>
      </c>
      <c r="GP5" t="e">
        <f>COUNTIF(Raw!#REF!, "="&amp;$A5)</f>
        <v>#REF!</v>
      </c>
      <c r="GQ5" t="e">
        <f>COUNTIF(Raw!#REF!, "="&amp;$A5)</f>
        <v>#REF!</v>
      </c>
      <c r="GR5" t="e">
        <f>COUNTIF(Raw!#REF!, "="&amp;$A5)</f>
        <v>#REF!</v>
      </c>
      <c r="GS5" t="e">
        <f>COUNTIF(Raw!#REF!, "="&amp;$A5)</f>
        <v>#REF!</v>
      </c>
      <c r="GT5" t="e">
        <f>COUNTIF(Raw!#REF!, "="&amp;$A5)</f>
        <v>#REF!</v>
      </c>
      <c r="GU5" t="e">
        <f>COUNTIF(Raw!#REF!, "="&amp;$A5)</f>
        <v>#REF!</v>
      </c>
      <c r="GV5" t="e">
        <f>COUNTIF(Raw!#REF!, "="&amp;$A5)</f>
        <v>#REF!</v>
      </c>
      <c r="GW5" t="e">
        <f>COUNTIF(Raw!#REF!, "="&amp;$A5)</f>
        <v>#REF!</v>
      </c>
      <c r="GX5" t="e">
        <f>COUNTIF(Raw!#REF!, "="&amp;$A5)</f>
        <v>#REF!</v>
      </c>
      <c r="GY5" t="e">
        <f>COUNTIF(Raw!#REF!, "="&amp;$A5)</f>
        <v>#REF!</v>
      </c>
      <c r="GZ5" t="e">
        <f>COUNTIF(Raw!#REF!, "="&amp;$A5)</f>
        <v>#REF!</v>
      </c>
      <c r="HA5" t="e">
        <f>COUNTIF(Raw!#REF!, "="&amp;$A5)</f>
        <v>#REF!</v>
      </c>
      <c r="HB5" t="e">
        <f>COUNTIF(Raw!#REF!, "="&amp;$A5)</f>
        <v>#REF!</v>
      </c>
      <c r="HC5" t="e">
        <f>COUNTIF(Raw!#REF!, "="&amp;$A5)</f>
        <v>#REF!</v>
      </c>
      <c r="HD5" t="e">
        <f>COUNTIF(Raw!#REF!, "="&amp;$A5)</f>
        <v>#REF!</v>
      </c>
      <c r="HE5" t="e">
        <f>COUNTIF(Raw!#REF!, "="&amp;$A5)</f>
        <v>#REF!</v>
      </c>
      <c r="HF5" t="e">
        <f>COUNTIF(Raw!#REF!, "="&amp;$A5)</f>
        <v>#REF!</v>
      </c>
      <c r="HG5" t="e">
        <f>COUNTIF(Raw!#REF!, "="&amp;$A5)</f>
        <v>#REF!</v>
      </c>
      <c r="HH5" t="e">
        <f>COUNTIF(Raw!#REF!, "="&amp;$A5)</f>
        <v>#REF!</v>
      </c>
      <c r="HI5" t="e">
        <f>COUNTIF(Raw!#REF!, "="&amp;$A5)</f>
        <v>#REF!</v>
      </c>
      <c r="HJ5" t="e">
        <f>COUNTIF(Raw!#REF!, "="&amp;$A5)</f>
        <v>#REF!</v>
      </c>
      <c r="HK5" t="e">
        <f>COUNTIF(Raw!#REF!, "="&amp;$A5)</f>
        <v>#REF!</v>
      </c>
      <c r="HL5" t="e">
        <f>COUNTIF(Raw!#REF!, "="&amp;$A5)</f>
        <v>#REF!</v>
      </c>
      <c r="HM5" t="e">
        <f>COUNTIF(Raw!#REF!, "="&amp;$A5)</f>
        <v>#REF!</v>
      </c>
      <c r="HN5" t="e">
        <f>COUNTIF(Raw!#REF!, "="&amp;$A5)</f>
        <v>#REF!</v>
      </c>
      <c r="HO5" t="e">
        <f>COUNTIF(Raw!#REF!, "="&amp;$A5)</f>
        <v>#REF!</v>
      </c>
      <c r="HP5" t="e">
        <f>COUNTIF(Raw!#REF!, "="&amp;$A5)</f>
        <v>#REF!</v>
      </c>
      <c r="HQ5" t="e">
        <f>COUNTIF(Raw!#REF!, "="&amp;$A5)</f>
        <v>#REF!</v>
      </c>
      <c r="HR5" t="e">
        <f>COUNTIF(Raw!#REF!, "="&amp;$A5)</f>
        <v>#REF!</v>
      </c>
      <c r="HS5" t="e">
        <f>COUNTIF(Raw!#REF!, "="&amp;$A5)</f>
        <v>#REF!</v>
      </c>
      <c r="HT5" t="e">
        <f>COUNTIF(Raw!#REF!, "="&amp;$A5)</f>
        <v>#REF!</v>
      </c>
      <c r="HU5" t="e">
        <f>COUNTIF(Raw!#REF!, "="&amp;$A5)</f>
        <v>#REF!</v>
      </c>
      <c r="HV5" t="e">
        <f>COUNTIF(Raw!#REF!, "="&amp;$A5)</f>
        <v>#REF!</v>
      </c>
      <c r="HW5" t="e">
        <f>COUNTIF(Raw!#REF!, "="&amp;$A5)</f>
        <v>#REF!</v>
      </c>
      <c r="HX5" t="e">
        <f>COUNTIF(Raw!#REF!, "="&amp;$A5)</f>
        <v>#REF!</v>
      </c>
      <c r="HY5" t="e">
        <f>COUNTIF(Raw!#REF!, "="&amp;$A5)</f>
        <v>#REF!</v>
      </c>
      <c r="HZ5" t="e">
        <f>COUNTIF(Raw!#REF!, "="&amp;$A5)</f>
        <v>#REF!</v>
      </c>
      <c r="IA5" t="e">
        <f>COUNTIF(Raw!#REF!, "="&amp;$A5)</f>
        <v>#REF!</v>
      </c>
      <c r="IB5">
        <f>COUNTIF(Raw!BN$2:BN$101, "="&amp;$A5)</f>
        <v>20</v>
      </c>
      <c r="IC5">
        <f>COUNTIF(Raw!BO$2:BO$101, "="&amp;$A5)</f>
        <v>27</v>
      </c>
      <c r="ID5">
        <f>COUNTIF(Raw!BP$2:BP$101, "="&amp;$A5)</f>
        <v>37</v>
      </c>
      <c r="IE5">
        <f>COUNTIF(Raw!BQ$2:BQ$101, "="&amp;$A5)</f>
        <v>18</v>
      </c>
      <c r="IF5">
        <f>COUNTIF(Raw!BR$2:BR$101, "="&amp;$A5)</f>
        <v>26</v>
      </c>
      <c r="IG5">
        <f>COUNTIF(Raw!BS$2:BS$101, "="&amp;$A5)</f>
        <v>26</v>
      </c>
      <c r="IH5">
        <f>COUNTIF(Raw!BT$2:BT$101, "="&amp;$A5)</f>
        <v>23</v>
      </c>
      <c r="II5">
        <f>COUNTIF(Raw!BU$2:BU$101, "="&amp;$A5)</f>
        <v>32</v>
      </c>
      <c r="IM5">
        <v>3</v>
      </c>
    </row>
    <row r="6" spans="1:490" x14ac:dyDescent="0.25">
      <c r="A6">
        <v>2</v>
      </c>
      <c r="B6">
        <f>COUNTIF(Raw!A$2:A$101, "="&amp;$A6)</f>
        <v>0</v>
      </c>
      <c r="C6">
        <f>COUNTIF(Raw!B$2:B$101, "="&amp;$A6)</f>
        <v>40</v>
      </c>
      <c r="D6">
        <f>COUNTIF(Raw!C$2:C$101, "="&amp;$A6)</f>
        <v>23</v>
      </c>
      <c r="E6">
        <f>COUNTIF(Raw!D$2:D$101, "="&amp;$A6)</f>
        <v>23</v>
      </c>
      <c r="F6">
        <f>COUNTIF(Raw!E$2:E$101, "="&amp;$A6)</f>
        <v>12</v>
      </c>
      <c r="G6">
        <f>COUNTIF(Raw!F$2:F$101, "="&amp;$A6)</f>
        <v>29</v>
      </c>
      <c r="H6">
        <f>COUNTIF(Raw!G$2:G$101, "="&amp;$A6)</f>
        <v>0</v>
      </c>
      <c r="I6">
        <f>COUNTIF(Raw!H$2:H$101, "="&amp;$A6)</f>
        <v>28</v>
      </c>
      <c r="J6">
        <f>COUNTIF(Raw!I$2:I$101, "="&amp;$A6)</f>
        <v>16</v>
      </c>
      <c r="K6">
        <f>COUNTIF(Raw!J$2:J$101, "="&amp;$A6)</f>
        <v>30</v>
      </c>
      <c r="L6">
        <f>COUNTIF(Raw!K$2:K$101, "="&amp;$A6)</f>
        <v>0</v>
      </c>
      <c r="M6">
        <f>COUNTIF(Raw!L$2:L$101, "="&amp;$A6)</f>
        <v>0</v>
      </c>
      <c r="N6">
        <f>COUNTIF(Raw!M$2:M$101, "="&amp;$A6)</f>
        <v>0</v>
      </c>
      <c r="O6">
        <f>COUNTIF(Raw!N$2:N$101, "="&amp;$A6)</f>
        <v>0</v>
      </c>
      <c r="P6">
        <f>COUNTIF(Raw!O$2:O$101, "="&amp;$A6)</f>
        <v>23</v>
      </c>
      <c r="Q6">
        <f>COUNTIF(Raw!P$2:P$101, "="&amp;$A6)</f>
        <v>17</v>
      </c>
      <c r="R6">
        <f>COUNTIF(Raw!Q$2:Q$101, "="&amp;$A6)</f>
        <v>15</v>
      </c>
      <c r="S6">
        <f>COUNTIF(Raw!R$2:R$101, "="&amp;$A6)</f>
        <v>14</v>
      </c>
      <c r="T6">
        <f>COUNTIF(Raw!S$2:S$101, "="&amp;$A6)</f>
        <v>30</v>
      </c>
      <c r="U6">
        <f>COUNTIF(Raw!T$2:T$101, "="&amp;$A6)</f>
        <v>0</v>
      </c>
      <c r="V6">
        <f>COUNTIF(Raw!U$2:U$101, "="&amp;$A6)</f>
        <v>24</v>
      </c>
      <c r="W6">
        <f>COUNTIF(Raw!V$2:V$101, "="&amp;$A6)</f>
        <v>22</v>
      </c>
      <c r="X6">
        <f>COUNTIF(Raw!W$2:W$101, "="&amp;$A6)</f>
        <v>38</v>
      </c>
      <c r="Y6">
        <f>COUNTIF(Raw!X$2:X$101, "="&amp;$A6)</f>
        <v>0</v>
      </c>
      <c r="Z6">
        <f>COUNTIF(Raw!Y$2:Y$101, "="&amp;$A6)</f>
        <v>0</v>
      </c>
      <c r="AA6">
        <f>COUNTIF(Raw!Z$2:Z$101, "="&amp;$A6)</f>
        <v>0</v>
      </c>
      <c r="AB6">
        <f>COUNTIF(Raw!AA$2:AA$101, "="&amp;$A6)</f>
        <v>0</v>
      </c>
      <c r="AC6">
        <f>COUNTIF(Raw!AB$2:AB$101, "="&amp;$A6)</f>
        <v>42</v>
      </c>
      <c r="AD6">
        <f>COUNTIF(Raw!AC$2:AC$101, "="&amp;$A6)</f>
        <v>21</v>
      </c>
      <c r="AE6">
        <f>COUNTIF(Raw!AD$2:AD$101, "="&amp;$A6)</f>
        <v>26</v>
      </c>
      <c r="AF6">
        <f>COUNTIF(Raw!AE$2:AE$101, "="&amp;$A6)</f>
        <v>22</v>
      </c>
      <c r="AG6">
        <f>COUNTIF(Raw!AF$2:AF$101, "="&amp;$A6)</f>
        <v>32</v>
      </c>
      <c r="AH6">
        <f>COUNTIF(Raw!AG$2:AG$101, "="&amp;$A6)</f>
        <v>0</v>
      </c>
      <c r="AI6">
        <f>COUNTIF(Raw!AH$2:AH$101, "="&amp;$A6)</f>
        <v>24</v>
      </c>
      <c r="AJ6">
        <f>COUNTIF(Raw!AI$2:AI$101, "="&amp;$A6)</f>
        <v>20</v>
      </c>
      <c r="AK6">
        <f>COUNTIF(Raw!AJ$2:AJ$101, "="&amp;$A6)</f>
        <v>29</v>
      </c>
      <c r="AL6">
        <f>COUNTIF(Raw!AK$2:AK$101, "="&amp;$A6)</f>
        <v>0</v>
      </c>
      <c r="AM6">
        <f>COUNTIF(Raw!AL$2:AL$101, "="&amp;$A6)</f>
        <v>0</v>
      </c>
      <c r="AN6">
        <f>COUNTIF(Raw!AM$2:AM$101, "="&amp;$A6)</f>
        <v>0</v>
      </c>
      <c r="AO6">
        <f>COUNTIF(Raw!AN$2:AN$101, "="&amp;$A6)</f>
        <v>0</v>
      </c>
      <c r="AP6">
        <f>COUNTIF(Raw!AO$2:AO$101, "="&amp;$A6)</f>
        <v>31</v>
      </c>
      <c r="AQ6">
        <f>COUNTIF(Raw!AP$2:AP$101, "="&amp;$A6)</f>
        <v>15</v>
      </c>
      <c r="AR6">
        <f>COUNTIF(Raw!AQ$2:AQ$101, "="&amp;$A6)</f>
        <v>15</v>
      </c>
      <c r="AS6">
        <f>COUNTIF(Raw!AR$2:AR$101, "="&amp;$A6)</f>
        <v>20</v>
      </c>
      <c r="AT6">
        <f>COUNTIF(Raw!AS$2:AS$101, "="&amp;$A6)</f>
        <v>31</v>
      </c>
      <c r="AU6">
        <f>COUNTIF(Raw!AT$2:AT$101, "="&amp;$A6)</f>
        <v>0</v>
      </c>
      <c r="AV6">
        <f>COUNTIF(Raw!AU$2:AU$101, "="&amp;$A6)</f>
        <v>26</v>
      </c>
      <c r="AW6">
        <f>COUNTIF(Raw!AV$2:AV$101, "="&amp;$A6)</f>
        <v>18</v>
      </c>
      <c r="AX6">
        <f>COUNTIF(Raw!AW$2:AW$101, "="&amp;$A6)</f>
        <v>29</v>
      </c>
      <c r="AY6">
        <f>COUNTIF(Raw!AX$2:AX$101, "="&amp;$A6)</f>
        <v>0</v>
      </c>
      <c r="AZ6">
        <f>COUNTIF(Raw!AY$2:AY$101, "="&amp;$A6)</f>
        <v>0</v>
      </c>
      <c r="BA6">
        <f>COUNTIF(Raw!AZ$2:AZ$101, "="&amp;$A6)</f>
        <v>0</v>
      </c>
      <c r="BB6">
        <f>COUNTIF(Raw!BA$2:BA$101, "="&amp;$A6)</f>
        <v>0</v>
      </c>
      <c r="BC6">
        <f>COUNTIF(Raw!BB$2:BB$101, "="&amp;$A6)</f>
        <v>33</v>
      </c>
      <c r="BD6">
        <f>COUNTIF(Raw!BC$2:BC$101, "="&amp;$A6)</f>
        <v>17</v>
      </c>
      <c r="BE6">
        <f>COUNTIF(Raw!BD$2:BD$101, "="&amp;$A6)</f>
        <v>21</v>
      </c>
      <c r="BF6">
        <f>COUNTIF(Raw!BE$2:BE$101, "="&amp;$A6)</f>
        <v>16</v>
      </c>
      <c r="BG6">
        <f>COUNTIF(Raw!BF$2:BF$101, "="&amp;$A6)</f>
        <v>36</v>
      </c>
      <c r="BH6">
        <f>COUNTIF(Raw!BG$2:BG$101, "="&amp;$A6)</f>
        <v>0</v>
      </c>
      <c r="BI6">
        <f>COUNTIF(Raw!BH$2:BH$101, "="&amp;$A6)</f>
        <v>25</v>
      </c>
      <c r="BJ6">
        <f>COUNTIF(Raw!BI$2:BI$101, "="&amp;$A6)</f>
        <v>19</v>
      </c>
      <c r="BK6">
        <f>COUNTIF(Raw!BJ$2:BJ$101, "="&amp;$A6)</f>
        <v>36</v>
      </c>
      <c r="BL6">
        <f>COUNTIF(Raw!BK$2:BK$101, "="&amp;$A6)</f>
        <v>0</v>
      </c>
      <c r="BM6">
        <f>COUNTIF(Raw!BL$2:BL$101, "="&amp;$A6)</f>
        <v>0</v>
      </c>
      <c r="BN6">
        <f>COUNTIF(Raw!BM$2:BM$101, "="&amp;$A6)</f>
        <v>0</v>
      </c>
      <c r="BO6" t="e">
        <f>COUNTIF(Raw!#REF!, "="&amp;$A6)</f>
        <v>#REF!</v>
      </c>
      <c r="BP6" t="e">
        <f>COUNTIF(Raw!#REF!, "="&amp;$A6)</f>
        <v>#REF!</v>
      </c>
      <c r="BQ6" t="e">
        <f>COUNTIF(Raw!#REF!, "="&amp;$A6)</f>
        <v>#REF!</v>
      </c>
      <c r="BR6" t="e">
        <f>COUNTIF(Raw!#REF!, "="&amp;$A6)</f>
        <v>#REF!</v>
      </c>
      <c r="BS6" t="e">
        <f>COUNTIF(Raw!#REF!, "="&amp;$A6)</f>
        <v>#REF!</v>
      </c>
      <c r="BT6" t="e">
        <f>COUNTIF(Raw!#REF!, "="&amp;$A6)</f>
        <v>#REF!</v>
      </c>
      <c r="BU6" t="e">
        <f>COUNTIF(Raw!#REF!, "="&amp;$A6)</f>
        <v>#REF!</v>
      </c>
      <c r="BV6" t="e">
        <f>COUNTIF(Raw!#REF!, "="&amp;$A6)</f>
        <v>#REF!</v>
      </c>
      <c r="BW6" t="e">
        <f>COUNTIF(Raw!#REF!, "="&amp;$A6)</f>
        <v>#REF!</v>
      </c>
      <c r="BX6" t="e">
        <f>COUNTIF(Raw!#REF!, "="&amp;$A6)</f>
        <v>#REF!</v>
      </c>
      <c r="BY6" t="e">
        <f>COUNTIF(Raw!#REF!, "="&amp;$A6)</f>
        <v>#REF!</v>
      </c>
      <c r="BZ6" t="e">
        <f>COUNTIF(Raw!#REF!, "="&amp;$A6)</f>
        <v>#REF!</v>
      </c>
      <c r="CA6" t="e">
        <f>COUNTIF(Raw!#REF!, "="&amp;$A6)</f>
        <v>#REF!</v>
      </c>
      <c r="CB6" t="e">
        <f>COUNTIF(Raw!#REF!, "="&amp;$A6)</f>
        <v>#REF!</v>
      </c>
      <c r="CC6" t="e">
        <f>COUNTIF(Raw!#REF!, "="&amp;$A6)</f>
        <v>#REF!</v>
      </c>
      <c r="CD6" t="e">
        <f>COUNTIF(Raw!#REF!, "="&amp;$A6)</f>
        <v>#REF!</v>
      </c>
      <c r="CE6" t="e">
        <f>COUNTIF(Raw!#REF!, "="&amp;$A6)</f>
        <v>#REF!</v>
      </c>
      <c r="CF6" t="e">
        <f>COUNTIF(Raw!#REF!, "="&amp;$A6)</f>
        <v>#REF!</v>
      </c>
      <c r="CG6" t="e">
        <f>COUNTIF(Raw!#REF!, "="&amp;$A6)</f>
        <v>#REF!</v>
      </c>
      <c r="CH6" t="e">
        <f>COUNTIF(Raw!#REF!, "="&amp;$A6)</f>
        <v>#REF!</v>
      </c>
      <c r="CI6" t="e">
        <f>COUNTIF(Raw!#REF!, "="&amp;$A6)</f>
        <v>#REF!</v>
      </c>
      <c r="CJ6" t="e">
        <f>COUNTIF(Raw!#REF!, "="&amp;$A6)</f>
        <v>#REF!</v>
      </c>
      <c r="CK6" t="e">
        <f>COUNTIF(Raw!#REF!, "="&amp;$A6)</f>
        <v>#REF!</v>
      </c>
      <c r="CL6" t="e">
        <f>COUNTIF(Raw!#REF!, "="&amp;$A6)</f>
        <v>#REF!</v>
      </c>
      <c r="CM6" t="e">
        <f>COUNTIF(Raw!#REF!, "="&amp;$A6)</f>
        <v>#REF!</v>
      </c>
      <c r="CN6" t="e">
        <f>COUNTIF(Raw!#REF!, "="&amp;$A6)</f>
        <v>#REF!</v>
      </c>
      <c r="CO6" t="e">
        <f>COUNTIF(Raw!#REF!, "="&amp;$A6)</f>
        <v>#REF!</v>
      </c>
      <c r="CP6" t="e">
        <f>COUNTIF(Raw!#REF!, "="&amp;$A6)</f>
        <v>#REF!</v>
      </c>
      <c r="CQ6" t="e">
        <f>COUNTIF(Raw!#REF!, "="&amp;$A6)</f>
        <v>#REF!</v>
      </c>
      <c r="CR6" t="e">
        <f>COUNTIF(Raw!#REF!, "="&amp;$A6)</f>
        <v>#REF!</v>
      </c>
      <c r="CS6" t="e">
        <f>COUNTIF(Raw!#REF!, "="&amp;$A6)</f>
        <v>#REF!</v>
      </c>
      <c r="CT6" t="e">
        <f>COUNTIF(Raw!#REF!, "="&amp;$A6)</f>
        <v>#REF!</v>
      </c>
      <c r="CU6" t="e">
        <f>COUNTIF(Raw!#REF!, "="&amp;$A6)</f>
        <v>#REF!</v>
      </c>
      <c r="CV6" t="e">
        <f>COUNTIF(Raw!#REF!, "="&amp;$A6)</f>
        <v>#REF!</v>
      </c>
      <c r="CW6" t="e">
        <f>COUNTIF(Raw!#REF!, "="&amp;$A6)</f>
        <v>#REF!</v>
      </c>
      <c r="CX6" t="e">
        <f>COUNTIF(Raw!#REF!, "="&amp;$A6)</f>
        <v>#REF!</v>
      </c>
      <c r="CY6" t="e">
        <f>COUNTIF(Raw!#REF!, "="&amp;$A6)</f>
        <v>#REF!</v>
      </c>
      <c r="CZ6" t="e">
        <f>COUNTIF(Raw!#REF!, "="&amp;$A6)</f>
        <v>#REF!</v>
      </c>
      <c r="DA6" t="e">
        <f>COUNTIF(Raw!#REF!, "="&amp;$A6)</f>
        <v>#REF!</v>
      </c>
      <c r="DB6" t="e">
        <f>COUNTIF(Raw!#REF!, "="&amp;$A6)</f>
        <v>#REF!</v>
      </c>
      <c r="DC6" t="e">
        <f>COUNTIF(Raw!#REF!, "="&amp;$A6)</f>
        <v>#REF!</v>
      </c>
      <c r="DD6" t="e">
        <f>COUNTIF(Raw!#REF!, "="&amp;$A6)</f>
        <v>#REF!</v>
      </c>
      <c r="DE6" t="e">
        <f>COUNTIF(Raw!#REF!, "="&amp;$A6)</f>
        <v>#REF!</v>
      </c>
      <c r="DF6" t="e">
        <f>COUNTIF(Raw!#REF!, "="&amp;$A6)</f>
        <v>#REF!</v>
      </c>
      <c r="DG6" t="e">
        <f>COUNTIF(Raw!#REF!, "="&amp;$A6)</f>
        <v>#REF!</v>
      </c>
      <c r="DH6" t="e">
        <f>COUNTIF(Raw!#REF!, "="&amp;$A6)</f>
        <v>#REF!</v>
      </c>
      <c r="DI6" t="e">
        <f>COUNTIF(Raw!#REF!, "="&amp;$A6)</f>
        <v>#REF!</v>
      </c>
      <c r="DJ6" t="e">
        <f>COUNTIF(Raw!#REF!, "="&amp;$A6)</f>
        <v>#REF!</v>
      </c>
      <c r="DK6" t="e">
        <f>COUNTIF(Raw!#REF!, "="&amp;$A6)</f>
        <v>#REF!</v>
      </c>
      <c r="DL6" t="e">
        <f>COUNTIF(Raw!#REF!, "="&amp;$A6)</f>
        <v>#REF!</v>
      </c>
      <c r="DM6" t="e">
        <f>COUNTIF(Raw!#REF!, "="&amp;$A6)</f>
        <v>#REF!</v>
      </c>
      <c r="DN6" t="e">
        <f>COUNTIF(Raw!#REF!, "="&amp;$A6)</f>
        <v>#REF!</v>
      </c>
      <c r="DO6" t="e">
        <f>COUNTIF(Raw!#REF!, "="&amp;$A6)</f>
        <v>#REF!</v>
      </c>
      <c r="DP6" t="e">
        <f>COUNTIF(Raw!#REF!, "="&amp;$A6)</f>
        <v>#REF!</v>
      </c>
      <c r="DQ6" t="e">
        <f>COUNTIF(Raw!#REF!, "="&amp;$A6)</f>
        <v>#REF!</v>
      </c>
      <c r="DR6" t="e">
        <f>COUNTIF(Raw!#REF!, "="&amp;$A6)</f>
        <v>#REF!</v>
      </c>
      <c r="DS6" t="e">
        <f>COUNTIF(Raw!#REF!, "="&amp;$A6)</f>
        <v>#REF!</v>
      </c>
      <c r="DT6" t="e">
        <f>COUNTIF(Raw!#REF!, "="&amp;$A6)</f>
        <v>#REF!</v>
      </c>
      <c r="DU6" t="e">
        <f>COUNTIF(Raw!#REF!, "="&amp;$A6)</f>
        <v>#REF!</v>
      </c>
      <c r="DV6" t="e">
        <f>COUNTIF(Raw!#REF!, "="&amp;$A6)</f>
        <v>#REF!</v>
      </c>
      <c r="DW6" t="e">
        <f>COUNTIF(Raw!#REF!, "="&amp;$A6)</f>
        <v>#REF!</v>
      </c>
      <c r="DX6" t="e">
        <f>COUNTIF(Raw!#REF!, "="&amp;$A6)</f>
        <v>#REF!</v>
      </c>
      <c r="DY6" t="e">
        <f>COUNTIF(Raw!#REF!, "="&amp;$A6)</f>
        <v>#REF!</v>
      </c>
      <c r="DZ6" t="e">
        <f>COUNTIF(Raw!#REF!, "="&amp;$A6)</f>
        <v>#REF!</v>
      </c>
      <c r="EA6" t="e">
        <f>COUNTIF(Raw!#REF!, "="&amp;$A6)</f>
        <v>#REF!</v>
      </c>
      <c r="EB6" t="e">
        <f>COUNTIF(Raw!#REF!, "="&amp;$A6)</f>
        <v>#REF!</v>
      </c>
      <c r="EC6" t="e">
        <f>COUNTIF(Raw!#REF!, "="&amp;$A6)</f>
        <v>#REF!</v>
      </c>
      <c r="ED6" t="e">
        <f>COUNTIF(Raw!#REF!, "="&amp;$A6)</f>
        <v>#REF!</v>
      </c>
      <c r="EE6" t="e">
        <f>COUNTIF(Raw!#REF!, "="&amp;$A6)</f>
        <v>#REF!</v>
      </c>
      <c r="EF6" t="e">
        <f>COUNTIF(Raw!#REF!, "="&amp;$A6)</f>
        <v>#REF!</v>
      </c>
      <c r="EG6" t="e">
        <f>COUNTIF(Raw!#REF!, "="&amp;$A6)</f>
        <v>#REF!</v>
      </c>
      <c r="EH6" t="e">
        <f>COUNTIF(Raw!#REF!, "="&amp;$A6)</f>
        <v>#REF!</v>
      </c>
      <c r="EI6" t="e">
        <f>COUNTIF(Raw!#REF!, "="&amp;$A6)</f>
        <v>#REF!</v>
      </c>
      <c r="EJ6" t="e">
        <f>COUNTIF(Raw!#REF!, "="&amp;$A6)</f>
        <v>#REF!</v>
      </c>
      <c r="EK6" t="e">
        <f>COUNTIF(Raw!#REF!, "="&amp;$A6)</f>
        <v>#REF!</v>
      </c>
      <c r="EL6" t="e">
        <f>COUNTIF(Raw!#REF!, "="&amp;$A6)</f>
        <v>#REF!</v>
      </c>
      <c r="EM6" t="e">
        <f>COUNTIF(Raw!#REF!, "="&amp;$A6)</f>
        <v>#REF!</v>
      </c>
      <c r="EN6" t="e">
        <f>COUNTIF(Raw!#REF!, "="&amp;$A6)</f>
        <v>#REF!</v>
      </c>
      <c r="EO6" t="e">
        <f>COUNTIF(Raw!#REF!, "="&amp;$A6)</f>
        <v>#REF!</v>
      </c>
      <c r="EP6" t="e">
        <f>COUNTIF(Raw!#REF!, "="&amp;$A6)</f>
        <v>#REF!</v>
      </c>
      <c r="EQ6" t="e">
        <f>COUNTIF(Raw!#REF!, "="&amp;$A6)</f>
        <v>#REF!</v>
      </c>
      <c r="ER6" t="e">
        <f>COUNTIF(Raw!#REF!, "="&amp;$A6)</f>
        <v>#REF!</v>
      </c>
      <c r="ES6" t="e">
        <f>COUNTIF(Raw!#REF!, "="&amp;$A6)</f>
        <v>#REF!</v>
      </c>
      <c r="ET6" t="e">
        <f>COUNTIF(Raw!#REF!, "="&amp;$A6)</f>
        <v>#REF!</v>
      </c>
      <c r="EU6" t="e">
        <f>COUNTIF(Raw!#REF!, "="&amp;$A6)</f>
        <v>#REF!</v>
      </c>
      <c r="EV6" t="e">
        <f>COUNTIF(Raw!#REF!, "="&amp;$A6)</f>
        <v>#REF!</v>
      </c>
      <c r="EW6" t="e">
        <f>COUNTIF(Raw!#REF!, "="&amp;$A6)</f>
        <v>#REF!</v>
      </c>
      <c r="EX6" t="e">
        <f>COUNTIF(Raw!#REF!, "="&amp;$A6)</f>
        <v>#REF!</v>
      </c>
      <c r="EY6" t="e">
        <f>COUNTIF(Raw!#REF!, "="&amp;$A6)</f>
        <v>#REF!</v>
      </c>
      <c r="EZ6" t="e">
        <f>COUNTIF(Raw!#REF!, "="&amp;$A6)</f>
        <v>#REF!</v>
      </c>
      <c r="FA6" t="e">
        <f>COUNTIF(Raw!#REF!, "="&amp;$A6)</f>
        <v>#REF!</v>
      </c>
      <c r="FB6" t="e">
        <f>COUNTIF(Raw!#REF!, "="&amp;$A6)</f>
        <v>#REF!</v>
      </c>
      <c r="FC6" t="e">
        <f>COUNTIF(Raw!#REF!, "="&amp;$A6)</f>
        <v>#REF!</v>
      </c>
      <c r="FD6" t="e">
        <f>COUNTIF(Raw!#REF!, "="&amp;$A6)</f>
        <v>#REF!</v>
      </c>
      <c r="FE6" t="e">
        <f>COUNTIF(Raw!#REF!, "="&amp;$A6)</f>
        <v>#REF!</v>
      </c>
      <c r="FF6" t="e">
        <f>COUNTIF(Raw!#REF!, "="&amp;$A6)</f>
        <v>#REF!</v>
      </c>
      <c r="FG6" t="e">
        <f>COUNTIF(Raw!#REF!, "="&amp;$A6)</f>
        <v>#REF!</v>
      </c>
      <c r="FH6" t="e">
        <f>COUNTIF(Raw!#REF!, "="&amp;$A6)</f>
        <v>#REF!</v>
      </c>
      <c r="FI6" t="e">
        <f>COUNTIF(Raw!#REF!, "="&amp;$A6)</f>
        <v>#REF!</v>
      </c>
      <c r="FJ6" t="e">
        <f>COUNTIF(Raw!#REF!, "="&amp;$A6)</f>
        <v>#REF!</v>
      </c>
      <c r="FK6" t="e">
        <f>COUNTIF(Raw!#REF!, "="&amp;$A6)</f>
        <v>#REF!</v>
      </c>
      <c r="FL6" t="e">
        <f>COUNTIF(Raw!#REF!, "="&amp;$A6)</f>
        <v>#REF!</v>
      </c>
      <c r="FM6" t="e">
        <f>COUNTIF(Raw!#REF!, "="&amp;$A6)</f>
        <v>#REF!</v>
      </c>
      <c r="FN6" t="e">
        <f>COUNTIF(Raw!#REF!, "="&amp;$A6)</f>
        <v>#REF!</v>
      </c>
      <c r="FO6" t="e">
        <f>COUNTIF(Raw!#REF!, "="&amp;$A6)</f>
        <v>#REF!</v>
      </c>
      <c r="FP6" t="e">
        <f>COUNTIF(Raw!#REF!, "="&amp;$A6)</f>
        <v>#REF!</v>
      </c>
      <c r="FQ6" t="e">
        <f>COUNTIF(Raw!#REF!, "="&amp;$A6)</f>
        <v>#REF!</v>
      </c>
      <c r="FR6" t="e">
        <f>COUNTIF(Raw!#REF!, "="&amp;$A6)</f>
        <v>#REF!</v>
      </c>
      <c r="FS6" t="e">
        <f>COUNTIF(Raw!#REF!, "="&amp;$A6)</f>
        <v>#REF!</v>
      </c>
      <c r="FT6" t="e">
        <f>COUNTIF(Raw!#REF!, "="&amp;$A6)</f>
        <v>#REF!</v>
      </c>
      <c r="FU6" t="e">
        <f>COUNTIF(Raw!#REF!, "="&amp;$A6)</f>
        <v>#REF!</v>
      </c>
      <c r="FV6" t="e">
        <f>COUNTIF(Raw!#REF!, "="&amp;$A6)</f>
        <v>#REF!</v>
      </c>
      <c r="FW6" t="e">
        <f>COUNTIF(Raw!#REF!, "="&amp;$A6)</f>
        <v>#REF!</v>
      </c>
      <c r="FX6" t="e">
        <f>COUNTIF(Raw!#REF!, "="&amp;$A6)</f>
        <v>#REF!</v>
      </c>
      <c r="FY6" t="e">
        <f>COUNTIF(Raw!#REF!, "="&amp;$A6)</f>
        <v>#REF!</v>
      </c>
      <c r="FZ6" t="e">
        <f>COUNTIF(Raw!#REF!, "="&amp;$A6)</f>
        <v>#REF!</v>
      </c>
      <c r="GA6" t="e">
        <f>COUNTIF(Raw!#REF!, "="&amp;$A6)</f>
        <v>#REF!</v>
      </c>
      <c r="GB6" t="e">
        <f>COUNTIF(Raw!#REF!, "="&amp;$A6)</f>
        <v>#REF!</v>
      </c>
      <c r="GC6" t="e">
        <f>COUNTIF(Raw!#REF!, "="&amp;$A6)</f>
        <v>#REF!</v>
      </c>
      <c r="GD6" t="e">
        <f>COUNTIF(Raw!#REF!, "="&amp;$A6)</f>
        <v>#REF!</v>
      </c>
      <c r="GE6" t="e">
        <f>COUNTIF(Raw!#REF!, "="&amp;$A6)</f>
        <v>#REF!</v>
      </c>
      <c r="GF6" t="e">
        <f>COUNTIF(Raw!#REF!, "="&amp;$A6)</f>
        <v>#REF!</v>
      </c>
      <c r="GG6" t="e">
        <f>COUNTIF(Raw!#REF!, "="&amp;$A6)</f>
        <v>#REF!</v>
      </c>
      <c r="GH6" t="e">
        <f>COUNTIF(Raw!#REF!, "="&amp;$A6)</f>
        <v>#REF!</v>
      </c>
      <c r="GI6" t="e">
        <f>COUNTIF(Raw!#REF!, "="&amp;$A6)</f>
        <v>#REF!</v>
      </c>
      <c r="GJ6" t="e">
        <f>COUNTIF(Raw!#REF!, "="&amp;$A6)</f>
        <v>#REF!</v>
      </c>
      <c r="GK6" t="e">
        <f>COUNTIF(Raw!#REF!, "="&amp;$A6)</f>
        <v>#REF!</v>
      </c>
      <c r="GL6" t="e">
        <f>COUNTIF(Raw!#REF!, "="&amp;$A6)</f>
        <v>#REF!</v>
      </c>
      <c r="GM6" t="e">
        <f>COUNTIF(Raw!#REF!, "="&amp;$A6)</f>
        <v>#REF!</v>
      </c>
      <c r="GN6" t="e">
        <f>COUNTIF(Raw!#REF!, "="&amp;$A6)</f>
        <v>#REF!</v>
      </c>
      <c r="GO6" t="e">
        <f>COUNTIF(Raw!#REF!, "="&amp;$A6)</f>
        <v>#REF!</v>
      </c>
      <c r="GP6" t="e">
        <f>COUNTIF(Raw!#REF!, "="&amp;$A6)</f>
        <v>#REF!</v>
      </c>
      <c r="GQ6" t="e">
        <f>COUNTIF(Raw!#REF!, "="&amp;$A6)</f>
        <v>#REF!</v>
      </c>
      <c r="GR6" t="e">
        <f>COUNTIF(Raw!#REF!, "="&amp;$A6)</f>
        <v>#REF!</v>
      </c>
      <c r="GS6" t="e">
        <f>COUNTIF(Raw!#REF!, "="&amp;$A6)</f>
        <v>#REF!</v>
      </c>
      <c r="GT6" t="e">
        <f>COUNTIF(Raw!#REF!, "="&amp;$A6)</f>
        <v>#REF!</v>
      </c>
      <c r="GU6" t="e">
        <f>COUNTIF(Raw!#REF!, "="&amp;$A6)</f>
        <v>#REF!</v>
      </c>
      <c r="GV6" t="e">
        <f>COUNTIF(Raw!#REF!, "="&amp;$A6)</f>
        <v>#REF!</v>
      </c>
      <c r="GW6" t="e">
        <f>COUNTIF(Raw!#REF!, "="&amp;$A6)</f>
        <v>#REF!</v>
      </c>
      <c r="GX6" t="e">
        <f>COUNTIF(Raw!#REF!, "="&amp;$A6)</f>
        <v>#REF!</v>
      </c>
      <c r="GY6" t="e">
        <f>COUNTIF(Raw!#REF!, "="&amp;$A6)</f>
        <v>#REF!</v>
      </c>
      <c r="GZ6" t="e">
        <f>COUNTIF(Raw!#REF!, "="&amp;$A6)</f>
        <v>#REF!</v>
      </c>
      <c r="HA6" t="e">
        <f>COUNTIF(Raw!#REF!, "="&amp;$A6)</f>
        <v>#REF!</v>
      </c>
      <c r="HB6" t="e">
        <f>COUNTIF(Raw!#REF!, "="&amp;$A6)</f>
        <v>#REF!</v>
      </c>
      <c r="HC6" t="e">
        <f>COUNTIF(Raw!#REF!, "="&amp;$A6)</f>
        <v>#REF!</v>
      </c>
      <c r="HD6" t="e">
        <f>COUNTIF(Raw!#REF!, "="&amp;$A6)</f>
        <v>#REF!</v>
      </c>
      <c r="HE6" t="e">
        <f>COUNTIF(Raw!#REF!, "="&amp;$A6)</f>
        <v>#REF!</v>
      </c>
      <c r="HF6" t="e">
        <f>COUNTIF(Raw!#REF!, "="&amp;$A6)</f>
        <v>#REF!</v>
      </c>
      <c r="HG6" t="e">
        <f>COUNTIF(Raw!#REF!, "="&amp;$A6)</f>
        <v>#REF!</v>
      </c>
      <c r="HH6" t="e">
        <f>COUNTIF(Raw!#REF!, "="&amp;$A6)</f>
        <v>#REF!</v>
      </c>
      <c r="HI6" t="e">
        <f>COUNTIF(Raw!#REF!, "="&amp;$A6)</f>
        <v>#REF!</v>
      </c>
      <c r="HJ6" t="e">
        <f>COUNTIF(Raw!#REF!, "="&amp;$A6)</f>
        <v>#REF!</v>
      </c>
      <c r="HK6" t="e">
        <f>COUNTIF(Raw!#REF!, "="&amp;$A6)</f>
        <v>#REF!</v>
      </c>
      <c r="HL6" t="e">
        <f>COUNTIF(Raw!#REF!, "="&amp;$A6)</f>
        <v>#REF!</v>
      </c>
      <c r="HM6" t="e">
        <f>COUNTIF(Raw!#REF!, "="&amp;$A6)</f>
        <v>#REF!</v>
      </c>
      <c r="HN6" t="e">
        <f>COUNTIF(Raw!#REF!, "="&amp;$A6)</f>
        <v>#REF!</v>
      </c>
      <c r="HO6" t="e">
        <f>COUNTIF(Raw!#REF!, "="&amp;$A6)</f>
        <v>#REF!</v>
      </c>
      <c r="HP6" t="e">
        <f>COUNTIF(Raw!#REF!, "="&amp;$A6)</f>
        <v>#REF!</v>
      </c>
      <c r="HQ6" t="e">
        <f>COUNTIF(Raw!#REF!, "="&amp;$A6)</f>
        <v>#REF!</v>
      </c>
      <c r="HR6" t="e">
        <f>COUNTIF(Raw!#REF!, "="&amp;$A6)</f>
        <v>#REF!</v>
      </c>
      <c r="HS6" t="e">
        <f>COUNTIF(Raw!#REF!, "="&amp;$A6)</f>
        <v>#REF!</v>
      </c>
      <c r="HT6" t="e">
        <f>COUNTIF(Raw!#REF!, "="&amp;$A6)</f>
        <v>#REF!</v>
      </c>
      <c r="HU6" t="e">
        <f>COUNTIF(Raw!#REF!, "="&amp;$A6)</f>
        <v>#REF!</v>
      </c>
      <c r="HV6" t="e">
        <f>COUNTIF(Raw!#REF!, "="&amp;$A6)</f>
        <v>#REF!</v>
      </c>
      <c r="HW6" t="e">
        <f>COUNTIF(Raw!#REF!, "="&amp;$A6)</f>
        <v>#REF!</v>
      </c>
      <c r="HX6" t="e">
        <f>COUNTIF(Raw!#REF!, "="&amp;$A6)</f>
        <v>#REF!</v>
      </c>
      <c r="HY6" t="e">
        <f>COUNTIF(Raw!#REF!, "="&amp;$A6)</f>
        <v>#REF!</v>
      </c>
      <c r="HZ6" t="e">
        <f>COUNTIF(Raw!#REF!, "="&amp;$A6)</f>
        <v>#REF!</v>
      </c>
      <c r="IA6" t="e">
        <f>COUNTIF(Raw!#REF!, "="&amp;$A6)</f>
        <v>#REF!</v>
      </c>
      <c r="IB6">
        <f>COUNTIF(Raw!BN$2:BN$101, "="&amp;$A6)</f>
        <v>13</v>
      </c>
      <c r="IC6">
        <f>COUNTIF(Raw!BO$2:BO$101, "="&amp;$A6)</f>
        <v>13</v>
      </c>
      <c r="ID6">
        <f>COUNTIF(Raw!BP$2:BP$101, "="&amp;$A6)</f>
        <v>37</v>
      </c>
      <c r="IE6">
        <f>COUNTIF(Raw!BQ$2:BQ$101, "="&amp;$A6)</f>
        <v>17</v>
      </c>
      <c r="IF6">
        <f>COUNTIF(Raw!BR$2:BR$101, "="&amp;$A6)</f>
        <v>24</v>
      </c>
      <c r="IG6">
        <f>COUNTIF(Raw!BS$2:BS$101, "="&amp;$A6)</f>
        <v>44</v>
      </c>
      <c r="IH6">
        <f>COUNTIF(Raw!BT$2:BT$101, "="&amp;$A6)</f>
        <v>18</v>
      </c>
      <c r="II6">
        <f>COUNTIF(Raw!BU$2:BU$101, "="&amp;$A6)</f>
        <v>33</v>
      </c>
      <c r="IM6">
        <v>2</v>
      </c>
    </row>
    <row r="7" spans="1:490" x14ac:dyDescent="0.25">
      <c r="A7">
        <v>1</v>
      </c>
      <c r="B7">
        <f>COUNTIF(Raw!A$2:A$101, "="&amp;$A7)</f>
        <v>0</v>
      </c>
      <c r="C7">
        <f>COUNTIF(Raw!B$2:B$101, "="&amp;$A7)</f>
        <v>33</v>
      </c>
      <c r="D7">
        <f>COUNTIF(Raw!C$2:C$101, "="&amp;$A7)</f>
        <v>25</v>
      </c>
      <c r="E7">
        <f>COUNTIF(Raw!D$2:D$101, "="&amp;$A7)</f>
        <v>17</v>
      </c>
      <c r="F7">
        <f>COUNTIF(Raw!E$2:E$101, "="&amp;$A7)</f>
        <v>26</v>
      </c>
      <c r="G7">
        <f>COUNTIF(Raw!F$2:F$101, "="&amp;$A7)</f>
        <v>33</v>
      </c>
      <c r="H7">
        <f>COUNTIF(Raw!G$2:G$101, "="&amp;$A7)</f>
        <v>0</v>
      </c>
      <c r="I7">
        <f>COUNTIF(Raw!H$2:H$101, "="&amp;$A7)</f>
        <v>0</v>
      </c>
      <c r="J7">
        <f>COUNTIF(Raw!I$2:I$101, "="&amp;$A7)</f>
        <v>0</v>
      </c>
      <c r="K7">
        <f>COUNTIF(Raw!J$2:J$101, "="&amp;$A7)</f>
        <v>37</v>
      </c>
      <c r="L7">
        <f>COUNTIF(Raw!K$2:K$101, "="&amp;$A7)</f>
        <v>50</v>
      </c>
      <c r="M7">
        <f>COUNTIF(Raw!L$2:L$101, "="&amp;$A7)</f>
        <v>48</v>
      </c>
      <c r="N7">
        <f>COUNTIF(Raw!M$2:M$101, "="&amp;$A7)</f>
        <v>51</v>
      </c>
      <c r="O7">
        <f>COUNTIF(Raw!N$2:N$101, "="&amp;$A7)</f>
        <v>0</v>
      </c>
      <c r="P7">
        <f>COUNTIF(Raw!O$2:O$101, "="&amp;$A7)</f>
        <v>40</v>
      </c>
      <c r="Q7">
        <f>COUNTIF(Raw!P$2:P$101, "="&amp;$A7)</f>
        <v>19</v>
      </c>
      <c r="R7">
        <f>COUNTIF(Raw!Q$2:Q$101, "="&amp;$A7)</f>
        <v>23</v>
      </c>
      <c r="S7">
        <f>COUNTIF(Raw!R$2:R$101, "="&amp;$A7)</f>
        <v>22</v>
      </c>
      <c r="T7">
        <f>COUNTIF(Raw!S$2:S$101, "="&amp;$A7)</f>
        <v>35</v>
      </c>
      <c r="U7">
        <f>COUNTIF(Raw!T$2:T$101, "="&amp;$A7)</f>
        <v>0</v>
      </c>
      <c r="V7">
        <f>COUNTIF(Raw!U$2:U$101, "="&amp;$A7)</f>
        <v>0</v>
      </c>
      <c r="W7">
        <f>COUNTIF(Raw!V$2:V$101, "="&amp;$A7)</f>
        <v>0</v>
      </c>
      <c r="X7">
        <f>COUNTIF(Raw!W$2:W$101, "="&amp;$A7)</f>
        <v>33</v>
      </c>
      <c r="Y7">
        <f>COUNTIF(Raw!X$2:X$101, "="&amp;$A7)</f>
        <v>53</v>
      </c>
      <c r="Z7">
        <f>COUNTIF(Raw!Y$2:Y$101, "="&amp;$A7)</f>
        <v>55</v>
      </c>
      <c r="AA7">
        <f>COUNTIF(Raw!Z$2:Z$101, "="&amp;$A7)</f>
        <v>50</v>
      </c>
      <c r="AB7">
        <f>COUNTIF(Raw!AA$2:AA$101, "="&amp;$A7)</f>
        <v>0</v>
      </c>
      <c r="AC7">
        <f>COUNTIF(Raw!AB$2:AB$101, "="&amp;$A7)</f>
        <v>33</v>
      </c>
      <c r="AD7">
        <f>COUNTIF(Raw!AC$2:AC$101, "="&amp;$A7)</f>
        <v>24</v>
      </c>
      <c r="AE7">
        <f>COUNTIF(Raw!AD$2:AD$101, "="&amp;$A7)</f>
        <v>18</v>
      </c>
      <c r="AF7">
        <f>COUNTIF(Raw!AE$2:AE$101, "="&amp;$A7)</f>
        <v>17</v>
      </c>
      <c r="AG7">
        <f>COUNTIF(Raw!AF$2:AF$101, "="&amp;$A7)</f>
        <v>32</v>
      </c>
      <c r="AH7">
        <f>COUNTIF(Raw!AG$2:AG$101, "="&amp;$A7)</f>
        <v>0</v>
      </c>
      <c r="AI7">
        <f>COUNTIF(Raw!AH$2:AH$101, "="&amp;$A7)</f>
        <v>0</v>
      </c>
      <c r="AJ7">
        <f>COUNTIF(Raw!AI$2:AI$101, "="&amp;$A7)</f>
        <v>0</v>
      </c>
      <c r="AK7">
        <f>COUNTIF(Raw!AJ$2:AJ$101, "="&amp;$A7)</f>
        <v>34</v>
      </c>
      <c r="AL7">
        <f>COUNTIF(Raw!AK$2:AK$101, "="&amp;$A7)</f>
        <v>58</v>
      </c>
      <c r="AM7">
        <f>COUNTIF(Raw!AL$2:AL$101, "="&amp;$A7)</f>
        <v>38</v>
      </c>
      <c r="AN7">
        <f>COUNTIF(Raw!AM$2:AM$101, "="&amp;$A7)</f>
        <v>48</v>
      </c>
      <c r="AO7">
        <f>COUNTIF(Raw!AN$2:AN$101, "="&amp;$A7)</f>
        <v>0</v>
      </c>
      <c r="AP7">
        <f>COUNTIF(Raw!AO$2:AO$101, "="&amp;$A7)</f>
        <v>40</v>
      </c>
      <c r="AQ7">
        <f>COUNTIF(Raw!AP$2:AP$101, "="&amp;$A7)</f>
        <v>21</v>
      </c>
      <c r="AR7">
        <f>COUNTIF(Raw!AQ$2:AQ$101, "="&amp;$A7)</f>
        <v>18</v>
      </c>
      <c r="AS7">
        <f>COUNTIF(Raw!AR$2:AR$101, "="&amp;$A7)</f>
        <v>16</v>
      </c>
      <c r="AT7">
        <f>COUNTIF(Raw!AS$2:AS$101, "="&amp;$A7)</f>
        <v>34</v>
      </c>
      <c r="AU7">
        <f>COUNTIF(Raw!AT$2:AT$101, "="&amp;$A7)</f>
        <v>0</v>
      </c>
      <c r="AV7">
        <f>COUNTIF(Raw!AU$2:AU$101, "="&amp;$A7)</f>
        <v>0</v>
      </c>
      <c r="AW7">
        <f>COUNTIF(Raw!AV$2:AV$101, "="&amp;$A7)</f>
        <v>0</v>
      </c>
      <c r="AX7">
        <f>COUNTIF(Raw!AW$2:AW$101, "="&amp;$A7)</f>
        <v>39</v>
      </c>
      <c r="AY7">
        <f>COUNTIF(Raw!AX$2:AX$101, "="&amp;$A7)</f>
        <v>49</v>
      </c>
      <c r="AZ7">
        <f>COUNTIF(Raw!AY$2:AY$101, "="&amp;$A7)</f>
        <v>50</v>
      </c>
      <c r="BA7">
        <f>COUNTIF(Raw!AZ$2:AZ$101, "="&amp;$A7)</f>
        <v>50</v>
      </c>
      <c r="BB7">
        <f>COUNTIF(Raw!BA$2:BA$101, "="&amp;$A7)</f>
        <v>0</v>
      </c>
      <c r="BC7">
        <f>COUNTIF(Raw!BB$2:BB$101, "="&amp;$A7)</f>
        <v>44</v>
      </c>
      <c r="BD7">
        <f>COUNTIF(Raw!BC$2:BC$101, "="&amp;$A7)</f>
        <v>20</v>
      </c>
      <c r="BE7">
        <f>COUNTIF(Raw!BD$2:BD$101, "="&amp;$A7)</f>
        <v>23</v>
      </c>
      <c r="BF7">
        <f>COUNTIF(Raw!BE$2:BE$101, "="&amp;$A7)</f>
        <v>21</v>
      </c>
      <c r="BG7">
        <f>COUNTIF(Raw!BF$2:BF$101, "="&amp;$A7)</f>
        <v>38</v>
      </c>
      <c r="BH7">
        <f>COUNTIF(Raw!BG$2:BG$101, "="&amp;$A7)</f>
        <v>0</v>
      </c>
      <c r="BI7">
        <f>COUNTIF(Raw!BH$2:BH$101, "="&amp;$A7)</f>
        <v>0</v>
      </c>
      <c r="BJ7">
        <f>COUNTIF(Raw!BI$2:BI$101, "="&amp;$A7)</f>
        <v>0</v>
      </c>
      <c r="BK7">
        <f>COUNTIF(Raw!BJ$2:BJ$101, "="&amp;$A7)</f>
        <v>38</v>
      </c>
      <c r="BL7">
        <f>COUNTIF(Raw!BK$2:BK$101, "="&amp;$A7)</f>
        <v>43</v>
      </c>
      <c r="BM7">
        <f>COUNTIF(Raw!BL$2:BL$101, "="&amp;$A7)</f>
        <v>51</v>
      </c>
      <c r="BN7">
        <f>COUNTIF(Raw!BM$2:BM$101, "="&amp;$A7)</f>
        <v>52</v>
      </c>
      <c r="BO7" t="e">
        <f>COUNTIF(Raw!#REF!, "="&amp;$A7)</f>
        <v>#REF!</v>
      </c>
      <c r="BP7" t="e">
        <f>COUNTIF(Raw!#REF!, "="&amp;$A7)</f>
        <v>#REF!</v>
      </c>
      <c r="BQ7" t="e">
        <f>COUNTIF(Raw!#REF!, "="&amp;$A7)</f>
        <v>#REF!</v>
      </c>
      <c r="BR7" t="e">
        <f>COUNTIF(Raw!#REF!, "="&amp;$A7)</f>
        <v>#REF!</v>
      </c>
      <c r="BS7" t="e">
        <f>COUNTIF(Raw!#REF!, "="&amp;$A7)</f>
        <v>#REF!</v>
      </c>
      <c r="BT7" t="e">
        <f>COUNTIF(Raw!#REF!, "="&amp;$A7)</f>
        <v>#REF!</v>
      </c>
      <c r="BU7" t="e">
        <f>COUNTIF(Raw!#REF!, "="&amp;$A7)</f>
        <v>#REF!</v>
      </c>
      <c r="BV7" t="e">
        <f>COUNTIF(Raw!#REF!, "="&amp;$A7)</f>
        <v>#REF!</v>
      </c>
      <c r="BW7" t="e">
        <f>COUNTIF(Raw!#REF!, "="&amp;$A7)</f>
        <v>#REF!</v>
      </c>
      <c r="BX7" t="e">
        <f>COUNTIF(Raw!#REF!, "="&amp;$A7)</f>
        <v>#REF!</v>
      </c>
      <c r="BY7" t="e">
        <f>COUNTIF(Raw!#REF!, "="&amp;$A7)</f>
        <v>#REF!</v>
      </c>
      <c r="BZ7" t="e">
        <f>COUNTIF(Raw!#REF!, "="&amp;$A7)</f>
        <v>#REF!</v>
      </c>
      <c r="CA7" t="e">
        <f>COUNTIF(Raw!#REF!, "="&amp;$A7)</f>
        <v>#REF!</v>
      </c>
      <c r="CB7" t="e">
        <f>COUNTIF(Raw!#REF!, "="&amp;$A7)</f>
        <v>#REF!</v>
      </c>
      <c r="CC7" t="e">
        <f>COUNTIF(Raw!#REF!, "="&amp;$A7)</f>
        <v>#REF!</v>
      </c>
      <c r="CD7" t="e">
        <f>COUNTIF(Raw!#REF!, "="&amp;$A7)</f>
        <v>#REF!</v>
      </c>
      <c r="CE7" t="e">
        <f>COUNTIF(Raw!#REF!, "="&amp;$A7)</f>
        <v>#REF!</v>
      </c>
      <c r="CF7" t="e">
        <f>COUNTIF(Raw!#REF!, "="&amp;$A7)</f>
        <v>#REF!</v>
      </c>
      <c r="CG7" t="e">
        <f>COUNTIF(Raw!#REF!, "="&amp;$A7)</f>
        <v>#REF!</v>
      </c>
      <c r="CH7" t="e">
        <f>COUNTIF(Raw!#REF!, "="&amp;$A7)</f>
        <v>#REF!</v>
      </c>
      <c r="CI7" t="e">
        <f>COUNTIF(Raw!#REF!, "="&amp;$A7)</f>
        <v>#REF!</v>
      </c>
      <c r="CJ7" t="e">
        <f>COUNTIF(Raw!#REF!, "="&amp;$A7)</f>
        <v>#REF!</v>
      </c>
      <c r="CK7" t="e">
        <f>COUNTIF(Raw!#REF!, "="&amp;$A7)</f>
        <v>#REF!</v>
      </c>
      <c r="CL7" t="e">
        <f>COUNTIF(Raw!#REF!, "="&amp;$A7)</f>
        <v>#REF!</v>
      </c>
      <c r="CM7" t="e">
        <f>COUNTIF(Raw!#REF!, "="&amp;$A7)</f>
        <v>#REF!</v>
      </c>
      <c r="CN7" t="e">
        <f>COUNTIF(Raw!#REF!, "="&amp;$A7)</f>
        <v>#REF!</v>
      </c>
      <c r="CO7" t="e">
        <f>COUNTIF(Raw!#REF!, "="&amp;$A7)</f>
        <v>#REF!</v>
      </c>
      <c r="CP7" t="e">
        <f>COUNTIF(Raw!#REF!, "="&amp;$A7)</f>
        <v>#REF!</v>
      </c>
      <c r="CQ7" t="e">
        <f>COUNTIF(Raw!#REF!, "="&amp;$A7)</f>
        <v>#REF!</v>
      </c>
      <c r="CR7" t="e">
        <f>COUNTIF(Raw!#REF!, "="&amp;$A7)</f>
        <v>#REF!</v>
      </c>
      <c r="CS7" t="e">
        <f>COUNTIF(Raw!#REF!, "="&amp;$A7)</f>
        <v>#REF!</v>
      </c>
      <c r="CT7" t="e">
        <f>COUNTIF(Raw!#REF!, "="&amp;$A7)</f>
        <v>#REF!</v>
      </c>
      <c r="CU7" t="e">
        <f>COUNTIF(Raw!#REF!, "="&amp;$A7)</f>
        <v>#REF!</v>
      </c>
      <c r="CV7" t="e">
        <f>COUNTIF(Raw!#REF!, "="&amp;$A7)</f>
        <v>#REF!</v>
      </c>
      <c r="CW7" t="e">
        <f>COUNTIF(Raw!#REF!, "="&amp;$A7)</f>
        <v>#REF!</v>
      </c>
      <c r="CX7" t="e">
        <f>COUNTIF(Raw!#REF!, "="&amp;$A7)</f>
        <v>#REF!</v>
      </c>
      <c r="CY7" t="e">
        <f>COUNTIF(Raw!#REF!, "="&amp;$A7)</f>
        <v>#REF!</v>
      </c>
      <c r="CZ7" t="e">
        <f>COUNTIF(Raw!#REF!, "="&amp;$A7)</f>
        <v>#REF!</v>
      </c>
      <c r="DA7" t="e">
        <f>COUNTIF(Raw!#REF!, "="&amp;$A7)</f>
        <v>#REF!</v>
      </c>
      <c r="DB7" t="e">
        <f>COUNTIF(Raw!#REF!, "="&amp;$A7)</f>
        <v>#REF!</v>
      </c>
      <c r="DC7" t="e">
        <f>COUNTIF(Raw!#REF!, "="&amp;$A7)</f>
        <v>#REF!</v>
      </c>
      <c r="DD7" t="e">
        <f>COUNTIF(Raw!#REF!, "="&amp;$A7)</f>
        <v>#REF!</v>
      </c>
      <c r="DE7" t="e">
        <f>COUNTIF(Raw!#REF!, "="&amp;$A7)</f>
        <v>#REF!</v>
      </c>
      <c r="DF7" t="e">
        <f>COUNTIF(Raw!#REF!, "="&amp;$A7)</f>
        <v>#REF!</v>
      </c>
      <c r="DG7" t="e">
        <f>COUNTIF(Raw!#REF!, "="&amp;$A7)</f>
        <v>#REF!</v>
      </c>
      <c r="DH7" t="e">
        <f>COUNTIF(Raw!#REF!, "="&amp;$A7)</f>
        <v>#REF!</v>
      </c>
      <c r="DI7" t="e">
        <f>COUNTIF(Raw!#REF!, "="&amp;$A7)</f>
        <v>#REF!</v>
      </c>
      <c r="DJ7" t="e">
        <f>COUNTIF(Raw!#REF!, "="&amp;$A7)</f>
        <v>#REF!</v>
      </c>
      <c r="DK7" t="e">
        <f>COUNTIF(Raw!#REF!, "="&amp;$A7)</f>
        <v>#REF!</v>
      </c>
      <c r="DL7" t="e">
        <f>COUNTIF(Raw!#REF!, "="&amp;$A7)</f>
        <v>#REF!</v>
      </c>
      <c r="DM7" t="e">
        <f>COUNTIF(Raw!#REF!, "="&amp;$A7)</f>
        <v>#REF!</v>
      </c>
      <c r="DN7" t="e">
        <f>COUNTIF(Raw!#REF!, "="&amp;$A7)</f>
        <v>#REF!</v>
      </c>
      <c r="DO7" t="e">
        <f>COUNTIF(Raw!#REF!, "="&amp;$A7)</f>
        <v>#REF!</v>
      </c>
      <c r="DP7" t="e">
        <f>COUNTIF(Raw!#REF!, "="&amp;$A7)</f>
        <v>#REF!</v>
      </c>
      <c r="DQ7" t="e">
        <f>COUNTIF(Raw!#REF!, "="&amp;$A7)</f>
        <v>#REF!</v>
      </c>
      <c r="DR7" t="e">
        <f>COUNTIF(Raw!#REF!, "="&amp;$A7)</f>
        <v>#REF!</v>
      </c>
      <c r="DS7" t="e">
        <f>COUNTIF(Raw!#REF!, "="&amp;$A7)</f>
        <v>#REF!</v>
      </c>
      <c r="DT7" t="e">
        <f>COUNTIF(Raw!#REF!, "="&amp;$A7)</f>
        <v>#REF!</v>
      </c>
      <c r="DU7" t="e">
        <f>COUNTIF(Raw!#REF!, "="&amp;$A7)</f>
        <v>#REF!</v>
      </c>
      <c r="DV7" t="e">
        <f>COUNTIF(Raw!#REF!, "="&amp;$A7)</f>
        <v>#REF!</v>
      </c>
      <c r="DW7" t="e">
        <f>COUNTIF(Raw!#REF!, "="&amp;$A7)</f>
        <v>#REF!</v>
      </c>
      <c r="DX7" t="e">
        <f>COUNTIF(Raw!#REF!, "="&amp;$A7)</f>
        <v>#REF!</v>
      </c>
      <c r="DY7" t="e">
        <f>COUNTIF(Raw!#REF!, "="&amp;$A7)</f>
        <v>#REF!</v>
      </c>
      <c r="DZ7" t="e">
        <f>COUNTIF(Raw!#REF!, "="&amp;$A7)</f>
        <v>#REF!</v>
      </c>
      <c r="EA7" t="e">
        <f>COUNTIF(Raw!#REF!, "="&amp;$A7)</f>
        <v>#REF!</v>
      </c>
      <c r="EB7" t="e">
        <f>COUNTIF(Raw!#REF!, "="&amp;$A7)</f>
        <v>#REF!</v>
      </c>
      <c r="EC7" t="e">
        <f>COUNTIF(Raw!#REF!, "="&amp;$A7)</f>
        <v>#REF!</v>
      </c>
      <c r="ED7" t="e">
        <f>COUNTIF(Raw!#REF!, "="&amp;$A7)</f>
        <v>#REF!</v>
      </c>
      <c r="EE7" t="e">
        <f>COUNTIF(Raw!#REF!, "="&amp;$A7)</f>
        <v>#REF!</v>
      </c>
      <c r="EF7" t="e">
        <f>COUNTIF(Raw!#REF!, "="&amp;$A7)</f>
        <v>#REF!</v>
      </c>
      <c r="EG7" t="e">
        <f>COUNTIF(Raw!#REF!, "="&amp;$A7)</f>
        <v>#REF!</v>
      </c>
      <c r="EH7" t="e">
        <f>COUNTIF(Raw!#REF!, "="&amp;$A7)</f>
        <v>#REF!</v>
      </c>
      <c r="EI7" t="e">
        <f>COUNTIF(Raw!#REF!, "="&amp;$A7)</f>
        <v>#REF!</v>
      </c>
      <c r="EJ7" t="e">
        <f>COUNTIF(Raw!#REF!, "="&amp;$A7)</f>
        <v>#REF!</v>
      </c>
      <c r="EK7" t="e">
        <f>COUNTIF(Raw!#REF!, "="&amp;$A7)</f>
        <v>#REF!</v>
      </c>
      <c r="EL7" t="e">
        <f>COUNTIF(Raw!#REF!, "="&amp;$A7)</f>
        <v>#REF!</v>
      </c>
      <c r="EM7" t="e">
        <f>COUNTIF(Raw!#REF!, "="&amp;$A7)</f>
        <v>#REF!</v>
      </c>
      <c r="EN7" t="e">
        <f>COUNTIF(Raw!#REF!, "="&amp;$A7)</f>
        <v>#REF!</v>
      </c>
      <c r="EO7" t="e">
        <f>COUNTIF(Raw!#REF!, "="&amp;$A7)</f>
        <v>#REF!</v>
      </c>
      <c r="EP7" t="e">
        <f>COUNTIF(Raw!#REF!, "="&amp;$A7)</f>
        <v>#REF!</v>
      </c>
      <c r="EQ7" t="e">
        <f>COUNTIF(Raw!#REF!, "="&amp;$A7)</f>
        <v>#REF!</v>
      </c>
      <c r="ER7" t="e">
        <f>COUNTIF(Raw!#REF!, "="&amp;$A7)</f>
        <v>#REF!</v>
      </c>
      <c r="ES7" t="e">
        <f>COUNTIF(Raw!#REF!, "="&amp;$A7)</f>
        <v>#REF!</v>
      </c>
      <c r="ET7" t="e">
        <f>COUNTIF(Raw!#REF!, "="&amp;$A7)</f>
        <v>#REF!</v>
      </c>
      <c r="EU7" t="e">
        <f>COUNTIF(Raw!#REF!, "="&amp;$A7)</f>
        <v>#REF!</v>
      </c>
      <c r="EV7" t="e">
        <f>COUNTIF(Raw!#REF!, "="&amp;$A7)</f>
        <v>#REF!</v>
      </c>
      <c r="EW7" t="e">
        <f>COUNTIF(Raw!#REF!, "="&amp;$A7)</f>
        <v>#REF!</v>
      </c>
      <c r="EX7" t="e">
        <f>COUNTIF(Raw!#REF!, "="&amp;$A7)</f>
        <v>#REF!</v>
      </c>
      <c r="EY7" t="e">
        <f>COUNTIF(Raw!#REF!, "="&amp;$A7)</f>
        <v>#REF!</v>
      </c>
      <c r="EZ7" t="e">
        <f>COUNTIF(Raw!#REF!, "="&amp;$A7)</f>
        <v>#REF!</v>
      </c>
      <c r="FA7" t="e">
        <f>COUNTIF(Raw!#REF!, "="&amp;$A7)</f>
        <v>#REF!</v>
      </c>
      <c r="FB7" t="e">
        <f>COUNTIF(Raw!#REF!, "="&amp;$A7)</f>
        <v>#REF!</v>
      </c>
      <c r="FC7" t="e">
        <f>COUNTIF(Raw!#REF!, "="&amp;$A7)</f>
        <v>#REF!</v>
      </c>
      <c r="FD7" t="e">
        <f>COUNTIF(Raw!#REF!, "="&amp;$A7)</f>
        <v>#REF!</v>
      </c>
      <c r="FE7" t="e">
        <f>COUNTIF(Raw!#REF!, "="&amp;$A7)</f>
        <v>#REF!</v>
      </c>
      <c r="FF7" t="e">
        <f>COUNTIF(Raw!#REF!, "="&amp;$A7)</f>
        <v>#REF!</v>
      </c>
      <c r="FG7" t="e">
        <f>COUNTIF(Raw!#REF!, "="&amp;$A7)</f>
        <v>#REF!</v>
      </c>
      <c r="FH7" t="e">
        <f>COUNTIF(Raw!#REF!, "="&amp;$A7)</f>
        <v>#REF!</v>
      </c>
      <c r="FI7" t="e">
        <f>COUNTIF(Raw!#REF!, "="&amp;$A7)</f>
        <v>#REF!</v>
      </c>
      <c r="FJ7" t="e">
        <f>COUNTIF(Raw!#REF!, "="&amp;$A7)</f>
        <v>#REF!</v>
      </c>
      <c r="FK7" t="e">
        <f>COUNTIF(Raw!#REF!, "="&amp;$A7)</f>
        <v>#REF!</v>
      </c>
      <c r="FL7" t="e">
        <f>COUNTIF(Raw!#REF!, "="&amp;$A7)</f>
        <v>#REF!</v>
      </c>
      <c r="FM7" t="e">
        <f>COUNTIF(Raw!#REF!, "="&amp;$A7)</f>
        <v>#REF!</v>
      </c>
      <c r="FN7" t="e">
        <f>COUNTIF(Raw!#REF!, "="&amp;$A7)</f>
        <v>#REF!</v>
      </c>
      <c r="FO7" t="e">
        <f>COUNTIF(Raw!#REF!, "="&amp;$A7)</f>
        <v>#REF!</v>
      </c>
      <c r="FP7" t="e">
        <f>COUNTIF(Raw!#REF!, "="&amp;$A7)</f>
        <v>#REF!</v>
      </c>
      <c r="FQ7" t="e">
        <f>COUNTIF(Raw!#REF!, "="&amp;$A7)</f>
        <v>#REF!</v>
      </c>
      <c r="FR7" t="e">
        <f>COUNTIF(Raw!#REF!, "="&amp;$A7)</f>
        <v>#REF!</v>
      </c>
      <c r="FS7" t="e">
        <f>COUNTIF(Raw!#REF!, "="&amp;$A7)</f>
        <v>#REF!</v>
      </c>
      <c r="FT7" t="e">
        <f>COUNTIF(Raw!#REF!, "="&amp;$A7)</f>
        <v>#REF!</v>
      </c>
      <c r="FU7" t="e">
        <f>COUNTIF(Raw!#REF!, "="&amp;$A7)</f>
        <v>#REF!</v>
      </c>
      <c r="FV7" t="e">
        <f>COUNTIF(Raw!#REF!, "="&amp;$A7)</f>
        <v>#REF!</v>
      </c>
      <c r="FW7" t="e">
        <f>COUNTIF(Raw!#REF!, "="&amp;$A7)</f>
        <v>#REF!</v>
      </c>
      <c r="FX7" t="e">
        <f>COUNTIF(Raw!#REF!, "="&amp;$A7)</f>
        <v>#REF!</v>
      </c>
      <c r="FY7" t="e">
        <f>COUNTIF(Raw!#REF!, "="&amp;$A7)</f>
        <v>#REF!</v>
      </c>
      <c r="FZ7" t="e">
        <f>COUNTIF(Raw!#REF!, "="&amp;$A7)</f>
        <v>#REF!</v>
      </c>
      <c r="GA7" t="e">
        <f>COUNTIF(Raw!#REF!, "="&amp;$A7)</f>
        <v>#REF!</v>
      </c>
      <c r="GB7" t="e">
        <f>COUNTIF(Raw!#REF!, "="&amp;$A7)</f>
        <v>#REF!</v>
      </c>
      <c r="GC7" t="e">
        <f>COUNTIF(Raw!#REF!, "="&amp;$A7)</f>
        <v>#REF!</v>
      </c>
      <c r="GD7" t="e">
        <f>COUNTIF(Raw!#REF!, "="&amp;$A7)</f>
        <v>#REF!</v>
      </c>
      <c r="GE7" t="e">
        <f>COUNTIF(Raw!#REF!, "="&amp;$A7)</f>
        <v>#REF!</v>
      </c>
      <c r="GF7" t="e">
        <f>COUNTIF(Raw!#REF!, "="&amp;$A7)</f>
        <v>#REF!</v>
      </c>
      <c r="GG7" t="e">
        <f>COUNTIF(Raw!#REF!, "="&amp;$A7)</f>
        <v>#REF!</v>
      </c>
      <c r="GH7" t="e">
        <f>COUNTIF(Raw!#REF!, "="&amp;$A7)</f>
        <v>#REF!</v>
      </c>
      <c r="GI7" t="e">
        <f>COUNTIF(Raw!#REF!, "="&amp;$A7)</f>
        <v>#REF!</v>
      </c>
      <c r="GJ7" t="e">
        <f>COUNTIF(Raw!#REF!, "="&amp;$A7)</f>
        <v>#REF!</v>
      </c>
      <c r="GK7" t="e">
        <f>COUNTIF(Raw!#REF!, "="&amp;$A7)</f>
        <v>#REF!</v>
      </c>
      <c r="GL7" t="e">
        <f>COUNTIF(Raw!#REF!, "="&amp;$A7)</f>
        <v>#REF!</v>
      </c>
      <c r="GM7" t="e">
        <f>COUNTIF(Raw!#REF!, "="&amp;$A7)</f>
        <v>#REF!</v>
      </c>
      <c r="GN7" t="e">
        <f>COUNTIF(Raw!#REF!, "="&amp;$A7)</f>
        <v>#REF!</v>
      </c>
      <c r="GO7" t="e">
        <f>COUNTIF(Raw!#REF!, "="&amp;$A7)</f>
        <v>#REF!</v>
      </c>
      <c r="GP7" t="e">
        <f>COUNTIF(Raw!#REF!, "="&amp;$A7)</f>
        <v>#REF!</v>
      </c>
      <c r="GQ7" t="e">
        <f>COUNTIF(Raw!#REF!, "="&amp;$A7)</f>
        <v>#REF!</v>
      </c>
      <c r="GR7" t="e">
        <f>COUNTIF(Raw!#REF!, "="&amp;$A7)</f>
        <v>#REF!</v>
      </c>
      <c r="GS7" t="e">
        <f>COUNTIF(Raw!#REF!, "="&amp;$A7)</f>
        <v>#REF!</v>
      </c>
      <c r="GT7" t="e">
        <f>COUNTIF(Raw!#REF!, "="&amp;$A7)</f>
        <v>#REF!</v>
      </c>
      <c r="GU7" t="e">
        <f>COUNTIF(Raw!#REF!, "="&amp;$A7)</f>
        <v>#REF!</v>
      </c>
      <c r="GV7" t="e">
        <f>COUNTIF(Raw!#REF!, "="&amp;$A7)</f>
        <v>#REF!</v>
      </c>
      <c r="GW7" t="e">
        <f>COUNTIF(Raw!#REF!, "="&amp;$A7)</f>
        <v>#REF!</v>
      </c>
      <c r="GX7" t="e">
        <f>COUNTIF(Raw!#REF!, "="&amp;$A7)</f>
        <v>#REF!</v>
      </c>
      <c r="GY7" t="e">
        <f>COUNTIF(Raw!#REF!, "="&amp;$A7)</f>
        <v>#REF!</v>
      </c>
      <c r="GZ7" t="e">
        <f>COUNTIF(Raw!#REF!, "="&amp;$A7)</f>
        <v>#REF!</v>
      </c>
      <c r="HA7" t="e">
        <f>COUNTIF(Raw!#REF!, "="&amp;$A7)</f>
        <v>#REF!</v>
      </c>
      <c r="HB7" t="e">
        <f>COUNTIF(Raw!#REF!, "="&amp;$A7)</f>
        <v>#REF!</v>
      </c>
      <c r="HC7" t="e">
        <f>COUNTIF(Raw!#REF!, "="&amp;$A7)</f>
        <v>#REF!</v>
      </c>
      <c r="HD7" t="e">
        <f>COUNTIF(Raw!#REF!, "="&amp;$A7)</f>
        <v>#REF!</v>
      </c>
      <c r="HE7" t="e">
        <f>COUNTIF(Raw!#REF!, "="&amp;$A7)</f>
        <v>#REF!</v>
      </c>
      <c r="HF7" t="e">
        <f>COUNTIF(Raw!#REF!, "="&amp;$A7)</f>
        <v>#REF!</v>
      </c>
      <c r="HG7" t="e">
        <f>COUNTIF(Raw!#REF!, "="&amp;$A7)</f>
        <v>#REF!</v>
      </c>
      <c r="HH7" t="e">
        <f>COUNTIF(Raw!#REF!, "="&amp;$A7)</f>
        <v>#REF!</v>
      </c>
      <c r="HI7" t="e">
        <f>COUNTIF(Raw!#REF!, "="&amp;$A7)</f>
        <v>#REF!</v>
      </c>
      <c r="HJ7" t="e">
        <f>COUNTIF(Raw!#REF!, "="&amp;$A7)</f>
        <v>#REF!</v>
      </c>
      <c r="HK7" t="e">
        <f>COUNTIF(Raw!#REF!, "="&amp;$A7)</f>
        <v>#REF!</v>
      </c>
      <c r="HL7" t="e">
        <f>COUNTIF(Raw!#REF!, "="&amp;$A7)</f>
        <v>#REF!</v>
      </c>
      <c r="HM7" t="e">
        <f>COUNTIF(Raw!#REF!, "="&amp;$A7)</f>
        <v>#REF!</v>
      </c>
      <c r="HN7" t="e">
        <f>COUNTIF(Raw!#REF!, "="&amp;$A7)</f>
        <v>#REF!</v>
      </c>
      <c r="HO7" t="e">
        <f>COUNTIF(Raw!#REF!, "="&amp;$A7)</f>
        <v>#REF!</v>
      </c>
      <c r="HP7" t="e">
        <f>COUNTIF(Raw!#REF!, "="&amp;$A7)</f>
        <v>#REF!</v>
      </c>
      <c r="HQ7" t="e">
        <f>COUNTIF(Raw!#REF!, "="&amp;$A7)</f>
        <v>#REF!</v>
      </c>
      <c r="HR7" t="e">
        <f>COUNTIF(Raw!#REF!, "="&amp;$A7)</f>
        <v>#REF!</v>
      </c>
      <c r="HS7" t="e">
        <f>COUNTIF(Raw!#REF!, "="&amp;$A7)</f>
        <v>#REF!</v>
      </c>
      <c r="HT7" t="e">
        <f>COUNTIF(Raw!#REF!, "="&amp;$A7)</f>
        <v>#REF!</v>
      </c>
      <c r="HU7" t="e">
        <f>COUNTIF(Raw!#REF!, "="&amp;$A7)</f>
        <v>#REF!</v>
      </c>
      <c r="HV7" t="e">
        <f>COUNTIF(Raw!#REF!, "="&amp;$A7)</f>
        <v>#REF!</v>
      </c>
      <c r="HW7" t="e">
        <f>COUNTIF(Raw!#REF!, "="&amp;$A7)</f>
        <v>#REF!</v>
      </c>
      <c r="HX7" t="e">
        <f>COUNTIF(Raw!#REF!, "="&amp;$A7)</f>
        <v>#REF!</v>
      </c>
      <c r="HY7" t="e">
        <f>COUNTIF(Raw!#REF!, "="&amp;$A7)</f>
        <v>#REF!</v>
      </c>
      <c r="HZ7" t="e">
        <f>COUNTIF(Raw!#REF!, "="&amp;$A7)</f>
        <v>#REF!</v>
      </c>
      <c r="IA7" t="e">
        <f>COUNTIF(Raw!#REF!, "="&amp;$A7)</f>
        <v>#REF!</v>
      </c>
      <c r="IB7">
        <f>COUNTIF(Raw!BN$2:BN$101, "="&amp;$A7)</f>
        <v>22</v>
      </c>
      <c r="IC7">
        <f>COUNTIF(Raw!BO$2:BO$101, "="&amp;$A7)</f>
        <v>28</v>
      </c>
      <c r="ID7">
        <f>COUNTIF(Raw!BP$2:BP$101, "="&amp;$A7)</f>
        <v>26</v>
      </c>
      <c r="IE7">
        <f>COUNTIF(Raw!BQ$2:BQ$101, "="&amp;$A7)</f>
        <v>14</v>
      </c>
      <c r="IF7">
        <f>COUNTIF(Raw!BR$2:BR$101, "="&amp;$A7)</f>
        <v>21</v>
      </c>
      <c r="IG7">
        <f>COUNTIF(Raw!BS$2:BS$101, "="&amp;$A7)</f>
        <v>30</v>
      </c>
      <c r="IH7">
        <f>COUNTIF(Raw!BT$2:BT$101, "="&amp;$A7)</f>
        <v>30</v>
      </c>
      <c r="II7">
        <f>COUNTIF(Raw!BU$2:BU$101, "="&amp;$A7)</f>
        <v>35</v>
      </c>
      <c r="IM7">
        <v>1</v>
      </c>
    </row>
    <row r="8" spans="1:490" x14ac:dyDescent="0.25">
      <c r="A8">
        <v>0</v>
      </c>
      <c r="B8">
        <f>COUNTIF(Raw!A$2:A$101, "="&amp;$A8)</f>
        <v>0</v>
      </c>
      <c r="C8">
        <f>COUNTIF(Raw!B$2:B$101, "="&amp;$A8)</f>
        <v>0</v>
      </c>
      <c r="D8">
        <f>COUNTIF(Raw!C$2:C$101, "="&amp;$A8)</f>
        <v>0</v>
      </c>
      <c r="E8">
        <f>COUNTIF(Raw!D$2:D$101, "="&amp;$A8)</f>
        <v>0</v>
      </c>
      <c r="F8">
        <f>COUNTIF(Raw!E$2:E$101, "="&amp;$A8)</f>
        <v>0</v>
      </c>
      <c r="G8">
        <f>COUNTIF(Raw!F$2:F$101, "="&amp;$A8)</f>
        <v>0</v>
      </c>
      <c r="H8">
        <f>COUNTIF(Raw!G$2:G$101, "="&amp;$A8)</f>
        <v>0</v>
      </c>
      <c r="I8">
        <f>COUNTIF(Raw!H$2:H$101, "="&amp;$A8)</f>
        <v>0</v>
      </c>
      <c r="J8">
        <f>COUNTIF(Raw!I$2:I$101, "="&amp;$A8)</f>
        <v>0</v>
      </c>
      <c r="K8">
        <f>COUNTIF(Raw!J$2:J$101, "="&amp;$A8)</f>
        <v>0</v>
      </c>
      <c r="L8">
        <f>COUNTIF(Raw!K$2:K$101, "="&amp;$A8)</f>
        <v>50</v>
      </c>
      <c r="M8">
        <f>COUNTIF(Raw!L$2:L$101, "="&amp;$A8)</f>
        <v>52</v>
      </c>
      <c r="N8">
        <f>COUNTIF(Raw!M$2:M$101, "="&amp;$A8)</f>
        <v>49</v>
      </c>
      <c r="O8">
        <f>COUNTIF(Raw!N$2:N$101, "="&amp;$A8)</f>
        <v>0</v>
      </c>
      <c r="P8">
        <f>COUNTIF(Raw!O$2:O$101, "="&amp;$A8)</f>
        <v>0</v>
      </c>
      <c r="Q8">
        <f>COUNTIF(Raw!P$2:P$101, "="&amp;$A8)</f>
        <v>0</v>
      </c>
      <c r="R8">
        <f>COUNTIF(Raw!Q$2:Q$101, "="&amp;$A8)</f>
        <v>0</v>
      </c>
      <c r="S8">
        <f>COUNTIF(Raw!R$2:R$101, "="&amp;$A8)</f>
        <v>0</v>
      </c>
      <c r="T8">
        <f>COUNTIF(Raw!S$2:S$101, "="&amp;$A8)</f>
        <v>0</v>
      </c>
      <c r="U8">
        <f>COUNTIF(Raw!T$2:T$101, "="&amp;$A8)</f>
        <v>0</v>
      </c>
      <c r="V8">
        <f>COUNTIF(Raw!U$2:U$101, "="&amp;$A8)</f>
        <v>0</v>
      </c>
      <c r="W8">
        <f>COUNTIF(Raw!V$2:V$101, "="&amp;$A8)</f>
        <v>0</v>
      </c>
      <c r="X8">
        <f>COUNTIF(Raw!W$2:W$101, "="&amp;$A8)</f>
        <v>0</v>
      </c>
      <c r="Y8">
        <f>COUNTIF(Raw!X$2:X$101, "="&amp;$A8)</f>
        <v>47</v>
      </c>
      <c r="Z8">
        <f>COUNTIF(Raw!Y$2:Y$101, "="&amp;$A8)</f>
        <v>45</v>
      </c>
      <c r="AA8">
        <f>COUNTIF(Raw!Z$2:Z$101, "="&amp;$A8)</f>
        <v>50</v>
      </c>
      <c r="AB8">
        <f>COUNTIF(Raw!AA$2:AA$101, "="&amp;$A8)</f>
        <v>0</v>
      </c>
      <c r="AC8">
        <f>COUNTIF(Raw!AB$2:AB$101, "="&amp;$A8)</f>
        <v>0</v>
      </c>
      <c r="AD8">
        <f>COUNTIF(Raw!AC$2:AC$101, "="&amp;$A8)</f>
        <v>0</v>
      </c>
      <c r="AE8">
        <f>COUNTIF(Raw!AD$2:AD$101, "="&amp;$A8)</f>
        <v>0</v>
      </c>
      <c r="AF8">
        <f>COUNTIF(Raw!AE$2:AE$101, "="&amp;$A8)</f>
        <v>0</v>
      </c>
      <c r="AG8">
        <f>COUNTIF(Raw!AF$2:AF$101, "="&amp;$A8)</f>
        <v>0</v>
      </c>
      <c r="AH8">
        <f>COUNTIF(Raw!AG$2:AG$101, "="&amp;$A8)</f>
        <v>0</v>
      </c>
      <c r="AI8">
        <f>COUNTIF(Raw!AH$2:AH$101, "="&amp;$A8)</f>
        <v>0</v>
      </c>
      <c r="AJ8">
        <f>COUNTIF(Raw!AI$2:AI$101, "="&amp;$A8)</f>
        <v>0</v>
      </c>
      <c r="AK8">
        <f>COUNTIF(Raw!AJ$2:AJ$101, "="&amp;$A8)</f>
        <v>0</v>
      </c>
      <c r="AL8">
        <f>COUNTIF(Raw!AK$2:AK$101, "="&amp;$A8)</f>
        <v>42</v>
      </c>
      <c r="AM8">
        <f>COUNTIF(Raw!AL$2:AL$101, "="&amp;$A8)</f>
        <v>62</v>
      </c>
      <c r="AN8">
        <f>COUNTIF(Raw!AM$2:AM$101, "="&amp;$A8)</f>
        <v>52</v>
      </c>
      <c r="AO8">
        <f>COUNTIF(Raw!AN$2:AN$101, "="&amp;$A8)</f>
        <v>0</v>
      </c>
      <c r="AP8">
        <f>COUNTIF(Raw!AO$2:AO$101, "="&amp;$A8)</f>
        <v>0</v>
      </c>
      <c r="AQ8">
        <f>COUNTIF(Raw!AP$2:AP$101, "="&amp;$A8)</f>
        <v>0</v>
      </c>
      <c r="AR8">
        <f>COUNTIF(Raw!AQ$2:AQ$101, "="&amp;$A8)</f>
        <v>0</v>
      </c>
      <c r="AS8">
        <f>COUNTIF(Raw!AR$2:AR$101, "="&amp;$A8)</f>
        <v>0</v>
      </c>
      <c r="AT8">
        <f>COUNTIF(Raw!AS$2:AS$101, "="&amp;$A8)</f>
        <v>0</v>
      </c>
      <c r="AU8">
        <f>COUNTIF(Raw!AT$2:AT$101, "="&amp;$A8)</f>
        <v>0</v>
      </c>
      <c r="AV8">
        <f>COUNTIF(Raw!AU$2:AU$101, "="&amp;$A8)</f>
        <v>0</v>
      </c>
      <c r="AW8">
        <f>COUNTIF(Raw!AV$2:AV$101, "="&amp;$A8)</f>
        <v>0</v>
      </c>
      <c r="AX8">
        <f>COUNTIF(Raw!AW$2:AW$101, "="&amp;$A8)</f>
        <v>0</v>
      </c>
      <c r="AY8">
        <f>COUNTIF(Raw!AX$2:AX$101, "="&amp;$A8)</f>
        <v>51</v>
      </c>
      <c r="AZ8">
        <f>COUNTIF(Raw!AY$2:AY$101, "="&amp;$A8)</f>
        <v>50</v>
      </c>
      <c r="BA8">
        <f>COUNTIF(Raw!AZ$2:AZ$101, "="&amp;$A8)</f>
        <v>50</v>
      </c>
      <c r="BB8">
        <f>COUNTIF(Raw!BA$2:BA$101, "="&amp;$A8)</f>
        <v>0</v>
      </c>
      <c r="BC8">
        <f>COUNTIF(Raw!BB$2:BB$101, "="&amp;$A8)</f>
        <v>0</v>
      </c>
      <c r="BD8">
        <f>COUNTIF(Raw!BC$2:BC$101, "="&amp;$A8)</f>
        <v>0</v>
      </c>
      <c r="BE8">
        <f>COUNTIF(Raw!BD$2:BD$101, "="&amp;$A8)</f>
        <v>0</v>
      </c>
      <c r="BF8">
        <f>COUNTIF(Raw!BE$2:BE$101, "="&amp;$A8)</f>
        <v>0</v>
      </c>
      <c r="BG8">
        <f>COUNTIF(Raw!BF$2:BF$101, "="&amp;$A8)</f>
        <v>0</v>
      </c>
      <c r="BH8">
        <f>COUNTIF(Raw!BG$2:BG$101, "="&amp;$A8)</f>
        <v>0</v>
      </c>
      <c r="BI8">
        <f>COUNTIF(Raw!BH$2:BH$101, "="&amp;$A8)</f>
        <v>0</v>
      </c>
      <c r="BJ8">
        <f>COUNTIF(Raw!BI$2:BI$101, "="&amp;$A8)</f>
        <v>0</v>
      </c>
      <c r="BK8">
        <f>COUNTIF(Raw!BJ$2:BJ$101, "="&amp;$A8)</f>
        <v>0</v>
      </c>
      <c r="BL8">
        <f>COUNTIF(Raw!BK$2:BK$101, "="&amp;$A8)</f>
        <v>57</v>
      </c>
      <c r="BM8">
        <f>COUNTIF(Raw!BL$2:BL$101, "="&amp;$A8)</f>
        <v>49</v>
      </c>
      <c r="BN8">
        <f>COUNTIF(Raw!BM$2:BM$101, "="&amp;$A8)</f>
        <v>48</v>
      </c>
      <c r="BO8" t="e">
        <f>COUNTIF(Raw!#REF!, "="&amp;$A8)</f>
        <v>#REF!</v>
      </c>
      <c r="BP8" t="e">
        <f>COUNTIF(Raw!#REF!, "="&amp;$A8)</f>
        <v>#REF!</v>
      </c>
      <c r="BQ8" t="e">
        <f>COUNTIF(Raw!#REF!, "="&amp;$A8)</f>
        <v>#REF!</v>
      </c>
      <c r="BR8" t="e">
        <f>COUNTIF(Raw!#REF!, "="&amp;$A8)</f>
        <v>#REF!</v>
      </c>
      <c r="BS8" t="e">
        <f>COUNTIF(Raw!#REF!, "="&amp;$A8)</f>
        <v>#REF!</v>
      </c>
      <c r="BT8" t="e">
        <f>COUNTIF(Raw!#REF!, "="&amp;$A8)</f>
        <v>#REF!</v>
      </c>
      <c r="BU8" t="e">
        <f>COUNTIF(Raw!#REF!, "="&amp;$A8)</f>
        <v>#REF!</v>
      </c>
      <c r="BV8" t="e">
        <f>COUNTIF(Raw!#REF!, "="&amp;$A8)</f>
        <v>#REF!</v>
      </c>
      <c r="BW8" t="e">
        <f>COUNTIF(Raw!#REF!, "="&amp;$A8)</f>
        <v>#REF!</v>
      </c>
      <c r="BX8" t="e">
        <f>COUNTIF(Raw!#REF!, "="&amp;$A8)</f>
        <v>#REF!</v>
      </c>
      <c r="BY8" t="e">
        <f>COUNTIF(Raw!#REF!, "="&amp;$A8)</f>
        <v>#REF!</v>
      </c>
      <c r="BZ8" t="e">
        <f>COUNTIF(Raw!#REF!, "="&amp;$A8)</f>
        <v>#REF!</v>
      </c>
      <c r="CA8" t="e">
        <f>COUNTIF(Raw!#REF!, "="&amp;$A8)</f>
        <v>#REF!</v>
      </c>
      <c r="CB8" t="e">
        <f>COUNTIF(Raw!#REF!, "="&amp;$A8)</f>
        <v>#REF!</v>
      </c>
      <c r="CC8" t="e">
        <f>COUNTIF(Raw!#REF!, "="&amp;$A8)</f>
        <v>#REF!</v>
      </c>
      <c r="CD8" t="e">
        <f>COUNTIF(Raw!#REF!, "="&amp;$A8)</f>
        <v>#REF!</v>
      </c>
      <c r="CE8" t="e">
        <f>COUNTIF(Raw!#REF!, "="&amp;$A8)</f>
        <v>#REF!</v>
      </c>
      <c r="CF8" t="e">
        <f>COUNTIF(Raw!#REF!, "="&amp;$A8)</f>
        <v>#REF!</v>
      </c>
      <c r="CG8" t="e">
        <f>COUNTIF(Raw!#REF!, "="&amp;$A8)</f>
        <v>#REF!</v>
      </c>
      <c r="CH8" t="e">
        <f>COUNTIF(Raw!#REF!, "="&amp;$A8)</f>
        <v>#REF!</v>
      </c>
      <c r="CI8" t="e">
        <f>COUNTIF(Raw!#REF!, "="&amp;$A8)</f>
        <v>#REF!</v>
      </c>
      <c r="CJ8" t="e">
        <f>COUNTIF(Raw!#REF!, "="&amp;$A8)</f>
        <v>#REF!</v>
      </c>
      <c r="CK8" t="e">
        <f>COUNTIF(Raw!#REF!, "="&amp;$A8)</f>
        <v>#REF!</v>
      </c>
      <c r="CL8" t="e">
        <f>COUNTIF(Raw!#REF!, "="&amp;$A8)</f>
        <v>#REF!</v>
      </c>
      <c r="CM8" t="e">
        <f>COUNTIF(Raw!#REF!, "="&amp;$A8)</f>
        <v>#REF!</v>
      </c>
      <c r="CN8" t="e">
        <f>COUNTIF(Raw!#REF!, "="&amp;$A8)</f>
        <v>#REF!</v>
      </c>
      <c r="CO8" t="e">
        <f>COUNTIF(Raw!#REF!, "="&amp;$A8)</f>
        <v>#REF!</v>
      </c>
      <c r="CP8" t="e">
        <f>COUNTIF(Raw!#REF!, "="&amp;$A8)</f>
        <v>#REF!</v>
      </c>
      <c r="CQ8" t="e">
        <f>COUNTIF(Raw!#REF!, "="&amp;$A8)</f>
        <v>#REF!</v>
      </c>
      <c r="CR8" t="e">
        <f>COUNTIF(Raw!#REF!, "="&amp;$A8)</f>
        <v>#REF!</v>
      </c>
      <c r="CS8" t="e">
        <f>COUNTIF(Raw!#REF!, "="&amp;$A8)</f>
        <v>#REF!</v>
      </c>
      <c r="CT8" t="e">
        <f>COUNTIF(Raw!#REF!, "="&amp;$A8)</f>
        <v>#REF!</v>
      </c>
      <c r="CU8" t="e">
        <f>COUNTIF(Raw!#REF!, "="&amp;$A8)</f>
        <v>#REF!</v>
      </c>
      <c r="CV8" t="e">
        <f>COUNTIF(Raw!#REF!, "="&amp;$A8)</f>
        <v>#REF!</v>
      </c>
      <c r="CW8" t="e">
        <f>COUNTIF(Raw!#REF!, "="&amp;$A8)</f>
        <v>#REF!</v>
      </c>
      <c r="CX8" t="e">
        <f>COUNTIF(Raw!#REF!, "="&amp;$A8)</f>
        <v>#REF!</v>
      </c>
      <c r="CY8" t="e">
        <f>COUNTIF(Raw!#REF!, "="&amp;$A8)</f>
        <v>#REF!</v>
      </c>
      <c r="CZ8" t="e">
        <f>COUNTIF(Raw!#REF!, "="&amp;$A8)</f>
        <v>#REF!</v>
      </c>
      <c r="DA8" t="e">
        <f>COUNTIF(Raw!#REF!, "="&amp;$A8)</f>
        <v>#REF!</v>
      </c>
      <c r="DB8" t="e">
        <f>COUNTIF(Raw!#REF!, "="&amp;$A8)</f>
        <v>#REF!</v>
      </c>
      <c r="DC8" t="e">
        <f>COUNTIF(Raw!#REF!, "="&amp;$A8)</f>
        <v>#REF!</v>
      </c>
      <c r="DD8" t="e">
        <f>COUNTIF(Raw!#REF!, "="&amp;$A8)</f>
        <v>#REF!</v>
      </c>
      <c r="DE8" t="e">
        <f>COUNTIF(Raw!#REF!, "="&amp;$A8)</f>
        <v>#REF!</v>
      </c>
      <c r="DF8" t="e">
        <f>COUNTIF(Raw!#REF!, "="&amp;$A8)</f>
        <v>#REF!</v>
      </c>
      <c r="DG8" t="e">
        <f>COUNTIF(Raw!#REF!, "="&amp;$A8)</f>
        <v>#REF!</v>
      </c>
      <c r="DH8" t="e">
        <f>COUNTIF(Raw!#REF!, "="&amp;$A8)</f>
        <v>#REF!</v>
      </c>
      <c r="DI8" t="e">
        <f>COUNTIF(Raw!#REF!, "="&amp;$A8)</f>
        <v>#REF!</v>
      </c>
      <c r="DJ8" t="e">
        <f>COUNTIF(Raw!#REF!, "="&amp;$A8)</f>
        <v>#REF!</v>
      </c>
      <c r="DK8" t="e">
        <f>COUNTIF(Raw!#REF!, "="&amp;$A8)</f>
        <v>#REF!</v>
      </c>
      <c r="DL8" t="e">
        <f>COUNTIF(Raw!#REF!, "="&amp;$A8)</f>
        <v>#REF!</v>
      </c>
      <c r="DM8" t="e">
        <f>COUNTIF(Raw!#REF!, "="&amp;$A8)</f>
        <v>#REF!</v>
      </c>
      <c r="DN8" t="e">
        <f>COUNTIF(Raw!#REF!, "="&amp;$A8)</f>
        <v>#REF!</v>
      </c>
      <c r="DO8" t="e">
        <f>COUNTIF(Raw!#REF!, "="&amp;$A8)</f>
        <v>#REF!</v>
      </c>
      <c r="DP8" t="e">
        <f>COUNTIF(Raw!#REF!, "="&amp;$A8)</f>
        <v>#REF!</v>
      </c>
      <c r="DQ8" t="e">
        <f>COUNTIF(Raw!#REF!, "="&amp;$A8)</f>
        <v>#REF!</v>
      </c>
      <c r="DR8" t="e">
        <f>COUNTIF(Raw!#REF!, "="&amp;$A8)</f>
        <v>#REF!</v>
      </c>
      <c r="DS8" t="e">
        <f>COUNTIF(Raw!#REF!, "="&amp;$A8)</f>
        <v>#REF!</v>
      </c>
      <c r="DT8" t="e">
        <f>COUNTIF(Raw!#REF!, "="&amp;$A8)</f>
        <v>#REF!</v>
      </c>
      <c r="DU8" t="e">
        <f>COUNTIF(Raw!#REF!, "="&amp;$A8)</f>
        <v>#REF!</v>
      </c>
      <c r="DV8" t="e">
        <f>COUNTIF(Raw!#REF!, "="&amp;$A8)</f>
        <v>#REF!</v>
      </c>
      <c r="DW8" t="e">
        <f>COUNTIF(Raw!#REF!, "="&amp;$A8)</f>
        <v>#REF!</v>
      </c>
      <c r="DX8" t="e">
        <f>COUNTIF(Raw!#REF!, "="&amp;$A8)</f>
        <v>#REF!</v>
      </c>
      <c r="DY8" t="e">
        <f>COUNTIF(Raw!#REF!, "="&amp;$A8)</f>
        <v>#REF!</v>
      </c>
      <c r="DZ8" t="e">
        <f>COUNTIF(Raw!#REF!, "="&amp;$A8)</f>
        <v>#REF!</v>
      </c>
      <c r="EA8" t="e">
        <f>COUNTIF(Raw!#REF!, "="&amp;$A8)</f>
        <v>#REF!</v>
      </c>
      <c r="EB8" t="e">
        <f>COUNTIF(Raw!#REF!, "="&amp;$A8)</f>
        <v>#REF!</v>
      </c>
      <c r="EC8" t="e">
        <f>COUNTIF(Raw!#REF!, "="&amp;$A8)</f>
        <v>#REF!</v>
      </c>
      <c r="ED8" t="e">
        <f>COUNTIF(Raw!#REF!, "="&amp;$A8)</f>
        <v>#REF!</v>
      </c>
      <c r="EE8" t="e">
        <f>COUNTIF(Raw!#REF!, "="&amp;$A8)</f>
        <v>#REF!</v>
      </c>
      <c r="EF8" t="e">
        <f>COUNTIF(Raw!#REF!, "="&amp;$A8)</f>
        <v>#REF!</v>
      </c>
      <c r="EG8" t="e">
        <f>COUNTIF(Raw!#REF!, "="&amp;$A8)</f>
        <v>#REF!</v>
      </c>
      <c r="EH8" t="e">
        <f>COUNTIF(Raw!#REF!, "="&amp;$A8)</f>
        <v>#REF!</v>
      </c>
      <c r="EI8" t="e">
        <f>COUNTIF(Raw!#REF!, "="&amp;$A8)</f>
        <v>#REF!</v>
      </c>
      <c r="EJ8" t="e">
        <f>COUNTIF(Raw!#REF!, "="&amp;$A8)</f>
        <v>#REF!</v>
      </c>
      <c r="EK8" t="e">
        <f>COUNTIF(Raw!#REF!, "="&amp;$A8)</f>
        <v>#REF!</v>
      </c>
      <c r="EL8" t="e">
        <f>COUNTIF(Raw!#REF!, "="&amp;$A8)</f>
        <v>#REF!</v>
      </c>
      <c r="EM8" t="e">
        <f>COUNTIF(Raw!#REF!, "="&amp;$A8)</f>
        <v>#REF!</v>
      </c>
      <c r="EN8" t="e">
        <f>COUNTIF(Raw!#REF!, "="&amp;$A8)</f>
        <v>#REF!</v>
      </c>
      <c r="EO8" t="e">
        <f>COUNTIF(Raw!#REF!, "="&amp;$A8)</f>
        <v>#REF!</v>
      </c>
      <c r="EP8" t="e">
        <f>COUNTIF(Raw!#REF!, "="&amp;$A8)</f>
        <v>#REF!</v>
      </c>
      <c r="EQ8" t="e">
        <f>COUNTIF(Raw!#REF!, "="&amp;$A8)</f>
        <v>#REF!</v>
      </c>
      <c r="ER8" t="e">
        <f>COUNTIF(Raw!#REF!, "="&amp;$A8)</f>
        <v>#REF!</v>
      </c>
      <c r="ES8" t="e">
        <f>COUNTIF(Raw!#REF!, "="&amp;$A8)</f>
        <v>#REF!</v>
      </c>
      <c r="ET8" t="e">
        <f>COUNTIF(Raw!#REF!, "="&amp;$A8)</f>
        <v>#REF!</v>
      </c>
      <c r="EU8" t="e">
        <f>COUNTIF(Raw!#REF!, "="&amp;$A8)</f>
        <v>#REF!</v>
      </c>
      <c r="EV8" t="e">
        <f>COUNTIF(Raw!#REF!, "="&amp;$A8)</f>
        <v>#REF!</v>
      </c>
      <c r="EW8" t="e">
        <f>COUNTIF(Raw!#REF!, "="&amp;$A8)</f>
        <v>#REF!</v>
      </c>
      <c r="EX8" t="e">
        <f>COUNTIF(Raw!#REF!, "="&amp;$A8)</f>
        <v>#REF!</v>
      </c>
      <c r="EY8" t="e">
        <f>COUNTIF(Raw!#REF!, "="&amp;$A8)</f>
        <v>#REF!</v>
      </c>
      <c r="EZ8" t="e">
        <f>COUNTIF(Raw!#REF!, "="&amp;$A8)</f>
        <v>#REF!</v>
      </c>
      <c r="FA8" t="e">
        <f>COUNTIF(Raw!#REF!, "="&amp;$A8)</f>
        <v>#REF!</v>
      </c>
      <c r="FB8" t="e">
        <f>COUNTIF(Raw!#REF!, "="&amp;$A8)</f>
        <v>#REF!</v>
      </c>
      <c r="FC8" t="e">
        <f>COUNTIF(Raw!#REF!, "="&amp;$A8)</f>
        <v>#REF!</v>
      </c>
      <c r="FD8" t="e">
        <f>COUNTIF(Raw!#REF!, "="&amp;$A8)</f>
        <v>#REF!</v>
      </c>
      <c r="FE8" t="e">
        <f>COUNTIF(Raw!#REF!, "="&amp;$A8)</f>
        <v>#REF!</v>
      </c>
      <c r="FF8" t="e">
        <f>COUNTIF(Raw!#REF!, "="&amp;$A8)</f>
        <v>#REF!</v>
      </c>
      <c r="FG8" t="e">
        <f>COUNTIF(Raw!#REF!, "="&amp;$A8)</f>
        <v>#REF!</v>
      </c>
      <c r="FH8" t="e">
        <f>COUNTIF(Raw!#REF!, "="&amp;$A8)</f>
        <v>#REF!</v>
      </c>
      <c r="FI8" t="e">
        <f>COUNTIF(Raw!#REF!, "="&amp;$A8)</f>
        <v>#REF!</v>
      </c>
      <c r="FJ8" t="e">
        <f>COUNTIF(Raw!#REF!, "="&amp;$A8)</f>
        <v>#REF!</v>
      </c>
      <c r="FK8" t="e">
        <f>COUNTIF(Raw!#REF!, "="&amp;$A8)</f>
        <v>#REF!</v>
      </c>
      <c r="FL8" t="e">
        <f>COUNTIF(Raw!#REF!, "="&amp;$A8)</f>
        <v>#REF!</v>
      </c>
      <c r="FM8" t="e">
        <f>COUNTIF(Raw!#REF!, "="&amp;$A8)</f>
        <v>#REF!</v>
      </c>
      <c r="FN8" t="e">
        <f>COUNTIF(Raw!#REF!, "="&amp;$A8)</f>
        <v>#REF!</v>
      </c>
      <c r="FO8" t="e">
        <f>COUNTIF(Raw!#REF!, "="&amp;$A8)</f>
        <v>#REF!</v>
      </c>
      <c r="FP8" t="e">
        <f>COUNTIF(Raw!#REF!, "="&amp;$A8)</f>
        <v>#REF!</v>
      </c>
      <c r="FQ8" t="e">
        <f>COUNTIF(Raw!#REF!, "="&amp;$A8)</f>
        <v>#REF!</v>
      </c>
      <c r="FR8" t="e">
        <f>COUNTIF(Raw!#REF!, "="&amp;$A8)</f>
        <v>#REF!</v>
      </c>
      <c r="FS8" t="e">
        <f>COUNTIF(Raw!#REF!, "="&amp;$A8)</f>
        <v>#REF!</v>
      </c>
      <c r="FT8" t="e">
        <f>COUNTIF(Raw!#REF!, "="&amp;$A8)</f>
        <v>#REF!</v>
      </c>
      <c r="FU8" t="e">
        <f>COUNTIF(Raw!#REF!, "="&amp;$A8)</f>
        <v>#REF!</v>
      </c>
      <c r="FV8" t="e">
        <f>COUNTIF(Raw!#REF!, "="&amp;$A8)</f>
        <v>#REF!</v>
      </c>
      <c r="FW8" t="e">
        <f>COUNTIF(Raw!#REF!, "="&amp;$A8)</f>
        <v>#REF!</v>
      </c>
      <c r="FX8" t="e">
        <f>COUNTIF(Raw!#REF!, "="&amp;$A8)</f>
        <v>#REF!</v>
      </c>
      <c r="FY8" t="e">
        <f>COUNTIF(Raw!#REF!, "="&amp;$A8)</f>
        <v>#REF!</v>
      </c>
      <c r="FZ8" t="e">
        <f>COUNTIF(Raw!#REF!, "="&amp;$A8)</f>
        <v>#REF!</v>
      </c>
      <c r="GA8" t="e">
        <f>COUNTIF(Raw!#REF!, "="&amp;$A8)</f>
        <v>#REF!</v>
      </c>
      <c r="GB8" t="e">
        <f>COUNTIF(Raw!#REF!, "="&amp;$A8)</f>
        <v>#REF!</v>
      </c>
      <c r="GC8" t="e">
        <f>COUNTIF(Raw!#REF!, "="&amp;$A8)</f>
        <v>#REF!</v>
      </c>
      <c r="GD8" t="e">
        <f>COUNTIF(Raw!#REF!, "="&amp;$A8)</f>
        <v>#REF!</v>
      </c>
      <c r="GE8" t="e">
        <f>COUNTIF(Raw!#REF!, "="&amp;$A8)</f>
        <v>#REF!</v>
      </c>
      <c r="GF8" t="e">
        <f>COUNTIF(Raw!#REF!, "="&amp;$A8)</f>
        <v>#REF!</v>
      </c>
      <c r="GG8" t="e">
        <f>COUNTIF(Raw!#REF!, "="&amp;$A8)</f>
        <v>#REF!</v>
      </c>
      <c r="GH8" t="e">
        <f>COUNTIF(Raw!#REF!, "="&amp;$A8)</f>
        <v>#REF!</v>
      </c>
      <c r="GI8" t="e">
        <f>COUNTIF(Raw!#REF!, "="&amp;$A8)</f>
        <v>#REF!</v>
      </c>
      <c r="GJ8" t="e">
        <f>COUNTIF(Raw!#REF!, "="&amp;$A8)</f>
        <v>#REF!</v>
      </c>
      <c r="GK8" t="e">
        <f>COUNTIF(Raw!#REF!, "="&amp;$A8)</f>
        <v>#REF!</v>
      </c>
      <c r="GL8" t="e">
        <f>COUNTIF(Raw!#REF!, "="&amp;$A8)</f>
        <v>#REF!</v>
      </c>
      <c r="GM8" t="e">
        <f>COUNTIF(Raw!#REF!, "="&amp;$A8)</f>
        <v>#REF!</v>
      </c>
      <c r="GN8" t="e">
        <f>COUNTIF(Raw!#REF!, "="&amp;$A8)</f>
        <v>#REF!</v>
      </c>
      <c r="GO8" t="e">
        <f>COUNTIF(Raw!#REF!, "="&amp;$A8)</f>
        <v>#REF!</v>
      </c>
      <c r="GP8" t="e">
        <f>COUNTIF(Raw!#REF!, "="&amp;$A8)</f>
        <v>#REF!</v>
      </c>
      <c r="GQ8" t="e">
        <f>COUNTIF(Raw!#REF!, "="&amp;$A8)</f>
        <v>#REF!</v>
      </c>
      <c r="GR8" t="e">
        <f>COUNTIF(Raw!#REF!, "="&amp;$A8)</f>
        <v>#REF!</v>
      </c>
      <c r="GS8" t="e">
        <f>COUNTIF(Raw!#REF!, "="&amp;$A8)</f>
        <v>#REF!</v>
      </c>
      <c r="GT8" t="e">
        <f>COUNTIF(Raw!#REF!, "="&amp;$A8)</f>
        <v>#REF!</v>
      </c>
      <c r="GU8" t="e">
        <f>COUNTIF(Raw!#REF!, "="&amp;$A8)</f>
        <v>#REF!</v>
      </c>
      <c r="GV8" t="e">
        <f>COUNTIF(Raw!#REF!, "="&amp;$A8)</f>
        <v>#REF!</v>
      </c>
      <c r="GW8" t="e">
        <f>COUNTIF(Raw!#REF!, "="&amp;$A8)</f>
        <v>#REF!</v>
      </c>
      <c r="GX8" t="e">
        <f>COUNTIF(Raw!#REF!, "="&amp;$A8)</f>
        <v>#REF!</v>
      </c>
      <c r="GY8" t="e">
        <f>COUNTIF(Raw!#REF!, "="&amp;$A8)</f>
        <v>#REF!</v>
      </c>
      <c r="GZ8" t="e">
        <f>COUNTIF(Raw!#REF!, "="&amp;$A8)</f>
        <v>#REF!</v>
      </c>
      <c r="HA8" t="e">
        <f>COUNTIF(Raw!#REF!, "="&amp;$A8)</f>
        <v>#REF!</v>
      </c>
      <c r="HB8" t="e">
        <f>COUNTIF(Raw!#REF!, "="&amp;$A8)</f>
        <v>#REF!</v>
      </c>
      <c r="HC8" t="e">
        <f>COUNTIF(Raw!#REF!, "="&amp;$A8)</f>
        <v>#REF!</v>
      </c>
      <c r="HD8" t="e">
        <f>COUNTIF(Raw!#REF!, "="&amp;$A8)</f>
        <v>#REF!</v>
      </c>
      <c r="HE8" t="e">
        <f>COUNTIF(Raw!#REF!, "="&amp;$A8)</f>
        <v>#REF!</v>
      </c>
      <c r="HF8" t="e">
        <f>COUNTIF(Raw!#REF!, "="&amp;$A8)</f>
        <v>#REF!</v>
      </c>
      <c r="HG8" t="e">
        <f>COUNTIF(Raw!#REF!, "="&amp;$A8)</f>
        <v>#REF!</v>
      </c>
      <c r="HH8" t="e">
        <f>COUNTIF(Raw!#REF!, "="&amp;$A8)</f>
        <v>#REF!</v>
      </c>
      <c r="HI8" t="e">
        <f>COUNTIF(Raw!#REF!, "="&amp;$A8)</f>
        <v>#REF!</v>
      </c>
      <c r="HJ8" t="e">
        <f>COUNTIF(Raw!#REF!, "="&amp;$A8)</f>
        <v>#REF!</v>
      </c>
      <c r="HK8" t="e">
        <f>COUNTIF(Raw!#REF!, "="&amp;$A8)</f>
        <v>#REF!</v>
      </c>
      <c r="HL8" t="e">
        <f>COUNTIF(Raw!#REF!, "="&amp;$A8)</f>
        <v>#REF!</v>
      </c>
      <c r="HM8" t="e">
        <f>COUNTIF(Raw!#REF!, "="&amp;$A8)</f>
        <v>#REF!</v>
      </c>
      <c r="HN8" t="e">
        <f>COUNTIF(Raw!#REF!, "="&amp;$A8)</f>
        <v>#REF!</v>
      </c>
      <c r="HO8" t="e">
        <f>COUNTIF(Raw!#REF!, "="&amp;$A8)</f>
        <v>#REF!</v>
      </c>
      <c r="HP8" t="e">
        <f>COUNTIF(Raw!#REF!, "="&amp;$A8)</f>
        <v>#REF!</v>
      </c>
      <c r="HQ8" t="e">
        <f>COUNTIF(Raw!#REF!, "="&amp;$A8)</f>
        <v>#REF!</v>
      </c>
      <c r="HR8" t="e">
        <f>COUNTIF(Raw!#REF!, "="&amp;$A8)</f>
        <v>#REF!</v>
      </c>
      <c r="HS8" t="e">
        <f>COUNTIF(Raw!#REF!, "="&amp;$A8)</f>
        <v>#REF!</v>
      </c>
      <c r="HT8" t="e">
        <f>COUNTIF(Raw!#REF!, "="&amp;$A8)</f>
        <v>#REF!</v>
      </c>
      <c r="HU8" t="e">
        <f>COUNTIF(Raw!#REF!, "="&amp;$A8)</f>
        <v>#REF!</v>
      </c>
      <c r="HV8" t="e">
        <f>COUNTIF(Raw!#REF!, "="&amp;$A8)</f>
        <v>#REF!</v>
      </c>
      <c r="HW8" t="e">
        <f>COUNTIF(Raw!#REF!, "="&amp;$A8)</f>
        <v>#REF!</v>
      </c>
      <c r="HX8" t="e">
        <f>COUNTIF(Raw!#REF!, "="&amp;$A8)</f>
        <v>#REF!</v>
      </c>
      <c r="HY8" t="e">
        <f>COUNTIF(Raw!#REF!, "="&amp;$A8)</f>
        <v>#REF!</v>
      </c>
      <c r="HZ8" t="e">
        <f>COUNTIF(Raw!#REF!, "="&amp;$A8)</f>
        <v>#REF!</v>
      </c>
      <c r="IA8" t="e">
        <f>COUNTIF(Raw!#REF!, "="&amp;$A8)</f>
        <v>#REF!</v>
      </c>
      <c r="IB8">
        <f>COUNTIF(Raw!BN$2:BN$101, "="&amp;$A8)</f>
        <v>0</v>
      </c>
      <c r="IC8">
        <f>COUNTIF(Raw!BO$2:BO$101, "="&amp;$A8)</f>
        <v>0</v>
      </c>
      <c r="ID8">
        <f>COUNTIF(Raw!BP$2:BP$101, "="&amp;$A8)</f>
        <v>0</v>
      </c>
      <c r="IE8">
        <f>COUNTIF(Raw!BQ$2:BQ$101, "="&amp;$A8)</f>
        <v>0</v>
      </c>
      <c r="IF8">
        <f>COUNTIF(Raw!BR$2:BR$101, "="&amp;$A8)</f>
        <v>0</v>
      </c>
      <c r="IG8">
        <f>COUNTIF(Raw!BS$2:BS$101, "="&amp;$A8)</f>
        <v>0</v>
      </c>
      <c r="IH8">
        <f>COUNTIF(Raw!BT$2:BT$101, "="&amp;$A8)</f>
        <v>0</v>
      </c>
      <c r="II8">
        <f>COUNTIF(Raw!BU$2:BU$101, "="&amp;$A8)</f>
        <v>0</v>
      </c>
      <c r="IM8">
        <v>0</v>
      </c>
    </row>
    <row r="10" spans="1:490" x14ac:dyDescent="0.25">
      <c r="A10" t="s">
        <v>52</v>
      </c>
      <c r="IB10" s="9"/>
      <c r="IC10" s="9"/>
      <c r="ID10" s="9"/>
      <c r="IE10" s="9"/>
      <c r="IF10" s="9"/>
      <c r="IG10" s="9"/>
      <c r="IH10" s="9"/>
      <c r="II10" s="9"/>
    </row>
    <row r="11" spans="1:490" x14ac:dyDescent="0.25">
      <c r="A11">
        <v>7</v>
      </c>
      <c r="IB11" s="9"/>
      <c r="IC11" s="9"/>
      <c r="ID11" s="9"/>
      <c r="IE11" s="9"/>
      <c r="IF11" s="9"/>
      <c r="IG11" s="9"/>
      <c r="IH11" s="9"/>
      <c r="II11" s="9"/>
    </row>
    <row r="12" spans="1:490" x14ac:dyDescent="0.25">
      <c r="A12">
        <v>6</v>
      </c>
      <c r="IE12" s="9">
        <f>IFERROR(SUMIFS(Raw!$BX$2:$BX$101, Raw!BQ$2:BQ$101, "="&amp;Calculations!$A12, Raw!$BX$2:$BX$101, "&gt;"&amp;0)/COUNTIFS(Raw!BQ$2:BQ$101, "="&amp;Calculations!$A12, Raw!$BX$2:$BX$101, "&gt;"&amp;0), 0)</f>
        <v>0.42537095365774646</v>
      </c>
      <c r="IF12" s="9"/>
      <c r="IG12" s="9"/>
      <c r="IH12" s="9"/>
      <c r="II12" s="9"/>
      <c r="IM12">
        <v>6</v>
      </c>
    </row>
    <row r="13" spans="1:490" x14ac:dyDescent="0.25">
      <c r="A13">
        <v>5</v>
      </c>
      <c r="B13">
        <f>IFERROR(SUMIFS(Raw!$BX$2:$BX$101, Raw!A$2:A$101, "="&amp;Calculations!$A13, Raw!$BX$2:$BX$101, "&gt;"&amp;0)/COUNTIFS(Raw!A$2:A$101, "="&amp;Calculations!$A13, Raw!$BX$2:$BX$101, "&gt;"&amp;0), 0)</f>
        <v>0.44676854888146167</v>
      </c>
      <c r="C13" s="2">
        <f>IFERROR(SUMIFS(Raw!$BX$2:$BX$101, Raw!B$2:B$101, "="&amp;Calculations!$A13, Raw!$BX$2:$BX$101, "&gt;"&amp;0)/COUNTIFS(Raw!B$2:B$101, "="&amp;Calculations!$A13, Raw!$BX$2:$BX$101, "&gt;"&amp;0), 0)</f>
        <v>0</v>
      </c>
      <c r="D13" s="2">
        <f>IFERROR(SUMIFS(Raw!$BX$2:$BX$101, Raw!C$2:C$101, "="&amp;Calculations!$A13, Raw!$BX$2:$BX$101, "&gt;"&amp;0)/COUNTIFS(Raw!C$2:C$101, "="&amp;Calculations!$A13, Raw!$BX$2:$BX$101, "&gt;"&amp;0), 0)</f>
        <v>0.44826167400399247</v>
      </c>
      <c r="E13" s="2">
        <f>IFERROR(SUMIFS(Raw!$BX$2:$BX$101, Raw!D$2:D$101, "="&amp;Calculations!$A13, Raw!$BX$2:$BX$101, "&gt;"&amp;0)/COUNTIFS(Raw!D$2:D$101, "="&amp;Calculations!$A13, Raw!$BX$2:$BX$101, "&gt;"&amp;0), 0)</f>
        <v>0.44309765511673871</v>
      </c>
      <c r="F13" s="2">
        <f>IFERROR(SUMIFS(Raw!$BX$2:$BX$101, Raw!E$2:E$101, "="&amp;Calculations!$A13, Raw!$BX$2:$BX$101, "&gt;"&amp;0)/COUNTIFS(Raw!E$2:E$101, "="&amp;Calculations!$A13, Raw!$BX$2:$BX$101, "&gt;"&amp;0), 0)</f>
        <v>0.46555459038381802</v>
      </c>
      <c r="G13" s="2">
        <f>IFERROR(SUMIFS(Raw!$BX$2:$BX$101, Raw!F$2:F$101, "="&amp;Calculations!$A13, Raw!$BX$2:$BX$101, "&gt;"&amp;0)/COUNTIFS(Raw!F$2:F$101, "="&amp;Calculations!$A13, Raw!$BX$2:$BX$101, "&gt;"&amp;0), 0)</f>
        <v>0</v>
      </c>
      <c r="H13" s="2">
        <f>IFERROR(SUMIFS(Raw!$BX$2:$BX$101, Raw!G$2:G$101, "="&amp;Calculations!$A13, Raw!$BX$2:$BX$101, "&gt;"&amp;0)/COUNTIFS(Raw!G$2:G$101, "="&amp;Calculations!$A13, Raw!$BX$2:$BX$101, "&gt;"&amp;0), 0)</f>
        <v>0.42202263086993796</v>
      </c>
      <c r="I13" s="2">
        <f>IFERROR(SUMIFS(Raw!$BX$2:$BX$101, Raw!H$2:H$101, "="&amp;Calculations!$A13, Raw!$BX$2:$BX$101, "&gt;"&amp;0)/COUNTIFS(Raw!H$2:H$101, "="&amp;Calculations!$A13, Raw!$BX$2:$BX$101, "&gt;"&amp;0), 0)</f>
        <v>0.41786847965457224</v>
      </c>
      <c r="J13" s="2">
        <f>IFERROR(SUMIFS(Raw!$BX$2:$BX$101, Raw!I$2:I$101, "="&amp;Calculations!$A13, Raw!$BX$2:$BX$101, "&gt;"&amp;0)/COUNTIFS(Raw!I$2:I$101, "="&amp;Calculations!$A13, Raw!$BX$2:$BX$101, "&gt;"&amp;0), 0)</f>
        <v>0.42918274395271627</v>
      </c>
      <c r="K13" s="2">
        <f>IFERROR(SUMIFS(Raw!$BX$2:$BX$101, Raw!J$2:J$101, "="&amp;Calculations!$A13, Raw!$BX$2:$BX$101, "&gt;"&amp;0)/COUNTIFS(Raw!J$2:J$101, "="&amp;Calculations!$A13, Raw!$BX$2:$BX$101, "&gt;"&amp;0), 0)</f>
        <v>0</v>
      </c>
      <c r="L13" s="2"/>
      <c r="M13" s="2"/>
      <c r="N13" s="2"/>
      <c r="O13" s="2">
        <f>IFERROR(SUMIFS(Raw!$BX$2:$BX$101, Raw!N$2:N$101, "="&amp;Calculations!$A13, Raw!$BX$2:$BX$101, "&gt;"&amp;0)/COUNTIFS(Raw!N$2:N$101, "="&amp;Calculations!$A13, Raw!$BX$2:$BX$101, "&gt;"&amp;0), 0)</f>
        <v>0.43020472977255497</v>
      </c>
      <c r="P13" s="2">
        <f>IFERROR(SUMIFS(Raw!$BX$2:$BX$101, Raw!O$2:O$101, "="&amp;Calculations!$A13, Raw!$BX$2:$BX$101, "&gt;"&amp;0)/COUNTIFS(Raw!O$2:O$101, "="&amp;Calculations!$A13, Raw!$BX$2:$BX$101, "&gt;"&amp;0), 0)</f>
        <v>0</v>
      </c>
      <c r="Q13" s="2">
        <f>IFERROR(SUMIFS(Raw!$BX$2:$BX$101, Raw!P$2:P$101, "="&amp;Calculations!$A13, Raw!$BX$2:$BX$101, "&gt;"&amp;0)/COUNTIFS(Raw!P$2:P$101, "="&amp;Calculations!$A13, Raw!$BX$2:$BX$101, "&gt;"&amp;0), 0)</f>
        <v>0.47751279480755998</v>
      </c>
      <c r="R13" s="2">
        <f>IFERROR(SUMIFS(Raw!$BX$2:$BX$101, Raw!Q$2:Q$101, "="&amp;Calculations!$A13, Raw!$BX$2:$BX$101, "&gt;"&amp;0)/COUNTIFS(Raw!Q$2:Q$101, "="&amp;Calculations!$A13, Raw!$BX$2:$BX$101, "&gt;"&amp;0), 0)</f>
        <v>0.41569670768207462</v>
      </c>
      <c r="S13" s="2">
        <f>IFERROR(SUMIFS(Raw!$BX$2:$BX$101, Raw!R$2:R$101, "="&amp;Calculations!$A13, Raw!$BX$2:$BX$101, "&gt;"&amp;0)/COUNTIFS(Raw!R$2:R$101, "="&amp;Calculations!$A13, Raw!$BX$2:$BX$101, "&gt;"&amp;0), 0)</f>
        <v>0.40974644604746885</v>
      </c>
      <c r="T13" s="2">
        <f>IFERROR(SUMIFS(Raw!$BX$2:$BX$101, Raw!S$2:S$101, "="&amp;Calculations!$A13, Raw!$BX$2:$BX$101, "&gt;"&amp;0)/COUNTIFS(Raw!S$2:S$101, "="&amp;Calculations!$A13, Raw!$BX$2:$BX$101, "&gt;"&amp;0), 0)</f>
        <v>0</v>
      </c>
      <c r="U13" s="2">
        <f>IFERROR(SUMIFS(Raw!$BX$2:$BX$101, Raw!T$2:T$101, "="&amp;Calculations!$A13, Raw!$BX$2:$BX$101, "&gt;"&amp;0)/COUNTIFS(Raw!T$2:T$101, "="&amp;Calculations!$A13, Raw!$BX$2:$BX$101, "&gt;"&amp;0), 0)</f>
        <v>0.44756915183254303</v>
      </c>
      <c r="V13" s="2">
        <f>IFERROR(SUMIFS(Raw!$BX$2:$BX$101, Raw!U$2:U$101, "="&amp;Calculations!$A13, Raw!$BX$2:$BX$101, "&gt;"&amp;0)/COUNTIFS(Raw!U$2:U$101, "="&amp;Calculations!$A13, Raw!$BX$2:$BX$101, "&gt;"&amp;0), 0)</f>
        <v>0.42343413973005878</v>
      </c>
      <c r="W13" s="2">
        <f>IFERROR(SUMIFS(Raw!$BX$2:$BX$101, Raw!V$2:V$101, "="&amp;Calculations!$A13, Raw!$BX$2:$BX$101, "&gt;"&amp;0)/COUNTIFS(Raw!V$2:V$101, "="&amp;Calculations!$A13, Raw!$BX$2:$BX$101, "&gt;"&amp;0), 0)</f>
        <v>0.402753481906162</v>
      </c>
      <c r="X13" s="2">
        <f>IFERROR(SUMIFS(Raw!$BX$2:$BX$101, Raw!W$2:W$101, "="&amp;Calculations!$A13, Raw!$BX$2:$BX$101, "&gt;"&amp;0)/COUNTIFS(Raw!W$2:W$101, "="&amp;Calculations!$A13, Raw!$BX$2:$BX$101, "&gt;"&amp;0), 0)</f>
        <v>0</v>
      </c>
      <c r="Y13" s="2"/>
      <c r="Z13" s="2"/>
      <c r="AA13" s="2"/>
      <c r="AB13" s="2">
        <f>IFERROR(SUMIFS(Raw!$BX$2:$BX$101, Raw!AA$2:AA$101, "="&amp;Calculations!$A13, Raw!$BX$2:$BX$101, "&gt;"&amp;0)/COUNTIFS(Raw!AA$2:AA$101, "="&amp;Calculations!$A13, Raw!$BX$2:$BX$101, "&gt;"&amp;0), 0)</f>
        <v>0.46738377427856637</v>
      </c>
      <c r="AC13" s="2">
        <f>IFERROR(SUMIFS(Raw!$BX$2:$BX$101, Raw!AB$2:AB$101, "="&amp;Calculations!$A13, Raw!$BX$2:$BX$101, "&gt;"&amp;0)/COUNTIFS(Raw!AB$2:AB$101, "="&amp;Calculations!$A13, Raw!$BX$2:$BX$101, "&gt;"&amp;0), 0)</f>
        <v>0</v>
      </c>
      <c r="AD13" s="2">
        <f>IFERROR(SUMIFS(Raw!$BX$2:$BX$101, Raw!AC$2:AC$101, "="&amp;Calculations!$A13, Raw!$BX$2:$BX$101, "&gt;"&amp;0)/COUNTIFS(Raw!AC$2:AC$101, "="&amp;Calculations!$A13, Raw!$BX$2:$BX$101, "&gt;"&amp;0), 0)</f>
        <v>0.45399768836750037</v>
      </c>
      <c r="AE13" s="2">
        <f>IFERROR(SUMIFS(Raw!$BX$2:$BX$101, Raw!AD$2:AD$101, "="&amp;Calculations!$A13, Raw!$BX$2:$BX$101, "&gt;"&amp;0)/COUNTIFS(Raw!AD$2:AD$101, "="&amp;Calculations!$A13, Raw!$BX$2:$BX$101, "&gt;"&amp;0), 0)</f>
        <v>0.42073814233507034</v>
      </c>
      <c r="AF13" s="2">
        <f>IFERROR(SUMIFS(Raw!$BX$2:$BX$101, Raw!AE$2:AE$101, "="&amp;Calculations!$A13, Raw!$BX$2:$BX$101, "&gt;"&amp;0)/COUNTIFS(Raw!AE$2:AE$101, "="&amp;Calculations!$A13, Raw!$BX$2:$BX$101, "&gt;"&amp;0), 0)</f>
        <v>0.37302939442487021</v>
      </c>
      <c r="AG13" s="2">
        <f>IFERROR(SUMIFS(Raw!$BX$2:$BX$101, Raw!AF$2:AF$101, "="&amp;Calculations!$A13, Raw!$BX$2:$BX$101, "&gt;"&amp;0)/COUNTIFS(Raw!AF$2:AF$101, "="&amp;Calculations!$A13, Raw!$BX$2:$BX$101, "&gt;"&amp;0), 0)</f>
        <v>0</v>
      </c>
      <c r="AH13" s="2">
        <f>IFERROR(SUMIFS(Raw!$BX$2:$BX$101, Raw!AG$2:AG$101, "="&amp;Calculations!$A13, Raw!$BX$2:$BX$101, "&gt;"&amp;0)/COUNTIFS(Raw!AG$2:AG$101, "="&amp;Calculations!$A13, Raw!$BX$2:$BX$101, "&gt;"&amp;0), 0)</f>
        <v>0.4312868880287925</v>
      </c>
      <c r="AI13" s="2">
        <f>IFERROR(SUMIFS(Raw!$BX$2:$BX$101, Raw!AH$2:AH$101, "="&amp;Calculations!$A13, Raw!$BX$2:$BX$101, "&gt;"&amp;0)/COUNTIFS(Raw!AH$2:AH$101, "="&amp;Calculations!$A13, Raw!$BX$2:$BX$101, "&gt;"&amp;0), 0)</f>
        <v>0.43000736486356805</v>
      </c>
      <c r="AJ13" s="2">
        <f>IFERROR(SUMIFS(Raw!$BX$2:$BX$101, Raw!AI$2:AI$101, "="&amp;Calculations!$A13, Raw!$BX$2:$BX$101, "&gt;"&amp;0)/COUNTIFS(Raw!AI$2:AI$101, "="&amp;Calculations!$A13, Raw!$BX$2:$BX$101, "&gt;"&amp;0), 0)</f>
        <v>0.46830887094314039</v>
      </c>
      <c r="AK13" s="2">
        <f>IFERROR(SUMIFS(Raw!$BX$2:$BX$101, Raw!AJ$2:AJ$101, "="&amp;Calculations!$A13, Raw!$BX$2:$BX$101, "&gt;"&amp;0)/COUNTIFS(Raw!AJ$2:AJ$101, "="&amp;Calculations!$A13, Raw!$BX$2:$BX$101, "&gt;"&amp;0), 0)</f>
        <v>0</v>
      </c>
      <c r="AL13" s="2"/>
      <c r="AM13" s="2"/>
      <c r="AN13" s="2"/>
      <c r="AO13" s="2">
        <f>IFERROR(SUMIFS(Raw!$BX$2:$BX$101, Raw!AN$2:AN$101, "="&amp;Calculations!$A13, Raw!$BX$2:$BX$101, "&gt;"&amp;0)/COUNTIFS(Raw!AN$2:AN$101, "="&amp;Calculations!$A13, Raw!$BX$2:$BX$101, "&gt;"&amp;0), 0)</f>
        <v>0.44260615752548466</v>
      </c>
      <c r="AP13" s="2">
        <f>IFERROR(SUMIFS(Raw!$BX$2:$BX$101, Raw!AO$2:AO$101, "="&amp;Calculations!$A13, Raw!$BX$2:$BX$101, "&gt;"&amp;0)/COUNTIFS(Raw!AO$2:AO$101, "="&amp;Calculations!$A13, Raw!$BX$2:$BX$101, "&gt;"&amp;0), 0)</f>
        <v>0</v>
      </c>
      <c r="AQ13" s="2">
        <f>IFERROR(SUMIFS(Raw!$BX$2:$BX$101, Raw!AP$2:AP$101, "="&amp;Calculations!$A13, Raw!$BX$2:$BX$101, "&gt;"&amp;0)/COUNTIFS(Raw!AP$2:AP$101, "="&amp;Calculations!$A13, Raw!$BX$2:$BX$101, "&gt;"&amp;0), 0)</f>
        <v>0.41667377955842211</v>
      </c>
      <c r="AR13" s="2">
        <f>IFERROR(SUMIFS(Raw!$BX$2:$BX$101, Raw!AQ$2:AQ$101, "="&amp;Calculations!$A13, Raw!$BX$2:$BX$101, "&gt;"&amp;0)/COUNTIFS(Raw!AQ$2:AQ$101, "="&amp;Calculations!$A13, Raw!$BX$2:$BX$101, "&gt;"&amp;0), 0)</f>
        <v>0.43032235611945707</v>
      </c>
      <c r="AS13" s="2">
        <f>IFERROR(SUMIFS(Raw!$BX$2:$BX$101, Raw!AR$2:AR$101, "="&amp;Calculations!$A13, Raw!$BX$2:$BX$101, "&gt;"&amp;0)/COUNTIFS(Raw!AR$2:AR$101, "="&amp;Calculations!$A13, Raw!$BX$2:$BX$101, "&gt;"&amp;0), 0)</f>
        <v>0.38801042630733179</v>
      </c>
      <c r="AT13" s="2">
        <f>IFERROR(SUMIFS(Raw!$BX$2:$BX$101, Raw!AS$2:AS$101, "="&amp;Calculations!$A13, Raw!$BX$2:$BX$101, "&gt;"&amp;0)/COUNTIFS(Raw!AS$2:AS$101, "="&amp;Calculations!$A13, Raw!$BX$2:$BX$101, "&gt;"&amp;0), 0)</f>
        <v>0</v>
      </c>
      <c r="AU13" s="2">
        <f>IFERROR(SUMIFS(Raw!$BX$2:$BX$101, Raw!AT$2:AT$101, "="&amp;Calculations!$A13, Raw!$BX$2:$BX$101, "&gt;"&amp;0)/COUNTIFS(Raw!AT$2:AT$101, "="&amp;Calculations!$A13, Raw!$BX$2:$BX$101, "&gt;"&amp;0), 0)</f>
        <v>0.46108830916775978</v>
      </c>
      <c r="AV13" s="2">
        <f>IFERROR(SUMIFS(Raw!$BX$2:$BX$101, Raw!AU$2:AU$101, "="&amp;Calculations!$A13, Raw!$BX$2:$BX$101, "&gt;"&amp;0)/COUNTIFS(Raw!AU$2:AU$101, "="&amp;Calculations!$A13, Raw!$BX$2:$BX$101, "&gt;"&amp;0), 0)</f>
        <v>0.397101941088638</v>
      </c>
      <c r="AW13" s="2">
        <f>IFERROR(SUMIFS(Raw!$BX$2:$BX$101, Raw!AV$2:AV$101, "="&amp;Calculations!$A13, Raw!$BX$2:$BX$101, "&gt;"&amp;0)/COUNTIFS(Raw!AV$2:AV$101, "="&amp;Calculations!$A13, Raw!$BX$2:$BX$101, "&gt;"&amp;0), 0)</f>
        <v>0.41218937607707301</v>
      </c>
      <c r="AX13" s="2">
        <f>IFERROR(SUMIFS(Raw!$BX$2:$BX$101, Raw!AW$2:AW$101, "="&amp;Calculations!$A13, Raw!$BX$2:$BX$101, "&gt;"&amp;0)/COUNTIFS(Raw!AW$2:AW$101, "="&amp;Calculations!$A13, Raw!$BX$2:$BX$101, "&gt;"&amp;0), 0)</f>
        <v>0</v>
      </c>
      <c r="AY13" s="2"/>
      <c r="AZ13" s="2"/>
      <c r="BA13" s="2"/>
      <c r="BB13" s="2">
        <f>IFERROR(SUMIFS(Raw!$BX$2:$BX$101, Raw!BA$2:BA$101, "="&amp;Calculations!$A13, Raw!$BX$2:$BX$101, "&gt;"&amp;0)/COUNTIFS(Raw!BA$2:BA$101, "="&amp;Calculations!$A13, Raw!$BX$2:$BX$101, "&gt;"&amp;0), 0)</f>
        <v>0.45814003253861435</v>
      </c>
      <c r="BC13" s="2">
        <f>IFERROR(SUMIFS(Raw!$BX$2:$BX$101, Raw!BB$2:BB$101, "="&amp;Calculations!$A13, Raw!$BX$2:$BX$101, "&gt;"&amp;0)/COUNTIFS(Raw!BB$2:BB$101, "="&amp;Calculations!$A13, Raw!$BX$2:$BX$101, "&gt;"&amp;0), 0)</f>
        <v>0.54575163398692805</v>
      </c>
      <c r="BD13" s="2">
        <f>IFERROR(SUMIFS(Raw!$BX$2:$BX$101, Raw!BC$2:BC$101, "="&amp;Calculations!$A13, Raw!$BX$2:$BX$101, "&gt;"&amp;0)/COUNTIFS(Raw!BC$2:BC$101, "="&amp;Calculations!$A13, Raw!$BX$2:$BX$101, "&gt;"&amp;0), 0)</f>
        <v>0.44716840730136376</v>
      </c>
      <c r="BE13" s="2">
        <f>IFERROR(SUMIFS(Raw!$BX$2:$BX$101, Raw!BD$2:BD$101, "="&amp;Calculations!$A13, Raw!$BX$2:$BX$101, "&gt;"&amp;0)/COUNTIFS(Raw!BD$2:BD$101, "="&amp;Calculations!$A13, Raw!$BX$2:$BX$101, "&gt;"&amp;0), 0)</f>
        <v>0.41001272089383095</v>
      </c>
      <c r="BF13" s="2">
        <f>IFERROR(SUMIFS(Raw!$BX$2:$BX$101, Raw!BE$2:BE$101, "="&amp;Calculations!$A13, Raw!$BX$2:$BX$101, "&gt;"&amp;0)/COUNTIFS(Raw!BE$2:BE$101, "="&amp;Calculations!$A13, Raw!$BX$2:$BX$101, "&gt;"&amp;0), 0)</f>
        <v>0.43862266170278968</v>
      </c>
      <c r="BG13" s="2">
        <f>IFERROR(SUMIFS(Raw!$BX$2:$BX$101, Raw!BF$2:BF$101, "="&amp;Calculations!$A13, Raw!$BX$2:$BX$101, "&gt;"&amp;0)/COUNTIFS(Raw!BF$2:BF$101, "="&amp;Calculations!$A13, Raw!$BX$2:$BX$101, "&gt;"&amp;0), 0)</f>
        <v>0</v>
      </c>
      <c r="BH13" s="2">
        <f>IFERROR(SUMIFS(Raw!$BX$2:$BX$101, Raw!BG$2:BG$101, "="&amp;Calculations!$A13, Raw!$BX$2:$BX$101, "&gt;"&amp;0)/COUNTIFS(Raw!BG$2:BG$101, "="&amp;Calculations!$A13, Raw!$BX$2:$BX$101, "&gt;"&amp;0), 0)</f>
        <v>0.461971461276592</v>
      </c>
      <c r="BI13" s="2">
        <f>IFERROR(SUMIFS(Raw!$BX$2:$BX$101, Raw!BH$2:BH$101, "="&amp;Calculations!$A13, Raw!$BX$2:$BX$101, "&gt;"&amp;0)/COUNTIFS(Raw!BH$2:BH$101, "="&amp;Calculations!$A13, Raw!$BX$2:$BX$101, "&gt;"&amp;0), 0)</f>
        <v>0.4203707400635428</v>
      </c>
      <c r="BJ13" s="2">
        <f>IFERROR(SUMIFS(Raw!$BX$2:$BX$101, Raw!BI$2:BI$101, "="&amp;Calculations!$A13, Raw!$BX$2:$BX$101, "&gt;"&amp;0)/COUNTIFS(Raw!BI$2:BI$101, "="&amp;Calculations!$A13, Raw!$BX$2:$BX$101, "&gt;"&amp;0), 0)</f>
        <v>0.43808413818197672</v>
      </c>
      <c r="BK13" s="2">
        <f>IFERROR(SUMIFS(Raw!$BX$2:$BX$101, Raw!BJ$2:BJ$101, "="&amp;Calculations!$A13, Raw!$BX$2:$BX$101, "&gt;"&amp;0)/COUNTIFS(Raw!BJ$2:BJ$101, "="&amp;Calculations!$A13, Raw!$BX$2:$BX$101, "&gt;"&amp;0), 0)</f>
        <v>0</v>
      </c>
      <c r="BL13" s="2"/>
      <c r="BM13" s="2"/>
      <c r="BN13" s="2"/>
      <c r="BO13" s="2">
        <f>IFERROR(SUMIFS(Raw!$BX$2:$BX$101, Raw!#REF!, "="&amp;Calculations!$A13, Raw!$BX$2:$BX$101, "&gt;"&amp;0)/COUNTIFS(Raw!#REF!, "="&amp;Calculations!$A13, Raw!$BX$2:$BX$101, "&gt;"&amp;0), 0)</f>
        <v>0</v>
      </c>
      <c r="BP13" s="2">
        <f>IFERROR(SUMIFS(Raw!$BX$2:$BX$101, Raw!#REF!, "="&amp;Calculations!$A13, Raw!$BX$2:$BX$101, "&gt;"&amp;0)/COUNTIFS(Raw!#REF!, "="&amp;Calculations!$A13, Raw!$BX$2:$BX$101, "&gt;"&amp;0), 0)</f>
        <v>0</v>
      </c>
      <c r="BQ13" s="2">
        <f>IFERROR(SUMIFS(Raw!$BX$2:$BX$101, Raw!#REF!, "="&amp;Calculations!$A13, Raw!$BX$2:$BX$101, "&gt;"&amp;0)/COUNTIFS(Raw!#REF!, "="&amp;Calculations!$A13, Raw!$BX$2:$BX$101, "&gt;"&amp;0), 0)</f>
        <v>0</v>
      </c>
      <c r="BR13" s="2">
        <f>IFERROR(SUMIFS(Raw!$BX$2:$BX$101, Raw!#REF!, "="&amp;Calculations!$A13, Raw!$BX$2:$BX$101, "&gt;"&amp;0)/COUNTIFS(Raw!#REF!, "="&amp;Calculations!$A13, Raw!$BX$2:$BX$101, "&gt;"&amp;0), 0)</f>
        <v>0</v>
      </c>
      <c r="BS13" s="2">
        <f>IFERROR(SUMIFS(Raw!$BX$2:$BX$101, Raw!#REF!, "="&amp;Calculations!$A13, Raw!$BX$2:$BX$101, "&gt;"&amp;0)/COUNTIFS(Raw!#REF!, "="&amp;Calculations!$A13, Raw!$BX$2:$BX$101, "&gt;"&amp;0), 0)</f>
        <v>0</v>
      </c>
      <c r="BT13" s="2">
        <f>IFERROR(SUMIFS(Raw!$BX$2:$BX$101, Raw!#REF!, "="&amp;Calculations!$A13, Raw!$BX$2:$BX$101, "&gt;"&amp;0)/COUNTIFS(Raw!#REF!, "="&amp;Calculations!$A13, Raw!$BX$2:$BX$101, "&gt;"&amp;0), 0)</f>
        <v>0</v>
      </c>
      <c r="BU13" s="2">
        <f>IFERROR(SUMIFS(Raw!$BX$2:$BX$101, Raw!#REF!, "="&amp;Calculations!$A13, Raw!$BX$2:$BX$101, "&gt;"&amp;0)/COUNTIFS(Raw!#REF!, "="&amp;Calculations!$A13, Raw!$BX$2:$BX$101, "&gt;"&amp;0), 0)</f>
        <v>0</v>
      </c>
      <c r="BV13" s="2">
        <f>IFERROR(SUMIFS(Raw!$BX$2:$BX$101, Raw!#REF!, "="&amp;Calculations!$A13, Raw!$BX$2:$BX$101, "&gt;"&amp;0)/COUNTIFS(Raw!#REF!, "="&amp;Calculations!$A13, Raw!$BX$2:$BX$101, "&gt;"&amp;0), 0)</f>
        <v>0</v>
      </c>
      <c r="BW13" s="2">
        <f>IFERROR(SUMIFS(Raw!$BX$2:$BX$101, Raw!#REF!, "="&amp;Calculations!$A13, Raw!$BX$2:$BX$101, "&gt;"&amp;0)/COUNTIFS(Raw!#REF!, "="&amp;Calculations!$A13, Raw!$BX$2:$BX$101, "&gt;"&amp;0), 0)</f>
        <v>0</v>
      </c>
      <c r="BX13" s="2">
        <f>IFERROR(SUMIFS(Raw!$BX$2:$BX$101, Raw!#REF!, "="&amp;Calculations!$A13, Raw!$BX$2:$BX$101, "&gt;"&amp;0)/COUNTIFS(Raw!#REF!, "="&amp;Calculations!$A13, Raw!$BX$2:$BX$101, "&gt;"&amp;0), 0)</f>
        <v>0</v>
      </c>
      <c r="BY13" s="2"/>
      <c r="BZ13" s="2"/>
      <c r="CA13" s="2"/>
      <c r="CB13" s="2">
        <f>IFERROR(SUMIFS(Raw!$BX$2:$BX$101, Raw!#REF!, "="&amp;Calculations!$A13, Raw!$BX$2:$BX$101, "&gt;"&amp;0)/COUNTIFS(Raw!#REF!, "="&amp;Calculations!$A13, Raw!$BX$2:$BX$101, "&gt;"&amp;0), 0)</f>
        <v>0</v>
      </c>
      <c r="CC13" s="2">
        <f>IFERROR(SUMIFS(Raw!$BX$2:$BX$101, Raw!#REF!, "="&amp;Calculations!$A13, Raw!$BX$2:$BX$101, "&gt;"&amp;0)/COUNTIFS(Raw!#REF!, "="&amp;Calculations!$A13, Raw!$BX$2:$BX$101, "&gt;"&amp;0), 0)</f>
        <v>0</v>
      </c>
      <c r="CD13" s="2">
        <f>IFERROR(SUMIFS(Raw!$BX$2:$BX$101, Raw!#REF!, "="&amp;Calculations!$A13, Raw!$BX$2:$BX$101, "&gt;"&amp;0)/COUNTIFS(Raw!#REF!, "="&amp;Calculations!$A13, Raw!$BX$2:$BX$101, "&gt;"&amp;0), 0)</f>
        <v>0</v>
      </c>
      <c r="CE13" s="2">
        <f>IFERROR(SUMIFS(Raw!$BX$2:$BX$101, Raw!#REF!, "="&amp;Calculations!$A13, Raw!$BX$2:$BX$101, "&gt;"&amp;0)/COUNTIFS(Raw!#REF!, "="&amp;Calculations!$A13, Raw!$BX$2:$BX$101, "&gt;"&amp;0), 0)</f>
        <v>0</v>
      </c>
      <c r="CF13" s="2">
        <f>IFERROR(SUMIFS(Raw!$BX$2:$BX$101, Raw!#REF!, "="&amp;Calculations!$A13, Raw!$BX$2:$BX$101, "&gt;"&amp;0)/COUNTIFS(Raw!#REF!, "="&amp;Calculations!$A13, Raw!$BX$2:$BX$101, "&gt;"&amp;0), 0)</f>
        <v>0</v>
      </c>
      <c r="CG13" s="2">
        <f>IFERROR(SUMIFS(Raw!$BX$2:$BX$101, Raw!#REF!, "="&amp;Calculations!$A13, Raw!$BX$2:$BX$101, "&gt;"&amp;0)/COUNTIFS(Raw!#REF!, "="&amp;Calculations!$A13, Raw!$BX$2:$BX$101, "&gt;"&amp;0), 0)</f>
        <v>0</v>
      </c>
      <c r="CH13" s="2">
        <f>IFERROR(SUMIFS(Raw!$BX$2:$BX$101, Raw!#REF!, "="&amp;Calculations!$A13, Raw!$BX$2:$BX$101, "&gt;"&amp;0)/COUNTIFS(Raw!#REF!, "="&amp;Calculations!$A13, Raw!$BX$2:$BX$101, "&gt;"&amp;0), 0)</f>
        <v>0</v>
      </c>
      <c r="CI13" s="2">
        <f>IFERROR(SUMIFS(Raw!$BX$2:$BX$101, Raw!#REF!, "="&amp;Calculations!$A13, Raw!$BX$2:$BX$101, "&gt;"&amp;0)/COUNTIFS(Raw!#REF!, "="&amp;Calculations!$A13, Raw!$BX$2:$BX$101, "&gt;"&amp;0), 0)</f>
        <v>0</v>
      </c>
      <c r="CJ13" s="2">
        <f>IFERROR(SUMIFS(Raw!$BX$2:$BX$101, Raw!#REF!, "="&amp;Calculations!$A13, Raw!$BX$2:$BX$101, "&gt;"&amp;0)/COUNTIFS(Raw!#REF!, "="&amp;Calculations!$A13, Raw!$BX$2:$BX$101, "&gt;"&amp;0), 0)</f>
        <v>0</v>
      </c>
      <c r="CK13" s="2">
        <f>IFERROR(SUMIFS(Raw!$BX$2:$BX$101, Raw!#REF!, "="&amp;Calculations!$A13, Raw!$BX$2:$BX$101, "&gt;"&amp;0)/COUNTIFS(Raw!#REF!, "="&amp;Calculations!$A13, Raw!$BX$2:$BX$101, "&gt;"&amp;0), 0)</f>
        <v>0</v>
      </c>
      <c r="CL13" s="2"/>
      <c r="CM13" s="2"/>
      <c r="CN13" s="2"/>
      <c r="CO13" s="2">
        <f>IFERROR(SUMIFS(Raw!$BX$2:$BX$101, Raw!#REF!, "="&amp;Calculations!$A13, Raw!$BX$2:$BX$101, "&gt;"&amp;0)/COUNTIFS(Raw!#REF!, "="&amp;Calculations!$A13, Raw!$BX$2:$BX$101, "&gt;"&amp;0), 0)</f>
        <v>0</v>
      </c>
      <c r="CP13" s="2">
        <f>IFERROR(SUMIFS(Raw!$BX$2:$BX$101, Raw!#REF!, "="&amp;Calculations!$A13, Raw!$BX$2:$BX$101, "&gt;"&amp;0)/COUNTIFS(Raw!#REF!, "="&amp;Calculations!$A13, Raw!$BX$2:$BX$101, "&gt;"&amp;0), 0)</f>
        <v>0</v>
      </c>
      <c r="CQ13" s="2">
        <f>IFERROR(SUMIFS(Raw!$BX$2:$BX$101, Raw!#REF!, "="&amp;Calculations!$A13, Raw!$BX$2:$BX$101, "&gt;"&amp;0)/COUNTIFS(Raw!#REF!, "="&amp;Calculations!$A13, Raw!$BX$2:$BX$101, "&gt;"&amp;0), 0)</f>
        <v>0</v>
      </c>
      <c r="CR13" s="2">
        <f>IFERROR(SUMIFS(Raw!$BX$2:$BX$101, Raw!#REF!, "="&amp;Calculations!$A13, Raw!$BX$2:$BX$101, "&gt;"&amp;0)/COUNTIFS(Raw!#REF!, "="&amp;Calculations!$A13, Raw!$BX$2:$BX$101, "&gt;"&amp;0), 0)</f>
        <v>0</v>
      </c>
      <c r="CS13" s="2">
        <f>IFERROR(SUMIFS(Raw!$BX$2:$BX$101, Raw!#REF!, "="&amp;Calculations!$A13, Raw!$BX$2:$BX$101, "&gt;"&amp;0)/COUNTIFS(Raw!#REF!, "="&amp;Calculations!$A13, Raw!$BX$2:$BX$101, "&gt;"&amp;0), 0)</f>
        <v>0</v>
      </c>
      <c r="CT13" s="2">
        <f>IFERROR(SUMIFS(Raw!$BX$2:$BX$101, Raw!#REF!, "="&amp;Calculations!$A13, Raw!$BX$2:$BX$101, "&gt;"&amp;0)/COUNTIFS(Raw!#REF!, "="&amp;Calculations!$A13, Raw!$BX$2:$BX$101, "&gt;"&amp;0), 0)</f>
        <v>0</v>
      </c>
      <c r="CU13" s="2">
        <f>IFERROR(SUMIFS(Raw!$BX$2:$BX$101, Raw!#REF!, "="&amp;Calculations!$A13, Raw!$BX$2:$BX$101, "&gt;"&amp;0)/COUNTIFS(Raw!#REF!, "="&amp;Calculations!$A13, Raw!$BX$2:$BX$101, "&gt;"&amp;0), 0)</f>
        <v>0</v>
      </c>
      <c r="CV13" s="2">
        <f>IFERROR(SUMIFS(Raw!$BX$2:$BX$101, Raw!#REF!, "="&amp;Calculations!$A13, Raw!$BX$2:$BX$101, "&gt;"&amp;0)/COUNTIFS(Raw!#REF!, "="&amp;Calculations!$A13, Raw!$BX$2:$BX$101, "&gt;"&amp;0), 0)</f>
        <v>0</v>
      </c>
      <c r="CW13" s="2">
        <f>IFERROR(SUMIFS(Raw!$BX$2:$BX$101, Raw!#REF!, "="&amp;Calculations!$A13, Raw!$BX$2:$BX$101, "&gt;"&amp;0)/COUNTIFS(Raw!#REF!, "="&amp;Calculations!$A13, Raw!$BX$2:$BX$101, "&gt;"&amp;0), 0)</f>
        <v>0</v>
      </c>
      <c r="CX13" s="2">
        <f>IFERROR(SUMIFS(Raw!$BX$2:$BX$101, Raw!#REF!, "="&amp;Calculations!$A13, Raw!$BX$2:$BX$101, "&gt;"&amp;0)/COUNTIFS(Raw!#REF!, "="&amp;Calculations!$A13, Raw!$BX$2:$BX$101, "&gt;"&amp;0), 0)</f>
        <v>0</v>
      </c>
      <c r="CY13" s="2"/>
      <c r="CZ13" s="2"/>
      <c r="DA13" s="2"/>
      <c r="DB13" s="2">
        <f>IFERROR(SUMIFS(Raw!$BX$2:$BX$101, Raw!#REF!, "="&amp;Calculations!$A13, Raw!$BX$2:$BX$101, "&gt;"&amp;0)/COUNTIFS(Raw!#REF!, "="&amp;Calculations!$A13, Raw!$BX$2:$BX$101, "&gt;"&amp;0), 0)</f>
        <v>0</v>
      </c>
      <c r="DC13" s="2">
        <f>IFERROR(SUMIFS(Raw!$BX$2:$BX$101, Raw!#REF!, "="&amp;Calculations!$A13, Raw!$BX$2:$BX$101, "&gt;"&amp;0)/COUNTIFS(Raw!#REF!, "="&amp;Calculations!$A13, Raw!$BX$2:$BX$101, "&gt;"&amp;0), 0)</f>
        <v>0</v>
      </c>
      <c r="DD13" s="2">
        <f>IFERROR(SUMIFS(Raw!$BX$2:$BX$101, Raw!#REF!, "="&amp;Calculations!$A13, Raw!$BX$2:$BX$101, "&gt;"&amp;0)/COUNTIFS(Raw!#REF!, "="&amp;Calculations!$A13, Raw!$BX$2:$BX$101, "&gt;"&amp;0), 0)</f>
        <v>0</v>
      </c>
      <c r="DE13" s="2">
        <f>IFERROR(SUMIFS(Raw!$BX$2:$BX$101, Raw!#REF!, "="&amp;Calculations!$A13, Raw!$BX$2:$BX$101, "&gt;"&amp;0)/COUNTIFS(Raw!#REF!, "="&amp;Calculations!$A13, Raw!$BX$2:$BX$101, "&gt;"&amp;0), 0)</f>
        <v>0</v>
      </c>
      <c r="DF13" s="2">
        <f>IFERROR(SUMIFS(Raw!$BX$2:$BX$101, Raw!#REF!, "="&amp;Calculations!$A13, Raw!$BX$2:$BX$101, "&gt;"&amp;0)/COUNTIFS(Raw!#REF!, "="&amp;Calculations!$A13, Raw!$BX$2:$BX$101, "&gt;"&amp;0), 0)</f>
        <v>0</v>
      </c>
      <c r="DG13" s="2">
        <f>IFERROR(SUMIFS(Raw!$BX$2:$BX$101, Raw!#REF!, "="&amp;Calculations!$A13, Raw!$BX$2:$BX$101, "&gt;"&amp;0)/COUNTIFS(Raw!#REF!, "="&amp;Calculations!$A13, Raw!$BX$2:$BX$101, "&gt;"&amp;0), 0)</f>
        <v>0</v>
      </c>
      <c r="DH13" s="2">
        <f>IFERROR(SUMIFS(Raw!$BX$2:$BX$101, Raw!#REF!, "="&amp;Calculations!$A13, Raw!$BX$2:$BX$101, "&gt;"&amp;0)/COUNTIFS(Raw!#REF!, "="&amp;Calculations!$A13, Raw!$BX$2:$BX$101, "&gt;"&amp;0), 0)</f>
        <v>0</v>
      </c>
      <c r="DI13" s="2">
        <f>IFERROR(SUMIFS(Raw!$BX$2:$BX$101, Raw!#REF!, "="&amp;Calculations!$A13, Raw!$BX$2:$BX$101, "&gt;"&amp;0)/COUNTIFS(Raw!#REF!, "="&amp;Calculations!$A13, Raw!$BX$2:$BX$101, "&gt;"&amp;0), 0)</f>
        <v>0</v>
      </c>
      <c r="DJ13" s="2">
        <f>IFERROR(SUMIFS(Raw!$BX$2:$BX$101, Raw!#REF!, "="&amp;Calculations!$A13, Raw!$BX$2:$BX$101, "&gt;"&amp;0)/COUNTIFS(Raw!#REF!, "="&amp;Calculations!$A13, Raw!$BX$2:$BX$101, "&gt;"&amp;0), 0)</f>
        <v>0</v>
      </c>
      <c r="DK13" s="2">
        <f>IFERROR(SUMIFS(Raw!$BX$2:$BX$101, Raw!#REF!, "="&amp;Calculations!$A13, Raw!$BX$2:$BX$101, "&gt;"&amp;0)/COUNTIFS(Raw!#REF!, "="&amp;Calculations!$A13, Raw!$BX$2:$BX$101, "&gt;"&amp;0), 0)</f>
        <v>0</v>
      </c>
      <c r="DL13" s="2"/>
      <c r="DM13" s="2"/>
      <c r="DN13" s="2"/>
      <c r="DO13" s="2">
        <f>IFERROR(SUMIFS(Raw!$BX$2:$BX$101, Raw!#REF!, "="&amp;Calculations!$A13, Raw!$BX$2:$BX$101, "&gt;"&amp;0)/COUNTIFS(Raw!#REF!, "="&amp;Calculations!$A13, Raw!$BX$2:$BX$101, "&gt;"&amp;0), 0)</f>
        <v>0</v>
      </c>
      <c r="DP13" s="2">
        <f>IFERROR(SUMIFS(Raw!$BX$2:$BX$101, Raw!#REF!, "="&amp;Calculations!$A13, Raw!$BX$2:$BX$101, "&gt;"&amp;0)/COUNTIFS(Raw!#REF!, "="&amp;Calculations!$A13, Raw!$BX$2:$BX$101, "&gt;"&amp;0), 0)</f>
        <v>0</v>
      </c>
      <c r="DQ13" s="2">
        <f>IFERROR(SUMIFS(Raw!$BX$2:$BX$101, Raw!#REF!, "="&amp;Calculations!$A13, Raw!$BX$2:$BX$101, "&gt;"&amp;0)/COUNTIFS(Raw!#REF!, "="&amp;Calculations!$A13, Raw!$BX$2:$BX$101, "&gt;"&amp;0), 0)</f>
        <v>0</v>
      </c>
      <c r="DR13" s="2">
        <f>IFERROR(SUMIFS(Raw!$BX$2:$BX$101, Raw!#REF!, "="&amp;Calculations!$A13, Raw!$BX$2:$BX$101, "&gt;"&amp;0)/COUNTIFS(Raw!#REF!, "="&amp;Calculations!$A13, Raw!$BX$2:$BX$101, "&gt;"&amp;0), 0)</f>
        <v>0</v>
      </c>
      <c r="DS13" s="2">
        <f>IFERROR(SUMIFS(Raw!$BX$2:$BX$101, Raw!#REF!, "="&amp;Calculations!$A13, Raw!$BX$2:$BX$101, "&gt;"&amp;0)/COUNTIFS(Raw!#REF!, "="&amp;Calculations!$A13, Raw!$BX$2:$BX$101, "&gt;"&amp;0), 0)</f>
        <v>0</v>
      </c>
      <c r="DT13" s="2">
        <f>IFERROR(SUMIFS(Raw!$BX$2:$BX$101, Raw!#REF!, "="&amp;Calculations!$A13, Raw!$BX$2:$BX$101, "&gt;"&amp;0)/COUNTIFS(Raw!#REF!, "="&amp;Calculations!$A13, Raw!$BX$2:$BX$101, "&gt;"&amp;0), 0)</f>
        <v>0</v>
      </c>
      <c r="DU13" s="2">
        <f>IFERROR(SUMIFS(Raw!$BX$2:$BX$101, Raw!#REF!, "="&amp;Calculations!$A13, Raw!$BX$2:$BX$101, "&gt;"&amp;0)/COUNTIFS(Raw!#REF!, "="&amp;Calculations!$A13, Raw!$BX$2:$BX$101, "&gt;"&amp;0), 0)</f>
        <v>0</v>
      </c>
      <c r="DV13" s="2">
        <f>IFERROR(SUMIFS(Raw!$BX$2:$BX$101, Raw!#REF!, "="&amp;Calculations!$A13, Raw!$BX$2:$BX$101, "&gt;"&amp;0)/COUNTIFS(Raw!#REF!, "="&amp;Calculations!$A13, Raw!$BX$2:$BX$101, "&gt;"&amp;0), 0)</f>
        <v>0</v>
      </c>
      <c r="DW13" s="2">
        <f>IFERROR(SUMIFS(Raw!$BX$2:$BX$101, Raw!#REF!, "="&amp;Calculations!$A13, Raw!$BX$2:$BX$101, "&gt;"&amp;0)/COUNTIFS(Raw!#REF!, "="&amp;Calculations!$A13, Raw!$BX$2:$BX$101, "&gt;"&amp;0), 0)</f>
        <v>0</v>
      </c>
      <c r="DX13" s="2">
        <f>IFERROR(SUMIFS(Raw!$BX$2:$BX$101, Raw!#REF!, "="&amp;Calculations!$A13, Raw!$BX$2:$BX$101, "&gt;"&amp;0)/COUNTIFS(Raw!#REF!, "="&amp;Calculations!$A13, Raw!$BX$2:$BX$101, "&gt;"&amp;0), 0)</f>
        <v>0</v>
      </c>
      <c r="DY13" s="2"/>
      <c r="DZ13" s="2"/>
      <c r="EA13" s="2"/>
      <c r="EB13" s="2">
        <f>IFERROR(SUMIFS(Raw!$BX$2:$BX$101, Raw!#REF!, "="&amp;Calculations!$A13, Raw!$BX$2:$BX$101, "&gt;"&amp;0)/COUNTIFS(Raw!#REF!, "="&amp;Calculations!$A13, Raw!$BX$2:$BX$101, "&gt;"&amp;0), 0)</f>
        <v>0</v>
      </c>
      <c r="EC13" s="2">
        <f>IFERROR(SUMIFS(Raw!$BX$2:$BX$101, Raw!#REF!, "="&amp;Calculations!$A13, Raw!$BX$2:$BX$101, "&gt;"&amp;0)/COUNTIFS(Raw!#REF!, "="&amp;Calculations!$A13, Raw!$BX$2:$BX$101, "&gt;"&amp;0), 0)</f>
        <v>0</v>
      </c>
      <c r="ED13" s="2">
        <f>IFERROR(SUMIFS(Raw!$BX$2:$BX$101, Raw!#REF!, "="&amp;Calculations!$A13, Raw!$BX$2:$BX$101, "&gt;"&amp;0)/COUNTIFS(Raw!#REF!, "="&amp;Calculations!$A13, Raw!$BX$2:$BX$101, "&gt;"&amp;0), 0)</f>
        <v>0</v>
      </c>
      <c r="EE13" s="2">
        <f>IFERROR(SUMIFS(Raw!$BX$2:$BX$101, Raw!#REF!, "="&amp;Calculations!$A13, Raw!$BX$2:$BX$101, "&gt;"&amp;0)/COUNTIFS(Raw!#REF!, "="&amp;Calculations!$A13, Raw!$BX$2:$BX$101, "&gt;"&amp;0), 0)</f>
        <v>0</v>
      </c>
      <c r="EF13" s="2">
        <f>IFERROR(SUMIFS(Raw!$BX$2:$BX$101, Raw!#REF!, "="&amp;Calculations!$A13, Raw!$BX$2:$BX$101, "&gt;"&amp;0)/COUNTIFS(Raw!#REF!, "="&amp;Calculations!$A13, Raw!$BX$2:$BX$101, "&gt;"&amp;0), 0)</f>
        <v>0</v>
      </c>
      <c r="EG13" s="2">
        <f>IFERROR(SUMIFS(Raw!$BX$2:$BX$101, Raw!#REF!, "="&amp;Calculations!$A13, Raw!$BX$2:$BX$101, "&gt;"&amp;0)/COUNTIFS(Raw!#REF!, "="&amp;Calculations!$A13, Raw!$BX$2:$BX$101, "&gt;"&amp;0), 0)</f>
        <v>0</v>
      </c>
      <c r="EH13" s="2">
        <f>IFERROR(SUMIFS(Raw!$BX$2:$BX$101, Raw!#REF!, "="&amp;Calculations!$A13, Raw!$BX$2:$BX$101, "&gt;"&amp;0)/COUNTIFS(Raw!#REF!, "="&amp;Calculations!$A13, Raw!$BX$2:$BX$101, "&gt;"&amp;0), 0)</f>
        <v>0</v>
      </c>
      <c r="EI13" s="2">
        <f>IFERROR(SUMIFS(Raw!$BX$2:$BX$101, Raw!#REF!, "="&amp;Calculations!$A13, Raw!$BX$2:$BX$101, "&gt;"&amp;0)/COUNTIFS(Raw!#REF!, "="&amp;Calculations!$A13, Raw!$BX$2:$BX$101, "&gt;"&amp;0), 0)</f>
        <v>0</v>
      </c>
      <c r="EJ13" s="2">
        <f>IFERROR(SUMIFS(Raw!$BX$2:$BX$101, Raw!#REF!, "="&amp;Calculations!$A13, Raw!$BX$2:$BX$101, "&gt;"&amp;0)/COUNTIFS(Raw!#REF!, "="&amp;Calculations!$A13, Raw!$BX$2:$BX$101, "&gt;"&amp;0), 0)</f>
        <v>0</v>
      </c>
      <c r="EK13" s="2">
        <f>IFERROR(SUMIFS(Raw!$BX$2:$BX$101, Raw!#REF!, "="&amp;Calculations!$A13, Raw!$BX$2:$BX$101, "&gt;"&amp;0)/COUNTIFS(Raw!#REF!, "="&amp;Calculations!$A13, Raw!$BX$2:$BX$101, "&gt;"&amp;0), 0)</f>
        <v>0</v>
      </c>
      <c r="EL13" s="2"/>
      <c r="EM13" s="2"/>
      <c r="EN13" s="2"/>
      <c r="EO13" s="2">
        <f>IFERROR(SUMIFS(Raw!$BX$2:$BX$101, Raw!#REF!, "="&amp;Calculations!$A13, Raw!$BX$2:$BX$101, "&gt;"&amp;0)/COUNTIFS(Raw!#REF!, "="&amp;Calculations!$A13, Raw!$BX$2:$BX$101, "&gt;"&amp;0), 0)</f>
        <v>0</v>
      </c>
      <c r="EP13" s="2">
        <f>IFERROR(SUMIFS(Raw!$BX$2:$BX$101, Raw!#REF!, "="&amp;Calculations!$A13, Raw!$BX$2:$BX$101, "&gt;"&amp;0)/COUNTIFS(Raw!#REF!, "="&amp;Calculations!$A13, Raw!$BX$2:$BX$101, "&gt;"&amp;0), 0)</f>
        <v>0</v>
      </c>
      <c r="EQ13" s="2">
        <f>IFERROR(SUMIFS(Raw!$BX$2:$BX$101, Raw!#REF!, "="&amp;Calculations!$A13, Raw!$BX$2:$BX$101, "&gt;"&amp;0)/COUNTIFS(Raw!#REF!, "="&amp;Calculations!$A13, Raw!$BX$2:$BX$101, "&gt;"&amp;0), 0)</f>
        <v>0</v>
      </c>
      <c r="ER13" s="2">
        <f>IFERROR(SUMIFS(Raw!$BX$2:$BX$101, Raw!#REF!, "="&amp;Calculations!$A13, Raw!$BX$2:$BX$101, "&gt;"&amp;0)/COUNTIFS(Raw!#REF!, "="&amp;Calculations!$A13, Raw!$BX$2:$BX$101, "&gt;"&amp;0), 0)</f>
        <v>0</v>
      </c>
      <c r="ES13" s="2">
        <f>IFERROR(SUMIFS(Raw!$BX$2:$BX$101, Raw!#REF!, "="&amp;Calculations!$A13, Raw!$BX$2:$BX$101, "&gt;"&amp;0)/COUNTIFS(Raw!#REF!, "="&amp;Calculations!$A13, Raw!$BX$2:$BX$101, "&gt;"&amp;0), 0)</f>
        <v>0</v>
      </c>
      <c r="ET13" s="2">
        <f>IFERROR(SUMIFS(Raw!$BX$2:$BX$101, Raw!#REF!, "="&amp;Calculations!$A13, Raw!$BX$2:$BX$101, "&gt;"&amp;0)/COUNTIFS(Raw!#REF!, "="&amp;Calculations!$A13, Raw!$BX$2:$BX$101, "&gt;"&amp;0), 0)</f>
        <v>0</v>
      </c>
      <c r="EU13" s="2">
        <f>IFERROR(SUMIFS(Raw!$BX$2:$BX$101, Raw!#REF!, "="&amp;Calculations!$A13, Raw!$BX$2:$BX$101, "&gt;"&amp;0)/COUNTIFS(Raw!#REF!, "="&amp;Calculations!$A13, Raw!$BX$2:$BX$101, "&gt;"&amp;0), 0)</f>
        <v>0</v>
      </c>
      <c r="EV13" s="2">
        <f>IFERROR(SUMIFS(Raw!$BX$2:$BX$101, Raw!#REF!, "="&amp;Calculations!$A13, Raw!$BX$2:$BX$101, "&gt;"&amp;0)/COUNTIFS(Raw!#REF!, "="&amp;Calculations!$A13, Raw!$BX$2:$BX$101, "&gt;"&amp;0), 0)</f>
        <v>0</v>
      </c>
      <c r="EW13" s="2">
        <f>IFERROR(SUMIFS(Raw!$BX$2:$BX$101, Raw!#REF!, "="&amp;Calculations!$A13, Raw!$BX$2:$BX$101, "&gt;"&amp;0)/COUNTIFS(Raw!#REF!, "="&amp;Calculations!$A13, Raw!$BX$2:$BX$101, "&gt;"&amp;0), 0)</f>
        <v>0</v>
      </c>
      <c r="EX13" s="2">
        <f>IFERROR(SUMIFS(Raw!$BX$2:$BX$101, Raw!#REF!, "="&amp;Calculations!$A13, Raw!$BX$2:$BX$101, "&gt;"&amp;0)/COUNTIFS(Raw!#REF!, "="&amp;Calculations!$A13, Raw!$BX$2:$BX$101, "&gt;"&amp;0), 0)</f>
        <v>0</v>
      </c>
      <c r="EY13" s="2"/>
      <c r="EZ13" s="2"/>
      <c r="FA13" s="2"/>
      <c r="FB13" s="2">
        <f>IFERROR(SUMIFS(Raw!$BX$2:$BX$101, Raw!#REF!, "="&amp;Calculations!$A13, Raw!$BX$2:$BX$101, "&gt;"&amp;0)/COUNTIFS(Raw!#REF!, "="&amp;Calculations!$A13, Raw!$BX$2:$BX$101, "&gt;"&amp;0), 0)</f>
        <v>0</v>
      </c>
      <c r="FC13" s="2">
        <f>IFERROR(SUMIFS(Raw!$BX$2:$BX$101, Raw!#REF!, "="&amp;Calculations!$A13, Raw!$BX$2:$BX$101, "&gt;"&amp;0)/COUNTIFS(Raw!#REF!, "="&amp;Calculations!$A13, Raw!$BX$2:$BX$101, "&gt;"&amp;0), 0)</f>
        <v>0</v>
      </c>
      <c r="FD13" s="2">
        <f>IFERROR(SUMIFS(Raw!$BX$2:$BX$101, Raw!#REF!, "="&amp;Calculations!$A13, Raw!$BX$2:$BX$101, "&gt;"&amp;0)/COUNTIFS(Raw!#REF!, "="&amp;Calculations!$A13, Raw!$BX$2:$BX$101, "&gt;"&amp;0), 0)</f>
        <v>0</v>
      </c>
      <c r="FE13" s="2">
        <f>IFERROR(SUMIFS(Raw!$BX$2:$BX$101, Raw!#REF!, "="&amp;Calculations!$A13, Raw!$BX$2:$BX$101, "&gt;"&amp;0)/COUNTIFS(Raw!#REF!, "="&amp;Calculations!$A13, Raw!$BX$2:$BX$101, "&gt;"&amp;0), 0)</f>
        <v>0</v>
      </c>
      <c r="FF13" s="2">
        <f>IFERROR(SUMIFS(Raw!$BX$2:$BX$101, Raw!#REF!, "="&amp;Calculations!$A13, Raw!$BX$2:$BX$101, "&gt;"&amp;0)/COUNTIFS(Raw!#REF!, "="&amp;Calculations!$A13, Raw!$BX$2:$BX$101, "&gt;"&amp;0), 0)</f>
        <v>0</v>
      </c>
      <c r="FG13" s="2">
        <f>IFERROR(SUMIFS(Raw!$BX$2:$BX$101, Raw!#REF!, "="&amp;Calculations!$A13, Raw!$BX$2:$BX$101, "&gt;"&amp;0)/COUNTIFS(Raw!#REF!, "="&amp;Calculations!$A13, Raw!$BX$2:$BX$101, "&gt;"&amp;0), 0)</f>
        <v>0</v>
      </c>
      <c r="FH13" s="2">
        <f>IFERROR(SUMIFS(Raw!$BX$2:$BX$101, Raw!#REF!, "="&amp;Calculations!$A13, Raw!$BX$2:$BX$101, "&gt;"&amp;0)/COUNTIFS(Raw!#REF!, "="&amp;Calculations!$A13, Raw!$BX$2:$BX$101, "&gt;"&amp;0), 0)</f>
        <v>0</v>
      </c>
      <c r="FI13" s="2">
        <f>IFERROR(SUMIFS(Raw!$BX$2:$BX$101, Raw!#REF!, "="&amp;Calculations!$A13, Raw!$BX$2:$BX$101, "&gt;"&amp;0)/COUNTIFS(Raw!#REF!, "="&amp;Calculations!$A13, Raw!$BX$2:$BX$101, "&gt;"&amp;0), 0)</f>
        <v>0</v>
      </c>
      <c r="FJ13" s="2">
        <f>IFERROR(SUMIFS(Raw!$BX$2:$BX$101, Raw!#REF!, "="&amp;Calculations!$A13, Raw!$BX$2:$BX$101, "&gt;"&amp;0)/COUNTIFS(Raw!#REF!, "="&amp;Calculations!$A13, Raw!$BX$2:$BX$101, "&gt;"&amp;0), 0)</f>
        <v>0</v>
      </c>
      <c r="FK13" s="2">
        <f>IFERROR(SUMIFS(Raw!$BX$2:$BX$101, Raw!#REF!, "="&amp;Calculations!$A13, Raw!$BX$2:$BX$101, "&gt;"&amp;0)/COUNTIFS(Raw!#REF!, "="&amp;Calculations!$A13, Raw!$BX$2:$BX$101, "&gt;"&amp;0), 0)</f>
        <v>0</v>
      </c>
      <c r="FL13" s="2"/>
      <c r="FM13" s="2"/>
      <c r="FN13" s="2"/>
      <c r="FO13" s="2">
        <f>IFERROR(SUMIFS(Raw!$BX$2:$BX$101, Raw!#REF!, "="&amp;Calculations!$A13, Raw!$BX$2:$BX$101, "&gt;"&amp;0)/COUNTIFS(Raw!#REF!, "="&amp;Calculations!$A13, Raw!$BX$2:$BX$101, "&gt;"&amp;0), 0)</f>
        <v>0</v>
      </c>
      <c r="FP13" s="2">
        <f>IFERROR(SUMIFS(Raw!$BX$2:$BX$101, Raw!#REF!, "="&amp;Calculations!$A13, Raw!$BX$2:$BX$101, "&gt;"&amp;0)/COUNTIFS(Raw!#REF!, "="&amp;Calculations!$A13, Raw!$BX$2:$BX$101, "&gt;"&amp;0), 0)</f>
        <v>0</v>
      </c>
      <c r="FQ13" s="2">
        <f>IFERROR(SUMIFS(Raw!$BX$2:$BX$101, Raw!#REF!, "="&amp;Calculations!$A13, Raw!$BX$2:$BX$101, "&gt;"&amp;0)/COUNTIFS(Raw!#REF!, "="&amp;Calculations!$A13, Raw!$BX$2:$BX$101, "&gt;"&amp;0), 0)</f>
        <v>0</v>
      </c>
      <c r="FR13" s="2">
        <f>IFERROR(SUMIFS(Raw!$BX$2:$BX$101, Raw!#REF!, "="&amp;Calculations!$A13, Raw!$BX$2:$BX$101, "&gt;"&amp;0)/COUNTIFS(Raw!#REF!, "="&amp;Calculations!$A13, Raw!$BX$2:$BX$101, "&gt;"&amp;0), 0)</f>
        <v>0</v>
      </c>
      <c r="FS13" s="2">
        <f>IFERROR(SUMIFS(Raw!$BX$2:$BX$101, Raw!#REF!, "="&amp;Calculations!$A13, Raw!$BX$2:$BX$101, "&gt;"&amp;0)/COUNTIFS(Raw!#REF!, "="&amp;Calculations!$A13, Raw!$BX$2:$BX$101, "&gt;"&amp;0), 0)</f>
        <v>0</v>
      </c>
      <c r="FT13" s="2">
        <f>IFERROR(SUMIFS(Raw!$BX$2:$BX$101, Raw!#REF!, "="&amp;Calculations!$A13, Raw!$BX$2:$BX$101, "&gt;"&amp;0)/COUNTIFS(Raw!#REF!, "="&amp;Calculations!$A13, Raw!$BX$2:$BX$101, "&gt;"&amp;0), 0)</f>
        <v>0</v>
      </c>
      <c r="FU13" s="2">
        <f>IFERROR(SUMIFS(Raw!$BX$2:$BX$101, Raw!#REF!, "="&amp;Calculations!$A13, Raw!$BX$2:$BX$101, "&gt;"&amp;0)/COUNTIFS(Raw!#REF!, "="&amp;Calculations!$A13, Raw!$BX$2:$BX$101, "&gt;"&amp;0), 0)</f>
        <v>0</v>
      </c>
      <c r="FV13" s="2">
        <f>IFERROR(SUMIFS(Raw!$BX$2:$BX$101, Raw!#REF!, "="&amp;Calculations!$A13, Raw!$BX$2:$BX$101, "&gt;"&amp;0)/COUNTIFS(Raw!#REF!, "="&amp;Calculations!$A13, Raw!$BX$2:$BX$101, "&gt;"&amp;0), 0)</f>
        <v>0</v>
      </c>
      <c r="FW13" s="2">
        <f>IFERROR(SUMIFS(Raw!$BX$2:$BX$101, Raw!#REF!, "="&amp;Calculations!$A13, Raw!$BX$2:$BX$101, "&gt;"&amp;0)/COUNTIFS(Raw!#REF!, "="&amp;Calculations!$A13, Raw!$BX$2:$BX$101, "&gt;"&amp;0), 0)</f>
        <v>0</v>
      </c>
      <c r="FX13" s="2">
        <f>IFERROR(SUMIFS(Raw!$BX$2:$BX$101, Raw!#REF!, "="&amp;Calculations!$A13, Raw!$BX$2:$BX$101, "&gt;"&amp;0)/COUNTIFS(Raw!#REF!, "="&amp;Calculations!$A13, Raw!$BX$2:$BX$101, "&gt;"&amp;0), 0)</f>
        <v>0</v>
      </c>
      <c r="FY13" s="2"/>
      <c r="FZ13" s="2"/>
      <c r="GA13" s="2"/>
      <c r="GB13" s="2">
        <f>IFERROR(SUMIFS(Raw!$BX$2:$BX$101, Raw!#REF!, "="&amp;Calculations!$A13, Raw!$BX$2:$BX$101, "&gt;"&amp;0)/COUNTIFS(Raw!#REF!, "="&amp;Calculations!$A13, Raw!$BX$2:$BX$101, "&gt;"&amp;0), 0)</f>
        <v>0</v>
      </c>
      <c r="GC13" s="2">
        <f>IFERROR(SUMIFS(Raw!$BX$2:$BX$101, Raw!#REF!, "="&amp;Calculations!$A13, Raw!$BX$2:$BX$101, "&gt;"&amp;0)/COUNTIFS(Raw!#REF!, "="&amp;Calculations!$A13, Raw!$BX$2:$BX$101, "&gt;"&amp;0), 0)</f>
        <v>0</v>
      </c>
      <c r="GD13" s="2">
        <f>IFERROR(SUMIFS(Raw!$BX$2:$BX$101, Raw!#REF!, "="&amp;Calculations!$A13, Raw!$BX$2:$BX$101, "&gt;"&amp;0)/COUNTIFS(Raw!#REF!, "="&amp;Calculations!$A13, Raw!$BX$2:$BX$101, "&gt;"&amp;0), 0)</f>
        <v>0</v>
      </c>
      <c r="GE13" s="2">
        <f>IFERROR(SUMIFS(Raw!$BX$2:$BX$101, Raw!#REF!, "="&amp;Calculations!$A13, Raw!$BX$2:$BX$101, "&gt;"&amp;0)/COUNTIFS(Raw!#REF!, "="&amp;Calculations!$A13, Raw!$BX$2:$BX$101, "&gt;"&amp;0), 0)</f>
        <v>0</v>
      </c>
      <c r="GF13" s="2">
        <f>IFERROR(SUMIFS(Raw!$BX$2:$BX$101, Raw!#REF!, "="&amp;Calculations!$A13, Raw!$BX$2:$BX$101, "&gt;"&amp;0)/COUNTIFS(Raw!#REF!, "="&amp;Calculations!$A13, Raw!$BX$2:$BX$101, "&gt;"&amp;0), 0)</f>
        <v>0</v>
      </c>
      <c r="GG13" s="2">
        <f>IFERROR(SUMIFS(Raw!$BX$2:$BX$101, Raw!#REF!, "="&amp;Calculations!$A13, Raw!$BX$2:$BX$101, "&gt;"&amp;0)/COUNTIFS(Raw!#REF!, "="&amp;Calculations!$A13, Raw!$BX$2:$BX$101, "&gt;"&amp;0), 0)</f>
        <v>0</v>
      </c>
      <c r="GH13" s="2">
        <f>IFERROR(SUMIFS(Raw!$BX$2:$BX$101, Raw!#REF!, "="&amp;Calculations!$A13, Raw!$BX$2:$BX$101, "&gt;"&amp;0)/COUNTIFS(Raw!#REF!, "="&amp;Calculations!$A13, Raw!$BX$2:$BX$101, "&gt;"&amp;0), 0)</f>
        <v>0</v>
      </c>
      <c r="GI13" s="2">
        <f>IFERROR(SUMIFS(Raw!$BX$2:$BX$101, Raw!#REF!, "="&amp;Calculations!$A13, Raw!$BX$2:$BX$101, "&gt;"&amp;0)/COUNTIFS(Raw!#REF!, "="&amp;Calculations!$A13, Raw!$BX$2:$BX$101, "&gt;"&amp;0), 0)</f>
        <v>0</v>
      </c>
      <c r="GJ13" s="2">
        <f>IFERROR(SUMIFS(Raw!$BX$2:$BX$101, Raw!#REF!, "="&amp;Calculations!$A13, Raw!$BX$2:$BX$101, "&gt;"&amp;0)/COUNTIFS(Raw!#REF!, "="&amp;Calculations!$A13, Raw!$BX$2:$BX$101, "&gt;"&amp;0), 0)</f>
        <v>0</v>
      </c>
      <c r="GK13" s="2">
        <f>IFERROR(SUMIFS(Raw!$BX$2:$BX$101, Raw!#REF!, "="&amp;Calculations!$A13, Raw!$BX$2:$BX$101, "&gt;"&amp;0)/COUNTIFS(Raw!#REF!, "="&amp;Calculations!$A13, Raw!$BX$2:$BX$101, "&gt;"&amp;0), 0)</f>
        <v>0</v>
      </c>
      <c r="GL13" s="2"/>
      <c r="GM13" s="2"/>
      <c r="GN13" s="2"/>
      <c r="GO13" s="2">
        <f>IFERROR(SUMIFS(Raw!$BX$2:$BX$101, Raw!#REF!, "="&amp;Calculations!$A13, Raw!$BX$2:$BX$101, "&gt;"&amp;0)/COUNTIFS(Raw!#REF!, "="&amp;Calculations!$A13, Raw!$BX$2:$BX$101, "&gt;"&amp;0), 0)</f>
        <v>0</v>
      </c>
      <c r="GP13" s="2">
        <f>IFERROR(SUMIFS(Raw!$BX$2:$BX$101, Raw!#REF!, "="&amp;Calculations!$A13, Raw!$BX$2:$BX$101, "&gt;"&amp;0)/COUNTIFS(Raw!#REF!, "="&amp;Calculations!$A13, Raw!$BX$2:$BX$101, "&gt;"&amp;0), 0)</f>
        <v>0</v>
      </c>
      <c r="GQ13" s="2">
        <f>IFERROR(SUMIFS(Raw!$BX$2:$BX$101, Raw!#REF!, "="&amp;Calculations!$A13, Raw!$BX$2:$BX$101, "&gt;"&amp;0)/COUNTIFS(Raw!#REF!, "="&amp;Calculations!$A13, Raw!$BX$2:$BX$101, "&gt;"&amp;0), 0)</f>
        <v>0</v>
      </c>
      <c r="GR13" s="2">
        <f>IFERROR(SUMIFS(Raw!$BX$2:$BX$101, Raw!#REF!, "="&amp;Calculations!$A13, Raw!$BX$2:$BX$101, "&gt;"&amp;0)/COUNTIFS(Raw!#REF!, "="&amp;Calculations!$A13, Raw!$BX$2:$BX$101, "&gt;"&amp;0), 0)</f>
        <v>0</v>
      </c>
      <c r="GS13" s="2">
        <f>IFERROR(SUMIFS(Raw!$BX$2:$BX$101, Raw!#REF!, "="&amp;Calculations!$A13, Raw!$BX$2:$BX$101, "&gt;"&amp;0)/COUNTIFS(Raw!#REF!, "="&amp;Calculations!$A13, Raw!$BX$2:$BX$101, "&gt;"&amp;0), 0)</f>
        <v>0</v>
      </c>
      <c r="GT13" s="2">
        <f>IFERROR(SUMIFS(Raw!$BX$2:$BX$101, Raw!#REF!, "="&amp;Calculations!$A13, Raw!$BX$2:$BX$101, "&gt;"&amp;0)/COUNTIFS(Raw!#REF!, "="&amp;Calculations!$A13, Raw!$BX$2:$BX$101, "&gt;"&amp;0), 0)</f>
        <v>0</v>
      </c>
      <c r="GU13" s="2">
        <f>IFERROR(SUMIFS(Raw!$BX$2:$BX$101, Raw!#REF!, "="&amp;Calculations!$A13, Raw!$BX$2:$BX$101, "&gt;"&amp;0)/COUNTIFS(Raw!#REF!, "="&amp;Calculations!$A13, Raw!$BX$2:$BX$101, "&gt;"&amp;0), 0)</f>
        <v>0</v>
      </c>
      <c r="GV13" s="2">
        <f>IFERROR(SUMIFS(Raw!$BX$2:$BX$101, Raw!#REF!, "="&amp;Calculations!$A13, Raw!$BX$2:$BX$101, "&gt;"&amp;0)/COUNTIFS(Raw!#REF!, "="&amp;Calculations!$A13, Raw!$BX$2:$BX$101, "&gt;"&amp;0), 0)</f>
        <v>0</v>
      </c>
      <c r="GW13" s="2">
        <f>IFERROR(SUMIFS(Raw!$BX$2:$BX$101, Raw!#REF!, "="&amp;Calculations!$A13, Raw!$BX$2:$BX$101, "&gt;"&amp;0)/COUNTIFS(Raw!#REF!, "="&amp;Calculations!$A13, Raw!$BX$2:$BX$101, "&gt;"&amp;0), 0)</f>
        <v>0</v>
      </c>
      <c r="GX13" s="2">
        <f>IFERROR(SUMIFS(Raw!$BX$2:$BX$101, Raw!#REF!, "="&amp;Calculations!$A13, Raw!$BX$2:$BX$101, "&gt;"&amp;0)/COUNTIFS(Raw!#REF!, "="&amp;Calculations!$A13, Raw!$BX$2:$BX$101, "&gt;"&amp;0), 0)</f>
        <v>0</v>
      </c>
      <c r="GY13" s="2"/>
      <c r="GZ13" s="2"/>
      <c r="HA13" s="2"/>
      <c r="HB13" s="2">
        <f>IFERROR(SUMIFS(Raw!$BX$2:$BX$101, Raw!#REF!, "="&amp;Calculations!$A13, Raw!$BX$2:$BX$101, "&gt;"&amp;0)/COUNTIFS(Raw!#REF!, "="&amp;Calculations!$A13, Raw!$BX$2:$BX$101, "&gt;"&amp;0), 0)</f>
        <v>0</v>
      </c>
      <c r="HC13" s="2">
        <f>IFERROR(SUMIFS(Raw!$BX$2:$BX$101, Raw!#REF!, "="&amp;Calculations!$A13, Raw!$BX$2:$BX$101, "&gt;"&amp;0)/COUNTIFS(Raw!#REF!, "="&amp;Calculations!$A13, Raw!$BX$2:$BX$101, "&gt;"&amp;0), 0)</f>
        <v>0</v>
      </c>
      <c r="HD13" s="2">
        <f>IFERROR(SUMIFS(Raw!$BX$2:$BX$101, Raw!#REF!, "="&amp;Calculations!$A13, Raw!$BX$2:$BX$101, "&gt;"&amp;0)/COUNTIFS(Raw!#REF!, "="&amp;Calculations!$A13, Raw!$BX$2:$BX$101, "&gt;"&amp;0), 0)</f>
        <v>0</v>
      </c>
      <c r="HE13" s="2">
        <f>IFERROR(SUMIFS(Raw!$BX$2:$BX$101, Raw!#REF!, "="&amp;Calculations!$A13, Raw!$BX$2:$BX$101, "&gt;"&amp;0)/COUNTIFS(Raw!#REF!, "="&amp;Calculations!$A13, Raw!$BX$2:$BX$101, "&gt;"&amp;0), 0)</f>
        <v>0</v>
      </c>
      <c r="HF13" s="2">
        <f>IFERROR(SUMIFS(Raw!$BX$2:$BX$101, Raw!#REF!, "="&amp;Calculations!$A13, Raw!$BX$2:$BX$101, "&gt;"&amp;0)/COUNTIFS(Raw!#REF!, "="&amp;Calculations!$A13, Raw!$BX$2:$BX$101, "&gt;"&amp;0), 0)</f>
        <v>0</v>
      </c>
      <c r="HG13" s="2">
        <f>IFERROR(SUMIFS(Raw!$BX$2:$BX$101, Raw!#REF!, "="&amp;Calculations!$A13, Raw!$BX$2:$BX$101, "&gt;"&amp;0)/COUNTIFS(Raw!#REF!, "="&amp;Calculations!$A13, Raw!$BX$2:$BX$101, "&gt;"&amp;0), 0)</f>
        <v>0</v>
      </c>
      <c r="HH13" s="2">
        <f>IFERROR(SUMIFS(Raw!$BX$2:$BX$101, Raw!#REF!, "="&amp;Calculations!$A13, Raw!$BX$2:$BX$101, "&gt;"&amp;0)/COUNTIFS(Raw!#REF!, "="&amp;Calculations!$A13, Raw!$BX$2:$BX$101, "&gt;"&amp;0), 0)</f>
        <v>0</v>
      </c>
      <c r="HI13" s="2">
        <f>IFERROR(SUMIFS(Raw!$BX$2:$BX$101, Raw!#REF!, "="&amp;Calculations!$A13, Raw!$BX$2:$BX$101, "&gt;"&amp;0)/COUNTIFS(Raw!#REF!, "="&amp;Calculations!$A13, Raw!$BX$2:$BX$101, "&gt;"&amp;0), 0)</f>
        <v>0</v>
      </c>
      <c r="HJ13" s="2">
        <f>IFERROR(SUMIFS(Raw!$BX$2:$BX$101, Raw!#REF!, "="&amp;Calculations!$A13, Raw!$BX$2:$BX$101, "&gt;"&amp;0)/COUNTIFS(Raw!#REF!, "="&amp;Calculations!$A13, Raw!$BX$2:$BX$101, "&gt;"&amp;0), 0)</f>
        <v>0</v>
      </c>
      <c r="HK13" s="2">
        <f>IFERROR(SUMIFS(Raw!$BX$2:$BX$101, Raw!#REF!, "="&amp;Calculations!$A13, Raw!$BX$2:$BX$101, "&gt;"&amp;0)/COUNTIFS(Raw!#REF!, "="&amp;Calculations!$A13, Raw!$BX$2:$BX$101, "&gt;"&amp;0), 0)</f>
        <v>0</v>
      </c>
      <c r="HL13" s="2"/>
      <c r="HM13" s="2"/>
      <c r="HN13" s="2"/>
      <c r="HO13" s="2">
        <f>IFERROR(SUMIFS(Raw!$BX$2:$BX$101, Raw!#REF!, "="&amp;Calculations!$A13, Raw!$BX$2:$BX$101, "&gt;"&amp;0)/COUNTIFS(Raw!#REF!, "="&amp;Calculations!$A13, Raw!$BX$2:$BX$101, "&gt;"&amp;0), 0)</f>
        <v>0</v>
      </c>
      <c r="HP13" s="2">
        <f>IFERROR(SUMIFS(Raw!$BX$2:$BX$101, Raw!#REF!, "="&amp;Calculations!$A13, Raw!$BX$2:$BX$101, "&gt;"&amp;0)/COUNTIFS(Raw!#REF!, "="&amp;Calculations!$A13, Raw!$BX$2:$BX$101, "&gt;"&amp;0), 0)</f>
        <v>0</v>
      </c>
      <c r="HQ13" s="2">
        <f>IFERROR(SUMIFS(Raw!$BX$2:$BX$101, Raw!#REF!, "="&amp;Calculations!$A13, Raw!$BX$2:$BX$101, "&gt;"&amp;0)/COUNTIFS(Raw!#REF!, "="&amp;Calculations!$A13, Raw!$BX$2:$BX$101, "&gt;"&amp;0), 0)</f>
        <v>0</v>
      </c>
      <c r="HR13" s="2">
        <f>IFERROR(SUMIFS(Raw!$BX$2:$BX$101, Raw!#REF!, "="&amp;Calculations!$A13, Raw!$BX$2:$BX$101, "&gt;"&amp;0)/COUNTIFS(Raw!#REF!, "="&amp;Calculations!$A13, Raw!$BX$2:$BX$101, "&gt;"&amp;0), 0)</f>
        <v>0</v>
      </c>
      <c r="HS13" s="2">
        <f>IFERROR(SUMIFS(Raw!$BX$2:$BX$101, Raw!#REF!, "="&amp;Calculations!$A13, Raw!$BX$2:$BX$101, "&gt;"&amp;0)/COUNTIFS(Raw!#REF!, "="&amp;Calculations!$A13, Raw!$BX$2:$BX$101, "&gt;"&amp;0), 0)</f>
        <v>0</v>
      </c>
      <c r="HT13" s="2">
        <f>IFERROR(SUMIFS(Raw!$BX$2:$BX$101, Raw!#REF!, "="&amp;Calculations!$A13, Raw!$BX$2:$BX$101, "&gt;"&amp;0)/COUNTIFS(Raw!#REF!, "="&amp;Calculations!$A13, Raw!$BX$2:$BX$101, "&gt;"&amp;0), 0)</f>
        <v>0</v>
      </c>
      <c r="HU13" s="2">
        <f>IFERROR(SUMIFS(Raw!$BX$2:$BX$101, Raw!#REF!, "="&amp;Calculations!$A13, Raw!$BX$2:$BX$101, "&gt;"&amp;0)/COUNTIFS(Raw!#REF!, "="&amp;Calculations!$A13, Raw!$BX$2:$BX$101, "&gt;"&amp;0), 0)</f>
        <v>0</v>
      </c>
      <c r="HV13" s="2">
        <f>IFERROR(SUMIFS(Raw!$BX$2:$BX$101, Raw!#REF!, "="&amp;Calculations!$A13, Raw!$BX$2:$BX$101, "&gt;"&amp;0)/COUNTIFS(Raw!#REF!, "="&amp;Calculations!$A13, Raw!$BX$2:$BX$101, "&gt;"&amp;0), 0)</f>
        <v>0</v>
      </c>
      <c r="HW13" s="2">
        <f>IFERROR(SUMIFS(Raw!$BX$2:$BX$101, Raw!#REF!, "="&amp;Calculations!$A13, Raw!$BX$2:$BX$101, "&gt;"&amp;0)/COUNTIFS(Raw!#REF!, "="&amp;Calculations!$A13, Raw!$BX$2:$BX$101, "&gt;"&amp;0), 0)</f>
        <v>0</v>
      </c>
      <c r="HX13" s="2">
        <f>IFERROR(SUMIFS(Raw!$BX$2:$BX$101, Raw!#REF!, "="&amp;Calculations!$A13, Raw!$BX$2:$BX$101, "&gt;"&amp;0)/COUNTIFS(Raw!#REF!, "="&amp;Calculations!$A13, Raw!$BX$2:$BX$101, "&gt;"&amp;0), 0)</f>
        <v>0</v>
      </c>
      <c r="HY13" s="2"/>
      <c r="HZ13" s="2"/>
      <c r="IA13" s="2"/>
      <c r="IB13" s="2">
        <f>IFERROR(SUMIFS(Raw!$BX$2:$BX$101, Raw!BN$2:BN$101, "="&amp;Calculations!$A13, Raw!$BX$2:$BX$101, "&gt;"&amp;0)/COUNTIFS(Raw!BN$2:BN$101, "="&amp;Calculations!$A13, Raw!$BX$2:$BX$101, "&gt;"&amp;0), 0)</f>
        <v>0.40106784008790436</v>
      </c>
      <c r="IC13" s="2">
        <f>IFERROR(SUMIFS(Raw!$BX$2:$BX$101, Raw!BO$2:BO$101, "="&amp;Calculations!$A13, Raw!$BX$2:$BX$101, "&gt;"&amp;0)/COUNTIFS(Raw!BO$2:BO$101, "="&amp;Calculations!$A13, Raw!$BX$2:$BX$101, "&gt;"&amp;0), 0)</f>
        <v>0</v>
      </c>
      <c r="ID13" s="2">
        <f>IFERROR(SUMIFS(Raw!$BX$2:$BX$101, Raw!BP$2:BP$101, "="&amp;Calculations!$A13, Raw!$BX$2:$BX$101, "&gt;"&amp;0)/COUNTIFS(Raw!BP$2:BP$101, "="&amp;Calculations!$A13, Raw!$BX$2:$BX$101, "&gt;"&amp;0), 0)</f>
        <v>0</v>
      </c>
      <c r="IE13" s="2">
        <f>IFERROR(SUMIFS(Raw!$BX$2:$BX$101, Raw!BQ$2:BQ$101, "="&amp;Calculations!$A13, Raw!$BX$2:$BX$101, "&gt;"&amp;0)/COUNTIFS(Raw!BQ$2:BQ$101, "="&amp;Calculations!$A13, Raw!$BX$2:$BX$101, "&gt;"&amp;0), 0)</f>
        <v>0.52578341949560248</v>
      </c>
      <c r="IF13" s="2">
        <f>IFERROR(SUMIFS(Raw!$BX$2:$BX$101, Raw!BR$2:BR$101, "="&amp;Calculations!$A13, Raw!$BX$2:$BX$101, "&gt;"&amp;0)/COUNTIFS(Raw!BR$2:BR$101, "="&amp;Calculations!$A13, Raw!$BX$2:$BX$101, "&gt;"&amp;0), 0)</f>
        <v>0</v>
      </c>
      <c r="IG13" s="2">
        <f>IFERROR(SUMIFS(Raw!$BX$2:$BX$101, Raw!BS$2:BS$101, "="&amp;Calculations!$A13, Raw!$BX$2:$BX$101, "&gt;"&amp;0)/COUNTIFS(Raw!BS$2:BS$101, "="&amp;Calculations!$A13, Raw!$BX$2:$BX$101, "&gt;"&amp;0), 0)</f>
        <v>0</v>
      </c>
      <c r="IH13" s="2">
        <f>IFERROR(SUMIFS(Raw!$BX$2:$BX$101, Raw!BT$2:BT$101, "="&amp;Calculations!$A13, Raw!$BX$2:$BX$101, "&gt;"&amp;0)/COUNTIFS(Raw!BT$2:BT$101, "="&amp;Calculations!$A13, Raw!$BX$2:$BX$101, "&gt;"&amp;0), 0)</f>
        <v>0</v>
      </c>
      <c r="II13" s="2">
        <f>IFERROR(SUMIFS(Raw!$BX$2:$BX$101, Raw!BU$2:BU$101, "="&amp;Calculations!$A13, Raw!$BX$2:$BX$101, "&gt;"&amp;0)/COUNTIFS(Raw!BU$2:BU$101, "="&amp;Calculations!$A13, Raw!$BX$2:$BX$101, "&gt;"&amp;0), 0)</f>
        <v>0</v>
      </c>
      <c r="IM13">
        <v>5</v>
      </c>
    </row>
    <row r="14" spans="1:490" x14ac:dyDescent="0.25">
      <c r="A14">
        <v>4</v>
      </c>
      <c r="B14" s="2">
        <f>IFERROR(SUMIFS(Raw!$BX$2:$BX$101, Raw!A$2:A$101, "="&amp;Calculations!$A14, Raw!$BX$2:$BX$101, "&gt;"&amp;0)/COUNTIFS(Raw!A$2:A$101, "="&amp;Calculations!$A14, Raw!$BX$2:$BX$101, "&gt;"&amp;0), 0)</f>
        <v>0.39071073906107678</v>
      </c>
      <c r="C14" s="2">
        <f>IFERROR(SUMIFS(Raw!$BX$2:$BX$101, Raw!B$2:B$101, "="&amp;Calculations!$A14, Raw!$BX$2:$BX$101, "&gt;"&amp;0)/COUNTIFS(Raw!B$2:B$101, "="&amp;Calculations!$A14, Raw!$BX$2:$BX$101, "&gt;"&amp;0), 0)</f>
        <v>0</v>
      </c>
      <c r="D14" s="2">
        <f>IFERROR(SUMIFS(Raw!$BX$2:$BX$101, Raw!C$2:C$101, "="&amp;Calculations!$A14, Raw!$BX$2:$BX$101, "&gt;"&amp;0)/COUNTIFS(Raw!C$2:C$101, "="&amp;Calculations!$A14, Raw!$BX$2:$BX$101, "&gt;"&amp;0), 0)</f>
        <v>0.37159175728596222</v>
      </c>
      <c r="E14" s="2">
        <f>IFERROR(SUMIFS(Raw!$BX$2:$BX$101, Raw!D$2:D$101, "="&amp;Calculations!$A14, Raw!$BX$2:$BX$101, "&gt;"&amp;0)/COUNTIFS(Raw!D$2:D$101, "="&amp;Calculations!$A14, Raw!$BX$2:$BX$101, "&gt;"&amp;0), 0)</f>
        <v>0.41949685091542432</v>
      </c>
      <c r="F14" s="2">
        <f>IFERROR(SUMIFS(Raw!$BX$2:$BX$101, Raw!E$2:E$101, "="&amp;Calculations!$A14, Raw!$BX$2:$BX$101, "&gt;"&amp;0)/COUNTIFS(Raw!E$2:E$101, "="&amp;Calculations!$A14, Raw!$BX$2:$BX$101, "&gt;"&amp;0), 0)</f>
        <v>0.40772472177676472</v>
      </c>
      <c r="G14" s="2">
        <f>IFERROR(SUMIFS(Raw!$BX$2:$BX$101, Raw!F$2:F$101, "="&amp;Calculations!$A14, Raw!$BX$2:$BX$101, "&gt;"&amp;0)/COUNTIFS(Raw!F$2:F$101, "="&amp;Calculations!$A14, Raw!$BX$2:$BX$101, "&gt;"&amp;0), 0)</f>
        <v>0</v>
      </c>
      <c r="H14" s="2">
        <f>IFERROR(SUMIFS(Raw!$BX$2:$BX$101, Raw!G$2:G$101, "="&amp;Calculations!$A14, Raw!$BX$2:$BX$101, "&gt;"&amp;0)/COUNTIFS(Raw!G$2:G$101, "="&amp;Calculations!$A14, Raw!$BX$2:$BX$101, "&gt;"&amp;0), 0)</f>
        <v>0.4438705662550877</v>
      </c>
      <c r="I14" s="2">
        <f>IFERROR(SUMIFS(Raw!$BX$2:$BX$101, Raw!H$2:H$101, "="&amp;Calculations!$A14, Raw!$BX$2:$BX$101, "&gt;"&amp;0)/COUNTIFS(Raw!H$2:H$101, "="&amp;Calculations!$A14, Raw!$BX$2:$BX$101, "&gt;"&amp;0), 0)</f>
        <v>0.47463668093482703</v>
      </c>
      <c r="J14" s="2">
        <f>IFERROR(SUMIFS(Raw!$BX$2:$BX$101, Raw!I$2:I$101, "="&amp;Calculations!$A14, Raw!$BX$2:$BX$101, "&gt;"&amp;0)/COUNTIFS(Raw!I$2:I$101, "="&amp;Calculations!$A14, Raw!$BX$2:$BX$101, "&gt;"&amp;0), 0)</f>
        <v>0.42980945195010667</v>
      </c>
      <c r="K14" s="2">
        <f>IFERROR(SUMIFS(Raw!$BX$2:$BX$101, Raw!J$2:J$101, "="&amp;Calculations!$A14, Raw!$BX$2:$BX$101, "&gt;"&amp;0)/COUNTIFS(Raw!J$2:J$101, "="&amp;Calculations!$A14, Raw!$BX$2:$BX$101, "&gt;"&amp;0), 0)</f>
        <v>0</v>
      </c>
      <c r="L14" s="2"/>
      <c r="M14" s="2"/>
      <c r="N14" s="2"/>
      <c r="O14" s="2">
        <f>IFERROR(SUMIFS(Raw!$BX$2:$BX$101, Raw!N$2:N$101, "="&amp;Calculations!$A14, Raw!$BX$2:$BX$101, "&gt;"&amp;0)/COUNTIFS(Raw!N$2:N$101, "="&amp;Calculations!$A14, Raw!$BX$2:$BX$101, "&gt;"&amp;0), 0)</f>
        <v>0.38271412993564163</v>
      </c>
      <c r="P14" s="2">
        <f>IFERROR(SUMIFS(Raw!$BX$2:$BX$101, Raw!O$2:O$101, "="&amp;Calculations!$A14, Raw!$BX$2:$BX$101, "&gt;"&amp;0)/COUNTIFS(Raw!O$2:O$101, "="&amp;Calculations!$A14, Raw!$BX$2:$BX$101, "&gt;"&amp;0), 0)</f>
        <v>0</v>
      </c>
      <c r="Q14" s="2">
        <f>IFERROR(SUMIFS(Raw!$BX$2:$BX$101, Raw!P$2:P$101, "="&amp;Calculations!$A14, Raw!$BX$2:$BX$101, "&gt;"&amp;0)/COUNTIFS(Raw!P$2:P$101, "="&amp;Calculations!$A14, Raw!$BX$2:$BX$101, "&gt;"&amp;0), 0)</f>
        <v>0.37947476469535274</v>
      </c>
      <c r="R14" s="2">
        <f>IFERROR(SUMIFS(Raw!$BX$2:$BX$101, Raw!Q$2:Q$101, "="&amp;Calculations!$A14, Raw!$BX$2:$BX$101, "&gt;"&amp;0)/COUNTIFS(Raw!Q$2:Q$101, "="&amp;Calculations!$A14, Raw!$BX$2:$BX$101, "&gt;"&amp;0), 0)</f>
        <v>0.43694841994349892</v>
      </c>
      <c r="S14" s="2">
        <f>IFERROR(SUMIFS(Raw!$BX$2:$BX$101, Raw!R$2:R$101, "="&amp;Calculations!$A14, Raw!$BX$2:$BX$101, "&gt;"&amp;0)/COUNTIFS(Raw!R$2:R$101, "="&amp;Calculations!$A14, Raw!$BX$2:$BX$101, "&gt;"&amp;0), 0)</f>
        <v>0.42684636690015387</v>
      </c>
      <c r="T14" s="2">
        <f>IFERROR(SUMIFS(Raw!$BX$2:$BX$101, Raw!S$2:S$101, "="&amp;Calculations!$A14, Raw!$BX$2:$BX$101, "&gt;"&amp;0)/COUNTIFS(Raw!S$2:S$101, "="&amp;Calculations!$A14, Raw!$BX$2:$BX$101, "&gt;"&amp;0), 0)</f>
        <v>0</v>
      </c>
      <c r="U14" s="2">
        <f>IFERROR(SUMIFS(Raw!$BX$2:$BX$101, Raw!T$2:T$101, "="&amp;Calculations!$A14, Raw!$BX$2:$BX$101, "&gt;"&amp;0)/COUNTIFS(Raw!T$2:T$101, "="&amp;Calculations!$A14, Raw!$BX$2:$BX$101, "&gt;"&amp;0), 0)</f>
        <v>0.45656391053378059</v>
      </c>
      <c r="V14" s="2">
        <f>IFERROR(SUMIFS(Raw!$BX$2:$BX$101, Raw!U$2:U$101, "="&amp;Calculations!$A14, Raw!$BX$2:$BX$101, "&gt;"&amp;0)/COUNTIFS(Raw!U$2:U$101, "="&amp;Calculations!$A14, Raw!$BX$2:$BX$101, "&gt;"&amp;0), 0)</f>
        <v>0.44808472232384455</v>
      </c>
      <c r="W14" s="2">
        <f>IFERROR(SUMIFS(Raw!$BX$2:$BX$101, Raw!V$2:V$101, "="&amp;Calculations!$A14, Raw!$BX$2:$BX$101, "&gt;"&amp;0)/COUNTIFS(Raw!V$2:V$101, "="&amp;Calculations!$A14, Raw!$BX$2:$BX$101, "&gt;"&amp;0), 0)</f>
        <v>0.48658521306622271</v>
      </c>
      <c r="X14" s="2">
        <f>IFERROR(SUMIFS(Raw!$BX$2:$BX$101, Raw!W$2:W$101, "="&amp;Calculations!$A14, Raw!$BX$2:$BX$101, "&gt;"&amp;0)/COUNTIFS(Raw!W$2:W$101, "="&amp;Calculations!$A14, Raw!$BX$2:$BX$101, "&gt;"&amp;0), 0)</f>
        <v>0</v>
      </c>
      <c r="Y14" s="2"/>
      <c r="Z14" s="2"/>
      <c r="AA14" s="2"/>
      <c r="AB14" s="2">
        <f>IFERROR(SUMIFS(Raw!$BX$2:$BX$101, Raw!AA$2:AA$101, "="&amp;Calculations!$A14, Raw!$BX$2:$BX$101, "&gt;"&amp;0)/COUNTIFS(Raw!AA$2:AA$101, "="&amp;Calculations!$A14, Raw!$BX$2:$BX$101, "&gt;"&amp;0), 0)</f>
        <v>0.4256309936230433</v>
      </c>
      <c r="AC14" s="2">
        <f>IFERROR(SUMIFS(Raw!$BX$2:$BX$101, Raw!AB$2:AB$101, "="&amp;Calculations!$A14, Raw!$BX$2:$BX$101, "&gt;"&amp;0)/COUNTIFS(Raw!AB$2:AB$101, "="&amp;Calculations!$A14, Raw!$BX$2:$BX$101, "&gt;"&amp;0), 0)</f>
        <v>0</v>
      </c>
      <c r="AD14" s="2">
        <f>IFERROR(SUMIFS(Raw!$BX$2:$BX$101, Raw!AC$2:AC$101, "="&amp;Calculations!$A14, Raw!$BX$2:$BX$101, "&gt;"&amp;0)/COUNTIFS(Raw!AC$2:AC$101, "="&amp;Calculations!$A14, Raw!$BX$2:$BX$101, "&gt;"&amp;0), 0)</f>
        <v>0.40616150304667992</v>
      </c>
      <c r="AE14" s="2">
        <f>IFERROR(SUMIFS(Raw!$BX$2:$BX$101, Raw!AD$2:AD$101, "="&amp;Calculations!$A14, Raw!$BX$2:$BX$101, "&gt;"&amp;0)/COUNTIFS(Raw!AD$2:AD$101, "="&amp;Calculations!$A14, Raw!$BX$2:$BX$101, "&gt;"&amp;0), 0)</f>
        <v>0.48436921558142354</v>
      </c>
      <c r="AF14" s="2">
        <f>IFERROR(SUMIFS(Raw!$BX$2:$BX$101, Raw!AE$2:AE$101, "="&amp;Calculations!$A14, Raw!$BX$2:$BX$101, "&gt;"&amp;0)/COUNTIFS(Raw!AE$2:AE$101, "="&amp;Calculations!$A14, Raw!$BX$2:$BX$101, "&gt;"&amp;0), 0)</f>
        <v>0.42731574086082447</v>
      </c>
      <c r="AG14" s="2">
        <f>IFERROR(SUMIFS(Raw!$BX$2:$BX$101, Raw!AF$2:AF$101, "="&amp;Calculations!$A14, Raw!$BX$2:$BX$101, "&gt;"&amp;0)/COUNTIFS(Raw!AF$2:AF$101, "="&amp;Calculations!$A14, Raw!$BX$2:$BX$101, "&gt;"&amp;0), 0)</f>
        <v>0</v>
      </c>
      <c r="AH14" s="2">
        <f>IFERROR(SUMIFS(Raw!$BX$2:$BX$101, Raw!AG$2:AG$101, "="&amp;Calculations!$A14, Raw!$BX$2:$BX$101, "&gt;"&amp;0)/COUNTIFS(Raw!AG$2:AG$101, "="&amp;Calculations!$A14, Raw!$BX$2:$BX$101, "&gt;"&amp;0), 0)</f>
        <v>0.45605333458499459</v>
      </c>
      <c r="AI14" s="2">
        <f>IFERROR(SUMIFS(Raw!$BX$2:$BX$101, Raw!AH$2:AH$101, "="&amp;Calculations!$A14, Raw!$BX$2:$BX$101, "&gt;"&amp;0)/COUNTIFS(Raw!AH$2:AH$101, "="&amp;Calculations!$A14, Raw!$BX$2:$BX$101, "&gt;"&amp;0), 0)</f>
        <v>0.46582332144783212</v>
      </c>
      <c r="AJ14" s="2">
        <f>IFERROR(SUMIFS(Raw!$BX$2:$BX$101, Raw!AI$2:AI$101, "="&amp;Calculations!$A14, Raw!$BX$2:$BX$101, "&gt;"&amp;0)/COUNTIFS(Raw!AI$2:AI$101, "="&amp;Calculations!$A14, Raw!$BX$2:$BX$101, "&gt;"&amp;0), 0)</f>
        <v>0.4455331454207565</v>
      </c>
      <c r="AK14" s="2">
        <f>IFERROR(SUMIFS(Raw!$BX$2:$BX$101, Raw!AJ$2:AJ$101, "="&amp;Calculations!$A14, Raw!$BX$2:$BX$101, "&gt;"&amp;0)/COUNTIFS(Raw!AJ$2:AJ$101, "="&amp;Calculations!$A14, Raw!$BX$2:$BX$101, "&gt;"&amp;0), 0)</f>
        <v>0</v>
      </c>
      <c r="AL14" s="2"/>
      <c r="AM14" s="2"/>
      <c r="AN14" s="2"/>
      <c r="AO14" s="2">
        <f>IFERROR(SUMIFS(Raw!$BX$2:$BX$101, Raw!AN$2:AN$101, "="&amp;Calculations!$A14, Raw!$BX$2:$BX$101, "&gt;"&amp;0)/COUNTIFS(Raw!AN$2:AN$101, "="&amp;Calculations!$A14, Raw!$BX$2:$BX$101, "&gt;"&amp;0), 0)</f>
        <v>0.4236123291010131</v>
      </c>
      <c r="AP14" s="2">
        <f>IFERROR(SUMIFS(Raw!$BX$2:$BX$101, Raw!AO$2:AO$101, "="&amp;Calculations!$A14, Raw!$BX$2:$BX$101, "&gt;"&amp;0)/COUNTIFS(Raw!AO$2:AO$101, "="&amp;Calculations!$A14, Raw!$BX$2:$BX$101, "&gt;"&amp;0), 0)</f>
        <v>0</v>
      </c>
      <c r="AQ14" s="2">
        <f>IFERROR(SUMIFS(Raw!$BX$2:$BX$101, Raw!AP$2:AP$101, "="&amp;Calculations!$A14, Raw!$BX$2:$BX$101, "&gt;"&amp;0)/COUNTIFS(Raw!AP$2:AP$101, "="&amp;Calculations!$A14, Raw!$BX$2:$BX$101, "&gt;"&amp;0), 0)</f>
        <v>0.43048325430733031</v>
      </c>
      <c r="AR14" s="2">
        <f>IFERROR(SUMIFS(Raw!$BX$2:$BX$101, Raw!AQ$2:AQ$101, "="&amp;Calculations!$A14, Raw!$BX$2:$BX$101, "&gt;"&amp;0)/COUNTIFS(Raw!AQ$2:AQ$101, "="&amp;Calculations!$A14, Raw!$BX$2:$BX$101, "&gt;"&amp;0), 0)</f>
        <v>0.40853750174818604</v>
      </c>
      <c r="AS14" s="2">
        <f>IFERROR(SUMIFS(Raw!$BX$2:$BX$101, Raw!AR$2:AR$101, "="&amp;Calculations!$A14, Raw!$BX$2:$BX$101, "&gt;"&amp;0)/COUNTIFS(Raw!AR$2:AR$101, "="&amp;Calculations!$A14, Raw!$BX$2:$BX$101, "&gt;"&amp;0), 0)</f>
        <v>0.41245372236961642</v>
      </c>
      <c r="AT14" s="2">
        <f>IFERROR(SUMIFS(Raw!$BX$2:$BX$101, Raw!AS$2:AS$101, "="&amp;Calculations!$A14, Raw!$BX$2:$BX$101, "&gt;"&amp;0)/COUNTIFS(Raw!AS$2:AS$101, "="&amp;Calculations!$A14, Raw!$BX$2:$BX$101, "&gt;"&amp;0), 0)</f>
        <v>0.54575163398692805</v>
      </c>
      <c r="AU14" s="2">
        <f>IFERROR(SUMIFS(Raw!$BX$2:$BX$101, Raw!AT$2:AT$101, "="&amp;Calculations!$A14, Raw!$BX$2:$BX$101, "&gt;"&amp;0)/COUNTIFS(Raw!AT$2:AT$101, "="&amp;Calculations!$A14, Raw!$BX$2:$BX$101, "&gt;"&amp;0), 0)</f>
        <v>0.42268712127865754</v>
      </c>
      <c r="AV14" s="2">
        <f>IFERROR(SUMIFS(Raw!$BX$2:$BX$101, Raw!AU$2:AU$101, "="&amp;Calculations!$A14, Raw!$BX$2:$BX$101, "&gt;"&amp;0)/COUNTIFS(Raw!AU$2:AU$101, "="&amp;Calculations!$A14, Raw!$BX$2:$BX$101, "&gt;"&amp;0), 0)</f>
        <v>0.46426787767434019</v>
      </c>
      <c r="AW14" s="2">
        <f>IFERROR(SUMIFS(Raw!$BX$2:$BX$101, Raw!AV$2:AV$101, "="&amp;Calculations!$A14, Raw!$BX$2:$BX$101, "&gt;"&amp;0)/COUNTIFS(Raw!AV$2:AV$101, "="&amp;Calculations!$A14, Raw!$BX$2:$BX$101, "&gt;"&amp;0), 0)</f>
        <v>0.42090515377539572</v>
      </c>
      <c r="AX14" s="2">
        <f>IFERROR(SUMIFS(Raw!$BX$2:$BX$101, Raw!AW$2:AW$101, "="&amp;Calculations!$A14, Raw!$BX$2:$BX$101, "&gt;"&amp;0)/COUNTIFS(Raw!AW$2:AW$101, "="&amp;Calculations!$A14, Raw!$BX$2:$BX$101, "&gt;"&amp;0), 0)</f>
        <v>0</v>
      </c>
      <c r="AY14" s="2"/>
      <c r="AZ14" s="2"/>
      <c r="BA14" s="2"/>
      <c r="BB14" s="2">
        <f>IFERROR(SUMIFS(Raw!$BX$2:$BX$101, Raw!BA$2:BA$101, "="&amp;Calculations!$A14, Raw!$BX$2:$BX$101, "&gt;"&amp;0)/COUNTIFS(Raw!BA$2:BA$101, "="&amp;Calculations!$A14, Raw!$BX$2:$BX$101, "&gt;"&amp;0), 0)</f>
        <v>0.4297745844290885</v>
      </c>
      <c r="BC14" s="2">
        <f>IFERROR(SUMIFS(Raw!$BX$2:$BX$101, Raw!BB$2:BB$101, "="&amp;Calculations!$A14, Raw!$BX$2:$BX$101, "&gt;"&amp;0)/COUNTIFS(Raw!BB$2:BB$101, "="&amp;Calculations!$A14, Raw!$BX$2:$BX$101, "&gt;"&amp;0), 0)</f>
        <v>0</v>
      </c>
      <c r="BD14" s="2">
        <f>IFERROR(SUMIFS(Raw!$BX$2:$BX$101, Raw!BC$2:BC$101, "="&amp;Calculations!$A14, Raw!$BX$2:$BX$101, "&gt;"&amp;0)/COUNTIFS(Raw!BC$2:BC$101, "="&amp;Calculations!$A14, Raw!$BX$2:$BX$101, "&gt;"&amp;0), 0)</f>
        <v>0.38089261540885849</v>
      </c>
      <c r="BE14" s="2">
        <f>IFERROR(SUMIFS(Raw!$BX$2:$BX$101, Raw!BD$2:BD$101, "="&amp;Calculations!$A14, Raw!$BX$2:$BX$101, "&gt;"&amp;0)/COUNTIFS(Raw!BD$2:BD$101, "="&amp;Calculations!$A14, Raw!$BX$2:$BX$101, "&gt;"&amp;0), 0)</f>
        <v>0.37881091020533197</v>
      </c>
      <c r="BF14" s="2">
        <f>IFERROR(SUMIFS(Raw!$BX$2:$BX$101, Raw!BE$2:BE$101, "="&amp;Calculations!$A14, Raw!$BX$2:$BX$101, "&gt;"&amp;0)/COUNTIFS(Raw!BE$2:BE$101, "="&amp;Calculations!$A14, Raw!$BX$2:$BX$101, "&gt;"&amp;0), 0)</f>
        <v>0.42729981705674025</v>
      </c>
      <c r="BG14" s="2">
        <f>IFERROR(SUMIFS(Raw!$BX$2:$BX$101, Raw!BF$2:BF$101, "="&amp;Calculations!$A14, Raw!$BX$2:$BX$101, "&gt;"&amp;0)/COUNTIFS(Raw!BF$2:BF$101, "="&amp;Calculations!$A14, Raw!$BX$2:$BX$101, "&gt;"&amp;0), 0)</f>
        <v>0</v>
      </c>
      <c r="BH14" s="2">
        <f>IFERROR(SUMIFS(Raw!$BX$2:$BX$101, Raw!BG$2:BG$101, "="&amp;Calculations!$A14, Raw!$BX$2:$BX$101, "&gt;"&amp;0)/COUNTIFS(Raw!BG$2:BG$101, "="&amp;Calculations!$A14, Raw!$BX$2:$BX$101, "&gt;"&amp;0), 0)</f>
        <v>0.43722956061005475</v>
      </c>
      <c r="BI14" s="2">
        <f>IFERROR(SUMIFS(Raw!$BX$2:$BX$101, Raw!BH$2:BH$101, "="&amp;Calculations!$A14, Raw!$BX$2:$BX$101, "&gt;"&amp;0)/COUNTIFS(Raw!BH$2:BH$101, "="&amp;Calculations!$A14, Raw!$BX$2:$BX$101, "&gt;"&amp;0), 0)</f>
        <v>0.45744108287435986</v>
      </c>
      <c r="BJ14" s="2">
        <f>IFERROR(SUMIFS(Raw!$BX$2:$BX$101, Raw!BI$2:BI$101, "="&amp;Calculations!$A14, Raw!$BX$2:$BX$101, "&gt;"&amp;0)/COUNTIFS(Raw!BI$2:BI$101, "="&amp;Calculations!$A14, Raw!$BX$2:$BX$101, "&gt;"&amp;0), 0)</f>
        <v>0.43261092608611762</v>
      </c>
      <c r="BK14" s="2">
        <f>IFERROR(SUMIFS(Raw!$BX$2:$BX$101, Raw!BJ$2:BJ$101, "="&amp;Calculations!$A14, Raw!$BX$2:$BX$101, "&gt;"&amp;0)/COUNTIFS(Raw!BJ$2:BJ$101, "="&amp;Calculations!$A14, Raw!$BX$2:$BX$101, "&gt;"&amp;0), 0)</f>
        <v>0</v>
      </c>
      <c r="BL14" s="2"/>
      <c r="BM14" s="2"/>
      <c r="BN14" s="2"/>
      <c r="BO14" s="2">
        <f>IFERROR(SUMIFS(Raw!$BX$2:$BX$101, Raw!#REF!, "="&amp;Calculations!$A14, Raw!$BX$2:$BX$101, "&gt;"&amp;0)/COUNTIFS(Raw!#REF!, "="&amp;Calculations!$A14, Raw!$BX$2:$BX$101, "&gt;"&amp;0), 0)</f>
        <v>0</v>
      </c>
      <c r="BP14" s="2">
        <f>IFERROR(SUMIFS(Raw!$BX$2:$BX$101, Raw!#REF!, "="&amp;Calculations!$A14, Raw!$BX$2:$BX$101, "&gt;"&amp;0)/COUNTIFS(Raw!#REF!, "="&amp;Calculations!$A14, Raw!$BX$2:$BX$101, "&gt;"&amp;0), 0)</f>
        <v>0</v>
      </c>
      <c r="BQ14" s="2">
        <f>IFERROR(SUMIFS(Raw!$BX$2:$BX$101, Raw!#REF!, "="&amp;Calculations!$A14, Raw!$BX$2:$BX$101, "&gt;"&amp;0)/COUNTIFS(Raw!#REF!, "="&amp;Calculations!$A14, Raw!$BX$2:$BX$101, "&gt;"&amp;0), 0)</f>
        <v>0</v>
      </c>
      <c r="BR14" s="2">
        <f>IFERROR(SUMIFS(Raw!$BX$2:$BX$101, Raw!#REF!, "="&amp;Calculations!$A14, Raw!$BX$2:$BX$101, "&gt;"&amp;0)/COUNTIFS(Raw!#REF!, "="&amp;Calculations!$A14, Raw!$BX$2:$BX$101, "&gt;"&amp;0), 0)</f>
        <v>0</v>
      </c>
      <c r="BS14" s="2">
        <f>IFERROR(SUMIFS(Raw!$BX$2:$BX$101, Raw!#REF!, "="&amp;Calculations!$A14, Raw!$BX$2:$BX$101, "&gt;"&amp;0)/COUNTIFS(Raw!#REF!, "="&amp;Calculations!$A14, Raw!$BX$2:$BX$101, "&gt;"&amp;0), 0)</f>
        <v>0</v>
      </c>
      <c r="BT14" s="2">
        <f>IFERROR(SUMIFS(Raw!$BX$2:$BX$101, Raw!#REF!, "="&amp;Calculations!$A14, Raw!$BX$2:$BX$101, "&gt;"&amp;0)/COUNTIFS(Raw!#REF!, "="&amp;Calculations!$A14, Raw!$BX$2:$BX$101, "&gt;"&amp;0), 0)</f>
        <v>0</v>
      </c>
      <c r="BU14" s="2">
        <f>IFERROR(SUMIFS(Raw!$BX$2:$BX$101, Raw!#REF!, "="&amp;Calculations!$A14, Raw!$BX$2:$BX$101, "&gt;"&amp;0)/COUNTIFS(Raw!#REF!, "="&amp;Calculations!$A14, Raw!$BX$2:$BX$101, "&gt;"&amp;0), 0)</f>
        <v>0</v>
      </c>
      <c r="BV14" s="2">
        <f>IFERROR(SUMIFS(Raw!$BX$2:$BX$101, Raw!#REF!, "="&amp;Calculations!$A14, Raw!$BX$2:$BX$101, "&gt;"&amp;0)/COUNTIFS(Raw!#REF!, "="&amp;Calculations!$A14, Raw!$BX$2:$BX$101, "&gt;"&amp;0), 0)</f>
        <v>0</v>
      </c>
      <c r="BW14" s="2">
        <f>IFERROR(SUMIFS(Raw!$BX$2:$BX$101, Raw!#REF!, "="&amp;Calculations!$A14, Raw!$BX$2:$BX$101, "&gt;"&amp;0)/COUNTIFS(Raw!#REF!, "="&amp;Calculations!$A14, Raw!$BX$2:$BX$101, "&gt;"&amp;0), 0)</f>
        <v>0</v>
      </c>
      <c r="BX14" s="2">
        <f>IFERROR(SUMIFS(Raw!$BX$2:$BX$101, Raw!#REF!, "="&amp;Calculations!$A14, Raw!$BX$2:$BX$101, "&gt;"&amp;0)/COUNTIFS(Raw!#REF!, "="&amp;Calculations!$A14, Raw!$BX$2:$BX$101, "&gt;"&amp;0), 0)</f>
        <v>0</v>
      </c>
      <c r="BY14" s="2"/>
      <c r="BZ14" s="2"/>
      <c r="CA14" s="2"/>
      <c r="CB14" s="2">
        <f>IFERROR(SUMIFS(Raw!$BX$2:$BX$101, Raw!#REF!, "="&amp;Calculations!$A14, Raw!$BX$2:$BX$101, "&gt;"&amp;0)/COUNTIFS(Raw!#REF!, "="&amp;Calculations!$A14, Raw!$BX$2:$BX$101, "&gt;"&amp;0), 0)</f>
        <v>0</v>
      </c>
      <c r="CC14" s="2">
        <f>IFERROR(SUMIFS(Raw!$BX$2:$BX$101, Raw!#REF!, "="&amp;Calculations!$A14, Raw!$BX$2:$BX$101, "&gt;"&amp;0)/COUNTIFS(Raw!#REF!, "="&amp;Calculations!$A14, Raw!$BX$2:$BX$101, "&gt;"&amp;0), 0)</f>
        <v>0</v>
      </c>
      <c r="CD14" s="2">
        <f>IFERROR(SUMIFS(Raw!$BX$2:$BX$101, Raw!#REF!, "="&amp;Calculations!$A14, Raw!$BX$2:$BX$101, "&gt;"&amp;0)/COUNTIFS(Raw!#REF!, "="&amp;Calculations!$A14, Raw!$BX$2:$BX$101, "&gt;"&amp;0), 0)</f>
        <v>0</v>
      </c>
      <c r="CE14" s="2">
        <f>IFERROR(SUMIFS(Raw!$BX$2:$BX$101, Raw!#REF!, "="&amp;Calculations!$A14, Raw!$BX$2:$BX$101, "&gt;"&amp;0)/COUNTIFS(Raw!#REF!, "="&amp;Calculations!$A14, Raw!$BX$2:$BX$101, "&gt;"&amp;0), 0)</f>
        <v>0</v>
      </c>
      <c r="CF14" s="2">
        <f>IFERROR(SUMIFS(Raw!$BX$2:$BX$101, Raw!#REF!, "="&amp;Calculations!$A14, Raw!$BX$2:$BX$101, "&gt;"&amp;0)/COUNTIFS(Raw!#REF!, "="&amp;Calculations!$A14, Raw!$BX$2:$BX$101, "&gt;"&amp;0), 0)</f>
        <v>0</v>
      </c>
      <c r="CG14" s="2">
        <f>IFERROR(SUMIFS(Raw!$BX$2:$BX$101, Raw!#REF!, "="&amp;Calculations!$A14, Raw!$BX$2:$BX$101, "&gt;"&amp;0)/COUNTIFS(Raw!#REF!, "="&amp;Calculations!$A14, Raw!$BX$2:$BX$101, "&gt;"&amp;0), 0)</f>
        <v>0</v>
      </c>
      <c r="CH14" s="2">
        <f>IFERROR(SUMIFS(Raw!$BX$2:$BX$101, Raw!#REF!, "="&amp;Calculations!$A14, Raw!$BX$2:$BX$101, "&gt;"&amp;0)/COUNTIFS(Raw!#REF!, "="&amp;Calculations!$A14, Raw!$BX$2:$BX$101, "&gt;"&amp;0), 0)</f>
        <v>0</v>
      </c>
      <c r="CI14" s="2">
        <f>IFERROR(SUMIFS(Raw!$BX$2:$BX$101, Raw!#REF!, "="&amp;Calculations!$A14, Raw!$BX$2:$BX$101, "&gt;"&amp;0)/COUNTIFS(Raw!#REF!, "="&amp;Calculations!$A14, Raw!$BX$2:$BX$101, "&gt;"&amp;0), 0)</f>
        <v>0</v>
      </c>
      <c r="CJ14" s="2">
        <f>IFERROR(SUMIFS(Raw!$BX$2:$BX$101, Raw!#REF!, "="&amp;Calculations!$A14, Raw!$BX$2:$BX$101, "&gt;"&amp;0)/COUNTIFS(Raw!#REF!, "="&amp;Calculations!$A14, Raw!$BX$2:$BX$101, "&gt;"&amp;0), 0)</f>
        <v>0</v>
      </c>
      <c r="CK14" s="2">
        <f>IFERROR(SUMIFS(Raw!$BX$2:$BX$101, Raw!#REF!, "="&amp;Calculations!$A14, Raw!$BX$2:$BX$101, "&gt;"&amp;0)/COUNTIFS(Raw!#REF!, "="&amp;Calculations!$A14, Raw!$BX$2:$BX$101, "&gt;"&amp;0), 0)</f>
        <v>0</v>
      </c>
      <c r="CL14" s="2"/>
      <c r="CM14" s="2"/>
      <c r="CN14" s="2"/>
      <c r="CO14" s="2">
        <f>IFERROR(SUMIFS(Raw!$BX$2:$BX$101, Raw!#REF!, "="&amp;Calculations!$A14, Raw!$BX$2:$BX$101, "&gt;"&amp;0)/COUNTIFS(Raw!#REF!, "="&amp;Calculations!$A14, Raw!$BX$2:$BX$101, "&gt;"&amp;0), 0)</f>
        <v>0</v>
      </c>
      <c r="CP14" s="2">
        <f>IFERROR(SUMIFS(Raw!$BX$2:$BX$101, Raw!#REF!, "="&amp;Calculations!$A14, Raw!$BX$2:$BX$101, "&gt;"&amp;0)/COUNTIFS(Raw!#REF!, "="&amp;Calculations!$A14, Raw!$BX$2:$BX$101, "&gt;"&amp;0), 0)</f>
        <v>0</v>
      </c>
      <c r="CQ14" s="2">
        <f>IFERROR(SUMIFS(Raw!$BX$2:$BX$101, Raw!#REF!, "="&amp;Calculations!$A14, Raw!$BX$2:$BX$101, "&gt;"&amp;0)/COUNTIFS(Raw!#REF!, "="&amp;Calculations!$A14, Raw!$BX$2:$BX$101, "&gt;"&amp;0), 0)</f>
        <v>0</v>
      </c>
      <c r="CR14" s="2">
        <f>IFERROR(SUMIFS(Raw!$BX$2:$BX$101, Raw!#REF!, "="&amp;Calculations!$A14, Raw!$BX$2:$BX$101, "&gt;"&amp;0)/COUNTIFS(Raw!#REF!, "="&amp;Calculations!$A14, Raw!$BX$2:$BX$101, "&gt;"&amp;0), 0)</f>
        <v>0</v>
      </c>
      <c r="CS14" s="2">
        <f>IFERROR(SUMIFS(Raw!$BX$2:$BX$101, Raw!#REF!, "="&amp;Calculations!$A14, Raw!$BX$2:$BX$101, "&gt;"&amp;0)/COUNTIFS(Raw!#REF!, "="&amp;Calculations!$A14, Raw!$BX$2:$BX$101, "&gt;"&amp;0), 0)</f>
        <v>0</v>
      </c>
      <c r="CT14" s="2">
        <f>IFERROR(SUMIFS(Raw!$BX$2:$BX$101, Raw!#REF!, "="&amp;Calculations!$A14, Raw!$BX$2:$BX$101, "&gt;"&amp;0)/COUNTIFS(Raw!#REF!, "="&amp;Calculations!$A14, Raw!$BX$2:$BX$101, "&gt;"&amp;0), 0)</f>
        <v>0</v>
      </c>
      <c r="CU14" s="2">
        <f>IFERROR(SUMIFS(Raw!$BX$2:$BX$101, Raw!#REF!, "="&amp;Calculations!$A14, Raw!$BX$2:$BX$101, "&gt;"&amp;0)/COUNTIFS(Raw!#REF!, "="&amp;Calculations!$A14, Raw!$BX$2:$BX$101, "&gt;"&amp;0), 0)</f>
        <v>0</v>
      </c>
      <c r="CV14" s="2">
        <f>IFERROR(SUMIFS(Raw!$BX$2:$BX$101, Raw!#REF!, "="&amp;Calculations!$A14, Raw!$BX$2:$BX$101, "&gt;"&amp;0)/COUNTIFS(Raw!#REF!, "="&amp;Calculations!$A14, Raw!$BX$2:$BX$101, "&gt;"&amp;0), 0)</f>
        <v>0</v>
      </c>
      <c r="CW14" s="2">
        <f>IFERROR(SUMIFS(Raw!$BX$2:$BX$101, Raw!#REF!, "="&amp;Calculations!$A14, Raw!$BX$2:$BX$101, "&gt;"&amp;0)/COUNTIFS(Raw!#REF!, "="&amp;Calculations!$A14, Raw!$BX$2:$BX$101, "&gt;"&amp;0), 0)</f>
        <v>0</v>
      </c>
      <c r="CX14" s="2">
        <f>IFERROR(SUMIFS(Raw!$BX$2:$BX$101, Raw!#REF!, "="&amp;Calculations!$A14, Raw!$BX$2:$BX$101, "&gt;"&amp;0)/COUNTIFS(Raw!#REF!, "="&amp;Calculations!$A14, Raw!$BX$2:$BX$101, "&gt;"&amp;0), 0)</f>
        <v>0</v>
      </c>
      <c r="CY14" s="2"/>
      <c r="CZ14" s="2"/>
      <c r="DA14" s="2"/>
      <c r="DB14" s="2">
        <f>IFERROR(SUMIFS(Raw!$BX$2:$BX$101, Raw!#REF!, "="&amp;Calculations!$A14, Raw!$BX$2:$BX$101, "&gt;"&amp;0)/COUNTIFS(Raw!#REF!, "="&amp;Calculations!$A14, Raw!$BX$2:$BX$101, "&gt;"&amp;0), 0)</f>
        <v>0</v>
      </c>
      <c r="DC14" s="2">
        <f>IFERROR(SUMIFS(Raw!$BX$2:$BX$101, Raw!#REF!, "="&amp;Calculations!$A14, Raw!$BX$2:$BX$101, "&gt;"&amp;0)/COUNTIFS(Raw!#REF!, "="&amp;Calculations!$A14, Raw!$BX$2:$BX$101, "&gt;"&amp;0), 0)</f>
        <v>0</v>
      </c>
      <c r="DD14" s="2">
        <f>IFERROR(SUMIFS(Raw!$BX$2:$BX$101, Raw!#REF!, "="&amp;Calculations!$A14, Raw!$BX$2:$BX$101, "&gt;"&amp;0)/COUNTIFS(Raw!#REF!, "="&amp;Calculations!$A14, Raw!$BX$2:$BX$101, "&gt;"&amp;0), 0)</f>
        <v>0</v>
      </c>
      <c r="DE14" s="2">
        <f>IFERROR(SUMIFS(Raw!$BX$2:$BX$101, Raw!#REF!, "="&amp;Calculations!$A14, Raw!$BX$2:$BX$101, "&gt;"&amp;0)/COUNTIFS(Raw!#REF!, "="&amp;Calculations!$A14, Raw!$BX$2:$BX$101, "&gt;"&amp;0), 0)</f>
        <v>0</v>
      </c>
      <c r="DF14" s="2">
        <f>IFERROR(SUMIFS(Raw!$BX$2:$BX$101, Raw!#REF!, "="&amp;Calculations!$A14, Raw!$BX$2:$BX$101, "&gt;"&amp;0)/COUNTIFS(Raw!#REF!, "="&amp;Calculations!$A14, Raw!$BX$2:$BX$101, "&gt;"&amp;0), 0)</f>
        <v>0</v>
      </c>
      <c r="DG14" s="2">
        <f>IFERROR(SUMIFS(Raw!$BX$2:$BX$101, Raw!#REF!, "="&amp;Calculations!$A14, Raw!$BX$2:$BX$101, "&gt;"&amp;0)/COUNTIFS(Raw!#REF!, "="&amp;Calculations!$A14, Raw!$BX$2:$BX$101, "&gt;"&amp;0), 0)</f>
        <v>0</v>
      </c>
      <c r="DH14" s="2">
        <f>IFERROR(SUMIFS(Raw!$BX$2:$BX$101, Raw!#REF!, "="&amp;Calculations!$A14, Raw!$BX$2:$BX$101, "&gt;"&amp;0)/COUNTIFS(Raw!#REF!, "="&amp;Calculations!$A14, Raw!$BX$2:$BX$101, "&gt;"&amp;0), 0)</f>
        <v>0</v>
      </c>
      <c r="DI14" s="2">
        <f>IFERROR(SUMIFS(Raw!$BX$2:$BX$101, Raw!#REF!, "="&amp;Calculations!$A14, Raw!$BX$2:$BX$101, "&gt;"&amp;0)/COUNTIFS(Raw!#REF!, "="&amp;Calculations!$A14, Raw!$BX$2:$BX$101, "&gt;"&amp;0), 0)</f>
        <v>0</v>
      </c>
      <c r="DJ14" s="2">
        <f>IFERROR(SUMIFS(Raw!$BX$2:$BX$101, Raw!#REF!, "="&amp;Calculations!$A14, Raw!$BX$2:$BX$101, "&gt;"&amp;0)/COUNTIFS(Raw!#REF!, "="&amp;Calculations!$A14, Raw!$BX$2:$BX$101, "&gt;"&amp;0), 0)</f>
        <v>0</v>
      </c>
      <c r="DK14" s="2">
        <f>IFERROR(SUMIFS(Raw!$BX$2:$BX$101, Raw!#REF!, "="&amp;Calculations!$A14, Raw!$BX$2:$BX$101, "&gt;"&amp;0)/COUNTIFS(Raw!#REF!, "="&amp;Calculations!$A14, Raw!$BX$2:$BX$101, "&gt;"&amp;0), 0)</f>
        <v>0</v>
      </c>
      <c r="DL14" s="2"/>
      <c r="DM14" s="2"/>
      <c r="DN14" s="2"/>
      <c r="DO14" s="2">
        <f>IFERROR(SUMIFS(Raw!$BX$2:$BX$101, Raw!#REF!, "="&amp;Calculations!$A14, Raw!$BX$2:$BX$101, "&gt;"&amp;0)/COUNTIFS(Raw!#REF!, "="&amp;Calculations!$A14, Raw!$BX$2:$BX$101, "&gt;"&amp;0), 0)</f>
        <v>0</v>
      </c>
      <c r="DP14" s="2">
        <f>IFERROR(SUMIFS(Raw!$BX$2:$BX$101, Raw!#REF!, "="&amp;Calculations!$A14, Raw!$BX$2:$BX$101, "&gt;"&amp;0)/COUNTIFS(Raw!#REF!, "="&amp;Calculations!$A14, Raw!$BX$2:$BX$101, "&gt;"&amp;0), 0)</f>
        <v>0</v>
      </c>
      <c r="DQ14" s="2">
        <f>IFERROR(SUMIFS(Raw!$BX$2:$BX$101, Raw!#REF!, "="&amp;Calculations!$A14, Raw!$BX$2:$BX$101, "&gt;"&amp;0)/COUNTIFS(Raw!#REF!, "="&amp;Calculations!$A14, Raw!$BX$2:$BX$101, "&gt;"&amp;0), 0)</f>
        <v>0</v>
      </c>
      <c r="DR14" s="2">
        <f>IFERROR(SUMIFS(Raw!$BX$2:$BX$101, Raw!#REF!, "="&amp;Calculations!$A14, Raw!$BX$2:$BX$101, "&gt;"&amp;0)/COUNTIFS(Raw!#REF!, "="&amp;Calculations!$A14, Raw!$BX$2:$BX$101, "&gt;"&amp;0), 0)</f>
        <v>0</v>
      </c>
      <c r="DS14" s="2">
        <f>IFERROR(SUMIFS(Raw!$BX$2:$BX$101, Raw!#REF!, "="&amp;Calculations!$A14, Raw!$BX$2:$BX$101, "&gt;"&amp;0)/COUNTIFS(Raw!#REF!, "="&amp;Calculations!$A14, Raw!$BX$2:$BX$101, "&gt;"&amp;0), 0)</f>
        <v>0</v>
      </c>
      <c r="DT14" s="2">
        <f>IFERROR(SUMIFS(Raw!$BX$2:$BX$101, Raw!#REF!, "="&amp;Calculations!$A14, Raw!$BX$2:$BX$101, "&gt;"&amp;0)/COUNTIFS(Raw!#REF!, "="&amp;Calculations!$A14, Raw!$BX$2:$BX$101, "&gt;"&amp;0), 0)</f>
        <v>0</v>
      </c>
      <c r="DU14" s="2">
        <f>IFERROR(SUMIFS(Raw!$BX$2:$BX$101, Raw!#REF!, "="&amp;Calculations!$A14, Raw!$BX$2:$BX$101, "&gt;"&amp;0)/COUNTIFS(Raw!#REF!, "="&amp;Calculations!$A14, Raw!$BX$2:$BX$101, "&gt;"&amp;0), 0)</f>
        <v>0</v>
      </c>
      <c r="DV14" s="2">
        <f>IFERROR(SUMIFS(Raw!$BX$2:$BX$101, Raw!#REF!, "="&amp;Calculations!$A14, Raw!$BX$2:$BX$101, "&gt;"&amp;0)/COUNTIFS(Raw!#REF!, "="&amp;Calculations!$A14, Raw!$BX$2:$BX$101, "&gt;"&amp;0), 0)</f>
        <v>0</v>
      </c>
      <c r="DW14" s="2">
        <f>IFERROR(SUMIFS(Raw!$BX$2:$BX$101, Raw!#REF!, "="&amp;Calculations!$A14, Raw!$BX$2:$BX$101, "&gt;"&amp;0)/COUNTIFS(Raw!#REF!, "="&amp;Calculations!$A14, Raw!$BX$2:$BX$101, "&gt;"&amp;0), 0)</f>
        <v>0</v>
      </c>
      <c r="DX14" s="2">
        <f>IFERROR(SUMIFS(Raw!$BX$2:$BX$101, Raw!#REF!, "="&amp;Calculations!$A14, Raw!$BX$2:$BX$101, "&gt;"&amp;0)/COUNTIFS(Raw!#REF!, "="&amp;Calculations!$A14, Raw!$BX$2:$BX$101, "&gt;"&amp;0), 0)</f>
        <v>0</v>
      </c>
      <c r="DY14" s="2"/>
      <c r="DZ14" s="2"/>
      <c r="EA14" s="2"/>
      <c r="EB14" s="2">
        <f>IFERROR(SUMIFS(Raw!$BX$2:$BX$101, Raw!#REF!, "="&amp;Calculations!$A14, Raw!$BX$2:$BX$101, "&gt;"&amp;0)/COUNTIFS(Raw!#REF!, "="&amp;Calculations!$A14, Raw!$BX$2:$BX$101, "&gt;"&amp;0), 0)</f>
        <v>0</v>
      </c>
      <c r="EC14" s="2">
        <f>IFERROR(SUMIFS(Raw!$BX$2:$BX$101, Raw!#REF!, "="&amp;Calculations!$A14, Raw!$BX$2:$BX$101, "&gt;"&amp;0)/COUNTIFS(Raw!#REF!, "="&amp;Calculations!$A14, Raw!$BX$2:$BX$101, "&gt;"&amp;0), 0)</f>
        <v>0</v>
      </c>
      <c r="ED14" s="2">
        <f>IFERROR(SUMIFS(Raw!$BX$2:$BX$101, Raw!#REF!, "="&amp;Calculations!$A14, Raw!$BX$2:$BX$101, "&gt;"&amp;0)/COUNTIFS(Raw!#REF!, "="&amp;Calculations!$A14, Raw!$BX$2:$BX$101, "&gt;"&amp;0), 0)</f>
        <v>0</v>
      </c>
      <c r="EE14" s="2">
        <f>IFERROR(SUMIFS(Raw!$BX$2:$BX$101, Raw!#REF!, "="&amp;Calculations!$A14, Raw!$BX$2:$BX$101, "&gt;"&amp;0)/COUNTIFS(Raw!#REF!, "="&amp;Calculations!$A14, Raw!$BX$2:$BX$101, "&gt;"&amp;0), 0)</f>
        <v>0</v>
      </c>
      <c r="EF14" s="2">
        <f>IFERROR(SUMIFS(Raw!$BX$2:$BX$101, Raw!#REF!, "="&amp;Calculations!$A14, Raw!$BX$2:$BX$101, "&gt;"&amp;0)/COUNTIFS(Raw!#REF!, "="&amp;Calculations!$A14, Raw!$BX$2:$BX$101, "&gt;"&amp;0), 0)</f>
        <v>0</v>
      </c>
      <c r="EG14" s="2">
        <f>IFERROR(SUMIFS(Raw!$BX$2:$BX$101, Raw!#REF!, "="&amp;Calculations!$A14, Raw!$BX$2:$BX$101, "&gt;"&amp;0)/COUNTIFS(Raw!#REF!, "="&amp;Calculations!$A14, Raw!$BX$2:$BX$101, "&gt;"&amp;0), 0)</f>
        <v>0</v>
      </c>
      <c r="EH14" s="2">
        <f>IFERROR(SUMIFS(Raw!$BX$2:$BX$101, Raw!#REF!, "="&amp;Calculations!$A14, Raw!$BX$2:$BX$101, "&gt;"&amp;0)/COUNTIFS(Raw!#REF!, "="&amp;Calculations!$A14, Raw!$BX$2:$BX$101, "&gt;"&amp;0), 0)</f>
        <v>0</v>
      </c>
      <c r="EI14" s="2">
        <f>IFERROR(SUMIFS(Raw!$BX$2:$BX$101, Raw!#REF!, "="&amp;Calculations!$A14, Raw!$BX$2:$BX$101, "&gt;"&amp;0)/COUNTIFS(Raw!#REF!, "="&amp;Calculations!$A14, Raw!$BX$2:$BX$101, "&gt;"&amp;0), 0)</f>
        <v>0</v>
      </c>
      <c r="EJ14" s="2">
        <f>IFERROR(SUMIFS(Raw!$BX$2:$BX$101, Raw!#REF!, "="&amp;Calculations!$A14, Raw!$BX$2:$BX$101, "&gt;"&amp;0)/COUNTIFS(Raw!#REF!, "="&amp;Calculations!$A14, Raw!$BX$2:$BX$101, "&gt;"&amp;0), 0)</f>
        <v>0</v>
      </c>
      <c r="EK14" s="2">
        <f>IFERROR(SUMIFS(Raw!$BX$2:$BX$101, Raw!#REF!, "="&amp;Calculations!$A14, Raw!$BX$2:$BX$101, "&gt;"&amp;0)/COUNTIFS(Raw!#REF!, "="&amp;Calculations!$A14, Raw!$BX$2:$BX$101, "&gt;"&amp;0), 0)</f>
        <v>0</v>
      </c>
      <c r="EL14" s="2"/>
      <c r="EM14" s="2"/>
      <c r="EN14" s="2"/>
      <c r="EO14" s="2">
        <f>IFERROR(SUMIFS(Raw!$BX$2:$BX$101, Raw!#REF!, "="&amp;Calculations!$A14, Raw!$BX$2:$BX$101, "&gt;"&amp;0)/COUNTIFS(Raw!#REF!, "="&amp;Calculations!$A14, Raw!$BX$2:$BX$101, "&gt;"&amp;0), 0)</f>
        <v>0</v>
      </c>
      <c r="EP14" s="2">
        <f>IFERROR(SUMIFS(Raw!$BX$2:$BX$101, Raw!#REF!, "="&amp;Calculations!$A14, Raw!$BX$2:$BX$101, "&gt;"&amp;0)/COUNTIFS(Raw!#REF!, "="&amp;Calculations!$A14, Raw!$BX$2:$BX$101, "&gt;"&amp;0), 0)</f>
        <v>0</v>
      </c>
      <c r="EQ14" s="2">
        <f>IFERROR(SUMIFS(Raw!$BX$2:$BX$101, Raw!#REF!, "="&amp;Calculations!$A14, Raw!$BX$2:$BX$101, "&gt;"&amp;0)/COUNTIFS(Raw!#REF!, "="&amp;Calculations!$A14, Raw!$BX$2:$BX$101, "&gt;"&amp;0), 0)</f>
        <v>0</v>
      </c>
      <c r="ER14" s="2">
        <f>IFERROR(SUMIFS(Raw!$BX$2:$BX$101, Raw!#REF!, "="&amp;Calculations!$A14, Raw!$BX$2:$BX$101, "&gt;"&amp;0)/COUNTIFS(Raw!#REF!, "="&amp;Calculations!$A14, Raw!$BX$2:$BX$101, "&gt;"&amp;0), 0)</f>
        <v>0</v>
      </c>
      <c r="ES14" s="2">
        <f>IFERROR(SUMIFS(Raw!$BX$2:$BX$101, Raw!#REF!, "="&amp;Calculations!$A14, Raw!$BX$2:$BX$101, "&gt;"&amp;0)/COUNTIFS(Raw!#REF!, "="&amp;Calculations!$A14, Raw!$BX$2:$BX$101, "&gt;"&amp;0), 0)</f>
        <v>0</v>
      </c>
      <c r="ET14" s="2">
        <f>IFERROR(SUMIFS(Raw!$BX$2:$BX$101, Raw!#REF!, "="&amp;Calculations!$A14, Raw!$BX$2:$BX$101, "&gt;"&amp;0)/COUNTIFS(Raw!#REF!, "="&amp;Calculations!$A14, Raw!$BX$2:$BX$101, "&gt;"&amp;0), 0)</f>
        <v>0</v>
      </c>
      <c r="EU14" s="2">
        <f>IFERROR(SUMIFS(Raw!$BX$2:$BX$101, Raw!#REF!, "="&amp;Calculations!$A14, Raw!$BX$2:$BX$101, "&gt;"&amp;0)/COUNTIFS(Raw!#REF!, "="&amp;Calculations!$A14, Raw!$BX$2:$BX$101, "&gt;"&amp;0), 0)</f>
        <v>0</v>
      </c>
      <c r="EV14" s="2">
        <f>IFERROR(SUMIFS(Raw!$BX$2:$BX$101, Raw!#REF!, "="&amp;Calculations!$A14, Raw!$BX$2:$BX$101, "&gt;"&amp;0)/COUNTIFS(Raw!#REF!, "="&amp;Calculations!$A14, Raw!$BX$2:$BX$101, "&gt;"&amp;0), 0)</f>
        <v>0</v>
      </c>
      <c r="EW14" s="2">
        <f>IFERROR(SUMIFS(Raw!$BX$2:$BX$101, Raw!#REF!, "="&amp;Calculations!$A14, Raw!$BX$2:$BX$101, "&gt;"&amp;0)/COUNTIFS(Raw!#REF!, "="&amp;Calculations!$A14, Raw!$BX$2:$BX$101, "&gt;"&amp;0), 0)</f>
        <v>0</v>
      </c>
      <c r="EX14" s="2">
        <f>IFERROR(SUMIFS(Raw!$BX$2:$BX$101, Raw!#REF!, "="&amp;Calculations!$A14, Raw!$BX$2:$BX$101, "&gt;"&amp;0)/COUNTIFS(Raw!#REF!, "="&amp;Calculations!$A14, Raw!$BX$2:$BX$101, "&gt;"&amp;0), 0)</f>
        <v>0</v>
      </c>
      <c r="EY14" s="2"/>
      <c r="EZ14" s="2"/>
      <c r="FA14" s="2"/>
      <c r="FB14" s="2">
        <f>IFERROR(SUMIFS(Raw!$BX$2:$BX$101, Raw!#REF!, "="&amp;Calculations!$A14, Raw!$BX$2:$BX$101, "&gt;"&amp;0)/COUNTIFS(Raw!#REF!, "="&amp;Calculations!$A14, Raw!$BX$2:$BX$101, "&gt;"&amp;0), 0)</f>
        <v>0</v>
      </c>
      <c r="FC14" s="2">
        <f>IFERROR(SUMIFS(Raw!$BX$2:$BX$101, Raw!#REF!, "="&amp;Calculations!$A14, Raw!$BX$2:$BX$101, "&gt;"&amp;0)/COUNTIFS(Raw!#REF!, "="&amp;Calculations!$A14, Raw!$BX$2:$BX$101, "&gt;"&amp;0), 0)</f>
        <v>0</v>
      </c>
      <c r="FD14" s="2">
        <f>IFERROR(SUMIFS(Raw!$BX$2:$BX$101, Raw!#REF!, "="&amp;Calculations!$A14, Raw!$BX$2:$BX$101, "&gt;"&amp;0)/COUNTIFS(Raw!#REF!, "="&amp;Calculations!$A14, Raw!$BX$2:$BX$101, "&gt;"&amp;0), 0)</f>
        <v>0</v>
      </c>
      <c r="FE14" s="2">
        <f>IFERROR(SUMIFS(Raw!$BX$2:$BX$101, Raw!#REF!, "="&amp;Calculations!$A14, Raw!$BX$2:$BX$101, "&gt;"&amp;0)/COUNTIFS(Raw!#REF!, "="&amp;Calculations!$A14, Raw!$BX$2:$BX$101, "&gt;"&amp;0), 0)</f>
        <v>0</v>
      </c>
      <c r="FF14" s="2">
        <f>IFERROR(SUMIFS(Raw!$BX$2:$BX$101, Raw!#REF!, "="&amp;Calculations!$A14, Raw!$BX$2:$BX$101, "&gt;"&amp;0)/COUNTIFS(Raw!#REF!, "="&amp;Calculations!$A14, Raw!$BX$2:$BX$101, "&gt;"&amp;0), 0)</f>
        <v>0</v>
      </c>
      <c r="FG14" s="2">
        <f>IFERROR(SUMIFS(Raw!$BX$2:$BX$101, Raw!#REF!, "="&amp;Calculations!$A14, Raw!$BX$2:$BX$101, "&gt;"&amp;0)/COUNTIFS(Raw!#REF!, "="&amp;Calculations!$A14, Raw!$BX$2:$BX$101, "&gt;"&amp;0), 0)</f>
        <v>0</v>
      </c>
      <c r="FH14" s="2">
        <f>IFERROR(SUMIFS(Raw!$BX$2:$BX$101, Raw!#REF!, "="&amp;Calculations!$A14, Raw!$BX$2:$BX$101, "&gt;"&amp;0)/COUNTIFS(Raw!#REF!, "="&amp;Calculations!$A14, Raw!$BX$2:$BX$101, "&gt;"&amp;0), 0)</f>
        <v>0</v>
      </c>
      <c r="FI14" s="2">
        <f>IFERROR(SUMIFS(Raw!$BX$2:$BX$101, Raw!#REF!, "="&amp;Calculations!$A14, Raw!$BX$2:$BX$101, "&gt;"&amp;0)/COUNTIFS(Raw!#REF!, "="&amp;Calculations!$A14, Raw!$BX$2:$BX$101, "&gt;"&amp;0), 0)</f>
        <v>0</v>
      </c>
      <c r="FJ14" s="2">
        <f>IFERROR(SUMIFS(Raw!$BX$2:$BX$101, Raw!#REF!, "="&amp;Calculations!$A14, Raw!$BX$2:$BX$101, "&gt;"&amp;0)/COUNTIFS(Raw!#REF!, "="&amp;Calculations!$A14, Raw!$BX$2:$BX$101, "&gt;"&amp;0), 0)</f>
        <v>0</v>
      </c>
      <c r="FK14" s="2">
        <f>IFERROR(SUMIFS(Raw!$BX$2:$BX$101, Raw!#REF!, "="&amp;Calculations!$A14, Raw!$BX$2:$BX$101, "&gt;"&amp;0)/COUNTIFS(Raw!#REF!, "="&amp;Calculations!$A14, Raw!$BX$2:$BX$101, "&gt;"&amp;0), 0)</f>
        <v>0</v>
      </c>
      <c r="FL14" s="2"/>
      <c r="FM14" s="2"/>
      <c r="FN14" s="2"/>
      <c r="FO14" s="2">
        <f>IFERROR(SUMIFS(Raw!$BX$2:$BX$101, Raw!#REF!, "="&amp;Calculations!$A14, Raw!$BX$2:$BX$101, "&gt;"&amp;0)/COUNTIFS(Raw!#REF!, "="&amp;Calculations!$A14, Raw!$BX$2:$BX$101, "&gt;"&amp;0), 0)</f>
        <v>0</v>
      </c>
      <c r="FP14" s="2">
        <f>IFERROR(SUMIFS(Raw!$BX$2:$BX$101, Raw!#REF!, "="&amp;Calculations!$A14, Raw!$BX$2:$BX$101, "&gt;"&amp;0)/COUNTIFS(Raw!#REF!, "="&amp;Calculations!$A14, Raw!$BX$2:$BX$101, "&gt;"&amp;0), 0)</f>
        <v>0</v>
      </c>
      <c r="FQ14" s="2">
        <f>IFERROR(SUMIFS(Raw!$BX$2:$BX$101, Raw!#REF!, "="&amp;Calculations!$A14, Raw!$BX$2:$BX$101, "&gt;"&amp;0)/COUNTIFS(Raw!#REF!, "="&amp;Calculations!$A14, Raw!$BX$2:$BX$101, "&gt;"&amp;0), 0)</f>
        <v>0</v>
      </c>
      <c r="FR14" s="2">
        <f>IFERROR(SUMIFS(Raw!$BX$2:$BX$101, Raw!#REF!, "="&amp;Calculations!$A14, Raw!$BX$2:$BX$101, "&gt;"&amp;0)/COUNTIFS(Raw!#REF!, "="&amp;Calculations!$A14, Raw!$BX$2:$BX$101, "&gt;"&amp;0), 0)</f>
        <v>0</v>
      </c>
      <c r="FS14" s="2">
        <f>IFERROR(SUMIFS(Raw!$BX$2:$BX$101, Raw!#REF!, "="&amp;Calculations!$A14, Raw!$BX$2:$BX$101, "&gt;"&amp;0)/COUNTIFS(Raw!#REF!, "="&amp;Calculations!$A14, Raw!$BX$2:$BX$101, "&gt;"&amp;0), 0)</f>
        <v>0</v>
      </c>
      <c r="FT14" s="2">
        <f>IFERROR(SUMIFS(Raw!$BX$2:$BX$101, Raw!#REF!, "="&amp;Calculations!$A14, Raw!$BX$2:$BX$101, "&gt;"&amp;0)/COUNTIFS(Raw!#REF!, "="&amp;Calculations!$A14, Raw!$BX$2:$BX$101, "&gt;"&amp;0), 0)</f>
        <v>0</v>
      </c>
      <c r="FU14" s="2">
        <f>IFERROR(SUMIFS(Raw!$BX$2:$BX$101, Raw!#REF!, "="&amp;Calculations!$A14, Raw!$BX$2:$BX$101, "&gt;"&amp;0)/COUNTIFS(Raw!#REF!, "="&amp;Calculations!$A14, Raw!$BX$2:$BX$101, "&gt;"&amp;0), 0)</f>
        <v>0</v>
      </c>
      <c r="FV14" s="2">
        <f>IFERROR(SUMIFS(Raw!$BX$2:$BX$101, Raw!#REF!, "="&amp;Calculations!$A14, Raw!$BX$2:$BX$101, "&gt;"&amp;0)/COUNTIFS(Raw!#REF!, "="&amp;Calculations!$A14, Raw!$BX$2:$BX$101, "&gt;"&amp;0), 0)</f>
        <v>0</v>
      </c>
      <c r="FW14" s="2">
        <f>IFERROR(SUMIFS(Raw!$BX$2:$BX$101, Raw!#REF!, "="&amp;Calculations!$A14, Raw!$BX$2:$BX$101, "&gt;"&amp;0)/COUNTIFS(Raw!#REF!, "="&amp;Calculations!$A14, Raw!$BX$2:$BX$101, "&gt;"&amp;0), 0)</f>
        <v>0</v>
      </c>
      <c r="FX14" s="2">
        <f>IFERROR(SUMIFS(Raw!$BX$2:$BX$101, Raw!#REF!, "="&amp;Calculations!$A14, Raw!$BX$2:$BX$101, "&gt;"&amp;0)/COUNTIFS(Raw!#REF!, "="&amp;Calculations!$A14, Raw!$BX$2:$BX$101, "&gt;"&amp;0), 0)</f>
        <v>0</v>
      </c>
      <c r="FY14" s="2"/>
      <c r="FZ14" s="2"/>
      <c r="GA14" s="2"/>
      <c r="GB14" s="2">
        <f>IFERROR(SUMIFS(Raw!$BX$2:$BX$101, Raw!#REF!, "="&amp;Calculations!$A14, Raw!$BX$2:$BX$101, "&gt;"&amp;0)/COUNTIFS(Raw!#REF!, "="&amp;Calculations!$A14, Raw!$BX$2:$BX$101, "&gt;"&amp;0), 0)</f>
        <v>0</v>
      </c>
      <c r="GC14" s="2">
        <f>IFERROR(SUMIFS(Raw!$BX$2:$BX$101, Raw!#REF!, "="&amp;Calculations!$A14, Raw!$BX$2:$BX$101, "&gt;"&amp;0)/COUNTIFS(Raw!#REF!, "="&amp;Calculations!$A14, Raw!$BX$2:$BX$101, "&gt;"&amp;0), 0)</f>
        <v>0</v>
      </c>
      <c r="GD14" s="2">
        <f>IFERROR(SUMIFS(Raw!$BX$2:$BX$101, Raw!#REF!, "="&amp;Calculations!$A14, Raw!$BX$2:$BX$101, "&gt;"&amp;0)/COUNTIFS(Raw!#REF!, "="&amp;Calculations!$A14, Raw!$BX$2:$BX$101, "&gt;"&amp;0), 0)</f>
        <v>0</v>
      </c>
      <c r="GE14" s="2">
        <f>IFERROR(SUMIFS(Raw!$BX$2:$BX$101, Raw!#REF!, "="&amp;Calculations!$A14, Raw!$BX$2:$BX$101, "&gt;"&amp;0)/COUNTIFS(Raw!#REF!, "="&amp;Calculations!$A14, Raw!$BX$2:$BX$101, "&gt;"&amp;0), 0)</f>
        <v>0</v>
      </c>
      <c r="GF14" s="2">
        <f>IFERROR(SUMIFS(Raw!$BX$2:$BX$101, Raw!#REF!, "="&amp;Calculations!$A14, Raw!$BX$2:$BX$101, "&gt;"&amp;0)/COUNTIFS(Raw!#REF!, "="&amp;Calculations!$A14, Raw!$BX$2:$BX$101, "&gt;"&amp;0), 0)</f>
        <v>0</v>
      </c>
      <c r="GG14" s="2">
        <f>IFERROR(SUMIFS(Raw!$BX$2:$BX$101, Raw!#REF!, "="&amp;Calculations!$A14, Raw!$BX$2:$BX$101, "&gt;"&amp;0)/COUNTIFS(Raw!#REF!, "="&amp;Calculations!$A14, Raw!$BX$2:$BX$101, "&gt;"&amp;0), 0)</f>
        <v>0</v>
      </c>
      <c r="GH14" s="2">
        <f>IFERROR(SUMIFS(Raw!$BX$2:$BX$101, Raw!#REF!, "="&amp;Calculations!$A14, Raw!$BX$2:$BX$101, "&gt;"&amp;0)/COUNTIFS(Raw!#REF!, "="&amp;Calculations!$A14, Raw!$BX$2:$BX$101, "&gt;"&amp;0), 0)</f>
        <v>0</v>
      </c>
      <c r="GI14" s="2">
        <f>IFERROR(SUMIFS(Raw!$BX$2:$BX$101, Raw!#REF!, "="&amp;Calculations!$A14, Raw!$BX$2:$BX$101, "&gt;"&amp;0)/COUNTIFS(Raw!#REF!, "="&amp;Calculations!$A14, Raw!$BX$2:$BX$101, "&gt;"&amp;0), 0)</f>
        <v>0</v>
      </c>
      <c r="GJ14" s="2">
        <f>IFERROR(SUMIFS(Raw!$BX$2:$BX$101, Raw!#REF!, "="&amp;Calculations!$A14, Raw!$BX$2:$BX$101, "&gt;"&amp;0)/COUNTIFS(Raw!#REF!, "="&amp;Calculations!$A14, Raw!$BX$2:$BX$101, "&gt;"&amp;0), 0)</f>
        <v>0</v>
      </c>
      <c r="GK14" s="2">
        <f>IFERROR(SUMIFS(Raw!$BX$2:$BX$101, Raw!#REF!, "="&amp;Calculations!$A14, Raw!$BX$2:$BX$101, "&gt;"&amp;0)/COUNTIFS(Raw!#REF!, "="&amp;Calculations!$A14, Raw!$BX$2:$BX$101, "&gt;"&amp;0), 0)</f>
        <v>0</v>
      </c>
      <c r="GL14" s="2"/>
      <c r="GM14" s="2"/>
      <c r="GN14" s="2"/>
      <c r="GO14" s="2">
        <f>IFERROR(SUMIFS(Raw!$BX$2:$BX$101, Raw!#REF!, "="&amp;Calculations!$A14, Raw!$BX$2:$BX$101, "&gt;"&amp;0)/COUNTIFS(Raw!#REF!, "="&amp;Calculations!$A14, Raw!$BX$2:$BX$101, "&gt;"&amp;0), 0)</f>
        <v>0</v>
      </c>
      <c r="GP14" s="2">
        <f>IFERROR(SUMIFS(Raw!$BX$2:$BX$101, Raw!#REF!, "="&amp;Calculations!$A14, Raw!$BX$2:$BX$101, "&gt;"&amp;0)/COUNTIFS(Raw!#REF!, "="&amp;Calculations!$A14, Raw!$BX$2:$BX$101, "&gt;"&amp;0), 0)</f>
        <v>0</v>
      </c>
      <c r="GQ14" s="2">
        <f>IFERROR(SUMIFS(Raw!$BX$2:$BX$101, Raw!#REF!, "="&amp;Calculations!$A14, Raw!$BX$2:$BX$101, "&gt;"&amp;0)/COUNTIFS(Raw!#REF!, "="&amp;Calculations!$A14, Raw!$BX$2:$BX$101, "&gt;"&amp;0), 0)</f>
        <v>0</v>
      </c>
      <c r="GR14" s="2">
        <f>IFERROR(SUMIFS(Raw!$BX$2:$BX$101, Raw!#REF!, "="&amp;Calculations!$A14, Raw!$BX$2:$BX$101, "&gt;"&amp;0)/COUNTIFS(Raw!#REF!, "="&amp;Calculations!$A14, Raw!$BX$2:$BX$101, "&gt;"&amp;0), 0)</f>
        <v>0</v>
      </c>
      <c r="GS14" s="2">
        <f>IFERROR(SUMIFS(Raw!$BX$2:$BX$101, Raw!#REF!, "="&amp;Calculations!$A14, Raw!$BX$2:$BX$101, "&gt;"&amp;0)/COUNTIFS(Raw!#REF!, "="&amp;Calculations!$A14, Raw!$BX$2:$BX$101, "&gt;"&amp;0), 0)</f>
        <v>0</v>
      </c>
      <c r="GT14" s="2">
        <f>IFERROR(SUMIFS(Raw!$BX$2:$BX$101, Raw!#REF!, "="&amp;Calculations!$A14, Raw!$BX$2:$BX$101, "&gt;"&amp;0)/COUNTIFS(Raw!#REF!, "="&amp;Calculations!$A14, Raw!$BX$2:$BX$101, "&gt;"&amp;0), 0)</f>
        <v>0</v>
      </c>
      <c r="GU14" s="2">
        <f>IFERROR(SUMIFS(Raw!$BX$2:$BX$101, Raw!#REF!, "="&amp;Calculations!$A14, Raw!$BX$2:$BX$101, "&gt;"&amp;0)/COUNTIFS(Raw!#REF!, "="&amp;Calculations!$A14, Raw!$BX$2:$BX$101, "&gt;"&amp;0), 0)</f>
        <v>0</v>
      </c>
      <c r="GV14" s="2">
        <f>IFERROR(SUMIFS(Raw!$BX$2:$BX$101, Raw!#REF!, "="&amp;Calculations!$A14, Raw!$BX$2:$BX$101, "&gt;"&amp;0)/COUNTIFS(Raw!#REF!, "="&amp;Calculations!$A14, Raw!$BX$2:$BX$101, "&gt;"&amp;0), 0)</f>
        <v>0</v>
      </c>
      <c r="GW14" s="2">
        <f>IFERROR(SUMIFS(Raw!$BX$2:$BX$101, Raw!#REF!, "="&amp;Calculations!$A14, Raw!$BX$2:$BX$101, "&gt;"&amp;0)/COUNTIFS(Raw!#REF!, "="&amp;Calculations!$A14, Raw!$BX$2:$BX$101, "&gt;"&amp;0), 0)</f>
        <v>0</v>
      </c>
      <c r="GX14" s="2">
        <f>IFERROR(SUMIFS(Raw!$BX$2:$BX$101, Raw!#REF!, "="&amp;Calculations!$A14, Raw!$BX$2:$BX$101, "&gt;"&amp;0)/COUNTIFS(Raw!#REF!, "="&amp;Calculations!$A14, Raw!$BX$2:$BX$101, "&gt;"&amp;0), 0)</f>
        <v>0</v>
      </c>
      <c r="GY14" s="2"/>
      <c r="GZ14" s="2"/>
      <c r="HA14" s="2"/>
      <c r="HB14" s="2">
        <f>IFERROR(SUMIFS(Raw!$BX$2:$BX$101, Raw!#REF!, "="&amp;Calculations!$A14, Raw!$BX$2:$BX$101, "&gt;"&amp;0)/COUNTIFS(Raw!#REF!, "="&amp;Calculations!$A14, Raw!$BX$2:$BX$101, "&gt;"&amp;0), 0)</f>
        <v>0</v>
      </c>
      <c r="HC14" s="2">
        <f>IFERROR(SUMIFS(Raw!$BX$2:$BX$101, Raw!#REF!, "="&amp;Calculations!$A14, Raw!$BX$2:$BX$101, "&gt;"&amp;0)/COUNTIFS(Raw!#REF!, "="&amp;Calculations!$A14, Raw!$BX$2:$BX$101, "&gt;"&amp;0), 0)</f>
        <v>0</v>
      </c>
      <c r="HD14" s="2">
        <f>IFERROR(SUMIFS(Raw!$BX$2:$BX$101, Raw!#REF!, "="&amp;Calculations!$A14, Raw!$BX$2:$BX$101, "&gt;"&amp;0)/COUNTIFS(Raw!#REF!, "="&amp;Calculations!$A14, Raw!$BX$2:$BX$101, "&gt;"&amp;0), 0)</f>
        <v>0</v>
      </c>
      <c r="HE14" s="2">
        <f>IFERROR(SUMIFS(Raw!$BX$2:$BX$101, Raw!#REF!, "="&amp;Calculations!$A14, Raw!$BX$2:$BX$101, "&gt;"&amp;0)/COUNTIFS(Raw!#REF!, "="&amp;Calculations!$A14, Raw!$BX$2:$BX$101, "&gt;"&amp;0), 0)</f>
        <v>0</v>
      </c>
      <c r="HF14" s="2">
        <f>IFERROR(SUMIFS(Raw!$BX$2:$BX$101, Raw!#REF!, "="&amp;Calculations!$A14, Raw!$BX$2:$BX$101, "&gt;"&amp;0)/COUNTIFS(Raw!#REF!, "="&amp;Calculations!$A14, Raw!$BX$2:$BX$101, "&gt;"&amp;0), 0)</f>
        <v>0</v>
      </c>
      <c r="HG14" s="2">
        <f>IFERROR(SUMIFS(Raw!$BX$2:$BX$101, Raw!#REF!, "="&amp;Calculations!$A14, Raw!$BX$2:$BX$101, "&gt;"&amp;0)/COUNTIFS(Raw!#REF!, "="&amp;Calculations!$A14, Raw!$BX$2:$BX$101, "&gt;"&amp;0), 0)</f>
        <v>0</v>
      </c>
      <c r="HH14" s="2">
        <f>IFERROR(SUMIFS(Raw!$BX$2:$BX$101, Raw!#REF!, "="&amp;Calculations!$A14, Raw!$BX$2:$BX$101, "&gt;"&amp;0)/COUNTIFS(Raw!#REF!, "="&amp;Calculations!$A14, Raw!$BX$2:$BX$101, "&gt;"&amp;0), 0)</f>
        <v>0</v>
      </c>
      <c r="HI14" s="2">
        <f>IFERROR(SUMIFS(Raw!$BX$2:$BX$101, Raw!#REF!, "="&amp;Calculations!$A14, Raw!$BX$2:$BX$101, "&gt;"&amp;0)/COUNTIFS(Raw!#REF!, "="&amp;Calculations!$A14, Raw!$BX$2:$BX$101, "&gt;"&amp;0), 0)</f>
        <v>0</v>
      </c>
      <c r="HJ14" s="2">
        <f>IFERROR(SUMIFS(Raw!$BX$2:$BX$101, Raw!#REF!, "="&amp;Calculations!$A14, Raw!$BX$2:$BX$101, "&gt;"&amp;0)/COUNTIFS(Raw!#REF!, "="&amp;Calculations!$A14, Raw!$BX$2:$BX$101, "&gt;"&amp;0), 0)</f>
        <v>0</v>
      </c>
      <c r="HK14" s="2">
        <f>IFERROR(SUMIFS(Raw!$BX$2:$BX$101, Raw!#REF!, "="&amp;Calculations!$A14, Raw!$BX$2:$BX$101, "&gt;"&amp;0)/COUNTIFS(Raw!#REF!, "="&amp;Calculations!$A14, Raw!$BX$2:$BX$101, "&gt;"&amp;0), 0)</f>
        <v>0</v>
      </c>
      <c r="HL14" s="2"/>
      <c r="HM14" s="2"/>
      <c r="HN14" s="2"/>
      <c r="HO14" s="2">
        <f>IFERROR(SUMIFS(Raw!$BX$2:$BX$101, Raw!#REF!, "="&amp;Calculations!$A14, Raw!$BX$2:$BX$101, "&gt;"&amp;0)/COUNTIFS(Raw!#REF!, "="&amp;Calculations!$A14, Raw!$BX$2:$BX$101, "&gt;"&amp;0), 0)</f>
        <v>0</v>
      </c>
      <c r="HP14" s="2">
        <f>IFERROR(SUMIFS(Raw!$BX$2:$BX$101, Raw!#REF!, "="&amp;Calculations!$A14, Raw!$BX$2:$BX$101, "&gt;"&amp;0)/COUNTIFS(Raw!#REF!, "="&amp;Calculations!$A14, Raw!$BX$2:$BX$101, "&gt;"&amp;0), 0)</f>
        <v>0</v>
      </c>
      <c r="HQ14" s="2">
        <f>IFERROR(SUMIFS(Raw!$BX$2:$BX$101, Raw!#REF!, "="&amp;Calculations!$A14, Raw!$BX$2:$BX$101, "&gt;"&amp;0)/COUNTIFS(Raw!#REF!, "="&amp;Calculations!$A14, Raw!$BX$2:$BX$101, "&gt;"&amp;0), 0)</f>
        <v>0</v>
      </c>
      <c r="HR14" s="2">
        <f>IFERROR(SUMIFS(Raw!$BX$2:$BX$101, Raw!#REF!, "="&amp;Calculations!$A14, Raw!$BX$2:$BX$101, "&gt;"&amp;0)/COUNTIFS(Raw!#REF!, "="&amp;Calculations!$A14, Raw!$BX$2:$BX$101, "&gt;"&amp;0), 0)</f>
        <v>0</v>
      </c>
      <c r="HS14" s="2">
        <f>IFERROR(SUMIFS(Raw!$BX$2:$BX$101, Raw!#REF!, "="&amp;Calculations!$A14, Raw!$BX$2:$BX$101, "&gt;"&amp;0)/COUNTIFS(Raw!#REF!, "="&amp;Calculations!$A14, Raw!$BX$2:$BX$101, "&gt;"&amp;0), 0)</f>
        <v>0</v>
      </c>
      <c r="HT14" s="2">
        <f>IFERROR(SUMIFS(Raw!$BX$2:$BX$101, Raw!#REF!, "="&amp;Calculations!$A14, Raw!$BX$2:$BX$101, "&gt;"&amp;0)/COUNTIFS(Raw!#REF!, "="&amp;Calculations!$A14, Raw!$BX$2:$BX$101, "&gt;"&amp;0), 0)</f>
        <v>0</v>
      </c>
      <c r="HU14" s="2">
        <f>IFERROR(SUMIFS(Raw!$BX$2:$BX$101, Raw!#REF!, "="&amp;Calculations!$A14, Raw!$BX$2:$BX$101, "&gt;"&amp;0)/COUNTIFS(Raw!#REF!, "="&amp;Calculations!$A14, Raw!$BX$2:$BX$101, "&gt;"&amp;0), 0)</f>
        <v>0</v>
      </c>
      <c r="HV14" s="2">
        <f>IFERROR(SUMIFS(Raw!$BX$2:$BX$101, Raw!#REF!, "="&amp;Calculations!$A14, Raw!$BX$2:$BX$101, "&gt;"&amp;0)/COUNTIFS(Raw!#REF!, "="&amp;Calculations!$A14, Raw!$BX$2:$BX$101, "&gt;"&amp;0), 0)</f>
        <v>0</v>
      </c>
      <c r="HW14" s="2">
        <f>IFERROR(SUMIFS(Raw!$BX$2:$BX$101, Raw!#REF!, "="&amp;Calculations!$A14, Raw!$BX$2:$BX$101, "&gt;"&amp;0)/COUNTIFS(Raw!#REF!, "="&amp;Calculations!$A14, Raw!$BX$2:$BX$101, "&gt;"&amp;0), 0)</f>
        <v>0</v>
      </c>
      <c r="HX14" s="2">
        <f>IFERROR(SUMIFS(Raw!$BX$2:$BX$101, Raw!#REF!, "="&amp;Calculations!$A14, Raw!$BX$2:$BX$101, "&gt;"&amp;0)/COUNTIFS(Raw!#REF!, "="&amp;Calculations!$A14, Raw!$BX$2:$BX$101, "&gt;"&amp;0), 0)</f>
        <v>0</v>
      </c>
      <c r="HY14" s="2"/>
      <c r="HZ14" s="2"/>
      <c r="IA14" s="2"/>
      <c r="IB14" s="2">
        <f>IFERROR(SUMIFS(Raw!$BX$2:$BX$101, Raw!BN$2:BN$101, "="&amp;Calculations!$A14, Raw!$BX$2:$BX$101, "&gt;"&amp;0)/COUNTIFS(Raw!BN$2:BN$101, "="&amp;Calculations!$A14, Raw!$BX$2:$BX$101, "&gt;"&amp;0), 0)</f>
        <v>0.42714924179803371</v>
      </c>
      <c r="IC14" s="2">
        <f>IFERROR(SUMIFS(Raw!$BX$2:$BX$101, Raw!BO$2:BO$101, "="&amp;Calculations!$A14, Raw!$BX$2:$BX$101, "&gt;"&amp;0)/COUNTIFS(Raw!BO$2:BO$101, "="&amp;Calculations!$A14, Raw!$BX$2:$BX$101, "&gt;"&amp;0), 0)</f>
        <v>0.39284101607970856</v>
      </c>
      <c r="ID14" s="2">
        <f>IFERROR(SUMIFS(Raw!$BX$2:$BX$101, Raw!BP$2:BP$101, "="&amp;Calculations!$A14, Raw!$BX$2:$BX$101, "&gt;"&amp;0)/COUNTIFS(Raw!BP$2:BP$101, "="&amp;Calculations!$A14, Raw!$BX$2:$BX$101, "&gt;"&amp;0), 0)</f>
        <v>0</v>
      </c>
      <c r="IE14" s="2">
        <f>IFERROR(SUMIFS(Raw!$BX$2:$BX$101, Raw!BQ$2:BQ$101, "="&amp;Calculations!$A14, Raw!$BX$2:$BX$101, "&gt;"&amp;0)/COUNTIFS(Raw!BQ$2:BQ$101, "="&amp;Calculations!$A14, Raw!$BX$2:$BX$101, "&gt;"&amp;0), 0)</f>
        <v>0.40073807144479484</v>
      </c>
      <c r="IF14" s="2">
        <f>IFERROR(SUMIFS(Raw!$BX$2:$BX$101, Raw!BR$2:BR$101, "="&amp;Calculations!$A14, Raw!$BX$2:$BX$101, "&gt;"&amp;0)/COUNTIFS(Raw!BR$2:BR$101, "="&amp;Calculations!$A14, Raw!$BX$2:$BX$101, "&gt;"&amp;0), 0)</f>
        <v>0.41679663050471999</v>
      </c>
      <c r="IG14" s="2">
        <f>IFERROR(SUMIFS(Raw!$BX$2:$BX$101, Raw!BS$2:BS$101, "="&amp;Calculations!$A14, Raw!$BX$2:$BX$101, "&gt;"&amp;0)/COUNTIFS(Raw!BS$2:BS$101, "="&amp;Calculations!$A14, Raw!$BX$2:$BX$101, "&gt;"&amp;0), 0)</f>
        <v>0</v>
      </c>
      <c r="IH14" s="2">
        <f>IFERROR(SUMIFS(Raw!$BX$2:$BX$101, Raw!BT$2:BT$101, "="&amp;Calculations!$A14, Raw!$BX$2:$BX$101, "&gt;"&amp;0)/COUNTIFS(Raw!BT$2:BT$101, "="&amp;Calculations!$A14, Raw!$BX$2:$BX$101, "&gt;"&amp;0), 0)</f>
        <v>0.38246059578230801</v>
      </c>
      <c r="II14" s="2">
        <f>IFERROR(SUMIFS(Raw!$BX$2:$BX$101, Raw!BU$2:BU$101, "="&amp;Calculations!$A14, Raw!$BX$2:$BX$101, "&gt;"&amp;0)/COUNTIFS(Raw!BU$2:BU$101, "="&amp;Calculations!$A14, Raw!$BX$2:$BX$101, "&gt;"&amp;0), 0)</f>
        <v>0</v>
      </c>
      <c r="IM14">
        <v>4</v>
      </c>
    </row>
    <row r="15" spans="1:490" x14ac:dyDescent="0.25">
      <c r="A15">
        <v>3</v>
      </c>
      <c r="B15" s="2">
        <f>IFERROR(SUMIFS(Raw!$BX$2:$BX$101, Raw!A$2:A$101, "="&amp;Calculations!$A15, Raw!$BX$2:$BX$101, "&gt;"&amp;0)/COUNTIFS(Raw!A$2:A$101, "="&amp;Calculations!$A15, Raw!$BX$2:$BX$101, "&gt;"&amp;0), 0)</f>
        <v>0.47348345688841759</v>
      </c>
      <c r="C15" s="2">
        <f>IFERROR(SUMIFS(Raw!$BX$2:$BX$101, Raw!B$2:B$101, "="&amp;Calculations!$A15, Raw!$BX$2:$BX$101, "&gt;"&amp;0)/COUNTIFS(Raw!B$2:B$101, "="&amp;Calculations!$A15, Raw!$BX$2:$BX$101, "&gt;"&amp;0), 0)</f>
        <v>0.43045408149118275</v>
      </c>
      <c r="D15" s="2">
        <f>IFERROR(SUMIFS(Raw!$BX$2:$BX$101, Raw!C$2:C$101, "="&amp;Calculations!$A15, Raw!$BX$2:$BX$101, "&gt;"&amp;0)/COUNTIFS(Raw!C$2:C$101, "="&amp;Calculations!$A15, Raw!$BX$2:$BX$101, "&gt;"&amp;0), 0)</f>
        <v>0.48301182439971163</v>
      </c>
      <c r="E15" s="2">
        <f>IFERROR(SUMIFS(Raw!$BX$2:$BX$101, Raw!D$2:D$101, "="&amp;Calculations!$A15, Raw!$BX$2:$BX$101, "&gt;"&amp;0)/COUNTIFS(Raw!D$2:D$101, "="&amp;Calculations!$A15, Raw!$BX$2:$BX$101, "&gt;"&amp;0), 0)</f>
        <v>0.40644604580874411</v>
      </c>
      <c r="F15" s="2">
        <f>IFERROR(SUMIFS(Raw!$BX$2:$BX$101, Raw!E$2:E$101, "="&amp;Calculations!$A15, Raw!$BX$2:$BX$101, "&gt;"&amp;0)/COUNTIFS(Raw!E$2:E$101, "="&amp;Calculations!$A15, Raw!$BX$2:$BX$101, "&gt;"&amp;0), 0)</f>
        <v>0.49821721827100179</v>
      </c>
      <c r="G15" s="2">
        <f>IFERROR(SUMIFS(Raw!$BX$2:$BX$101, Raw!F$2:F$101, "="&amp;Calculations!$A15, Raw!$BX$2:$BX$101, "&gt;"&amp;0)/COUNTIFS(Raw!F$2:F$101, "="&amp;Calculations!$A15, Raw!$BX$2:$BX$101, "&gt;"&amp;0), 0)</f>
        <v>0.41346625302000051</v>
      </c>
      <c r="H15" s="2">
        <f>IFERROR(SUMIFS(Raw!$BX$2:$BX$101, Raw!G$2:G$101, "="&amp;Calculations!$A15, Raw!$BX$2:$BX$101, "&gt;"&amp;0)/COUNTIFS(Raw!G$2:G$101, "="&amp;Calculations!$A15, Raw!$BX$2:$BX$101, "&gt;"&amp;0), 0)</f>
        <v>0.42693810368790669</v>
      </c>
      <c r="I15" s="2">
        <f>IFERROR(SUMIFS(Raw!$BX$2:$BX$101, Raw!H$2:H$101, "="&amp;Calculations!$A15, Raw!$BX$2:$BX$101, "&gt;"&amp;0)/COUNTIFS(Raw!H$2:H$101, "="&amp;Calculations!$A15, Raw!$BX$2:$BX$101, "&gt;"&amp;0), 0)</f>
        <v>0.42667077963959787</v>
      </c>
      <c r="J15" s="2">
        <f>IFERROR(SUMIFS(Raw!$BX$2:$BX$101, Raw!I$2:I$101, "="&amp;Calculations!$A15, Raw!$BX$2:$BX$101, "&gt;"&amp;0)/COUNTIFS(Raw!I$2:I$101, "="&amp;Calculations!$A15, Raw!$BX$2:$BX$101, "&gt;"&amp;0), 0)</f>
        <v>0.4398757062346656</v>
      </c>
      <c r="K15" s="2">
        <f>IFERROR(SUMIFS(Raw!$BX$2:$BX$101, Raw!J$2:J$101, "="&amp;Calculations!$A15, Raw!$BX$2:$BX$101, "&gt;"&amp;0)/COUNTIFS(Raw!J$2:J$101, "="&amp;Calculations!$A15, Raw!$BX$2:$BX$101, "&gt;"&amp;0), 0)</f>
        <v>0.41076460227424311</v>
      </c>
      <c r="L15" s="2"/>
      <c r="M15" s="2"/>
      <c r="N15" s="2"/>
      <c r="O15" s="2">
        <f>IFERROR(SUMIFS(Raw!$BX$2:$BX$101, Raw!N$2:N$101, "="&amp;Calculations!$A15, Raw!$BX$2:$BX$101, "&gt;"&amp;0)/COUNTIFS(Raw!N$2:N$101, "="&amp;Calculations!$A15, Raw!$BX$2:$BX$101, "&gt;"&amp;0), 0)</f>
        <v>0.45870715924737976</v>
      </c>
      <c r="P15" s="2">
        <f>IFERROR(SUMIFS(Raw!$BX$2:$BX$101, Raw!O$2:O$101, "="&amp;Calculations!$A15, Raw!$BX$2:$BX$101, "&gt;"&amp;0)/COUNTIFS(Raw!O$2:O$101, "="&amp;Calculations!$A15, Raw!$BX$2:$BX$101, "&gt;"&amp;0), 0)</f>
        <v>0.4349484669269722</v>
      </c>
      <c r="Q15" s="2">
        <f>IFERROR(SUMIFS(Raw!$BX$2:$BX$101, Raw!P$2:P$101, "="&amp;Calculations!$A15, Raw!$BX$2:$BX$101, "&gt;"&amp;0)/COUNTIFS(Raw!P$2:P$101, "="&amp;Calculations!$A15, Raw!$BX$2:$BX$101, "&gt;"&amp;0), 0)</f>
        <v>0.45142987598399015</v>
      </c>
      <c r="R15" s="2">
        <f>IFERROR(SUMIFS(Raw!$BX$2:$BX$101, Raw!Q$2:Q$101, "="&amp;Calculations!$A15, Raw!$BX$2:$BX$101, "&gt;"&amp;0)/COUNTIFS(Raw!Q$2:Q$101, "="&amp;Calculations!$A15, Raw!$BX$2:$BX$101, "&gt;"&amp;0), 0)</f>
        <v>0.40044781108440819</v>
      </c>
      <c r="S15" s="2">
        <f>IFERROR(SUMIFS(Raw!$BX$2:$BX$101, Raw!R$2:R$101, "="&amp;Calculations!$A15, Raw!$BX$2:$BX$101, "&gt;"&amp;0)/COUNTIFS(Raw!R$2:R$101, "="&amp;Calculations!$A15, Raw!$BX$2:$BX$101, "&gt;"&amp;0), 0)</f>
        <v>0.46493530721198778</v>
      </c>
      <c r="T15" s="2">
        <f>IFERROR(SUMIFS(Raw!$BX$2:$BX$101, Raw!S$2:S$101, "="&amp;Calculations!$A15, Raw!$BX$2:$BX$101, "&gt;"&amp;0)/COUNTIFS(Raw!S$2:S$101, "="&amp;Calculations!$A15, Raw!$BX$2:$BX$101, "&gt;"&amp;0), 0)</f>
        <v>0.39655687003247964</v>
      </c>
      <c r="U15" s="2">
        <f>IFERROR(SUMIFS(Raw!$BX$2:$BX$101, Raw!T$2:T$101, "="&amp;Calculations!$A15, Raw!$BX$2:$BX$101, "&gt;"&amp;0)/COUNTIFS(Raw!T$2:T$101, "="&amp;Calculations!$A15, Raw!$BX$2:$BX$101, "&gt;"&amp;0), 0)</f>
        <v>0.39040006060855115</v>
      </c>
      <c r="V15" s="2">
        <f>IFERROR(SUMIFS(Raw!$BX$2:$BX$101, Raw!U$2:U$101, "="&amp;Calculations!$A15, Raw!$BX$2:$BX$101, "&gt;"&amp;0)/COUNTIFS(Raw!U$2:U$101, "="&amp;Calculations!$A15, Raw!$BX$2:$BX$101, "&gt;"&amp;0), 0)</f>
        <v>0.42897969455859536</v>
      </c>
      <c r="W15" s="2">
        <f>IFERROR(SUMIFS(Raw!$BX$2:$BX$101, Raw!V$2:V$101, "="&amp;Calculations!$A15, Raw!$BX$2:$BX$101, "&gt;"&amp;0)/COUNTIFS(Raw!V$2:V$101, "="&amp;Calculations!$A15, Raw!$BX$2:$BX$101, "&gt;"&amp;0), 0)</f>
        <v>0.442543052714439</v>
      </c>
      <c r="X15" s="2">
        <f>IFERROR(SUMIFS(Raw!$BX$2:$BX$101, Raw!W$2:W$101, "="&amp;Calculations!$A15, Raw!$BX$2:$BX$101, "&gt;"&amp;0)/COUNTIFS(Raw!W$2:W$101, "="&amp;Calculations!$A15, Raw!$BX$2:$BX$101, "&gt;"&amp;0), 0)</f>
        <v>0.38069261870665477</v>
      </c>
      <c r="Y15" s="2"/>
      <c r="Z15" s="2"/>
      <c r="AA15" s="2"/>
      <c r="AB15" s="2">
        <f>IFERROR(SUMIFS(Raw!$BX$2:$BX$101, Raw!AA$2:AA$101, "="&amp;Calculations!$A15, Raw!$BX$2:$BX$101, "&gt;"&amp;0)/COUNTIFS(Raw!AA$2:AA$101, "="&amp;Calculations!$A15, Raw!$BX$2:$BX$101, "&gt;"&amp;0), 0)</f>
        <v>0.40147848242389222</v>
      </c>
      <c r="AC15" s="2">
        <f>IFERROR(SUMIFS(Raw!$BX$2:$BX$101, Raw!AB$2:AB$101, "="&amp;Calculations!$A15, Raw!$BX$2:$BX$101, "&gt;"&amp;0)/COUNTIFS(Raw!AB$2:AB$101, "="&amp;Calculations!$A15, Raw!$BX$2:$BX$101, "&gt;"&amp;0), 0)</f>
        <v>0.39946941342365799</v>
      </c>
      <c r="AD15" s="2">
        <f>IFERROR(SUMIFS(Raw!$BX$2:$BX$101, Raw!AC$2:AC$101, "="&amp;Calculations!$A15, Raw!$BX$2:$BX$101, "&gt;"&amp;0)/COUNTIFS(Raw!AC$2:AC$101, "="&amp;Calculations!$A15, Raw!$BX$2:$BX$101, "&gt;"&amp;0), 0)</f>
        <v>0.50213703005072452</v>
      </c>
      <c r="AE15" s="2">
        <f>IFERROR(SUMIFS(Raw!$BX$2:$BX$101, Raw!AD$2:AD$101, "="&amp;Calculations!$A15, Raw!$BX$2:$BX$101, "&gt;"&amp;0)/COUNTIFS(Raw!AD$2:AD$101, "="&amp;Calculations!$A15, Raw!$BX$2:$BX$101, "&gt;"&amp;0), 0)</f>
        <v>0.35469721559652734</v>
      </c>
      <c r="AF15" s="2">
        <f>IFERROR(SUMIFS(Raw!$BX$2:$BX$101, Raw!AE$2:AE$101, "="&amp;Calculations!$A15, Raw!$BX$2:$BX$101, "&gt;"&amp;0)/COUNTIFS(Raw!AE$2:AE$101, "="&amp;Calculations!$A15, Raw!$BX$2:$BX$101, "&gt;"&amp;0), 0)</f>
        <v>0.47877205267808609</v>
      </c>
      <c r="AG15" s="2">
        <f>IFERROR(SUMIFS(Raw!$BX$2:$BX$101, Raw!AF$2:AF$101, "="&amp;Calculations!$A15, Raw!$BX$2:$BX$101, "&gt;"&amp;0)/COUNTIFS(Raw!AF$2:AF$101, "="&amp;Calculations!$A15, Raw!$BX$2:$BX$101, "&gt;"&amp;0), 0)</f>
        <v>0.38737797455257122</v>
      </c>
      <c r="AH15" s="2">
        <f>IFERROR(SUMIFS(Raw!$BX$2:$BX$101, Raw!AG$2:AG$101, "="&amp;Calculations!$A15, Raw!$BX$2:$BX$101, "&gt;"&amp;0)/COUNTIFS(Raw!AG$2:AG$101, "="&amp;Calculations!$A15, Raw!$BX$2:$BX$101, "&gt;"&amp;0), 0)</f>
        <v>0.40357994817285275</v>
      </c>
      <c r="AI15" s="2">
        <f>IFERROR(SUMIFS(Raw!$BX$2:$BX$101, Raw!AH$2:AH$101, "="&amp;Calculations!$A15, Raw!$BX$2:$BX$101, "&gt;"&amp;0)/COUNTIFS(Raw!AH$2:AH$101, "="&amp;Calculations!$A15, Raw!$BX$2:$BX$101, "&gt;"&amp;0), 0)</f>
        <v>0.40826530562469815</v>
      </c>
      <c r="AJ15" s="2">
        <f>IFERROR(SUMIFS(Raw!$BX$2:$BX$101, Raw!AI$2:AI$101, "="&amp;Calculations!$A15, Raw!$BX$2:$BX$101, "&gt;"&amp;0)/COUNTIFS(Raw!AI$2:AI$101, "="&amp;Calculations!$A15, Raw!$BX$2:$BX$101, "&gt;"&amp;0), 0)</f>
        <v>0.40366032546339614</v>
      </c>
      <c r="AK15" s="2">
        <f>IFERROR(SUMIFS(Raw!$BX$2:$BX$101, Raw!AJ$2:AJ$101, "="&amp;Calculations!$A15, Raw!$BX$2:$BX$101, "&gt;"&amp;0)/COUNTIFS(Raw!AJ$2:AJ$101, "="&amp;Calculations!$A15, Raw!$BX$2:$BX$101, "&gt;"&amp;0), 0)</f>
        <v>0.41701773565813094</v>
      </c>
      <c r="AL15" s="2"/>
      <c r="AM15" s="2"/>
      <c r="AN15" s="2"/>
      <c r="AO15" s="2">
        <f>IFERROR(SUMIFS(Raw!$BX$2:$BX$101, Raw!AN$2:AN$101, "="&amp;Calculations!$A15, Raw!$BX$2:$BX$101, "&gt;"&amp;0)/COUNTIFS(Raw!AN$2:AN$101, "="&amp;Calculations!$A15, Raw!$BX$2:$BX$101, "&gt;"&amp;0), 0)</f>
        <v>0.42936668073263923</v>
      </c>
      <c r="AP15" s="2">
        <f>IFERROR(SUMIFS(Raw!$BX$2:$BX$101, Raw!AO$2:AO$101, "="&amp;Calculations!$A15, Raw!$BX$2:$BX$101, "&gt;"&amp;0)/COUNTIFS(Raw!AO$2:AO$101, "="&amp;Calculations!$A15, Raw!$BX$2:$BX$101, "&gt;"&amp;0), 0)</f>
        <v>0.42350397381954152</v>
      </c>
      <c r="AQ15" s="2">
        <f>IFERROR(SUMIFS(Raw!$BX$2:$BX$101, Raw!AP$2:AP$101, "="&amp;Calculations!$A15, Raw!$BX$2:$BX$101, "&gt;"&amp;0)/COUNTIFS(Raw!AP$2:AP$101, "="&amp;Calculations!$A15, Raw!$BX$2:$BX$101, "&gt;"&amp;0), 0)</f>
        <v>0.48684692009876002</v>
      </c>
      <c r="AR15" s="2">
        <f>IFERROR(SUMIFS(Raw!$BX$2:$BX$101, Raw!AQ$2:AQ$101, "="&amp;Calculations!$A15, Raw!$BX$2:$BX$101, "&gt;"&amp;0)/COUNTIFS(Raw!AQ$2:AQ$101, "="&amp;Calculations!$A15, Raw!$BX$2:$BX$101, "&gt;"&amp;0), 0)</f>
        <v>0.40301346324961962</v>
      </c>
      <c r="AS15" s="2">
        <f>IFERROR(SUMIFS(Raw!$BX$2:$BX$101, Raw!AR$2:AR$101, "="&amp;Calculations!$A15, Raw!$BX$2:$BX$101, "&gt;"&amp;0)/COUNTIFS(Raw!AR$2:AR$101, "="&amp;Calculations!$A15, Raw!$BX$2:$BX$101, "&gt;"&amp;0), 0)</f>
        <v>0.47102052064164707</v>
      </c>
      <c r="AT15" s="2">
        <f>IFERROR(SUMIFS(Raw!$BX$2:$BX$101, Raw!AS$2:AS$101, "="&amp;Calculations!$A15, Raw!$BX$2:$BX$101, "&gt;"&amp;0)/COUNTIFS(Raw!AS$2:AS$101, "="&amp;Calculations!$A15, Raw!$BX$2:$BX$101, "&gt;"&amp;0), 0)</f>
        <v>0.41818080714824279</v>
      </c>
      <c r="AU15" s="2">
        <f>IFERROR(SUMIFS(Raw!$BX$2:$BX$101, Raw!AT$2:AT$101, "="&amp;Calculations!$A15, Raw!$BX$2:$BX$101, "&gt;"&amp;0)/COUNTIFS(Raw!AT$2:AT$101, "="&amp;Calculations!$A15, Raw!$BX$2:$BX$101, "&gt;"&amp;0), 0)</f>
        <v>0.41813161064573529</v>
      </c>
      <c r="AV15" s="2">
        <f>IFERROR(SUMIFS(Raw!$BX$2:$BX$101, Raw!AU$2:AU$101, "="&amp;Calculations!$A15, Raw!$BX$2:$BX$101, "&gt;"&amp;0)/COUNTIFS(Raw!AU$2:AU$101, "="&amp;Calculations!$A15, Raw!$BX$2:$BX$101, "&gt;"&amp;0), 0)</f>
        <v>0.42319703437963757</v>
      </c>
      <c r="AW15" s="2">
        <f>IFERROR(SUMIFS(Raw!$BX$2:$BX$101, Raw!AV$2:AV$101, "="&amp;Calculations!$A15, Raw!$BX$2:$BX$101, "&gt;"&amp;0)/COUNTIFS(Raw!AV$2:AV$101, "="&amp;Calculations!$A15, Raw!$BX$2:$BX$101, "&gt;"&amp;0), 0)</f>
        <v>0.46160151402904787</v>
      </c>
      <c r="AX15" s="2">
        <f>IFERROR(SUMIFS(Raw!$BX$2:$BX$101, Raw!AW$2:AW$101, "="&amp;Calculations!$A15, Raw!$BX$2:$BX$101, "&gt;"&amp;0)/COUNTIFS(Raw!AW$2:AW$101, "="&amp;Calculations!$A15, Raw!$BX$2:$BX$101, "&gt;"&amp;0), 0)</f>
        <v>0.40999100504509911</v>
      </c>
      <c r="AY15" s="2"/>
      <c r="AZ15" s="2"/>
      <c r="BA15" s="2"/>
      <c r="BB15" s="2">
        <f>IFERROR(SUMIFS(Raw!$BX$2:$BX$101, Raw!BA$2:BA$101, "="&amp;Calculations!$A15, Raw!$BX$2:$BX$101, "&gt;"&amp;0)/COUNTIFS(Raw!BA$2:BA$101, "="&amp;Calculations!$A15, Raw!$BX$2:$BX$101, "&gt;"&amp;0), 0)</f>
        <v>0.41182582213836244</v>
      </c>
      <c r="BC15" s="2">
        <f>IFERROR(SUMIFS(Raw!$BX$2:$BX$101, Raw!BB$2:BB$101, "="&amp;Calculations!$A15, Raw!$BX$2:$BX$101, "&gt;"&amp;0)/COUNTIFS(Raw!BB$2:BB$101, "="&amp;Calculations!$A15, Raw!$BX$2:$BX$101, "&gt;"&amp;0), 0)</f>
        <v>0.40959317837399378</v>
      </c>
      <c r="BD15" s="2">
        <f>IFERROR(SUMIFS(Raw!$BX$2:$BX$101, Raw!BC$2:BC$101, "="&amp;Calculations!$A15, Raw!$BX$2:$BX$101, "&gt;"&amp;0)/COUNTIFS(Raw!BC$2:BC$101, "="&amp;Calculations!$A15, Raw!$BX$2:$BX$101, "&gt;"&amp;0), 0)</f>
        <v>0.47875150608234734</v>
      </c>
      <c r="BE15" s="2">
        <f>IFERROR(SUMIFS(Raw!$BX$2:$BX$101, Raw!BD$2:BD$101, "="&amp;Calculations!$A15, Raw!$BX$2:$BX$101, "&gt;"&amp;0)/COUNTIFS(Raw!BD$2:BD$101, "="&amp;Calculations!$A15, Raw!$BX$2:$BX$101, "&gt;"&amp;0), 0)</f>
        <v>0.41417752590463652</v>
      </c>
      <c r="BF15" s="2">
        <f>IFERROR(SUMIFS(Raw!$BX$2:$BX$101, Raw!BE$2:BE$101, "="&amp;Calculations!$A15, Raw!$BX$2:$BX$101, "&gt;"&amp;0)/COUNTIFS(Raw!BE$2:BE$101, "="&amp;Calculations!$A15, Raw!$BX$2:$BX$101, "&gt;"&amp;0), 0)</f>
        <v>0.51751531888114055</v>
      </c>
      <c r="BG15" s="2">
        <f>IFERROR(SUMIFS(Raw!$BX$2:$BX$101, Raw!BF$2:BF$101, "="&amp;Calculations!$A15, Raw!$BX$2:$BX$101, "&gt;"&amp;0)/COUNTIFS(Raw!BF$2:BF$101, "="&amp;Calculations!$A15, Raw!$BX$2:$BX$101, "&gt;"&amp;0), 0)</f>
        <v>0.35455790222291167</v>
      </c>
      <c r="BH15" s="2">
        <f>IFERROR(SUMIFS(Raw!$BX$2:$BX$101, Raw!BG$2:BG$101, "="&amp;Calculations!$A15, Raw!$BX$2:$BX$101, "&gt;"&amp;0)/COUNTIFS(Raw!BG$2:BG$101, "="&amp;Calculations!$A15, Raw!$BX$2:$BX$101, "&gt;"&amp;0), 0)</f>
        <v>0.40782090129815701</v>
      </c>
      <c r="BI15" s="2">
        <f>IFERROR(SUMIFS(Raw!$BX$2:$BX$101, Raw!BH$2:BH$101, "="&amp;Calculations!$A15, Raw!$BX$2:$BX$101, "&gt;"&amp;0)/COUNTIFS(Raw!BH$2:BH$101, "="&amp;Calculations!$A15, Raw!$BX$2:$BX$101, "&gt;"&amp;0), 0)</f>
        <v>0.40374335594444793</v>
      </c>
      <c r="BJ15" s="2">
        <f>IFERROR(SUMIFS(Raw!$BX$2:$BX$101, Raw!BI$2:BI$101, "="&amp;Calculations!$A15, Raw!$BX$2:$BX$101, "&gt;"&amp;0)/COUNTIFS(Raw!BI$2:BI$101, "="&amp;Calculations!$A15, Raw!$BX$2:$BX$101, "&gt;"&amp;0), 0)</f>
        <v>0.44252617282444356</v>
      </c>
      <c r="BK15" s="2">
        <f>IFERROR(SUMIFS(Raw!$BX$2:$BX$101, Raw!BJ$2:BJ$101, "="&amp;Calculations!$A15, Raw!$BX$2:$BX$101, "&gt;"&amp;0)/COUNTIFS(Raw!BJ$2:BJ$101, "="&amp;Calculations!$A15, Raw!$BX$2:$BX$101, "&gt;"&amp;0), 0)</f>
        <v>0.37060920500841765</v>
      </c>
      <c r="BL15" s="2"/>
      <c r="BM15" s="2"/>
      <c r="BN15" s="2"/>
      <c r="BO15" s="2">
        <f>IFERROR(SUMIFS(Raw!$BX$2:$BX$101, Raw!#REF!, "="&amp;Calculations!$A15, Raw!$BX$2:$BX$101, "&gt;"&amp;0)/COUNTIFS(Raw!#REF!, "="&amp;Calculations!$A15, Raw!$BX$2:$BX$101, "&gt;"&amp;0), 0)</f>
        <v>0</v>
      </c>
      <c r="BP15" s="2">
        <f>IFERROR(SUMIFS(Raw!$BX$2:$BX$101, Raw!#REF!, "="&amp;Calculations!$A15, Raw!$BX$2:$BX$101, "&gt;"&amp;0)/COUNTIFS(Raw!#REF!, "="&amp;Calculations!$A15, Raw!$BX$2:$BX$101, "&gt;"&amp;0), 0)</f>
        <v>0</v>
      </c>
      <c r="BQ15" s="2">
        <f>IFERROR(SUMIFS(Raw!$BX$2:$BX$101, Raw!#REF!, "="&amp;Calculations!$A15, Raw!$BX$2:$BX$101, "&gt;"&amp;0)/COUNTIFS(Raw!#REF!, "="&amp;Calculations!$A15, Raw!$BX$2:$BX$101, "&gt;"&amp;0), 0)</f>
        <v>0</v>
      </c>
      <c r="BR15" s="2">
        <f>IFERROR(SUMIFS(Raw!$BX$2:$BX$101, Raw!#REF!, "="&amp;Calculations!$A15, Raw!$BX$2:$BX$101, "&gt;"&amp;0)/COUNTIFS(Raw!#REF!, "="&amp;Calculations!$A15, Raw!$BX$2:$BX$101, "&gt;"&amp;0), 0)</f>
        <v>0</v>
      </c>
      <c r="BS15" s="2">
        <f>IFERROR(SUMIFS(Raw!$BX$2:$BX$101, Raw!#REF!, "="&amp;Calculations!$A15, Raw!$BX$2:$BX$101, "&gt;"&amp;0)/COUNTIFS(Raw!#REF!, "="&amp;Calculations!$A15, Raw!$BX$2:$BX$101, "&gt;"&amp;0), 0)</f>
        <v>0</v>
      </c>
      <c r="BT15" s="2">
        <f>IFERROR(SUMIFS(Raw!$BX$2:$BX$101, Raw!#REF!, "="&amp;Calculations!$A15, Raw!$BX$2:$BX$101, "&gt;"&amp;0)/COUNTIFS(Raw!#REF!, "="&amp;Calculations!$A15, Raw!$BX$2:$BX$101, "&gt;"&amp;0), 0)</f>
        <v>0</v>
      </c>
      <c r="BU15" s="2">
        <f>IFERROR(SUMIFS(Raw!$BX$2:$BX$101, Raw!#REF!, "="&amp;Calculations!$A15, Raw!$BX$2:$BX$101, "&gt;"&amp;0)/COUNTIFS(Raw!#REF!, "="&amp;Calculations!$A15, Raw!$BX$2:$BX$101, "&gt;"&amp;0), 0)</f>
        <v>0</v>
      </c>
      <c r="BV15" s="2">
        <f>IFERROR(SUMIFS(Raw!$BX$2:$BX$101, Raw!#REF!, "="&amp;Calculations!$A15, Raw!$BX$2:$BX$101, "&gt;"&amp;0)/COUNTIFS(Raw!#REF!, "="&amp;Calculations!$A15, Raw!$BX$2:$BX$101, "&gt;"&amp;0), 0)</f>
        <v>0</v>
      </c>
      <c r="BW15" s="2">
        <f>IFERROR(SUMIFS(Raw!$BX$2:$BX$101, Raw!#REF!, "="&amp;Calculations!$A15, Raw!$BX$2:$BX$101, "&gt;"&amp;0)/COUNTIFS(Raw!#REF!, "="&amp;Calculations!$A15, Raw!$BX$2:$BX$101, "&gt;"&amp;0), 0)</f>
        <v>0</v>
      </c>
      <c r="BX15" s="2">
        <f>IFERROR(SUMIFS(Raw!$BX$2:$BX$101, Raw!#REF!, "="&amp;Calculations!$A15, Raw!$BX$2:$BX$101, "&gt;"&amp;0)/COUNTIFS(Raw!#REF!, "="&amp;Calculations!$A15, Raw!$BX$2:$BX$101, "&gt;"&amp;0), 0)</f>
        <v>0</v>
      </c>
      <c r="BY15" s="2"/>
      <c r="BZ15" s="2"/>
      <c r="CA15" s="2"/>
      <c r="CB15" s="2">
        <f>IFERROR(SUMIFS(Raw!$BX$2:$BX$101, Raw!#REF!, "="&amp;Calculations!$A15, Raw!$BX$2:$BX$101, "&gt;"&amp;0)/COUNTIFS(Raw!#REF!, "="&amp;Calculations!$A15, Raw!$BX$2:$BX$101, "&gt;"&amp;0), 0)</f>
        <v>0</v>
      </c>
      <c r="CC15" s="2">
        <f>IFERROR(SUMIFS(Raw!$BX$2:$BX$101, Raw!#REF!, "="&amp;Calculations!$A15, Raw!$BX$2:$BX$101, "&gt;"&amp;0)/COUNTIFS(Raw!#REF!, "="&amp;Calculations!$A15, Raw!$BX$2:$BX$101, "&gt;"&amp;0), 0)</f>
        <v>0</v>
      </c>
      <c r="CD15" s="2">
        <f>IFERROR(SUMIFS(Raw!$BX$2:$BX$101, Raw!#REF!, "="&amp;Calculations!$A15, Raw!$BX$2:$BX$101, "&gt;"&amp;0)/COUNTIFS(Raw!#REF!, "="&amp;Calculations!$A15, Raw!$BX$2:$BX$101, "&gt;"&amp;0), 0)</f>
        <v>0</v>
      </c>
      <c r="CE15" s="2">
        <f>IFERROR(SUMIFS(Raw!$BX$2:$BX$101, Raw!#REF!, "="&amp;Calculations!$A15, Raw!$BX$2:$BX$101, "&gt;"&amp;0)/COUNTIFS(Raw!#REF!, "="&amp;Calculations!$A15, Raw!$BX$2:$BX$101, "&gt;"&amp;0), 0)</f>
        <v>0</v>
      </c>
      <c r="CF15" s="2">
        <f>IFERROR(SUMIFS(Raw!$BX$2:$BX$101, Raw!#REF!, "="&amp;Calculations!$A15, Raw!$BX$2:$BX$101, "&gt;"&amp;0)/COUNTIFS(Raw!#REF!, "="&amp;Calculations!$A15, Raw!$BX$2:$BX$101, "&gt;"&amp;0), 0)</f>
        <v>0</v>
      </c>
      <c r="CG15" s="2">
        <f>IFERROR(SUMIFS(Raw!$BX$2:$BX$101, Raw!#REF!, "="&amp;Calculations!$A15, Raw!$BX$2:$BX$101, "&gt;"&amp;0)/COUNTIFS(Raw!#REF!, "="&amp;Calculations!$A15, Raw!$BX$2:$BX$101, "&gt;"&amp;0), 0)</f>
        <v>0</v>
      </c>
      <c r="CH15" s="2">
        <f>IFERROR(SUMIFS(Raw!$BX$2:$BX$101, Raw!#REF!, "="&amp;Calculations!$A15, Raw!$BX$2:$BX$101, "&gt;"&amp;0)/COUNTIFS(Raw!#REF!, "="&amp;Calculations!$A15, Raw!$BX$2:$BX$101, "&gt;"&amp;0), 0)</f>
        <v>0</v>
      </c>
      <c r="CI15" s="2">
        <f>IFERROR(SUMIFS(Raw!$BX$2:$BX$101, Raw!#REF!, "="&amp;Calculations!$A15, Raw!$BX$2:$BX$101, "&gt;"&amp;0)/COUNTIFS(Raw!#REF!, "="&amp;Calculations!$A15, Raw!$BX$2:$BX$101, "&gt;"&amp;0), 0)</f>
        <v>0</v>
      </c>
      <c r="CJ15" s="2">
        <f>IFERROR(SUMIFS(Raw!$BX$2:$BX$101, Raw!#REF!, "="&amp;Calculations!$A15, Raw!$BX$2:$BX$101, "&gt;"&amp;0)/COUNTIFS(Raw!#REF!, "="&amp;Calculations!$A15, Raw!$BX$2:$BX$101, "&gt;"&amp;0), 0)</f>
        <v>0</v>
      </c>
      <c r="CK15" s="2">
        <f>IFERROR(SUMIFS(Raw!$BX$2:$BX$101, Raw!#REF!, "="&amp;Calculations!$A15, Raw!$BX$2:$BX$101, "&gt;"&amp;0)/COUNTIFS(Raw!#REF!, "="&amp;Calculations!$A15, Raw!$BX$2:$BX$101, "&gt;"&amp;0), 0)</f>
        <v>0</v>
      </c>
      <c r="CL15" s="2"/>
      <c r="CM15" s="2"/>
      <c r="CN15" s="2"/>
      <c r="CO15" s="2">
        <f>IFERROR(SUMIFS(Raw!$BX$2:$BX$101, Raw!#REF!, "="&amp;Calculations!$A15, Raw!$BX$2:$BX$101, "&gt;"&amp;0)/COUNTIFS(Raw!#REF!, "="&amp;Calculations!$A15, Raw!$BX$2:$BX$101, "&gt;"&amp;0), 0)</f>
        <v>0</v>
      </c>
      <c r="CP15" s="2">
        <f>IFERROR(SUMIFS(Raw!$BX$2:$BX$101, Raw!#REF!, "="&amp;Calculations!$A15, Raw!$BX$2:$BX$101, "&gt;"&amp;0)/COUNTIFS(Raw!#REF!, "="&amp;Calculations!$A15, Raw!$BX$2:$BX$101, "&gt;"&amp;0), 0)</f>
        <v>0</v>
      </c>
      <c r="CQ15" s="2">
        <f>IFERROR(SUMIFS(Raw!$BX$2:$BX$101, Raw!#REF!, "="&amp;Calculations!$A15, Raw!$BX$2:$BX$101, "&gt;"&amp;0)/COUNTIFS(Raw!#REF!, "="&amp;Calculations!$A15, Raw!$BX$2:$BX$101, "&gt;"&amp;0), 0)</f>
        <v>0</v>
      </c>
      <c r="CR15" s="2">
        <f>IFERROR(SUMIFS(Raw!$BX$2:$BX$101, Raw!#REF!, "="&amp;Calculations!$A15, Raw!$BX$2:$BX$101, "&gt;"&amp;0)/COUNTIFS(Raw!#REF!, "="&amp;Calculations!$A15, Raw!$BX$2:$BX$101, "&gt;"&amp;0), 0)</f>
        <v>0</v>
      </c>
      <c r="CS15" s="2">
        <f>IFERROR(SUMIFS(Raw!$BX$2:$BX$101, Raw!#REF!, "="&amp;Calculations!$A15, Raw!$BX$2:$BX$101, "&gt;"&amp;0)/COUNTIFS(Raw!#REF!, "="&amp;Calculations!$A15, Raw!$BX$2:$BX$101, "&gt;"&amp;0), 0)</f>
        <v>0</v>
      </c>
      <c r="CT15" s="2">
        <f>IFERROR(SUMIFS(Raw!$BX$2:$BX$101, Raw!#REF!, "="&amp;Calculations!$A15, Raw!$BX$2:$BX$101, "&gt;"&amp;0)/COUNTIFS(Raw!#REF!, "="&amp;Calculations!$A15, Raw!$BX$2:$BX$101, "&gt;"&amp;0), 0)</f>
        <v>0</v>
      </c>
      <c r="CU15" s="2">
        <f>IFERROR(SUMIFS(Raw!$BX$2:$BX$101, Raw!#REF!, "="&amp;Calculations!$A15, Raw!$BX$2:$BX$101, "&gt;"&amp;0)/COUNTIFS(Raw!#REF!, "="&amp;Calculations!$A15, Raw!$BX$2:$BX$101, "&gt;"&amp;0), 0)</f>
        <v>0</v>
      </c>
      <c r="CV15" s="2">
        <f>IFERROR(SUMIFS(Raw!$BX$2:$BX$101, Raw!#REF!, "="&amp;Calculations!$A15, Raw!$BX$2:$BX$101, "&gt;"&amp;0)/COUNTIFS(Raw!#REF!, "="&amp;Calculations!$A15, Raw!$BX$2:$BX$101, "&gt;"&amp;0), 0)</f>
        <v>0</v>
      </c>
      <c r="CW15" s="2">
        <f>IFERROR(SUMIFS(Raw!$BX$2:$BX$101, Raw!#REF!, "="&amp;Calculations!$A15, Raw!$BX$2:$BX$101, "&gt;"&amp;0)/COUNTIFS(Raw!#REF!, "="&amp;Calculations!$A15, Raw!$BX$2:$BX$101, "&gt;"&amp;0), 0)</f>
        <v>0</v>
      </c>
      <c r="CX15" s="2">
        <f>IFERROR(SUMIFS(Raw!$BX$2:$BX$101, Raw!#REF!, "="&amp;Calculations!$A15, Raw!$BX$2:$BX$101, "&gt;"&amp;0)/COUNTIFS(Raw!#REF!, "="&amp;Calculations!$A15, Raw!$BX$2:$BX$101, "&gt;"&amp;0), 0)</f>
        <v>0</v>
      </c>
      <c r="CY15" s="2"/>
      <c r="CZ15" s="2"/>
      <c r="DA15" s="2"/>
      <c r="DB15" s="2">
        <f>IFERROR(SUMIFS(Raw!$BX$2:$BX$101, Raw!#REF!, "="&amp;Calculations!$A15, Raw!$BX$2:$BX$101, "&gt;"&amp;0)/COUNTIFS(Raw!#REF!, "="&amp;Calculations!$A15, Raw!$BX$2:$BX$101, "&gt;"&amp;0), 0)</f>
        <v>0</v>
      </c>
      <c r="DC15" s="2">
        <f>IFERROR(SUMIFS(Raw!$BX$2:$BX$101, Raw!#REF!, "="&amp;Calculations!$A15, Raw!$BX$2:$BX$101, "&gt;"&amp;0)/COUNTIFS(Raw!#REF!, "="&amp;Calculations!$A15, Raw!$BX$2:$BX$101, "&gt;"&amp;0), 0)</f>
        <v>0</v>
      </c>
      <c r="DD15" s="2">
        <f>IFERROR(SUMIFS(Raw!$BX$2:$BX$101, Raw!#REF!, "="&amp;Calculations!$A15, Raw!$BX$2:$BX$101, "&gt;"&amp;0)/COUNTIFS(Raw!#REF!, "="&amp;Calculations!$A15, Raw!$BX$2:$BX$101, "&gt;"&amp;0), 0)</f>
        <v>0</v>
      </c>
      <c r="DE15" s="2">
        <f>IFERROR(SUMIFS(Raw!$BX$2:$BX$101, Raw!#REF!, "="&amp;Calculations!$A15, Raw!$BX$2:$BX$101, "&gt;"&amp;0)/COUNTIFS(Raw!#REF!, "="&amp;Calculations!$A15, Raw!$BX$2:$BX$101, "&gt;"&amp;0), 0)</f>
        <v>0</v>
      </c>
      <c r="DF15" s="2">
        <f>IFERROR(SUMIFS(Raw!$BX$2:$BX$101, Raw!#REF!, "="&amp;Calculations!$A15, Raw!$BX$2:$BX$101, "&gt;"&amp;0)/COUNTIFS(Raw!#REF!, "="&amp;Calculations!$A15, Raw!$BX$2:$BX$101, "&gt;"&amp;0), 0)</f>
        <v>0</v>
      </c>
      <c r="DG15" s="2">
        <f>IFERROR(SUMIFS(Raw!$BX$2:$BX$101, Raw!#REF!, "="&amp;Calculations!$A15, Raw!$BX$2:$BX$101, "&gt;"&amp;0)/COUNTIFS(Raw!#REF!, "="&amp;Calculations!$A15, Raw!$BX$2:$BX$101, "&gt;"&amp;0), 0)</f>
        <v>0</v>
      </c>
      <c r="DH15" s="2">
        <f>IFERROR(SUMIFS(Raw!$BX$2:$BX$101, Raw!#REF!, "="&amp;Calculations!$A15, Raw!$BX$2:$BX$101, "&gt;"&amp;0)/COUNTIFS(Raw!#REF!, "="&amp;Calculations!$A15, Raw!$BX$2:$BX$101, "&gt;"&amp;0), 0)</f>
        <v>0</v>
      </c>
      <c r="DI15" s="2">
        <f>IFERROR(SUMIFS(Raw!$BX$2:$BX$101, Raw!#REF!, "="&amp;Calculations!$A15, Raw!$BX$2:$BX$101, "&gt;"&amp;0)/COUNTIFS(Raw!#REF!, "="&amp;Calculations!$A15, Raw!$BX$2:$BX$101, "&gt;"&amp;0), 0)</f>
        <v>0</v>
      </c>
      <c r="DJ15" s="2">
        <f>IFERROR(SUMIFS(Raw!$BX$2:$BX$101, Raw!#REF!, "="&amp;Calculations!$A15, Raw!$BX$2:$BX$101, "&gt;"&amp;0)/COUNTIFS(Raw!#REF!, "="&amp;Calculations!$A15, Raw!$BX$2:$BX$101, "&gt;"&amp;0), 0)</f>
        <v>0</v>
      </c>
      <c r="DK15" s="2">
        <f>IFERROR(SUMIFS(Raw!$BX$2:$BX$101, Raw!#REF!, "="&amp;Calculations!$A15, Raw!$BX$2:$BX$101, "&gt;"&amp;0)/COUNTIFS(Raw!#REF!, "="&amp;Calculations!$A15, Raw!$BX$2:$BX$101, "&gt;"&amp;0), 0)</f>
        <v>0</v>
      </c>
      <c r="DL15" s="2"/>
      <c r="DM15" s="2"/>
      <c r="DN15" s="2"/>
      <c r="DO15" s="2">
        <f>IFERROR(SUMIFS(Raw!$BX$2:$BX$101, Raw!#REF!, "="&amp;Calculations!$A15, Raw!$BX$2:$BX$101, "&gt;"&amp;0)/COUNTIFS(Raw!#REF!, "="&amp;Calculations!$A15, Raw!$BX$2:$BX$101, "&gt;"&amp;0), 0)</f>
        <v>0</v>
      </c>
      <c r="DP15" s="2">
        <f>IFERROR(SUMIFS(Raw!$BX$2:$BX$101, Raw!#REF!, "="&amp;Calculations!$A15, Raw!$BX$2:$BX$101, "&gt;"&amp;0)/COUNTIFS(Raw!#REF!, "="&amp;Calculations!$A15, Raw!$BX$2:$BX$101, "&gt;"&amp;0), 0)</f>
        <v>0</v>
      </c>
      <c r="DQ15" s="2">
        <f>IFERROR(SUMIFS(Raw!$BX$2:$BX$101, Raw!#REF!, "="&amp;Calculations!$A15, Raw!$BX$2:$BX$101, "&gt;"&amp;0)/COUNTIFS(Raw!#REF!, "="&amp;Calculations!$A15, Raw!$BX$2:$BX$101, "&gt;"&amp;0), 0)</f>
        <v>0</v>
      </c>
      <c r="DR15" s="2">
        <f>IFERROR(SUMIFS(Raw!$BX$2:$BX$101, Raw!#REF!, "="&amp;Calculations!$A15, Raw!$BX$2:$BX$101, "&gt;"&amp;0)/COUNTIFS(Raw!#REF!, "="&amp;Calculations!$A15, Raw!$BX$2:$BX$101, "&gt;"&amp;0), 0)</f>
        <v>0</v>
      </c>
      <c r="DS15" s="2">
        <f>IFERROR(SUMIFS(Raw!$BX$2:$BX$101, Raw!#REF!, "="&amp;Calculations!$A15, Raw!$BX$2:$BX$101, "&gt;"&amp;0)/COUNTIFS(Raw!#REF!, "="&amp;Calculations!$A15, Raw!$BX$2:$BX$101, "&gt;"&amp;0), 0)</f>
        <v>0</v>
      </c>
      <c r="DT15" s="2">
        <f>IFERROR(SUMIFS(Raw!$BX$2:$BX$101, Raw!#REF!, "="&amp;Calculations!$A15, Raw!$BX$2:$BX$101, "&gt;"&amp;0)/COUNTIFS(Raw!#REF!, "="&amp;Calculations!$A15, Raw!$BX$2:$BX$101, "&gt;"&amp;0), 0)</f>
        <v>0</v>
      </c>
      <c r="DU15" s="2">
        <f>IFERROR(SUMIFS(Raw!$BX$2:$BX$101, Raw!#REF!, "="&amp;Calculations!$A15, Raw!$BX$2:$BX$101, "&gt;"&amp;0)/COUNTIFS(Raw!#REF!, "="&amp;Calculations!$A15, Raw!$BX$2:$BX$101, "&gt;"&amp;0), 0)</f>
        <v>0</v>
      </c>
      <c r="DV15" s="2">
        <f>IFERROR(SUMIFS(Raw!$BX$2:$BX$101, Raw!#REF!, "="&amp;Calculations!$A15, Raw!$BX$2:$BX$101, "&gt;"&amp;0)/COUNTIFS(Raw!#REF!, "="&amp;Calculations!$A15, Raw!$BX$2:$BX$101, "&gt;"&amp;0), 0)</f>
        <v>0</v>
      </c>
      <c r="DW15" s="2">
        <f>IFERROR(SUMIFS(Raw!$BX$2:$BX$101, Raw!#REF!, "="&amp;Calculations!$A15, Raw!$BX$2:$BX$101, "&gt;"&amp;0)/COUNTIFS(Raw!#REF!, "="&amp;Calculations!$A15, Raw!$BX$2:$BX$101, "&gt;"&amp;0), 0)</f>
        <v>0</v>
      </c>
      <c r="DX15" s="2">
        <f>IFERROR(SUMIFS(Raw!$BX$2:$BX$101, Raw!#REF!, "="&amp;Calculations!$A15, Raw!$BX$2:$BX$101, "&gt;"&amp;0)/COUNTIFS(Raw!#REF!, "="&amp;Calculations!$A15, Raw!$BX$2:$BX$101, "&gt;"&amp;0), 0)</f>
        <v>0</v>
      </c>
      <c r="DY15" s="2"/>
      <c r="DZ15" s="2"/>
      <c r="EA15" s="2"/>
      <c r="EB15" s="2">
        <f>IFERROR(SUMIFS(Raw!$BX$2:$BX$101, Raw!#REF!, "="&amp;Calculations!$A15, Raw!$BX$2:$BX$101, "&gt;"&amp;0)/COUNTIFS(Raw!#REF!, "="&amp;Calculations!$A15, Raw!$BX$2:$BX$101, "&gt;"&amp;0), 0)</f>
        <v>0</v>
      </c>
      <c r="EC15" s="2">
        <f>IFERROR(SUMIFS(Raw!$BX$2:$BX$101, Raw!#REF!, "="&amp;Calculations!$A15, Raw!$BX$2:$BX$101, "&gt;"&amp;0)/COUNTIFS(Raw!#REF!, "="&amp;Calculations!$A15, Raw!$BX$2:$BX$101, "&gt;"&amp;0), 0)</f>
        <v>0</v>
      </c>
      <c r="ED15" s="2">
        <f>IFERROR(SUMIFS(Raw!$BX$2:$BX$101, Raw!#REF!, "="&amp;Calculations!$A15, Raw!$BX$2:$BX$101, "&gt;"&amp;0)/COUNTIFS(Raw!#REF!, "="&amp;Calculations!$A15, Raw!$BX$2:$BX$101, "&gt;"&amp;0), 0)</f>
        <v>0</v>
      </c>
      <c r="EE15" s="2">
        <f>IFERROR(SUMIFS(Raw!$BX$2:$BX$101, Raw!#REF!, "="&amp;Calculations!$A15, Raw!$BX$2:$BX$101, "&gt;"&amp;0)/COUNTIFS(Raw!#REF!, "="&amp;Calculations!$A15, Raw!$BX$2:$BX$101, "&gt;"&amp;0), 0)</f>
        <v>0</v>
      </c>
      <c r="EF15" s="2">
        <f>IFERROR(SUMIFS(Raw!$BX$2:$BX$101, Raw!#REF!, "="&amp;Calculations!$A15, Raw!$BX$2:$BX$101, "&gt;"&amp;0)/COUNTIFS(Raw!#REF!, "="&amp;Calculations!$A15, Raw!$BX$2:$BX$101, "&gt;"&amp;0), 0)</f>
        <v>0</v>
      </c>
      <c r="EG15" s="2">
        <f>IFERROR(SUMIFS(Raw!$BX$2:$BX$101, Raw!#REF!, "="&amp;Calculations!$A15, Raw!$BX$2:$BX$101, "&gt;"&amp;0)/COUNTIFS(Raw!#REF!, "="&amp;Calculations!$A15, Raw!$BX$2:$BX$101, "&gt;"&amp;0), 0)</f>
        <v>0</v>
      </c>
      <c r="EH15" s="2">
        <f>IFERROR(SUMIFS(Raw!$BX$2:$BX$101, Raw!#REF!, "="&amp;Calculations!$A15, Raw!$BX$2:$BX$101, "&gt;"&amp;0)/COUNTIFS(Raw!#REF!, "="&amp;Calculations!$A15, Raw!$BX$2:$BX$101, "&gt;"&amp;0), 0)</f>
        <v>0</v>
      </c>
      <c r="EI15" s="2">
        <f>IFERROR(SUMIFS(Raw!$BX$2:$BX$101, Raw!#REF!, "="&amp;Calculations!$A15, Raw!$BX$2:$BX$101, "&gt;"&amp;0)/COUNTIFS(Raw!#REF!, "="&amp;Calculations!$A15, Raw!$BX$2:$BX$101, "&gt;"&amp;0), 0)</f>
        <v>0</v>
      </c>
      <c r="EJ15" s="2">
        <f>IFERROR(SUMIFS(Raw!$BX$2:$BX$101, Raw!#REF!, "="&amp;Calculations!$A15, Raw!$BX$2:$BX$101, "&gt;"&amp;0)/COUNTIFS(Raw!#REF!, "="&amp;Calculations!$A15, Raw!$BX$2:$BX$101, "&gt;"&amp;0), 0)</f>
        <v>0</v>
      </c>
      <c r="EK15" s="2">
        <f>IFERROR(SUMIFS(Raw!$BX$2:$BX$101, Raw!#REF!, "="&amp;Calculations!$A15, Raw!$BX$2:$BX$101, "&gt;"&amp;0)/COUNTIFS(Raw!#REF!, "="&amp;Calculations!$A15, Raw!$BX$2:$BX$101, "&gt;"&amp;0), 0)</f>
        <v>0</v>
      </c>
      <c r="EL15" s="2"/>
      <c r="EM15" s="2"/>
      <c r="EN15" s="2"/>
      <c r="EO15" s="2">
        <f>IFERROR(SUMIFS(Raw!$BX$2:$BX$101, Raw!#REF!, "="&amp;Calculations!$A15, Raw!$BX$2:$BX$101, "&gt;"&amp;0)/COUNTIFS(Raw!#REF!, "="&amp;Calculations!$A15, Raw!$BX$2:$BX$101, "&gt;"&amp;0), 0)</f>
        <v>0</v>
      </c>
      <c r="EP15" s="2">
        <f>IFERROR(SUMIFS(Raw!$BX$2:$BX$101, Raw!#REF!, "="&amp;Calculations!$A15, Raw!$BX$2:$BX$101, "&gt;"&amp;0)/COUNTIFS(Raw!#REF!, "="&amp;Calculations!$A15, Raw!$BX$2:$BX$101, "&gt;"&amp;0), 0)</f>
        <v>0</v>
      </c>
      <c r="EQ15" s="2">
        <f>IFERROR(SUMIFS(Raw!$BX$2:$BX$101, Raw!#REF!, "="&amp;Calculations!$A15, Raw!$BX$2:$BX$101, "&gt;"&amp;0)/COUNTIFS(Raw!#REF!, "="&amp;Calculations!$A15, Raw!$BX$2:$BX$101, "&gt;"&amp;0), 0)</f>
        <v>0</v>
      </c>
      <c r="ER15" s="2">
        <f>IFERROR(SUMIFS(Raw!$BX$2:$BX$101, Raw!#REF!, "="&amp;Calculations!$A15, Raw!$BX$2:$BX$101, "&gt;"&amp;0)/COUNTIFS(Raw!#REF!, "="&amp;Calculations!$A15, Raw!$BX$2:$BX$101, "&gt;"&amp;0), 0)</f>
        <v>0</v>
      </c>
      <c r="ES15" s="2">
        <f>IFERROR(SUMIFS(Raw!$BX$2:$BX$101, Raw!#REF!, "="&amp;Calculations!$A15, Raw!$BX$2:$BX$101, "&gt;"&amp;0)/COUNTIFS(Raw!#REF!, "="&amp;Calculations!$A15, Raw!$BX$2:$BX$101, "&gt;"&amp;0), 0)</f>
        <v>0</v>
      </c>
      <c r="ET15" s="2">
        <f>IFERROR(SUMIFS(Raw!$BX$2:$BX$101, Raw!#REF!, "="&amp;Calculations!$A15, Raw!$BX$2:$BX$101, "&gt;"&amp;0)/COUNTIFS(Raw!#REF!, "="&amp;Calculations!$A15, Raw!$BX$2:$BX$101, "&gt;"&amp;0), 0)</f>
        <v>0</v>
      </c>
      <c r="EU15" s="2">
        <f>IFERROR(SUMIFS(Raw!$BX$2:$BX$101, Raw!#REF!, "="&amp;Calculations!$A15, Raw!$BX$2:$BX$101, "&gt;"&amp;0)/COUNTIFS(Raw!#REF!, "="&amp;Calculations!$A15, Raw!$BX$2:$BX$101, "&gt;"&amp;0), 0)</f>
        <v>0</v>
      </c>
      <c r="EV15" s="2">
        <f>IFERROR(SUMIFS(Raw!$BX$2:$BX$101, Raw!#REF!, "="&amp;Calculations!$A15, Raw!$BX$2:$BX$101, "&gt;"&amp;0)/COUNTIFS(Raw!#REF!, "="&amp;Calculations!$A15, Raw!$BX$2:$BX$101, "&gt;"&amp;0), 0)</f>
        <v>0</v>
      </c>
      <c r="EW15" s="2">
        <f>IFERROR(SUMIFS(Raw!$BX$2:$BX$101, Raw!#REF!, "="&amp;Calculations!$A15, Raw!$BX$2:$BX$101, "&gt;"&amp;0)/COUNTIFS(Raw!#REF!, "="&amp;Calculations!$A15, Raw!$BX$2:$BX$101, "&gt;"&amp;0), 0)</f>
        <v>0</v>
      </c>
      <c r="EX15" s="2">
        <f>IFERROR(SUMIFS(Raw!$BX$2:$BX$101, Raw!#REF!, "="&amp;Calculations!$A15, Raw!$BX$2:$BX$101, "&gt;"&amp;0)/COUNTIFS(Raw!#REF!, "="&amp;Calculations!$A15, Raw!$BX$2:$BX$101, "&gt;"&amp;0), 0)</f>
        <v>0</v>
      </c>
      <c r="EY15" s="2"/>
      <c r="EZ15" s="2"/>
      <c r="FA15" s="2"/>
      <c r="FB15" s="2">
        <f>IFERROR(SUMIFS(Raw!$BX$2:$BX$101, Raw!#REF!, "="&amp;Calculations!$A15, Raw!$BX$2:$BX$101, "&gt;"&amp;0)/COUNTIFS(Raw!#REF!, "="&amp;Calculations!$A15, Raw!$BX$2:$BX$101, "&gt;"&amp;0), 0)</f>
        <v>0</v>
      </c>
      <c r="FC15" s="2">
        <f>IFERROR(SUMIFS(Raw!$BX$2:$BX$101, Raw!#REF!, "="&amp;Calculations!$A15, Raw!$BX$2:$BX$101, "&gt;"&amp;0)/COUNTIFS(Raw!#REF!, "="&amp;Calculations!$A15, Raw!$BX$2:$BX$101, "&gt;"&amp;0), 0)</f>
        <v>0</v>
      </c>
      <c r="FD15" s="2">
        <f>IFERROR(SUMIFS(Raw!$BX$2:$BX$101, Raw!#REF!, "="&amp;Calculations!$A15, Raw!$BX$2:$BX$101, "&gt;"&amp;0)/COUNTIFS(Raw!#REF!, "="&amp;Calculations!$A15, Raw!$BX$2:$BX$101, "&gt;"&amp;0), 0)</f>
        <v>0</v>
      </c>
      <c r="FE15" s="2">
        <f>IFERROR(SUMIFS(Raw!$BX$2:$BX$101, Raw!#REF!, "="&amp;Calculations!$A15, Raw!$BX$2:$BX$101, "&gt;"&amp;0)/COUNTIFS(Raw!#REF!, "="&amp;Calculations!$A15, Raw!$BX$2:$BX$101, "&gt;"&amp;0), 0)</f>
        <v>0</v>
      </c>
      <c r="FF15" s="2">
        <f>IFERROR(SUMIFS(Raw!$BX$2:$BX$101, Raw!#REF!, "="&amp;Calculations!$A15, Raw!$BX$2:$BX$101, "&gt;"&amp;0)/COUNTIFS(Raw!#REF!, "="&amp;Calculations!$A15, Raw!$BX$2:$BX$101, "&gt;"&amp;0), 0)</f>
        <v>0</v>
      </c>
      <c r="FG15" s="2">
        <f>IFERROR(SUMIFS(Raw!$BX$2:$BX$101, Raw!#REF!, "="&amp;Calculations!$A15, Raw!$BX$2:$BX$101, "&gt;"&amp;0)/COUNTIFS(Raw!#REF!, "="&amp;Calculations!$A15, Raw!$BX$2:$BX$101, "&gt;"&amp;0), 0)</f>
        <v>0</v>
      </c>
      <c r="FH15" s="2">
        <f>IFERROR(SUMIFS(Raw!$BX$2:$BX$101, Raw!#REF!, "="&amp;Calculations!$A15, Raw!$BX$2:$BX$101, "&gt;"&amp;0)/COUNTIFS(Raw!#REF!, "="&amp;Calculations!$A15, Raw!$BX$2:$BX$101, "&gt;"&amp;0), 0)</f>
        <v>0</v>
      </c>
      <c r="FI15" s="2">
        <f>IFERROR(SUMIFS(Raw!$BX$2:$BX$101, Raw!#REF!, "="&amp;Calculations!$A15, Raw!$BX$2:$BX$101, "&gt;"&amp;0)/COUNTIFS(Raw!#REF!, "="&amp;Calculations!$A15, Raw!$BX$2:$BX$101, "&gt;"&amp;0), 0)</f>
        <v>0</v>
      </c>
      <c r="FJ15" s="2">
        <f>IFERROR(SUMIFS(Raw!$BX$2:$BX$101, Raw!#REF!, "="&amp;Calculations!$A15, Raw!$BX$2:$BX$101, "&gt;"&amp;0)/COUNTIFS(Raw!#REF!, "="&amp;Calculations!$A15, Raw!$BX$2:$BX$101, "&gt;"&amp;0), 0)</f>
        <v>0</v>
      </c>
      <c r="FK15" s="2">
        <f>IFERROR(SUMIFS(Raw!$BX$2:$BX$101, Raw!#REF!, "="&amp;Calculations!$A15, Raw!$BX$2:$BX$101, "&gt;"&amp;0)/COUNTIFS(Raw!#REF!, "="&amp;Calculations!$A15, Raw!$BX$2:$BX$101, "&gt;"&amp;0), 0)</f>
        <v>0</v>
      </c>
      <c r="FL15" s="2"/>
      <c r="FM15" s="2"/>
      <c r="FN15" s="2"/>
      <c r="FO15" s="2">
        <f>IFERROR(SUMIFS(Raw!$BX$2:$BX$101, Raw!#REF!, "="&amp;Calculations!$A15, Raw!$BX$2:$BX$101, "&gt;"&amp;0)/COUNTIFS(Raw!#REF!, "="&amp;Calculations!$A15, Raw!$BX$2:$BX$101, "&gt;"&amp;0), 0)</f>
        <v>0</v>
      </c>
      <c r="FP15" s="2">
        <f>IFERROR(SUMIFS(Raw!$BX$2:$BX$101, Raw!#REF!, "="&amp;Calculations!$A15, Raw!$BX$2:$BX$101, "&gt;"&amp;0)/COUNTIFS(Raw!#REF!, "="&amp;Calculations!$A15, Raw!$BX$2:$BX$101, "&gt;"&amp;0), 0)</f>
        <v>0</v>
      </c>
      <c r="FQ15" s="2">
        <f>IFERROR(SUMIFS(Raw!$BX$2:$BX$101, Raw!#REF!, "="&amp;Calculations!$A15, Raw!$BX$2:$BX$101, "&gt;"&amp;0)/COUNTIFS(Raw!#REF!, "="&amp;Calculations!$A15, Raw!$BX$2:$BX$101, "&gt;"&amp;0), 0)</f>
        <v>0</v>
      </c>
      <c r="FR15" s="2">
        <f>IFERROR(SUMIFS(Raw!$BX$2:$BX$101, Raw!#REF!, "="&amp;Calculations!$A15, Raw!$BX$2:$BX$101, "&gt;"&amp;0)/COUNTIFS(Raw!#REF!, "="&amp;Calculations!$A15, Raw!$BX$2:$BX$101, "&gt;"&amp;0), 0)</f>
        <v>0</v>
      </c>
      <c r="FS15" s="2">
        <f>IFERROR(SUMIFS(Raw!$BX$2:$BX$101, Raw!#REF!, "="&amp;Calculations!$A15, Raw!$BX$2:$BX$101, "&gt;"&amp;0)/COUNTIFS(Raw!#REF!, "="&amp;Calculations!$A15, Raw!$BX$2:$BX$101, "&gt;"&amp;0), 0)</f>
        <v>0</v>
      </c>
      <c r="FT15" s="2">
        <f>IFERROR(SUMIFS(Raw!$BX$2:$BX$101, Raw!#REF!, "="&amp;Calculations!$A15, Raw!$BX$2:$BX$101, "&gt;"&amp;0)/COUNTIFS(Raw!#REF!, "="&amp;Calculations!$A15, Raw!$BX$2:$BX$101, "&gt;"&amp;0), 0)</f>
        <v>0</v>
      </c>
      <c r="FU15" s="2">
        <f>IFERROR(SUMIFS(Raw!$BX$2:$BX$101, Raw!#REF!, "="&amp;Calculations!$A15, Raw!$BX$2:$BX$101, "&gt;"&amp;0)/COUNTIFS(Raw!#REF!, "="&amp;Calculations!$A15, Raw!$BX$2:$BX$101, "&gt;"&amp;0), 0)</f>
        <v>0</v>
      </c>
      <c r="FV15" s="2">
        <f>IFERROR(SUMIFS(Raw!$BX$2:$BX$101, Raw!#REF!, "="&amp;Calculations!$A15, Raw!$BX$2:$BX$101, "&gt;"&amp;0)/COUNTIFS(Raw!#REF!, "="&amp;Calculations!$A15, Raw!$BX$2:$BX$101, "&gt;"&amp;0), 0)</f>
        <v>0</v>
      </c>
      <c r="FW15" s="2">
        <f>IFERROR(SUMIFS(Raw!$BX$2:$BX$101, Raw!#REF!, "="&amp;Calculations!$A15, Raw!$BX$2:$BX$101, "&gt;"&amp;0)/COUNTIFS(Raw!#REF!, "="&amp;Calculations!$A15, Raw!$BX$2:$BX$101, "&gt;"&amp;0), 0)</f>
        <v>0</v>
      </c>
      <c r="FX15" s="2">
        <f>IFERROR(SUMIFS(Raw!$BX$2:$BX$101, Raw!#REF!, "="&amp;Calculations!$A15, Raw!$BX$2:$BX$101, "&gt;"&amp;0)/COUNTIFS(Raw!#REF!, "="&amp;Calculations!$A15, Raw!$BX$2:$BX$101, "&gt;"&amp;0), 0)</f>
        <v>0</v>
      </c>
      <c r="FY15" s="2"/>
      <c r="FZ15" s="2"/>
      <c r="GA15" s="2"/>
      <c r="GB15" s="2">
        <f>IFERROR(SUMIFS(Raw!$BX$2:$BX$101, Raw!#REF!, "="&amp;Calculations!$A15, Raw!$BX$2:$BX$101, "&gt;"&amp;0)/COUNTIFS(Raw!#REF!, "="&amp;Calculations!$A15, Raw!$BX$2:$BX$101, "&gt;"&amp;0), 0)</f>
        <v>0</v>
      </c>
      <c r="GC15" s="2">
        <f>IFERROR(SUMIFS(Raw!$BX$2:$BX$101, Raw!#REF!, "="&amp;Calculations!$A15, Raw!$BX$2:$BX$101, "&gt;"&amp;0)/COUNTIFS(Raw!#REF!, "="&amp;Calculations!$A15, Raw!$BX$2:$BX$101, "&gt;"&amp;0), 0)</f>
        <v>0</v>
      </c>
      <c r="GD15" s="2">
        <f>IFERROR(SUMIFS(Raw!$BX$2:$BX$101, Raw!#REF!, "="&amp;Calculations!$A15, Raw!$BX$2:$BX$101, "&gt;"&amp;0)/COUNTIFS(Raw!#REF!, "="&amp;Calculations!$A15, Raw!$BX$2:$BX$101, "&gt;"&amp;0), 0)</f>
        <v>0</v>
      </c>
      <c r="GE15" s="2">
        <f>IFERROR(SUMIFS(Raw!$BX$2:$BX$101, Raw!#REF!, "="&amp;Calculations!$A15, Raw!$BX$2:$BX$101, "&gt;"&amp;0)/COUNTIFS(Raw!#REF!, "="&amp;Calculations!$A15, Raw!$BX$2:$BX$101, "&gt;"&amp;0), 0)</f>
        <v>0</v>
      </c>
      <c r="GF15" s="2">
        <f>IFERROR(SUMIFS(Raw!$BX$2:$BX$101, Raw!#REF!, "="&amp;Calculations!$A15, Raw!$BX$2:$BX$101, "&gt;"&amp;0)/COUNTIFS(Raw!#REF!, "="&amp;Calculations!$A15, Raw!$BX$2:$BX$101, "&gt;"&amp;0), 0)</f>
        <v>0</v>
      </c>
      <c r="GG15" s="2">
        <f>IFERROR(SUMIFS(Raw!$BX$2:$BX$101, Raw!#REF!, "="&amp;Calculations!$A15, Raw!$BX$2:$BX$101, "&gt;"&amp;0)/COUNTIFS(Raw!#REF!, "="&amp;Calculations!$A15, Raw!$BX$2:$BX$101, "&gt;"&amp;0), 0)</f>
        <v>0</v>
      </c>
      <c r="GH15" s="2">
        <f>IFERROR(SUMIFS(Raw!$BX$2:$BX$101, Raw!#REF!, "="&amp;Calculations!$A15, Raw!$BX$2:$BX$101, "&gt;"&amp;0)/COUNTIFS(Raw!#REF!, "="&amp;Calculations!$A15, Raw!$BX$2:$BX$101, "&gt;"&amp;0), 0)</f>
        <v>0</v>
      </c>
      <c r="GI15" s="2">
        <f>IFERROR(SUMIFS(Raw!$BX$2:$BX$101, Raw!#REF!, "="&amp;Calculations!$A15, Raw!$BX$2:$BX$101, "&gt;"&amp;0)/COUNTIFS(Raw!#REF!, "="&amp;Calculations!$A15, Raw!$BX$2:$BX$101, "&gt;"&amp;0), 0)</f>
        <v>0</v>
      </c>
      <c r="GJ15" s="2">
        <f>IFERROR(SUMIFS(Raw!$BX$2:$BX$101, Raw!#REF!, "="&amp;Calculations!$A15, Raw!$BX$2:$BX$101, "&gt;"&amp;0)/COUNTIFS(Raw!#REF!, "="&amp;Calculations!$A15, Raw!$BX$2:$BX$101, "&gt;"&amp;0), 0)</f>
        <v>0</v>
      </c>
      <c r="GK15" s="2">
        <f>IFERROR(SUMIFS(Raw!$BX$2:$BX$101, Raw!#REF!, "="&amp;Calculations!$A15, Raw!$BX$2:$BX$101, "&gt;"&amp;0)/COUNTIFS(Raw!#REF!, "="&amp;Calculations!$A15, Raw!$BX$2:$BX$101, "&gt;"&amp;0), 0)</f>
        <v>0</v>
      </c>
      <c r="GL15" s="2"/>
      <c r="GM15" s="2"/>
      <c r="GN15" s="2"/>
      <c r="GO15" s="2">
        <f>IFERROR(SUMIFS(Raw!$BX$2:$BX$101, Raw!#REF!, "="&amp;Calculations!$A15, Raw!$BX$2:$BX$101, "&gt;"&amp;0)/COUNTIFS(Raw!#REF!, "="&amp;Calculations!$A15, Raw!$BX$2:$BX$101, "&gt;"&amp;0), 0)</f>
        <v>0</v>
      </c>
      <c r="GP15" s="2">
        <f>IFERROR(SUMIFS(Raw!$BX$2:$BX$101, Raw!#REF!, "="&amp;Calculations!$A15, Raw!$BX$2:$BX$101, "&gt;"&amp;0)/COUNTIFS(Raw!#REF!, "="&amp;Calculations!$A15, Raw!$BX$2:$BX$101, "&gt;"&amp;0), 0)</f>
        <v>0</v>
      </c>
      <c r="GQ15" s="2">
        <f>IFERROR(SUMIFS(Raw!$BX$2:$BX$101, Raw!#REF!, "="&amp;Calculations!$A15, Raw!$BX$2:$BX$101, "&gt;"&amp;0)/COUNTIFS(Raw!#REF!, "="&amp;Calculations!$A15, Raw!$BX$2:$BX$101, "&gt;"&amp;0), 0)</f>
        <v>0</v>
      </c>
      <c r="GR15" s="2">
        <f>IFERROR(SUMIFS(Raw!$BX$2:$BX$101, Raw!#REF!, "="&amp;Calculations!$A15, Raw!$BX$2:$BX$101, "&gt;"&amp;0)/COUNTIFS(Raw!#REF!, "="&amp;Calculations!$A15, Raw!$BX$2:$BX$101, "&gt;"&amp;0), 0)</f>
        <v>0</v>
      </c>
      <c r="GS15" s="2">
        <f>IFERROR(SUMIFS(Raw!$BX$2:$BX$101, Raw!#REF!, "="&amp;Calculations!$A15, Raw!$BX$2:$BX$101, "&gt;"&amp;0)/COUNTIFS(Raw!#REF!, "="&amp;Calculations!$A15, Raw!$BX$2:$BX$101, "&gt;"&amp;0), 0)</f>
        <v>0</v>
      </c>
      <c r="GT15" s="2">
        <f>IFERROR(SUMIFS(Raw!$BX$2:$BX$101, Raw!#REF!, "="&amp;Calculations!$A15, Raw!$BX$2:$BX$101, "&gt;"&amp;0)/COUNTIFS(Raw!#REF!, "="&amp;Calculations!$A15, Raw!$BX$2:$BX$101, "&gt;"&amp;0), 0)</f>
        <v>0</v>
      </c>
      <c r="GU15" s="2">
        <f>IFERROR(SUMIFS(Raw!$BX$2:$BX$101, Raw!#REF!, "="&amp;Calculations!$A15, Raw!$BX$2:$BX$101, "&gt;"&amp;0)/COUNTIFS(Raw!#REF!, "="&amp;Calculations!$A15, Raw!$BX$2:$BX$101, "&gt;"&amp;0), 0)</f>
        <v>0</v>
      </c>
      <c r="GV15" s="2">
        <f>IFERROR(SUMIFS(Raw!$BX$2:$BX$101, Raw!#REF!, "="&amp;Calculations!$A15, Raw!$BX$2:$BX$101, "&gt;"&amp;0)/COUNTIFS(Raw!#REF!, "="&amp;Calculations!$A15, Raw!$BX$2:$BX$101, "&gt;"&amp;0), 0)</f>
        <v>0</v>
      </c>
      <c r="GW15" s="2">
        <f>IFERROR(SUMIFS(Raw!$BX$2:$BX$101, Raw!#REF!, "="&amp;Calculations!$A15, Raw!$BX$2:$BX$101, "&gt;"&amp;0)/COUNTIFS(Raw!#REF!, "="&amp;Calculations!$A15, Raw!$BX$2:$BX$101, "&gt;"&amp;0), 0)</f>
        <v>0</v>
      </c>
      <c r="GX15" s="2">
        <f>IFERROR(SUMIFS(Raw!$BX$2:$BX$101, Raw!#REF!, "="&amp;Calculations!$A15, Raw!$BX$2:$BX$101, "&gt;"&amp;0)/COUNTIFS(Raw!#REF!, "="&amp;Calculations!$A15, Raw!$BX$2:$BX$101, "&gt;"&amp;0), 0)</f>
        <v>0</v>
      </c>
      <c r="GY15" s="2"/>
      <c r="GZ15" s="2"/>
      <c r="HA15" s="2"/>
      <c r="HB15" s="2">
        <f>IFERROR(SUMIFS(Raw!$BX$2:$BX$101, Raw!#REF!, "="&amp;Calculations!$A15, Raw!$BX$2:$BX$101, "&gt;"&amp;0)/COUNTIFS(Raw!#REF!, "="&amp;Calculations!$A15, Raw!$BX$2:$BX$101, "&gt;"&amp;0), 0)</f>
        <v>0</v>
      </c>
      <c r="HC15" s="2">
        <f>IFERROR(SUMIFS(Raw!$BX$2:$BX$101, Raw!#REF!, "="&amp;Calculations!$A15, Raw!$BX$2:$BX$101, "&gt;"&amp;0)/COUNTIFS(Raw!#REF!, "="&amp;Calculations!$A15, Raw!$BX$2:$BX$101, "&gt;"&amp;0), 0)</f>
        <v>0</v>
      </c>
      <c r="HD15" s="2">
        <f>IFERROR(SUMIFS(Raw!$BX$2:$BX$101, Raw!#REF!, "="&amp;Calculations!$A15, Raw!$BX$2:$BX$101, "&gt;"&amp;0)/COUNTIFS(Raw!#REF!, "="&amp;Calculations!$A15, Raw!$BX$2:$BX$101, "&gt;"&amp;0), 0)</f>
        <v>0</v>
      </c>
      <c r="HE15" s="2">
        <f>IFERROR(SUMIFS(Raw!$BX$2:$BX$101, Raw!#REF!, "="&amp;Calculations!$A15, Raw!$BX$2:$BX$101, "&gt;"&amp;0)/COUNTIFS(Raw!#REF!, "="&amp;Calculations!$A15, Raw!$BX$2:$BX$101, "&gt;"&amp;0), 0)</f>
        <v>0</v>
      </c>
      <c r="HF15" s="2">
        <f>IFERROR(SUMIFS(Raw!$BX$2:$BX$101, Raw!#REF!, "="&amp;Calculations!$A15, Raw!$BX$2:$BX$101, "&gt;"&amp;0)/COUNTIFS(Raw!#REF!, "="&amp;Calculations!$A15, Raw!$BX$2:$BX$101, "&gt;"&amp;0), 0)</f>
        <v>0</v>
      </c>
      <c r="HG15" s="2">
        <f>IFERROR(SUMIFS(Raw!$BX$2:$BX$101, Raw!#REF!, "="&amp;Calculations!$A15, Raw!$BX$2:$BX$101, "&gt;"&amp;0)/COUNTIFS(Raw!#REF!, "="&amp;Calculations!$A15, Raw!$BX$2:$BX$101, "&gt;"&amp;0), 0)</f>
        <v>0</v>
      </c>
      <c r="HH15" s="2">
        <f>IFERROR(SUMIFS(Raw!$BX$2:$BX$101, Raw!#REF!, "="&amp;Calculations!$A15, Raw!$BX$2:$BX$101, "&gt;"&amp;0)/COUNTIFS(Raw!#REF!, "="&amp;Calculations!$A15, Raw!$BX$2:$BX$101, "&gt;"&amp;0), 0)</f>
        <v>0</v>
      </c>
      <c r="HI15" s="2">
        <f>IFERROR(SUMIFS(Raw!$BX$2:$BX$101, Raw!#REF!, "="&amp;Calculations!$A15, Raw!$BX$2:$BX$101, "&gt;"&amp;0)/COUNTIFS(Raw!#REF!, "="&amp;Calculations!$A15, Raw!$BX$2:$BX$101, "&gt;"&amp;0), 0)</f>
        <v>0</v>
      </c>
      <c r="HJ15" s="2">
        <f>IFERROR(SUMIFS(Raw!$BX$2:$BX$101, Raw!#REF!, "="&amp;Calculations!$A15, Raw!$BX$2:$BX$101, "&gt;"&amp;0)/COUNTIFS(Raw!#REF!, "="&amp;Calculations!$A15, Raw!$BX$2:$BX$101, "&gt;"&amp;0), 0)</f>
        <v>0</v>
      </c>
      <c r="HK15" s="2">
        <f>IFERROR(SUMIFS(Raw!$BX$2:$BX$101, Raw!#REF!, "="&amp;Calculations!$A15, Raw!$BX$2:$BX$101, "&gt;"&amp;0)/COUNTIFS(Raw!#REF!, "="&amp;Calculations!$A15, Raw!$BX$2:$BX$101, "&gt;"&amp;0), 0)</f>
        <v>0</v>
      </c>
      <c r="HL15" s="2"/>
      <c r="HM15" s="2"/>
      <c r="HN15" s="2"/>
      <c r="HO15" s="2">
        <f>IFERROR(SUMIFS(Raw!$BX$2:$BX$101, Raw!#REF!, "="&amp;Calculations!$A15, Raw!$BX$2:$BX$101, "&gt;"&amp;0)/COUNTIFS(Raw!#REF!, "="&amp;Calculations!$A15, Raw!$BX$2:$BX$101, "&gt;"&amp;0), 0)</f>
        <v>0</v>
      </c>
      <c r="HP15" s="2">
        <f>IFERROR(SUMIFS(Raw!$BX$2:$BX$101, Raw!#REF!, "="&amp;Calculations!$A15, Raw!$BX$2:$BX$101, "&gt;"&amp;0)/COUNTIFS(Raw!#REF!, "="&amp;Calculations!$A15, Raw!$BX$2:$BX$101, "&gt;"&amp;0), 0)</f>
        <v>0</v>
      </c>
      <c r="HQ15" s="2">
        <f>IFERROR(SUMIFS(Raw!$BX$2:$BX$101, Raw!#REF!, "="&amp;Calculations!$A15, Raw!$BX$2:$BX$101, "&gt;"&amp;0)/COUNTIFS(Raw!#REF!, "="&amp;Calculations!$A15, Raw!$BX$2:$BX$101, "&gt;"&amp;0), 0)</f>
        <v>0</v>
      </c>
      <c r="HR15" s="2">
        <f>IFERROR(SUMIFS(Raw!$BX$2:$BX$101, Raw!#REF!, "="&amp;Calculations!$A15, Raw!$BX$2:$BX$101, "&gt;"&amp;0)/COUNTIFS(Raw!#REF!, "="&amp;Calculations!$A15, Raw!$BX$2:$BX$101, "&gt;"&amp;0), 0)</f>
        <v>0</v>
      </c>
      <c r="HS15" s="2">
        <f>IFERROR(SUMIFS(Raw!$BX$2:$BX$101, Raw!#REF!, "="&amp;Calculations!$A15, Raw!$BX$2:$BX$101, "&gt;"&amp;0)/COUNTIFS(Raw!#REF!, "="&amp;Calculations!$A15, Raw!$BX$2:$BX$101, "&gt;"&amp;0), 0)</f>
        <v>0</v>
      </c>
      <c r="HT15" s="2">
        <f>IFERROR(SUMIFS(Raw!$BX$2:$BX$101, Raw!#REF!, "="&amp;Calculations!$A15, Raw!$BX$2:$BX$101, "&gt;"&amp;0)/COUNTIFS(Raw!#REF!, "="&amp;Calculations!$A15, Raw!$BX$2:$BX$101, "&gt;"&amp;0), 0)</f>
        <v>0</v>
      </c>
      <c r="HU15" s="2">
        <f>IFERROR(SUMIFS(Raw!$BX$2:$BX$101, Raw!#REF!, "="&amp;Calculations!$A15, Raw!$BX$2:$BX$101, "&gt;"&amp;0)/COUNTIFS(Raw!#REF!, "="&amp;Calculations!$A15, Raw!$BX$2:$BX$101, "&gt;"&amp;0), 0)</f>
        <v>0</v>
      </c>
      <c r="HV15" s="2">
        <f>IFERROR(SUMIFS(Raw!$BX$2:$BX$101, Raw!#REF!, "="&amp;Calculations!$A15, Raw!$BX$2:$BX$101, "&gt;"&amp;0)/COUNTIFS(Raw!#REF!, "="&amp;Calculations!$A15, Raw!$BX$2:$BX$101, "&gt;"&amp;0), 0)</f>
        <v>0</v>
      </c>
      <c r="HW15" s="2">
        <f>IFERROR(SUMIFS(Raw!$BX$2:$BX$101, Raw!#REF!, "="&amp;Calculations!$A15, Raw!$BX$2:$BX$101, "&gt;"&amp;0)/COUNTIFS(Raw!#REF!, "="&amp;Calculations!$A15, Raw!$BX$2:$BX$101, "&gt;"&amp;0), 0)</f>
        <v>0</v>
      </c>
      <c r="HX15" s="2">
        <f>IFERROR(SUMIFS(Raw!$BX$2:$BX$101, Raw!#REF!, "="&amp;Calculations!$A15, Raw!$BX$2:$BX$101, "&gt;"&amp;0)/COUNTIFS(Raw!#REF!, "="&amp;Calculations!$A15, Raw!$BX$2:$BX$101, "&gt;"&amp;0), 0)</f>
        <v>0</v>
      </c>
      <c r="HY15" s="2"/>
      <c r="HZ15" s="2"/>
      <c r="IA15" s="2"/>
      <c r="IB15" s="2">
        <f>IFERROR(SUMIFS(Raw!$BX$2:$BX$101, Raw!BN$2:BN$101, "="&amp;Calculations!$A15, Raw!$BX$2:$BX$101, "&gt;"&amp;0)/COUNTIFS(Raw!BN$2:BN$101, "="&amp;Calculations!$A15, Raw!$BX$2:$BX$101, "&gt;"&amp;0), 0)</f>
        <v>0.40685892540101654</v>
      </c>
      <c r="IC15" s="2">
        <f>IFERROR(SUMIFS(Raw!$BX$2:$BX$101, Raw!BO$2:BO$101, "="&amp;Calculations!$A15, Raw!$BX$2:$BX$101, "&gt;"&amp;0)/COUNTIFS(Raw!BO$2:BO$101, "="&amp;Calculations!$A15, Raw!$BX$2:$BX$101, "&gt;"&amp;0), 0)</f>
        <v>0.43514910639765891</v>
      </c>
      <c r="ID15" s="2">
        <f>IFERROR(SUMIFS(Raw!$BX$2:$BX$101, Raw!BP$2:BP$101, "="&amp;Calculations!$A15, Raw!$BX$2:$BX$101, "&gt;"&amp;0)/COUNTIFS(Raw!BP$2:BP$101, "="&amp;Calculations!$A15, Raw!$BX$2:$BX$101, "&gt;"&amp;0), 0)</f>
        <v>0.39640038811755113</v>
      </c>
      <c r="IE15" s="2">
        <f>IFERROR(SUMIFS(Raw!$BX$2:$BX$101, Raw!BQ$2:BQ$101, "="&amp;Calculations!$A15, Raw!$BX$2:$BX$101, "&gt;"&amp;0)/COUNTIFS(Raw!BQ$2:BQ$101, "="&amp;Calculations!$A15, Raw!$BX$2:$BX$101, "&gt;"&amp;0), 0)</f>
        <v>0.42636859849999997</v>
      </c>
      <c r="IF15" s="2">
        <f>IFERROR(SUMIFS(Raw!$BX$2:$BX$101, Raw!BR$2:BR$101, "="&amp;Calculations!$A15, Raw!$BX$2:$BX$101, "&gt;"&amp;0)/COUNTIFS(Raw!BR$2:BR$101, "="&amp;Calculations!$A15, Raw!$BX$2:$BX$101, "&gt;"&amp;0), 0)</f>
        <v>0.41760029169857177</v>
      </c>
      <c r="IG15" s="2">
        <f>IFERROR(SUMIFS(Raw!$BX$2:$BX$101, Raw!BS$2:BS$101, "="&amp;Calculations!$A15, Raw!$BX$2:$BX$101, "&gt;"&amp;0)/COUNTIFS(Raw!BS$2:BS$101, "="&amp;Calculations!$A15, Raw!$BX$2:$BX$101, "&gt;"&amp;0), 0)</f>
        <v>0.37004226433659726</v>
      </c>
      <c r="IH15" s="2">
        <f>IFERROR(SUMIFS(Raw!$BX$2:$BX$101, Raw!BT$2:BT$101, "="&amp;Calculations!$A15, Raw!$BX$2:$BX$101, "&gt;"&amp;0)/COUNTIFS(Raw!BT$2:BT$101, "="&amp;Calculations!$A15, Raw!$BX$2:$BX$101, "&gt;"&amp;0), 0)</f>
        <v>0.45854513461475971</v>
      </c>
      <c r="II15" s="2">
        <f>IFERROR(SUMIFS(Raw!$BX$2:$BX$101, Raw!BU$2:BU$101, "="&amp;Calculations!$A15, Raw!$BX$2:$BX$101, "&gt;"&amp;0)/COUNTIFS(Raw!BU$2:BU$101, "="&amp;Calculations!$A15, Raw!$BX$2:$BX$101, "&gt;"&amp;0), 0)</f>
        <v>0.44391276649472261</v>
      </c>
      <c r="IM15">
        <v>3</v>
      </c>
    </row>
    <row r="16" spans="1:490" x14ac:dyDescent="0.25">
      <c r="A16">
        <v>2</v>
      </c>
      <c r="B16" s="2">
        <f>IFERROR(SUMIFS(Raw!$BX$2:$BX$101, Raw!A$2:A$101, "="&amp;Calculations!$A16, Raw!$BX$2:$BX$101, "&gt;"&amp;0)/COUNTIFS(Raw!A$2:A$101, "="&amp;Calculations!$A16, Raw!$BX$2:$BX$101, "&gt;"&amp;0), 0)</f>
        <v>0</v>
      </c>
      <c r="C16" s="2">
        <f>IFERROR(SUMIFS(Raw!$BX$2:$BX$101, Raw!B$2:B$101, "="&amp;Calculations!$A16, Raw!$BX$2:$BX$101, "&gt;"&amp;0)/COUNTIFS(Raw!B$2:B$101, "="&amp;Calculations!$A16, Raw!$BX$2:$BX$101, "&gt;"&amp;0), 0)</f>
        <v>0.40049650337423315</v>
      </c>
      <c r="D16" s="2">
        <f>IFERROR(SUMIFS(Raw!$BX$2:$BX$101, Raw!C$2:C$101, "="&amp;Calculations!$A16, Raw!$BX$2:$BX$101, "&gt;"&amp;0)/COUNTIFS(Raw!C$2:C$101, "="&amp;Calculations!$A16, Raw!$BX$2:$BX$101, "&gt;"&amp;0), 0)</f>
        <v>0.47426933252992604</v>
      </c>
      <c r="E16" s="2">
        <f>IFERROR(SUMIFS(Raw!$BX$2:$BX$101, Raw!D$2:D$101, "="&amp;Calculations!$A16, Raw!$BX$2:$BX$101, "&gt;"&amp;0)/COUNTIFS(Raw!D$2:D$101, "="&amp;Calculations!$A16, Raw!$BX$2:$BX$101, "&gt;"&amp;0), 0)</f>
        <v>0.42052216598330927</v>
      </c>
      <c r="F16" s="2">
        <f>IFERROR(SUMIFS(Raw!$BX$2:$BX$101, Raw!E$2:E$101, "="&amp;Calculations!$A16, Raw!$BX$2:$BX$101, "&gt;"&amp;0)/COUNTIFS(Raw!E$2:E$101, "="&amp;Calculations!$A16, Raw!$BX$2:$BX$101, "&gt;"&amp;0), 0)</f>
        <v>0.36162361623616202</v>
      </c>
      <c r="G16" s="2">
        <f>IFERROR(SUMIFS(Raw!$BX$2:$BX$101, Raw!F$2:F$101, "="&amp;Calculations!$A16, Raw!$BX$2:$BX$101, "&gt;"&amp;0)/COUNTIFS(Raw!F$2:F$101, "="&amp;Calculations!$A16, Raw!$BX$2:$BX$101, "&gt;"&amp;0), 0)</f>
        <v>0.41058040086136832</v>
      </c>
      <c r="H16" s="2">
        <f>IFERROR(SUMIFS(Raw!$BX$2:$BX$101, Raw!G$2:G$101, "="&amp;Calculations!$A16, Raw!$BX$2:$BX$101, "&gt;"&amp;0)/COUNTIFS(Raw!G$2:G$101, "="&amp;Calculations!$A16, Raw!$BX$2:$BX$101, "&gt;"&amp;0), 0)</f>
        <v>0</v>
      </c>
      <c r="I16" s="2">
        <f>IFERROR(SUMIFS(Raw!$BX$2:$BX$101, Raw!H$2:H$101, "="&amp;Calculations!$A16, Raw!$BX$2:$BX$101, "&gt;"&amp;0)/COUNTIFS(Raw!H$2:H$101, "="&amp;Calculations!$A16, Raw!$BX$2:$BX$101, "&gt;"&amp;0), 0)</f>
        <v>0.4131256868234629</v>
      </c>
      <c r="J16" s="2">
        <f>IFERROR(SUMIFS(Raw!$BX$2:$BX$101, Raw!I$2:I$101, "="&amp;Calculations!$A16, Raw!$BX$2:$BX$101, "&gt;"&amp;0)/COUNTIFS(Raw!I$2:I$101, "="&amp;Calculations!$A16, Raw!$BX$2:$BX$101, "&gt;"&amp;0), 0)</f>
        <v>0.43109540600000001</v>
      </c>
      <c r="K16" s="2">
        <f>IFERROR(SUMIFS(Raw!$BX$2:$BX$101, Raw!J$2:J$101, "="&amp;Calculations!$A16, Raw!$BX$2:$BX$101, "&gt;"&amp;0)/COUNTIFS(Raw!J$2:J$101, "="&amp;Calculations!$A16, Raw!$BX$2:$BX$101, "&gt;"&amp;0), 0)</f>
        <v>0.39691461422530544</v>
      </c>
      <c r="L16" s="2"/>
      <c r="M16" s="2"/>
      <c r="N16" s="2"/>
      <c r="O16" s="2">
        <f>IFERROR(SUMIFS(Raw!$BX$2:$BX$101, Raw!N$2:N$101, "="&amp;Calculations!$A16, Raw!$BX$2:$BX$101, "&gt;"&amp;0)/COUNTIFS(Raw!N$2:N$101, "="&amp;Calculations!$A16, Raw!$BX$2:$BX$101, "&gt;"&amp;0), 0)</f>
        <v>0</v>
      </c>
      <c r="P16" s="2">
        <f>IFERROR(SUMIFS(Raw!$BX$2:$BX$101, Raw!O$2:O$101, "="&amp;Calculations!$A16, Raw!$BX$2:$BX$101, "&gt;"&amp;0)/COUNTIFS(Raw!O$2:O$101, "="&amp;Calculations!$A16, Raw!$BX$2:$BX$101, "&gt;"&amp;0), 0)</f>
        <v>0.40413733960440174</v>
      </c>
      <c r="Q16" s="2">
        <f>IFERROR(SUMIFS(Raw!$BX$2:$BX$101, Raw!P$2:P$101, "="&amp;Calculations!$A16, Raw!$BX$2:$BX$101, "&gt;"&amp;0)/COUNTIFS(Raw!P$2:P$101, "="&amp;Calculations!$A16, Raw!$BX$2:$BX$101, "&gt;"&amp;0), 0)</f>
        <v>0.43292343562586028</v>
      </c>
      <c r="R16" s="2">
        <f>IFERROR(SUMIFS(Raw!$BX$2:$BX$101, Raw!Q$2:Q$101, "="&amp;Calculations!$A16, Raw!$BX$2:$BX$101, "&gt;"&amp;0)/COUNTIFS(Raw!Q$2:Q$101, "="&amp;Calculations!$A16, Raw!$BX$2:$BX$101, "&gt;"&amp;0), 0)</f>
        <v>0.43109540600000001</v>
      </c>
      <c r="S16" s="2">
        <f>IFERROR(SUMIFS(Raw!$BX$2:$BX$101, Raw!R$2:R$101, "="&amp;Calculations!$A16, Raw!$BX$2:$BX$101, "&gt;"&amp;0)/COUNTIFS(Raw!R$2:R$101, "="&amp;Calculations!$A16, Raw!$BX$2:$BX$101, "&gt;"&amp;0), 0)</f>
        <v>0.40996937112340265</v>
      </c>
      <c r="T16" s="2">
        <f>IFERROR(SUMIFS(Raw!$BX$2:$BX$101, Raw!S$2:S$101, "="&amp;Calculations!$A16, Raw!$BX$2:$BX$101, "&gt;"&amp;0)/COUNTIFS(Raw!S$2:S$101, "="&amp;Calculations!$A16, Raw!$BX$2:$BX$101, "&gt;"&amp;0), 0)</f>
        <v>0.42541673693590148</v>
      </c>
      <c r="U16" s="2">
        <f>IFERROR(SUMIFS(Raw!$BX$2:$BX$101, Raw!T$2:T$101, "="&amp;Calculations!$A16, Raw!$BX$2:$BX$101, "&gt;"&amp;0)/COUNTIFS(Raw!T$2:T$101, "="&amp;Calculations!$A16, Raw!$BX$2:$BX$101, "&gt;"&amp;0), 0)</f>
        <v>0</v>
      </c>
      <c r="V16" s="2">
        <f>IFERROR(SUMIFS(Raw!$BX$2:$BX$101, Raw!U$2:U$101, "="&amp;Calculations!$A16, Raw!$BX$2:$BX$101, "&gt;"&amp;0)/COUNTIFS(Raw!U$2:U$101, "="&amp;Calculations!$A16, Raw!$BX$2:$BX$101, "&gt;"&amp;0), 0)</f>
        <v>0.39596748927051933</v>
      </c>
      <c r="W16" s="2">
        <f>IFERROR(SUMIFS(Raw!$BX$2:$BX$101, Raw!V$2:V$101, "="&amp;Calculations!$A16, Raw!$BX$2:$BX$101, "&gt;"&amp;0)/COUNTIFS(Raw!V$2:V$101, "="&amp;Calculations!$A16, Raw!$BX$2:$BX$101, "&gt;"&amp;0), 0)</f>
        <v>0.39493326136795442</v>
      </c>
      <c r="X16" s="2">
        <f>IFERROR(SUMIFS(Raw!$BX$2:$BX$101, Raw!W$2:W$101, "="&amp;Calculations!$A16, Raw!$BX$2:$BX$101, "&gt;"&amp;0)/COUNTIFS(Raw!W$2:W$101, "="&amp;Calculations!$A16, Raw!$BX$2:$BX$101, "&gt;"&amp;0), 0)</f>
        <v>0.4215578605612309</v>
      </c>
      <c r="Y16" s="2"/>
      <c r="Z16" s="2"/>
      <c r="AA16" s="2"/>
      <c r="AB16" s="2">
        <f>IFERROR(SUMIFS(Raw!$BX$2:$BX$101, Raw!AA$2:AA$101, "="&amp;Calculations!$A16, Raw!$BX$2:$BX$101, "&gt;"&amp;0)/COUNTIFS(Raw!AA$2:AA$101, "="&amp;Calculations!$A16, Raw!$BX$2:$BX$101, "&gt;"&amp;0), 0)</f>
        <v>0</v>
      </c>
      <c r="AC16" s="2">
        <f>IFERROR(SUMIFS(Raw!$BX$2:$BX$101, Raw!AB$2:AB$101, "="&amp;Calculations!$A16, Raw!$BX$2:$BX$101, "&gt;"&amp;0)/COUNTIFS(Raw!AB$2:AB$101, "="&amp;Calculations!$A16, Raw!$BX$2:$BX$101, "&gt;"&amp;0), 0)</f>
        <v>0.43360194874855912</v>
      </c>
      <c r="AD16" s="2">
        <f>IFERROR(SUMIFS(Raw!$BX$2:$BX$101, Raw!AC$2:AC$101, "="&amp;Calculations!$A16, Raw!$BX$2:$BX$101, "&gt;"&amp;0)/COUNTIFS(Raw!AC$2:AC$101, "="&amp;Calculations!$A16, Raw!$BX$2:$BX$101, "&gt;"&amp;0), 0)</f>
        <v>0.40246693502599218</v>
      </c>
      <c r="AE16" s="2">
        <f>IFERROR(SUMIFS(Raw!$BX$2:$BX$101, Raw!AD$2:AD$101, "="&amp;Calculations!$A16, Raw!$BX$2:$BX$101, "&gt;"&amp;0)/COUNTIFS(Raw!AD$2:AD$101, "="&amp;Calculations!$A16, Raw!$BX$2:$BX$101, "&gt;"&amp;0), 0)</f>
        <v>0.4249434809019052</v>
      </c>
      <c r="AF16" s="2">
        <f>IFERROR(SUMIFS(Raw!$BX$2:$BX$101, Raw!AE$2:AE$101, "="&amp;Calculations!$A16, Raw!$BX$2:$BX$101, "&gt;"&amp;0)/COUNTIFS(Raw!AE$2:AE$101, "="&amp;Calculations!$A16, Raw!$BX$2:$BX$101, "&gt;"&amp;0), 0)</f>
        <v>0.43778425928204417</v>
      </c>
      <c r="AG16" s="2">
        <f>IFERROR(SUMIFS(Raw!$BX$2:$BX$101, Raw!AF$2:AF$101, "="&amp;Calculations!$A16, Raw!$BX$2:$BX$101, "&gt;"&amp;0)/COUNTIFS(Raw!AF$2:AF$101, "="&amp;Calculations!$A16, Raw!$BX$2:$BX$101, "&gt;"&amp;0), 0)</f>
        <v>0.42008444419388941</v>
      </c>
      <c r="AH16" s="2">
        <f>IFERROR(SUMIFS(Raw!$BX$2:$BX$101, Raw!AG$2:AG$101, "="&amp;Calculations!$A16, Raw!$BX$2:$BX$101, "&gt;"&amp;0)/COUNTIFS(Raw!AG$2:AG$101, "="&amp;Calculations!$A16, Raw!$BX$2:$BX$101, "&gt;"&amp;0), 0)</f>
        <v>0</v>
      </c>
      <c r="AI16" s="2">
        <f>IFERROR(SUMIFS(Raw!$BX$2:$BX$101, Raw!AH$2:AH$101, "="&amp;Calculations!$A16, Raw!$BX$2:$BX$101, "&gt;"&amp;0)/COUNTIFS(Raw!AH$2:AH$101, "="&amp;Calculations!$A16, Raw!$BX$2:$BX$101, "&gt;"&amp;0), 0)</f>
        <v>0.4083949962777213</v>
      </c>
      <c r="AJ16" s="2">
        <f>IFERROR(SUMIFS(Raw!$BX$2:$BX$101, Raw!AI$2:AI$101, "="&amp;Calculations!$A16, Raw!$BX$2:$BX$101, "&gt;"&amp;0)/COUNTIFS(Raw!AI$2:AI$101, "="&amp;Calculations!$A16, Raw!$BX$2:$BX$101, "&gt;"&amp;0), 0)</f>
        <v>0.42723130531318654</v>
      </c>
      <c r="AK16" s="2">
        <f>IFERROR(SUMIFS(Raw!$BX$2:$BX$101, Raw!AJ$2:AJ$101, "="&amp;Calculations!$A16, Raw!$BX$2:$BX$101, "&gt;"&amp;0)/COUNTIFS(Raw!AJ$2:AJ$101, "="&amp;Calculations!$A16, Raw!$BX$2:$BX$101, "&gt;"&amp;0), 0)</f>
        <v>0.41847778226908822</v>
      </c>
      <c r="AL16" s="2"/>
      <c r="AM16" s="2"/>
      <c r="AN16" s="2"/>
      <c r="AO16" s="2">
        <f>IFERROR(SUMIFS(Raw!$BX$2:$BX$101, Raw!AN$2:AN$101, "="&amp;Calculations!$A16, Raw!$BX$2:$BX$101, "&gt;"&amp;0)/COUNTIFS(Raw!AN$2:AN$101, "="&amp;Calculations!$A16, Raw!$BX$2:$BX$101, "&gt;"&amp;0), 0)</f>
        <v>0</v>
      </c>
      <c r="AP16" s="2">
        <f>IFERROR(SUMIFS(Raw!$BX$2:$BX$101, Raw!AO$2:AO$101, "="&amp;Calculations!$A16, Raw!$BX$2:$BX$101, "&gt;"&amp;0)/COUNTIFS(Raw!AO$2:AO$101, "="&amp;Calculations!$A16, Raw!$BX$2:$BX$101, "&gt;"&amp;0), 0)</f>
        <v>0.41797260153897342</v>
      </c>
      <c r="AQ16" s="2">
        <f>IFERROR(SUMIFS(Raw!$BX$2:$BX$101, Raw!AP$2:AP$101, "="&amp;Calculations!$A16, Raw!$BX$2:$BX$101, "&gt;"&amp;0)/COUNTIFS(Raw!AP$2:AP$101, "="&amp;Calculations!$A16, Raw!$BX$2:$BX$101, "&gt;"&amp;0), 0)</f>
        <v>0.43921083718117482</v>
      </c>
      <c r="AR16" s="2">
        <f>IFERROR(SUMIFS(Raw!$BX$2:$BX$101, Raw!AQ$2:AQ$101, "="&amp;Calculations!$A16, Raw!$BX$2:$BX$101, "&gt;"&amp;0)/COUNTIFS(Raw!AQ$2:AQ$101, "="&amp;Calculations!$A16, Raw!$BX$2:$BX$101, "&gt;"&amp;0), 0)</f>
        <v>0.46288994551178536</v>
      </c>
      <c r="AS16" s="2">
        <f>IFERROR(SUMIFS(Raw!$BX$2:$BX$101, Raw!AR$2:AR$101, "="&amp;Calculations!$A16, Raw!$BX$2:$BX$101, "&gt;"&amp;0)/COUNTIFS(Raw!AR$2:AR$101, "="&amp;Calculations!$A16, Raw!$BX$2:$BX$101, "&gt;"&amp;0), 0)</f>
        <v>0.43876865061144166</v>
      </c>
      <c r="AT16" s="2">
        <f>IFERROR(SUMIFS(Raw!$BX$2:$BX$101, Raw!AS$2:AS$101, "="&amp;Calculations!$A16, Raw!$BX$2:$BX$101, "&gt;"&amp;0)/COUNTIFS(Raw!AS$2:AS$101, "="&amp;Calculations!$A16, Raw!$BX$2:$BX$101, "&gt;"&amp;0), 0)</f>
        <v>0.40438793202411472</v>
      </c>
      <c r="AU16" s="2">
        <f>IFERROR(SUMIFS(Raw!$BX$2:$BX$101, Raw!AT$2:AT$101, "="&amp;Calculations!$A16, Raw!$BX$2:$BX$101, "&gt;"&amp;0)/COUNTIFS(Raw!AT$2:AT$101, "="&amp;Calculations!$A16, Raw!$BX$2:$BX$101, "&gt;"&amp;0), 0)</f>
        <v>0</v>
      </c>
      <c r="AV16" s="2">
        <f>IFERROR(SUMIFS(Raw!$BX$2:$BX$101, Raw!AU$2:AU$101, "="&amp;Calculations!$A16, Raw!$BX$2:$BX$101, "&gt;"&amp;0)/COUNTIFS(Raw!AU$2:AU$101, "="&amp;Calculations!$A16, Raw!$BX$2:$BX$101, "&gt;"&amp;0), 0)</f>
        <v>0.40829295794554288</v>
      </c>
      <c r="AW16" s="2">
        <f>IFERROR(SUMIFS(Raw!$BX$2:$BX$101, Raw!AV$2:AV$101, "="&amp;Calculations!$A16, Raw!$BX$2:$BX$101, "&gt;"&amp;0)/COUNTIFS(Raw!AV$2:AV$101, "="&amp;Calculations!$A16, Raw!$BX$2:$BX$101, "&gt;"&amp;0), 0)</f>
        <v>0.44765291259304096</v>
      </c>
      <c r="AX16" s="2">
        <f>IFERROR(SUMIFS(Raw!$BX$2:$BX$101, Raw!AW$2:AW$101, "="&amp;Calculations!$A16, Raw!$BX$2:$BX$101, "&gt;"&amp;0)/COUNTIFS(Raw!AW$2:AW$101, "="&amp;Calculations!$A16, Raw!$BX$2:$BX$101, "&gt;"&amp;0), 0)</f>
        <v>0.39811773020174757</v>
      </c>
      <c r="AY16" s="2"/>
      <c r="AZ16" s="2"/>
      <c r="BA16" s="2"/>
      <c r="BB16" s="2">
        <f>IFERROR(SUMIFS(Raw!$BX$2:$BX$101, Raw!BA$2:BA$101, "="&amp;Calculations!$A16, Raw!$BX$2:$BX$101, "&gt;"&amp;0)/COUNTIFS(Raw!BA$2:BA$101, "="&amp;Calculations!$A16, Raw!$BX$2:$BX$101, "&gt;"&amp;0), 0)</f>
        <v>0</v>
      </c>
      <c r="BC16" s="2">
        <f>IFERROR(SUMIFS(Raw!$BX$2:$BX$101, Raw!BB$2:BB$101, "="&amp;Calculations!$A16, Raw!$BX$2:$BX$101, "&gt;"&amp;0)/COUNTIFS(Raw!BB$2:BB$101, "="&amp;Calculations!$A16, Raw!$BX$2:$BX$101, "&gt;"&amp;0), 0)</f>
        <v>0.40057463854131753</v>
      </c>
      <c r="BD16" s="2">
        <f>IFERROR(SUMIFS(Raw!$BX$2:$BX$101, Raw!BC$2:BC$101, "="&amp;Calculations!$A16, Raw!$BX$2:$BX$101, "&gt;"&amp;0)/COUNTIFS(Raw!BC$2:BC$101, "="&amp;Calculations!$A16, Raw!$BX$2:$BX$101, "&gt;"&amp;0), 0)</f>
        <v>0.41272213092011001</v>
      </c>
      <c r="BE16" s="2">
        <f>IFERROR(SUMIFS(Raw!$BX$2:$BX$101, Raw!BD$2:BD$101, "="&amp;Calculations!$A16, Raw!$BX$2:$BX$101, "&gt;"&amp;0)/COUNTIFS(Raw!BD$2:BD$101, "="&amp;Calculations!$A16, Raw!$BX$2:$BX$101, "&gt;"&amp;0), 0)</f>
        <v>0.42890102780646083</v>
      </c>
      <c r="BF16" s="2">
        <f>IFERROR(SUMIFS(Raw!$BX$2:$BX$101, Raw!BE$2:BE$101, "="&amp;Calculations!$A16, Raw!$BX$2:$BX$101, "&gt;"&amp;0)/COUNTIFS(Raw!BE$2:BE$101, "="&amp;Calculations!$A16, Raw!$BX$2:$BX$101, "&gt;"&amp;0), 0)</f>
        <v>0.40289469678659146</v>
      </c>
      <c r="BG16" s="2">
        <f>IFERROR(SUMIFS(Raw!$BX$2:$BX$101, Raw!BF$2:BF$101, "="&amp;Calculations!$A16, Raw!$BX$2:$BX$101, "&gt;"&amp;0)/COUNTIFS(Raw!BF$2:BF$101, "="&amp;Calculations!$A16, Raw!$BX$2:$BX$101, "&gt;"&amp;0), 0)</f>
        <v>0.43535706706172184</v>
      </c>
      <c r="BH16" s="2">
        <f>IFERROR(SUMIFS(Raw!$BX$2:$BX$101, Raw!BG$2:BG$101, "="&amp;Calculations!$A16, Raw!$BX$2:$BX$101, "&gt;"&amp;0)/COUNTIFS(Raw!BG$2:BG$101, "="&amp;Calculations!$A16, Raw!$BX$2:$BX$101, "&gt;"&amp;0), 0)</f>
        <v>0</v>
      </c>
      <c r="BI16" s="2">
        <f>IFERROR(SUMIFS(Raw!$BX$2:$BX$101, Raw!BH$2:BH$101, "="&amp;Calculations!$A16, Raw!$BX$2:$BX$101, "&gt;"&amp;0)/COUNTIFS(Raw!BH$2:BH$101, "="&amp;Calculations!$A16, Raw!$BX$2:$BX$101, "&gt;"&amp;0), 0)</f>
        <v>0.41876034233551218</v>
      </c>
      <c r="BJ16" s="2">
        <f>IFERROR(SUMIFS(Raw!$BX$2:$BX$101, Raw!BI$2:BI$101, "="&amp;Calculations!$A16, Raw!$BX$2:$BX$101, "&gt;"&amp;0)/COUNTIFS(Raw!BI$2:BI$101, "="&amp;Calculations!$A16, Raw!$BX$2:$BX$101, "&gt;"&amp;0), 0)</f>
        <v>0.39305493494899535</v>
      </c>
      <c r="BK16" s="2">
        <f>IFERROR(SUMIFS(Raw!$BX$2:$BX$101, Raw!BJ$2:BJ$101, "="&amp;Calculations!$A16, Raw!$BX$2:$BX$101, "&gt;"&amp;0)/COUNTIFS(Raw!BJ$2:BJ$101, "="&amp;Calculations!$A16, Raw!$BX$2:$BX$101, "&gt;"&amp;0), 0)</f>
        <v>0.41320482343733317</v>
      </c>
      <c r="BL16" s="2"/>
      <c r="BM16" s="2"/>
      <c r="BN16" s="2"/>
      <c r="BO16" s="2">
        <f>IFERROR(SUMIFS(Raw!$BX$2:$BX$101, Raw!#REF!, "="&amp;Calculations!$A16, Raw!$BX$2:$BX$101, "&gt;"&amp;0)/COUNTIFS(Raw!#REF!, "="&amp;Calculations!$A16, Raw!$BX$2:$BX$101, "&gt;"&amp;0), 0)</f>
        <v>0</v>
      </c>
      <c r="BP16" s="2">
        <f>IFERROR(SUMIFS(Raw!$BX$2:$BX$101, Raw!#REF!, "="&amp;Calculations!$A16, Raw!$BX$2:$BX$101, "&gt;"&amp;0)/COUNTIFS(Raw!#REF!, "="&amp;Calculations!$A16, Raw!$BX$2:$BX$101, "&gt;"&amp;0), 0)</f>
        <v>0</v>
      </c>
      <c r="BQ16" s="2">
        <f>IFERROR(SUMIFS(Raw!$BX$2:$BX$101, Raw!#REF!, "="&amp;Calculations!$A16, Raw!$BX$2:$BX$101, "&gt;"&amp;0)/COUNTIFS(Raw!#REF!, "="&amp;Calculations!$A16, Raw!$BX$2:$BX$101, "&gt;"&amp;0), 0)</f>
        <v>0</v>
      </c>
      <c r="BR16" s="2">
        <f>IFERROR(SUMIFS(Raw!$BX$2:$BX$101, Raw!#REF!, "="&amp;Calculations!$A16, Raw!$BX$2:$BX$101, "&gt;"&amp;0)/COUNTIFS(Raw!#REF!, "="&amp;Calculations!$A16, Raw!$BX$2:$BX$101, "&gt;"&amp;0), 0)</f>
        <v>0</v>
      </c>
      <c r="BS16" s="2">
        <f>IFERROR(SUMIFS(Raw!$BX$2:$BX$101, Raw!#REF!, "="&amp;Calculations!$A16, Raw!$BX$2:$BX$101, "&gt;"&amp;0)/COUNTIFS(Raw!#REF!, "="&amp;Calculations!$A16, Raw!$BX$2:$BX$101, "&gt;"&amp;0), 0)</f>
        <v>0</v>
      </c>
      <c r="BT16" s="2">
        <f>IFERROR(SUMIFS(Raw!$BX$2:$BX$101, Raw!#REF!, "="&amp;Calculations!$A16, Raw!$BX$2:$BX$101, "&gt;"&amp;0)/COUNTIFS(Raw!#REF!, "="&amp;Calculations!$A16, Raw!$BX$2:$BX$101, "&gt;"&amp;0), 0)</f>
        <v>0</v>
      </c>
      <c r="BU16" s="2">
        <f>IFERROR(SUMIFS(Raw!$BX$2:$BX$101, Raw!#REF!, "="&amp;Calculations!$A16, Raw!$BX$2:$BX$101, "&gt;"&amp;0)/COUNTIFS(Raw!#REF!, "="&amp;Calculations!$A16, Raw!$BX$2:$BX$101, "&gt;"&amp;0), 0)</f>
        <v>0</v>
      </c>
      <c r="BV16" s="2">
        <f>IFERROR(SUMIFS(Raw!$BX$2:$BX$101, Raw!#REF!, "="&amp;Calculations!$A16, Raw!$BX$2:$BX$101, "&gt;"&amp;0)/COUNTIFS(Raw!#REF!, "="&amp;Calculations!$A16, Raw!$BX$2:$BX$101, "&gt;"&amp;0), 0)</f>
        <v>0</v>
      </c>
      <c r="BW16" s="2">
        <f>IFERROR(SUMIFS(Raw!$BX$2:$BX$101, Raw!#REF!, "="&amp;Calculations!$A16, Raw!$BX$2:$BX$101, "&gt;"&amp;0)/COUNTIFS(Raw!#REF!, "="&amp;Calculations!$A16, Raw!$BX$2:$BX$101, "&gt;"&amp;0), 0)</f>
        <v>0</v>
      </c>
      <c r="BX16" s="2">
        <f>IFERROR(SUMIFS(Raw!$BX$2:$BX$101, Raw!#REF!, "="&amp;Calculations!$A16, Raw!$BX$2:$BX$101, "&gt;"&amp;0)/COUNTIFS(Raw!#REF!, "="&amp;Calculations!$A16, Raw!$BX$2:$BX$101, "&gt;"&amp;0), 0)</f>
        <v>0</v>
      </c>
      <c r="BY16" s="2"/>
      <c r="BZ16" s="2"/>
      <c r="CA16" s="2"/>
      <c r="CB16" s="2">
        <f>IFERROR(SUMIFS(Raw!$BX$2:$BX$101, Raw!#REF!, "="&amp;Calculations!$A16, Raw!$BX$2:$BX$101, "&gt;"&amp;0)/COUNTIFS(Raw!#REF!, "="&amp;Calculations!$A16, Raw!$BX$2:$BX$101, "&gt;"&amp;0), 0)</f>
        <v>0</v>
      </c>
      <c r="CC16" s="2">
        <f>IFERROR(SUMIFS(Raw!$BX$2:$BX$101, Raw!#REF!, "="&amp;Calculations!$A16, Raw!$BX$2:$BX$101, "&gt;"&amp;0)/COUNTIFS(Raw!#REF!, "="&amp;Calculations!$A16, Raw!$BX$2:$BX$101, "&gt;"&amp;0), 0)</f>
        <v>0</v>
      </c>
      <c r="CD16" s="2">
        <f>IFERROR(SUMIFS(Raw!$BX$2:$BX$101, Raw!#REF!, "="&amp;Calculations!$A16, Raw!$BX$2:$BX$101, "&gt;"&amp;0)/COUNTIFS(Raw!#REF!, "="&amp;Calculations!$A16, Raw!$BX$2:$BX$101, "&gt;"&amp;0), 0)</f>
        <v>0</v>
      </c>
      <c r="CE16" s="2">
        <f>IFERROR(SUMIFS(Raw!$BX$2:$BX$101, Raw!#REF!, "="&amp;Calculations!$A16, Raw!$BX$2:$BX$101, "&gt;"&amp;0)/COUNTIFS(Raw!#REF!, "="&amp;Calculations!$A16, Raw!$BX$2:$BX$101, "&gt;"&amp;0), 0)</f>
        <v>0</v>
      </c>
      <c r="CF16" s="2">
        <f>IFERROR(SUMIFS(Raw!$BX$2:$BX$101, Raw!#REF!, "="&amp;Calculations!$A16, Raw!$BX$2:$BX$101, "&gt;"&amp;0)/COUNTIFS(Raw!#REF!, "="&amp;Calculations!$A16, Raw!$BX$2:$BX$101, "&gt;"&amp;0), 0)</f>
        <v>0</v>
      </c>
      <c r="CG16" s="2">
        <f>IFERROR(SUMIFS(Raw!$BX$2:$BX$101, Raw!#REF!, "="&amp;Calculations!$A16, Raw!$BX$2:$BX$101, "&gt;"&amp;0)/COUNTIFS(Raw!#REF!, "="&amp;Calculations!$A16, Raw!$BX$2:$BX$101, "&gt;"&amp;0), 0)</f>
        <v>0</v>
      </c>
      <c r="CH16" s="2">
        <f>IFERROR(SUMIFS(Raw!$BX$2:$BX$101, Raw!#REF!, "="&amp;Calculations!$A16, Raw!$BX$2:$BX$101, "&gt;"&amp;0)/COUNTIFS(Raw!#REF!, "="&amp;Calculations!$A16, Raw!$BX$2:$BX$101, "&gt;"&amp;0), 0)</f>
        <v>0</v>
      </c>
      <c r="CI16" s="2">
        <f>IFERROR(SUMIFS(Raw!$BX$2:$BX$101, Raw!#REF!, "="&amp;Calculations!$A16, Raw!$BX$2:$BX$101, "&gt;"&amp;0)/COUNTIFS(Raw!#REF!, "="&amp;Calculations!$A16, Raw!$BX$2:$BX$101, "&gt;"&amp;0), 0)</f>
        <v>0</v>
      </c>
      <c r="CJ16" s="2">
        <f>IFERROR(SUMIFS(Raw!$BX$2:$BX$101, Raw!#REF!, "="&amp;Calculations!$A16, Raw!$BX$2:$BX$101, "&gt;"&amp;0)/COUNTIFS(Raw!#REF!, "="&amp;Calculations!$A16, Raw!$BX$2:$BX$101, "&gt;"&amp;0), 0)</f>
        <v>0</v>
      </c>
      <c r="CK16" s="2">
        <f>IFERROR(SUMIFS(Raw!$BX$2:$BX$101, Raw!#REF!, "="&amp;Calculations!$A16, Raw!$BX$2:$BX$101, "&gt;"&amp;0)/COUNTIFS(Raw!#REF!, "="&amp;Calculations!$A16, Raw!$BX$2:$BX$101, "&gt;"&amp;0), 0)</f>
        <v>0</v>
      </c>
      <c r="CL16" s="2"/>
      <c r="CM16" s="2"/>
      <c r="CN16" s="2"/>
      <c r="CO16" s="2">
        <f>IFERROR(SUMIFS(Raw!$BX$2:$BX$101, Raw!#REF!, "="&amp;Calculations!$A16, Raw!$BX$2:$BX$101, "&gt;"&amp;0)/COUNTIFS(Raw!#REF!, "="&amp;Calculations!$A16, Raw!$BX$2:$BX$101, "&gt;"&amp;0), 0)</f>
        <v>0</v>
      </c>
      <c r="CP16" s="2">
        <f>IFERROR(SUMIFS(Raw!$BX$2:$BX$101, Raw!#REF!, "="&amp;Calculations!$A16, Raw!$BX$2:$BX$101, "&gt;"&amp;0)/COUNTIFS(Raw!#REF!, "="&amp;Calculations!$A16, Raw!$BX$2:$BX$101, "&gt;"&amp;0), 0)</f>
        <v>0</v>
      </c>
      <c r="CQ16" s="2">
        <f>IFERROR(SUMIFS(Raw!$BX$2:$BX$101, Raw!#REF!, "="&amp;Calculations!$A16, Raw!$BX$2:$BX$101, "&gt;"&amp;0)/COUNTIFS(Raw!#REF!, "="&amp;Calculations!$A16, Raw!$BX$2:$BX$101, "&gt;"&amp;0), 0)</f>
        <v>0</v>
      </c>
      <c r="CR16" s="2">
        <f>IFERROR(SUMIFS(Raw!$BX$2:$BX$101, Raw!#REF!, "="&amp;Calculations!$A16, Raw!$BX$2:$BX$101, "&gt;"&amp;0)/COUNTIFS(Raw!#REF!, "="&amp;Calculations!$A16, Raw!$BX$2:$BX$101, "&gt;"&amp;0), 0)</f>
        <v>0</v>
      </c>
      <c r="CS16" s="2">
        <f>IFERROR(SUMIFS(Raw!$BX$2:$BX$101, Raw!#REF!, "="&amp;Calculations!$A16, Raw!$BX$2:$BX$101, "&gt;"&amp;0)/COUNTIFS(Raw!#REF!, "="&amp;Calculations!$A16, Raw!$BX$2:$BX$101, "&gt;"&amp;0), 0)</f>
        <v>0</v>
      </c>
      <c r="CT16" s="2">
        <f>IFERROR(SUMIFS(Raw!$BX$2:$BX$101, Raw!#REF!, "="&amp;Calculations!$A16, Raw!$BX$2:$BX$101, "&gt;"&amp;0)/COUNTIFS(Raw!#REF!, "="&amp;Calculations!$A16, Raw!$BX$2:$BX$101, "&gt;"&amp;0), 0)</f>
        <v>0</v>
      </c>
      <c r="CU16" s="2">
        <f>IFERROR(SUMIFS(Raw!$BX$2:$BX$101, Raw!#REF!, "="&amp;Calculations!$A16, Raw!$BX$2:$BX$101, "&gt;"&amp;0)/COUNTIFS(Raw!#REF!, "="&amp;Calculations!$A16, Raw!$BX$2:$BX$101, "&gt;"&amp;0), 0)</f>
        <v>0</v>
      </c>
      <c r="CV16" s="2">
        <f>IFERROR(SUMIFS(Raw!$BX$2:$BX$101, Raw!#REF!, "="&amp;Calculations!$A16, Raw!$BX$2:$BX$101, "&gt;"&amp;0)/COUNTIFS(Raw!#REF!, "="&amp;Calculations!$A16, Raw!$BX$2:$BX$101, "&gt;"&amp;0), 0)</f>
        <v>0</v>
      </c>
      <c r="CW16" s="2">
        <f>IFERROR(SUMIFS(Raw!$BX$2:$BX$101, Raw!#REF!, "="&amp;Calculations!$A16, Raw!$BX$2:$BX$101, "&gt;"&amp;0)/COUNTIFS(Raw!#REF!, "="&amp;Calculations!$A16, Raw!$BX$2:$BX$101, "&gt;"&amp;0), 0)</f>
        <v>0</v>
      </c>
      <c r="CX16" s="2">
        <f>IFERROR(SUMIFS(Raw!$BX$2:$BX$101, Raw!#REF!, "="&amp;Calculations!$A16, Raw!$BX$2:$BX$101, "&gt;"&amp;0)/COUNTIFS(Raw!#REF!, "="&amp;Calculations!$A16, Raw!$BX$2:$BX$101, "&gt;"&amp;0), 0)</f>
        <v>0</v>
      </c>
      <c r="CY16" s="2"/>
      <c r="CZ16" s="2"/>
      <c r="DA16" s="2"/>
      <c r="DB16" s="2">
        <f>IFERROR(SUMIFS(Raw!$BX$2:$BX$101, Raw!#REF!, "="&amp;Calculations!$A16, Raw!$BX$2:$BX$101, "&gt;"&amp;0)/COUNTIFS(Raw!#REF!, "="&amp;Calculations!$A16, Raw!$BX$2:$BX$101, "&gt;"&amp;0), 0)</f>
        <v>0</v>
      </c>
      <c r="DC16" s="2">
        <f>IFERROR(SUMIFS(Raw!$BX$2:$BX$101, Raw!#REF!, "="&amp;Calculations!$A16, Raw!$BX$2:$BX$101, "&gt;"&amp;0)/COUNTIFS(Raw!#REF!, "="&amp;Calculations!$A16, Raw!$BX$2:$BX$101, "&gt;"&amp;0), 0)</f>
        <v>0</v>
      </c>
      <c r="DD16" s="2">
        <f>IFERROR(SUMIFS(Raw!$BX$2:$BX$101, Raw!#REF!, "="&amp;Calculations!$A16, Raw!$BX$2:$BX$101, "&gt;"&amp;0)/COUNTIFS(Raw!#REF!, "="&amp;Calculations!$A16, Raw!$BX$2:$BX$101, "&gt;"&amp;0), 0)</f>
        <v>0</v>
      </c>
      <c r="DE16" s="2">
        <f>IFERROR(SUMIFS(Raw!$BX$2:$BX$101, Raw!#REF!, "="&amp;Calculations!$A16, Raw!$BX$2:$BX$101, "&gt;"&amp;0)/COUNTIFS(Raw!#REF!, "="&amp;Calculations!$A16, Raw!$BX$2:$BX$101, "&gt;"&amp;0), 0)</f>
        <v>0</v>
      </c>
      <c r="DF16" s="2">
        <f>IFERROR(SUMIFS(Raw!$BX$2:$BX$101, Raw!#REF!, "="&amp;Calculations!$A16, Raw!$BX$2:$BX$101, "&gt;"&amp;0)/COUNTIFS(Raw!#REF!, "="&amp;Calculations!$A16, Raw!$BX$2:$BX$101, "&gt;"&amp;0), 0)</f>
        <v>0</v>
      </c>
      <c r="DG16" s="2">
        <f>IFERROR(SUMIFS(Raw!$BX$2:$BX$101, Raw!#REF!, "="&amp;Calculations!$A16, Raw!$BX$2:$BX$101, "&gt;"&amp;0)/COUNTIFS(Raw!#REF!, "="&amp;Calculations!$A16, Raw!$BX$2:$BX$101, "&gt;"&amp;0), 0)</f>
        <v>0</v>
      </c>
      <c r="DH16" s="2">
        <f>IFERROR(SUMIFS(Raw!$BX$2:$BX$101, Raw!#REF!, "="&amp;Calculations!$A16, Raw!$BX$2:$BX$101, "&gt;"&amp;0)/COUNTIFS(Raw!#REF!, "="&amp;Calculations!$A16, Raw!$BX$2:$BX$101, "&gt;"&amp;0), 0)</f>
        <v>0</v>
      </c>
      <c r="DI16" s="2">
        <f>IFERROR(SUMIFS(Raw!$BX$2:$BX$101, Raw!#REF!, "="&amp;Calculations!$A16, Raw!$BX$2:$BX$101, "&gt;"&amp;0)/COUNTIFS(Raw!#REF!, "="&amp;Calculations!$A16, Raw!$BX$2:$BX$101, "&gt;"&amp;0), 0)</f>
        <v>0</v>
      </c>
      <c r="DJ16" s="2">
        <f>IFERROR(SUMIFS(Raw!$BX$2:$BX$101, Raw!#REF!, "="&amp;Calculations!$A16, Raw!$BX$2:$BX$101, "&gt;"&amp;0)/COUNTIFS(Raw!#REF!, "="&amp;Calculations!$A16, Raw!$BX$2:$BX$101, "&gt;"&amp;0), 0)</f>
        <v>0</v>
      </c>
      <c r="DK16" s="2">
        <f>IFERROR(SUMIFS(Raw!$BX$2:$BX$101, Raw!#REF!, "="&amp;Calculations!$A16, Raw!$BX$2:$BX$101, "&gt;"&amp;0)/COUNTIFS(Raw!#REF!, "="&amp;Calculations!$A16, Raw!$BX$2:$BX$101, "&gt;"&amp;0), 0)</f>
        <v>0</v>
      </c>
      <c r="DL16" s="2"/>
      <c r="DM16" s="2"/>
      <c r="DN16" s="2"/>
      <c r="DO16" s="2">
        <f>IFERROR(SUMIFS(Raw!$BX$2:$BX$101, Raw!#REF!, "="&amp;Calculations!$A16, Raw!$BX$2:$BX$101, "&gt;"&amp;0)/COUNTIFS(Raw!#REF!, "="&amp;Calculations!$A16, Raw!$BX$2:$BX$101, "&gt;"&amp;0), 0)</f>
        <v>0</v>
      </c>
      <c r="DP16" s="2">
        <f>IFERROR(SUMIFS(Raw!$BX$2:$BX$101, Raw!#REF!, "="&amp;Calculations!$A16, Raw!$BX$2:$BX$101, "&gt;"&amp;0)/COUNTIFS(Raw!#REF!, "="&amp;Calculations!$A16, Raw!$BX$2:$BX$101, "&gt;"&amp;0), 0)</f>
        <v>0</v>
      </c>
      <c r="DQ16" s="2">
        <f>IFERROR(SUMIFS(Raw!$BX$2:$BX$101, Raw!#REF!, "="&amp;Calculations!$A16, Raw!$BX$2:$BX$101, "&gt;"&amp;0)/COUNTIFS(Raw!#REF!, "="&amp;Calculations!$A16, Raw!$BX$2:$BX$101, "&gt;"&amp;0), 0)</f>
        <v>0</v>
      </c>
      <c r="DR16" s="2">
        <f>IFERROR(SUMIFS(Raw!$BX$2:$BX$101, Raw!#REF!, "="&amp;Calculations!$A16, Raw!$BX$2:$BX$101, "&gt;"&amp;0)/COUNTIFS(Raw!#REF!, "="&amp;Calculations!$A16, Raw!$BX$2:$BX$101, "&gt;"&amp;0), 0)</f>
        <v>0</v>
      </c>
      <c r="DS16" s="2">
        <f>IFERROR(SUMIFS(Raw!$BX$2:$BX$101, Raw!#REF!, "="&amp;Calculations!$A16, Raw!$BX$2:$BX$101, "&gt;"&amp;0)/COUNTIFS(Raw!#REF!, "="&amp;Calculations!$A16, Raw!$BX$2:$BX$101, "&gt;"&amp;0), 0)</f>
        <v>0</v>
      </c>
      <c r="DT16" s="2">
        <f>IFERROR(SUMIFS(Raw!$BX$2:$BX$101, Raw!#REF!, "="&amp;Calculations!$A16, Raw!$BX$2:$BX$101, "&gt;"&amp;0)/COUNTIFS(Raw!#REF!, "="&amp;Calculations!$A16, Raw!$BX$2:$BX$101, "&gt;"&amp;0), 0)</f>
        <v>0</v>
      </c>
      <c r="DU16" s="2">
        <f>IFERROR(SUMIFS(Raw!$BX$2:$BX$101, Raw!#REF!, "="&amp;Calculations!$A16, Raw!$BX$2:$BX$101, "&gt;"&amp;0)/COUNTIFS(Raw!#REF!, "="&amp;Calculations!$A16, Raw!$BX$2:$BX$101, "&gt;"&amp;0), 0)</f>
        <v>0</v>
      </c>
      <c r="DV16" s="2">
        <f>IFERROR(SUMIFS(Raw!$BX$2:$BX$101, Raw!#REF!, "="&amp;Calculations!$A16, Raw!$BX$2:$BX$101, "&gt;"&amp;0)/COUNTIFS(Raw!#REF!, "="&amp;Calculations!$A16, Raw!$BX$2:$BX$101, "&gt;"&amp;0), 0)</f>
        <v>0</v>
      </c>
      <c r="DW16" s="2">
        <f>IFERROR(SUMIFS(Raw!$BX$2:$BX$101, Raw!#REF!, "="&amp;Calculations!$A16, Raw!$BX$2:$BX$101, "&gt;"&amp;0)/COUNTIFS(Raw!#REF!, "="&amp;Calculations!$A16, Raw!$BX$2:$BX$101, "&gt;"&amp;0), 0)</f>
        <v>0</v>
      </c>
      <c r="DX16" s="2">
        <f>IFERROR(SUMIFS(Raw!$BX$2:$BX$101, Raw!#REF!, "="&amp;Calculations!$A16, Raw!$BX$2:$BX$101, "&gt;"&amp;0)/COUNTIFS(Raw!#REF!, "="&amp;Calculations!$A16, Raw!$BX$2:$BX$101, "&gt;"&amp;0), 0)</f>
        <v>0</v>
      </c>
      <c r="DY16" s="2"/>
      <c r="DZ16" s="2"/>
      <c r="EA16" s="2"/>
      <c r="EB16" s="2">
        <f>IFERROR(SUMIFS(Raw!$BX$2:$BX$101, Raw!#REF!, "="&amp;Calculations!$A16, Raw!$BX$2:$BX$101, "&gt;"&amp;0)/COUNTIFS(Raw!#REF!, "="&amp;Calculations!$A16, Raw!$BX$2:$BX$101, "&gt;"&amp;0), 0)</f>
        <v>0</v>
      </c>
      <c r="EC16" s="2">
        <f>IFERROR(SUMIFS(Raw!$BX$2:$BX$101, Raw!#REF!, "="&amp;Calculations!$A16, Raw!$BX$2:$BX$101, "&gt;"&amp;0)/COUNTIFS(Raw!#REF!, "="&amp;Calculations!$A16, Raw!$BX$2:$BX$101, "&gt;"&amp;0), 0)</f>
        <v>0</v>
      </c>
      <c r="ED16" s="2">
        <f>IFERROR(SUMIFS(Raw!$BX$2:$BX$101, Raw!#REF!, "="&amp;Calculations!$A16, Raw!$BX$2:$BX$101, "&gt;"&amp;0)/COUNTIFS(Raw!#REF!, "="&amp;Calculations!$A16, Raw!$BX$2:$BX$101, "&gt;"&amp;0), 0)</f>
        <v>0</v>
      </c>
      <c r="EE16" s="2">
        <f>IFERROR(SUMIFS(Raw!$BX$2:$BX$101, Raw!#REF!, "="&amp;Calculations!$A16, Raw!$BX$2:$BX$101, "&gt;"&amp;0)/COUNTIFS(Raw!#REF!, "="&amp;Calculations!$A16, Raw!$BX$2:$BX$101, "&gt;"&amp;0), 0)</f>
        <v>0</v>
      </c>
      <c r="EF16" s="2">
        <f>IFERROR(SUMIFS(Raw!$BX$2:$BX$101, Raw!#REF!, "="&amp;Calculations!$A16, Raw!$BX$2:$BX$101, "&gt;"&amp;0)/COUNTIFS(Raw!#REF!, "="&amp;Calculations!$A16, Raw!$BX$2:$BX$101, "&gt;"&amp;0), 0)</f>
        <v>0</v>
      </c>
      <c r="EG16" s="2">
        <f>IFERROR(SUMIFS(Raw!$BX$2:$BX$101, Raw!#REF!, "="&amp;Calculations!$A16, Raw!$BX$2:$BX$101, "&gt;"&amp;0)/COUNTIFS(Raw!#REF!, "="&amp;Calculations!$A16, Raw!$BX$2:$BX$101, "&gt;"&amp;0), 0)</f>
        <v>0</v>
      </c>
      <c r="EH16" s="2">
        <f>IFERROR(SUMIFS(Raw!$BX$2:$BX$101, Raw!#REF!, "="&amp;Calculations!$A16, Raw!$BX$2:$BX$101, "&gt;"&amp;0)/COUNTIFS(Raw!#REF!, "="&amp;Calculations!$A16, Raw!$BX$2:$BX$101, "&gt;"&amp;0), 0)</f>
        <v>0</v>
      </c>
      <c r="EI16" s="2">
        <f>IFERROR(SUMIFS(Raw!$BX$2:$BX$101, Raw!#REF!, "="&amp;Calculations!$A16, Raw!$BX$2:$BX$101, "&gt;"&amp;0)/COUNTIFS(Raw!#REF!, "="&amp;Calculations!$A16, Raw!$BX$2:$BX$101, "&gt;"&amp;0), 0)</f>
        <v>0</v>
      </c>
      <c r="EJ16" s="2">
        <f>IFERROR(SUMIFS(Raw!$BX$2:$BX$101, Raw!#REF!, "="&amp;Calculations!$A16, Raw!$BX$2:$BX$101, "&gt;"&amp;0)/COUNTIFS(Raw!#REF!, "="&amp;Calculations!$A16, Raw!$BX$2:$BX$101, "&gt;"&amp;0), 0)</f>
        <v>0</v>
      </c>
      <c r="EK16" s="2">
        <f>IFERROR(SUMIFS(Raw!$BX$2:$BX$101, Raw!#REF!, "="&amp;Calculations!$A16, Raw!$BX$2:$BX$101, "&gt;"&amp;0)/COUNTIFS(Raw!#REF!, "="&amp;Calculations!$A16, Raw!$BX$2:$BX$101, "&gt;"&amp;0), 0)</f>
        <v>0</v>
      </c>
      <c r="EL16" s="2"/>
      <c r="EM16" s="2"/>
      <c r="EN16" s="2"/>
      <c r="EO16" s="2">
        <f>IFERROR(SUMIFS(Raw!$BX$2:$BX$101, Raw!#REF!, "="&amp;Calculations!$A16, Raw!$BX$2:$BX$101, "&gt;"&amp;0)/COUNTIFS(Raw!#REF!, "="&amp;Calculations!$A16, Raw!$BX$2:$BX$101, "&gt;"&amp;0), 0)</f>
        <v>0</v>
      </c>
      <c r="EP16" s="2">
        <f>IFERROR(SUMIFS(Raw!$BX$2:$BX$101, Raw!#REF!, "="&amp;Calculations!$A16, Raw!$BX$2:$BX$101, "&gt;"&amp;0)/COUNTIFS(Raw!#REF!, "="&amp;Calculations!$A16, Raw!$BX$2:$BX$101, "&gt;"&amp;0), 0)</f>
        <v>0</v>
      </c>
      <c r="EQ16" s="2">
        <f>IFERROR(SUMIFS(Raw!$BX$2:$BX$101, Raw!#REF!, "="&amp;Calculations!$A16, Raw!$BX$2:$BX$101, "&gt;"&amp;0)/COUNTIFS(Raw!#REF!, "="&amp;Calculations!$A16, Raw!$BX$2:$BX$101, "&gt;"&amp;0), 0)</f>
        <v>0</v>
      </c>
      <c r="ER16" s="2">
        <f>IFERROR(SUMIFS(Raw!$BX$2:$BX$101, Raw!#REF!, "="&amp;Calculations!$A16, Raw!$BX$2:$BX$101, "&gt;"&amp;0)/COUNTIFS(Raw!#REF!, "="&amp;Calculations!$A16, Raw!$BX$2:$BX$101, "&gt;"&amp;0), 0)</f>
        <v>0</v>
      </c>
      <c r="ES16" s="2">
        <f>IFERROR(SUMIFS(Raw!$BX$2:$BX$101, Raw!#REF!, "="&amp;Calculations!$A16, Raw!$BX$2:$BX$101, "&gt;"&amp;0)/COUNTIFS(Raw!#REF!, "="&amp;Calculations!$A16, Raw!$BX$2:$BX$101, "&gt;"&amp;0), 0)</f>
        <v>0</v>
      </c>
      <c r="ET16" s="2">
        <f>IFERROR(SUMIFS(Raw!$BX$2:$BX$101, Raw!#REF!, "="&amp;Calculations!$A16, Raw!$BX$2:$BX$101, "&gt;"&amp;0)/COUNTIFS(Raw!#REF!, "="&amp;Calculations!$A16, Raw!$BX$2:$BX$101, "&gt;"&amp;0), 0)</f>
        <v>0</v>
      </c>
      <c r="EU16" s="2">
        <f>IFERROR(SUMIFS(Raw!$BX$2:$BX$101, Raw!#REF!, "="&amp;Calculations!$A16, Raw!$BX$2:$BX$101, "&gt;"&amp;0)/COUNTIFS(Raw!#REF!, "="&amp;Calculations!$A16, Raw!$BX$2:$BX$101, "&gt;"&amp;0), 0)</f>
        <v>0</v>
      </c>
      <c r="EV16" s="2">
        <f>IFERROR(SUMIFS(Raw!$BX$2:$BX$101, Raw!#REF!, "="&amp;Calculations!$A16, Raw!$BX$2:$BX$101, "&gt;"&amp;0)/COUNTIFS(Raw!#REF!, "="&amp;Calculations!$A16, Raw!$BX$2:$BX$101, "&gt;"&amp;0), 0)</f>
        <v>0</v>
      </c>
      <c r="EW16" s="2">
        <f>IFERROR(SUMIFS(Raw!$BX$2:$BX$101, Raw!#REF!, "="&amp;Calculations!$A16, Raw!$BX$2:$BX$101, "&gt;"&amp;0)/COUNTIFS(Raw!#REF!, "="&amp;Calculations!$A16, Raw!$BX$2:$BX$101, "&gt;"&amp;0), 0)</f>
        <v>0</v>
      </c>
      <c r="EX16" s="2">
        <f>IFERROR(SUMIFS(Raw!$BX$2:$BX$101, Raw!#REF!, "="&amp;Calculations!$A16, Raw!$BX$2:$BX$101, "&gt;"&amp;0)/COUNTIFS(Raw!#REF!, "="&amp;Calculations!$A16, Raw!$BX$2:$BX$101, "&gt;"&amp;0), 0)</f>
        <v>0</v>
      </c>
      <c r="EY16" s="2"/>
      <c r="EZ16" s="2"/>
      <c r="FA16" s="2"/>
      <c r="FB16" s="2">
        <f>IFERROR(SUMIFS(Raw!$BX$2:$BX$101, Raw!#REF!, "="&amp;Calculations!$A16, Raw!$BX$2:$BX$101, "&gt;"&amp;0)/COUNTIFS(Raw!#REF!, "="&amp;Calculations!$A16, Raw!$BX$2:$BX$101, "&gt;"&amp;0), 0)</f>
        <v>0</v>
      </c>
      <c r="FC16" s="2">
        <f>IFERROR(SUMIFS(Raw!$BX$2:$BX$101, Raw!#REF!, "="&amp;Calculations!$A16, Raw!$BX$2:$BX$101, "&gt;"&amp;0)/COUNTIFS(Raw!#REF!, "="&amp;Calculations!$A16, Raw!$BX$2:$BX$101, "&gt;"&amp;0), 0)</f>
        <v>0</v>
      </c>
      <c r="FD16" s="2">
        <f>IFERROR(SUMIFS(Raw!$BX$2:$BX$101, Raw!#REF!, "="&amp;Calculations!$A16, Raw!$BX$2:$BX$101, "&gt;"&amp;0)/COUNTIFS(Raw!#REF!, "="&amp;Calculations!$A16, Raw!$BX$2:$BX$101, "&gt;"&amp;0), 0)</f>
        <v>0</v>
      </c>
      <c r="FE16" s="2">
        <f>IFERROR(SUMIFS(Raw!$BX$2:$BX$101, Raw!#REF!, "="&amp;Calculations!$A16, Raw!$BX$2:$BX$101, "&gt;"&amp;0)/COUNTIFS(Raw!#REF!, "="&amp;Calculations!$A16, Raw!$BX$2:$BX$101, "&gt;"&amp;0), 0)</f>
        <v>0</v>
      </c>
      <c r="FF16" s="2">
        <f>IFERROR(SUMIFS(Raw!$BX$2:$BX$101, Raw!#REF!, "="&amp;Calculations!$A16, Raw!$BX$2:$BX$101, "&gt;"&amp;0)/COUNTIFS(Raw!#REF!, "="&amp;Calculations!$A16, Raw!$BX$2:$BX$101, "&gt;"&amp;0), 0)</f>
        <v>0</v>
      </c>
      <c r="FG16" s="2">
        <f>IFERROR(SUMIFS(Raw!$BX$2:$BX$101, Raw!#REF!, "="&amp;Calculations!$A16, Raw!$BX$2:$BX$101, "&gt;"&amp;0)/COUNTIFS(Raw!#REF!, "="&amp;Calculations!$A16, Raw!$BX$2:$BX$101, "&gt;"&amp;0), 0)</f>
        <v>0</v>
      </c>
      <c r="FH16" s="2">
        <f>IFERROR(SUMIFS(Raw!$BX$2:$BX$101, Raw!#REF!, "="&amp;Calculations!$A16, Raw!$BX$2:$BX$101, "&gt;"&amp;0)/COUNTIFS(Raw!#REF!, "="&amp;Calculations!$A16, Raw!$BX$2:$BX$101, "&gt;"&amp;0), 0)</f>
        <v>0</v>
      </c>
      <c r="FI16" s="2">
        <f>IFERROR(SUMIFS(Raw!$BX$2:$BX$101, Raw!#REF!, "="&amp;Calculations!$A16, Raw!$BX$2:$BX$101, "&gt;"&amp;0)/COUNTIFS(Raw!#REF!, "="&amp;Calculations!$A16, Raw!$BX$2:$BX$101, "&gt;"&amp;0), 0)</f>
        <v>0</v>
      </c>
      <c r="FJ16" s="2">
        <f>IFERROR(SUMIFS(Raw!$BX$2:$BX$101, Raw!#REF!, "="&amp;Calculations!$A16, Raw!$BX$2:$BX$101, "&gt;"&amp;0)/COUNTIFS(Raw!#REF!, "="&amp;Calculations!$A16, Raw!$BX$2:$BX$101, "&gt;"&amp;0), 0)</f>
        <v>0</v>
      </c>
      <c r="FK16" s="2">
        <f>IFERROR(SUMIFS(Raw!$BX$2:$BX$101, Raw!#REF!, "="&amp;Calculations!$A16, Raw!$BX$2:$BX$101, "&gt;"&amp;0)/COUNTIFS(Raw!#REF!, "="&amp;Calculations!$A16, Raw!$BX$2:$BX$101, "&gt;"&amp;0), 0)</f>
        <v>0</v>
      </c>
      <c r="FL16" s="2"/>
      <c r="FM16" s="2"/>
      <c r="FN16" s="2"/>
      <c r="FO16" s="2">
        <f>IFERROR(SUMIFS(Raw!$BX$2:$BX$101, Raw!#REF!, "="&amp;Calculations!$A16, Raw!$BX$2:$BX$101, "&gt;"&amp;0)/COUNTIFS(Raw!#REF!, "="&amp;Calculations!$A16, Raw!$BX$2:$BX$101, "&gt;"&amp;0), 0)</f>
        <v>0</v>
      </c>
      <c r="FP16" s="2">
        <f>IFERROR(SUMIFS(Raw!$BX$2:$BX$101, Raw!#REF!, "="&amp;Calculations!$A16, Raw!$BX$2:$BX$101, "&gt;"&amp;0)/COUNTIFS(Raw!#REF!, "="&amp;Calculations!$A16, Raw!$BX$2:$BX$101, "&gt;"&amp;0), 0)</f>
        <v>0</v>
      </c>
      <c r="FQ16" s="2">
        <f>IFERROR(SUMIFS(Raw!$BX$2:$BX$101, Raw!#REF!, "="&amp;Calculations!$A16, Raw!$BX$2:$BX$101, "&gt;"&amp;0)/COUNTIFS(Raw!#REF!, "="&amp;Calculations!$A16, Raw!$BX$2:$BX$101, "&gt;"&amp;0), 0)</f>
        <v>0</v>
      </c>
      <c r="FR16" s="2">
        <f>IFERROR(SUMIFS(Raw!$BX$2:$BX$101, Raw!#REF!, "="&amp;Calculations!$A16, Raw!$BX$2:$BX$101, "&gt;"&amp;0)/COUNTIFS(Raw!#REF!, "="&amp;Calculations!$A16, Raw!$BX$2:$BX$101, "&gt;"&amp;0), 0)</f>
        <v>0</v>
      </c>
      <c r="FS16" s="2">
        <f>IFERROR(SUMIFS(Raw!$BX$2:$BX$101, Raw!#REF!, "="&amp;Calculations!$A16, Raw!$BX$2:$BX$101, "&gt;"&amp;0)/COUNTIFS(Raw!#REF!, "="&amp;Calculations!$A16, Raw!$BX$2:$BX$101, "&gt;"&amp;0), 0)</f>
        <v>0</v>
      </c>
      <c r="FT16" s="2">
        <f>IFERROR(SUMIFS(Raw!$BX$2:$BX$101, Raw!#REF!, "="&amp;Calculations!$A16, Raw!$BX$2:$BX$101, "&gt;"&amp;0)/COUNTIFS(Raw!#REF!, "="&amp;Calculations!$A16, Raw!$BX$2:$BX$101, "&gt;"&amp;0), 0)</f>
        <v>0</v>
      </c>
      <c r="FU16" s="2">
        <f>IFERROR(SUMIFS(Raw!$BX$2:$BX$101, Raw!#REF!, "="&amp;Calculations!$A16, Raw!$BX$2:$BX$101, "&gt;"&amp;0)/COUNTIFS(Raw!#REF!, "="&amp;Calculations!$A16, Raw!$BX$2:$BX$101, "&gt;"&amp;0), 0)</f>
        <v>0</v>
      </c>
      <c r="FV16" s="2">
        <f>IFERROR(SUMIFS(Raw!$BX$2:$BX$101, Raw!#REF!, "="&amp;Calculations!$A16, Raw!$BX$2:$BX$101, "&gt;"&amp;0)/COUNTIFS(Raw!#REF!, "="&amp;Calculations!$A16, Raw!$BX$2:$BX$101, "&gt;"&amp;0), 0)</f>
        <v>0</v>
      </c>
      <c r="FW16" s="2">
        <f>IFERROR(SUMIFS(Raw!$BX$2:$BX$101, Raw!#REF!, "="&amp;Calculations!$A16, Raw!$BX$2:$BX$101, "&gt;"&amp;0)/COUNTIFS(Raw!#REF!, "="&amp;Calculations!$A16, Raw!$BX$2:$BX$101, "&gt;"&amp;0), 0)</f>
        <v>0</v>
      </c>
      <c r="FX16" s="2">
        <f>IFERROR(SUMIFS(Raw!$BX$2:$BX$101, Raw!#REF!, "="&amp;Calculations!$A16, Raw!$BX$2:$BX$101, "&gt;"&amp;0)/COUNTIFS(Raw!#REF!, "="&amp;Calculations!$A16, Raw!$BX$2:$BX$101, "&gt;"&amp;0), 0)</f>
        <v>0</v>
      </c>
      <c r="FY16" s="2"/>
      <c r="FZ16" s="2"/>
      <c r="GA16" s="2"/>
      <c r="GB16" s="2">
        <f>IFERROR(SUMIFS(Raw!$BX$2:$BX$101, Raw!#REF!, "="&amp;Calculations!$A16, Raw!$BX$2:$BX$101, "&gt;"&amp;0)/COUNTIFS(Raw!#REF!, "="&amp;Calculations!$A16, Raw!$BX$2:$BX$101, "&gt;"&amp;0), 0)</f>
        <v>0</v>
      </c>
      <c r="GC16" s="2">
        <f>IFERROR(SUMIFS(Raw!$BX$2:$BX$101, Raw!#REF!, "="&amp;Calculations!$A16, Raw!$BX$2:$BX$101, "&gt;"&amp;0)/COUNTIFS(Raw!#REF!, "="&amp;Calculations!$A16, Raw!$BX$2:$BX$101, "&gt;"&amp;0), 0)</f>
        <v>0</v>
      </c>
      <c r="GD16" s="2">
        <f>IFERROR(SUMIFS(Raw!$BX$2:$BX$101, Raw!#REF!, "="&amp;Calculations!$A16, Raw!$BX$2:$BX$101, "&gt;"&amp;0)/COUNTIFS(Raw!#REF!, "="&amp;Calculations!$A16, Raw!$BX$2:$BX$101, "&gt;"&amp;0), 0)</f>
        <v>0</v>
      </c>
      <c r="GE16" s="2">
        <f>IFERROR(SUMIFS(Raw!$BX$2:$BX$101, Raw!#REF!, "="&amp;Calculations!$A16, Raw!$BX$2:$BX$101, "&gt;"&amp;0)/COUNTIFS(Raw!#REF!, "="&amp;Calculations!$A16, Raw!$BX$2:$BX$101, "&gt;"&amp;0), 0)</f>
        <v>0</v>
      </c>
      <c r="GF16" s="2">
        <f>IFERROR(SUMIFS(Raw!$BX$2:$BX$101, Raw!#REF!, "="&amp;Calculations!$A16, Raw!$BX$2:$BX$101, "&gt;"&amp;0)/COUNTIFS(Raw!#REF!, "="&amp;Calculations!$A16, Raw!$BX$2:$BX$101, "&gt;"&amp;0), 0)</f>
        <v>0</v>
      </c>
      <c r="GG16" s="2">
        <f>IFERROR(SUMIFS(Raw!$BX$2:$BX$101, Raw!#REF!, "="&amp;Calculations!$A16, Raw!$BX$2:$BX$101, "&gt;"&amp;0)/COUNTIFS(Raw!#REF!, "="&amp;Calculations!$A16, Raw!$BX$2:$BX$101, "&gt;"&amp;0), 0)</f>
        <v>0</v>
      </c>
      <c r="GH16" s="2">
        <f>IFERROR(SUMIFS(Raw!$BX$2:$BX$101, Raw!#REF!, "="&amp;Calculations!$A16, Raw!$BX$2:$BX$101, "&gt;"&amp;0)/COUNTIFS(Raw!#REF!, "="&amp;Calculations!$A16, Raw!$BX$2:$BX$101, "&gt;"&amp;0), 0)</f>
        <v>0</v>
      </c>
      <c r="GI16" s="2">
        <f>IFERROR(SUMIFS(Raw!$BX$2:$BX$101, Raw!#REF!, "="&amp;Calculations!$A16, Raw!$BX$2:$BX$101, "&gt;"&amp;0)/COUNTIFS(Raw!#REF!, "="&amp;Calculations!$A16, Raw!$BX$2:$BX$101, "&gt;"&amp;0), 0)</f>
        <v>0</v>
      </c>
      <c r="GJ16" s="2">
        <f>IFERROR(SUMIFS(Raw!$BX$2:$BX$101, Raw!#REF!, "="&amp;Calculations!$A16, Raw!$BX$2:$BX$101, "&gt;"&amp;0)/COUNTIFS(Raw!#REF!, "="&amp;Calculations!$A16, Raw!$BX$2:$BX$101, "&gt;"&amp;0), 0)</f>
        <v>0</v>
      </c>
      <c r="GK16" s="2">
        <f>IFERROR(SUMIFS(Raw!$BX$2:$BX$101, Raw!#REF!, "="&amp;Calculations!$A16, Raw!$BX$2:$BX$101, "&gt;"&amp;0)/COUNTIFS(Raw!#REF!, "="&amp;Calculations!$A16, Raw!$BX$2:$BX$101, "&gt;"&amp;0), 0)</f>
        <v>0</v>
      </c>
      <c r="GL16" s="2"/>
      <c r="GM16" s="2"/>
      <c r="GN16" s="2"/>
      <c r="GO16" s="2">
        <f>IFERROR(SUMIFS(Raw!$BX$2:$BX$101, Raw!#REF!, "="&amp;Calculations!$A16, Raw!$BX$2:$BX$101, "&gt;"&amp;0)/COUNTIFS(Raw!#REF!, "="&amp;Calculations!$A16, Raw!$BX$2:$BX$101, "&gt;"&amp;0), 0)</f>
        <v>0</v>
      </c>
      <c r="GP16" s="2">
        <f>IFERROR(SUMIFS(Raw!$BX$2:$BX$101, Raw!#REF!, "="&amp;Calculations!$A16, Raw!$BX$2:$BX$101, "&gt;"&amp;0)/COUNTIFS(Raw!#REF!, "="&amp;Calculations!$A16, Raw!$BX$2:$BX$101, "&gt;"&amp;0), 0)</f>
        <v>0</v>
      </c>
      <c r="GQ16" s="2">
        <f>IFERROR(SUMIFS(Raw!$BX$2:$BX$101, Raw!#REF!, "="&amp;Calculations!$A16, Raw!$BX$2:$BX$101, "&gt;"&amp;0)/COUNTIFS(Raw!#REF!, "="&amp;Calculations!$A16, Raw!$BX$2:$BX$101, "&gt;"&amp;0), 0)</f>
        <v>0</v>
      </c>
      <c r="GR16" s="2">
        <f>IFERROR(SUMIFS(Raw!$BX$2:$BX$101, Raw!#REF!, "="&amp;Calculations!$A16, Raw!$BX$2:$BX$101, "&gt;"&amp;0)/COUNTIFS(Raw!#REF!, "="&amp;Calculations!$A16, Raw!$BX$2:$BX$101, "&gt;"&amp;0), 0)</f>
        <v>0</v>
      </c>
      <c r="GS16" s="2">
        <f>IFERROR(SUMIFS(Raw!$BX$2:$BX$101, Raw!#REF!, "="&amp;Calculations!$A16, Raw!$BX$2:$BX$101, "&gt;"&amp;0)/COUNTIFS(Raw!#REF!, "="&amp;Calculations!$A16, Raw!$BX$2:$BX$101, "&gt;"&amp;0), 0)</f>
        <v>0</v>
      </c>
      <c r="GT16" s="2">
        <f>IFERROR(SUMIFS(Raw!$BX$2:$BX$101, Raw!#REF!, "="&amp;Calculations!$A16, Raw!$BX$2:$BX$101, "&gt;"&amp;0)/COUNTIFS(Raw!#REF!, "="&amp;Calculations!$A16, Raw!$BX$2:$BX$101, "&gt;"&amp;0), 0)</f>
        <v>0</v>
      </c>
      <c r="GU16" s="2">
        <f>IFERROR(SUMIFS(Raw!$BX$2:$BX$101, Raw!#REF!, "="&amp;Calculations!$A16, Raw!$BX$2:$BX$101, "&gt;"&amp;0)/COUNTIFS(Raw!#REF!, "="&amp;Calculations!$A16, Raw!$BX$2:$BX$101, "&gt;"&amp;0), 0)</f>
        <v>0</v>
      </c>
      <c r="GV16" s="2">
        <f>IFERROR(SUMIFS(Raw!$BX$2:$BX$101, Raw!#REF!, "="&amp;Calculations!$A16, Raw!$BX$2:$BX$101, "&gt;"&amp;0)/COUNTIFS(Raw!#REF!, "="&amp;Calculations!$A16, Raw!$BX$2:$BX$101, "&gt;"&amp;0), 0)</f>
        <v>0</v>
      </c>
      <c r="GW16" s="2">
        <f>IFERROR(SUMIFS(Raw!$BX$2:$BX$101, Raw!#REF!, "="&amp;Calculations!$A16, Raw!$BX$2:$BX$101, "&gt;"&amp;0)/COUNTIFS(Raw!#REF!, "="&amp;Calculations!$A16, Raw!$BX$2:$BX$101, "&gt;"&amp;0), 0)</f>
        <v>0</v>
      </c>
      <c r="GX16" s="2">
        <f>IFERROR(SUMIFS(Raw!$BX$2:$BX$101, Raw!#REF!, "="&amp;Calculations!$A16, Raw!$BX$2:$BX$101, "&gt;"&amp;0)/COUNTIFS(Raw!#REF!, "="&amp;Calculations!$A16, Raw!$BX$2:$BX$101, "&gt;"&amp;0), 0)</f>
        <v>0</v>
      </c>
      <c r="GY16" s="2"/>
      <c r="GZ16" s="2"/>
      <c r="HA16" s="2"/>
      <c r="HB16" s="2">
        <f>IFERROR(SUMIFS(Raw!$BX$2:$BX$101, Raw!#REF!, "="&amp;Calculations!$A16, Raw!$BX$2:$BX$101, "&gt;"&amp;0)/COUNTIFS(Raw!#REF!, "="&amp;Calculations!$A16, Raw!$BX$2:$BX$101, "&gt;"&amp;0), 0)</f>
        <v>0</v>
      </c>
      <c r="HC16" s="2">
        <f>IFERROR(SUMIFS(Raw!$BX$2:$BX$101, Raw!#REF!, "="&amp;Calculations!$A16, Raw!$BX$2:$BX$101, "&gt;"&amp;0)/COUNTIFS(Raw!#REF!, "="&amp;Calculations!$A16, Raw!$BX$2:$BX$101, "&gt;"&amp;0), 0)</f>
        <v>0</v>
      </c>
      <c r="HD16" s="2">
        <f>IFERROR(SUMIFS(Raw!$BX$2:$BX$101, Raw!#REF!, "="&amp;Calculations!$A16, Raw!$BX$2:$BX$101, "&gt;"&amp;0)/COUNTIFS(Raw!#REF!, "="&amp;Calculations!$A16, Raw!$BX$2:$BX$101, "&gt;"&amp;0), 0)</f>
        <v>0</v>
      </c>
      <c r="HE16" s="2">
        <f>IFERROR(SUMIFS(Raw!$BX$2:$BX$101, Raw!#REF!, "="&amp;Calculations!$A16, Raw!$BX$2:$BX$101, "&gt;"&amp;0)/COUNTIFS(Raw!#REF!, "="&amp;Calculations!$A16, Raw!$BX$2:$BX$101, "&gt;"&amp;0), 0)</f>
        <v>0</v>
      </c>
      <c r="HF16" s="2">
        <f>IFERROR(SUMIFS(Raw!$BX$2:$BX$101, Raw!#REF!, "="&amp;Calculations!$A16, Raw!$BX$2:$BX$101, "&gt;"&amp;0)/COUNTIFS(Raw!#REF!, "="&amp;Calculations!$A16, Raw!$BX$2:$BX$101, "&gt;"&amp;0), 0)</f>
        <v>0</v>
      </c>
      <c r="HG16" s="2">
        <f>IFERROR(SUMIFS(Raw!$BX$2:$BX$101, Raw!#REF!, "="&amp;Calculations!$A16, Raw!$BX$2:$BX$101, "&gt;"&amp;0)/COUNTIFS(Raw!#REF!, "="&amp;Calculations!$A16, Raw!$BX$2:$BX$101, "&gt;"&amp;0), 0)</f>
        <v>0</v>
      </c>
      <c r="HH16" s="2">
        <f>IFERROR(SUMIFS(Raw!$BX$2:$BX$101, Raw!#REF!, "="&amp;Calculations!$A16, Raw!$BX$2:$BX$101, "&gt;"&amp;0)/COUNTIFS(Raw!#REF!, "="&amp;Calculations!$A16, Raw!$BX$2:$BX$101, "&gt;"&amp;0), 0)</f>
        <v>0</v>
      </c>
      <c r="HI16" s="2">
        <f>IFERROR(SUMIFS(Raw!$BX$2:$BX$101, Raw!#REF!, "="&amp;Calculations!$A16, Raw!$BX$2:$BX$101, "&gt;"&amp;0)/COUNTIFS(Raw!#REF!, "="&amp;Calculations!$A16, Raw!$BX$2:$BX$101, "&gt;"&amp;0), 0)</f>
        <v>0</v>
      </c>
      <c r="HJ16" s="2">
        <f>IFERROR(SUMIFS(Raw!$BX$2:$BX$101, Raw!#REF!, "="&amp;Calculations!$A16, Raw!$BX$2:$BX$101, "&gt;"&amp;0)/COUNTIFS(Raw!#REF!, "="&amp;Calculations!$A16, Raw!$BX$2:$BX$101, "&gt;"&amp;0), 0)</f>
        <v>0</v>
      </c>
      <c r="HK16" s="2">
        <f>IFERROR(SUMIFS(Raw!$BX$2:$BX$101, Raw!#REF!, "="&amp;Calculations!$A16, Raw!$BX$2:$BX$101, "&gt;"&amp;0)/COUNTIFS(Raw!#REF!, "="&amp;Calculations!$A16, Raw!$BX$2:$BX$101, "&gt;"&amp;0), 0)</f>
        <v>0</v>
      </c>
      <c r="HL16" s="2"/>
      <c r="HM16" s="2"/>
      <c r="HN16" s="2"/>
      <c r="HO16" s="2">
        <f>IFERROR(SUMIFS(Raw!$BX$2:$BX$101, Raw!#REF!, "="&amp;Calculations!$A16, Raw!$BX$2:$BX$101, "&gt;"&amp;0)/COUNTIFS(Raw!#REF!, "="&amp;Calculations!$A16, Raw!$BX$2:$BX$101, "&gt;"&amp;0), 0)</f>
        <v>0</v>
      </c>
      <c r="HP16" s="2">
        <f>IFERROR(SUMIFS(Raw!$BX$2:$BX$101, Raw!#REF!, "="&amp;Calculations!$A16, Raw!$BX$2:$BX$101, "&gt;"&amp;0)/COUNTIFS(Raw!#REF!, "="&amp;Calculations!$A16, Raw!$BX$2:$BX$101, "&gt;"&amp;0), 0)</f>
        <v>0</v>
      </c>
      <c r="HQ16" s="2">
        <f>IFERROR(SUMIFS(Raw!$BX$2:$BX$101, Raw!#REF!, "="&amp;Calculations!$A16, Raw!$BX$2:$BX$101, "&gt;"&amp;0)/COUNTIFS(Raw!#REF!, "="&amp;Calculations!$A16, Raw!$BX$2:$BX$101, "&gt;"&amp;0), 0)</f>
        <v>0</v>
      </c>
      <c r="HR16" s="2">
        <f>IFERROR(SUMIFS(Raw!$BX$2:$BX$101, Raw!#REF!, "="&amp;Calculations!$A16, Raw!$BX$2:$BX$101, "&gt;"&amp;0)/COUNTIFS(Raw!#REF!, "="&amp;Calculations!$A16, Raw!$BX$2:$BX$101, "&gt;"&amp;0), 0)</f>
        <v>0</v>
      </c>
      <c r="HS16" s="2">
        <f>IFERROR(SUMIFS(Raw!$BX$2:$BX$101, Raw!#REF!, "="&amp;Calculations!$A16, Raw!$BX$2:$BX$101, "&gt;"&amp;0)/COUNTIFS(Raw!#REF!, "="&amp;Calculations!$A16, Raw!$BX$2:$BX$101, "&gt;"&amp;0), 0)</f>
        <v>0</v>
      </c>
      <c r="HT16" s="2">
        <f>IFERROR(SUMIFS(Raw!$BX$2:$BX$101, Raw!#REF!, "="&amp;Calculations!$A16, Raw!$BX$2:$BX$101, "&gt;"&amp;0)/COUNTIFS(Raw!#REF!, "="&amp;Calculations!$A16, Raw!$BX$2:$BX$101, "&gt;"&amp;0), 0)</f>
        <v>0</v>
      </c>
      <c r="HU16" s="2">
        <f>IFERROR(SUMIFS(Raw!$BX$2:$BX$101, Raw!#REF!, "="&amp;Calculations!$A16, Raw!$BX$2:$BX$101, "&gt;"&amp;0)/COUNTIFS(Raw!#REF!, "="&amp;Calculations!$A16, Raw!$BX$2:$BX$101, "&gt;"&amp;0), 0)</f>
        <v>0</v>
      </c>
      <c r="HV16" s="2">
        <f>IFERROR(SUMIFS(Raw!$BX$2:$BX$101, Raw!#REF!, "="&amp;Calculations!$A16, Raw!$BX$2:$BX$101, "&gt;"&amp;0)/COUNTIFS(Raw!#REF!, "="&amp;Calculations!$A16, Raw!$BX$2:$BX$101, "&gt;"&amp;0), 0)</f>
        <v>0</v>
      </c>
      <c r="HW16" s="2">
        <f>IFERROR(SUMIFS(Raw!$BX$2:$BX$101, Raw!#REF!, "="&amp;Calculations!$A16, Raw!$BX$2:$BX$101, "&gt;"&amp;0)/COUNTIFS(Raw!#REF!, "="&amp;Calculations!$A16, Raw!$BX$2:$BX$101, "&gt;"&amp;0), 0)</f>
        <v>0</v>
      </c>
      <c r="HX16" s="2">
        <f>IFERROR(SUMIFS(Raw!$BX$2:$BX$101, Raw!#REF!, "="&amp;Calculations!$A16, Raw!$BX$2:$BX$101, "&gt;"&amp;0)/COUNTIFS(Raw!#REF!, "="&amp;Calculations!$A16, Raw!$BX$2:$BX$101, "&gt;"&amp;0), 0)</f>
        <v>0</v>
      </c>
      <c r="HY16" s="2"/>
      <c r="HZ16" s="2"/>
      <c r="IA16" s="2"/>
      <c r="IB16" s="2">
        <f>IFERROR(SUMIFS(Raw!$BX$2:$BX$101, Raw!BN$2:BN$101, "="&amp;Calculations!$A16, Raw!$BX$2:$BX$101, "&gt;"&amp;0)/COUNTIFS(Raw!BN$2:BN$101, "="&amp;Calculations!$A16, Raw!$BX$2:$BX$101, "&gt;"&amp;0), 0)</f>
        <v>0.480836237</v>
      </c>
      <c r="IC16" s="2">
        <f>IFERROR(SUMIFS(Raw!$BX$2:$BX$101, Raw!BO$2:BO$101, "="&amp;Calculations!$A16, Raw!$BX$2:$BX$101, "&gt;"&amp;0)/COUNTIFS(Raw!BO$2:BO$101, "="&amp;Calculations!$A16, Raw!$BX$2:$BX$101, "&gt;"&amp;0), 0)</f>
        <v>0.438405797101449</v>
      </c>
      <c r="ID16" s="2">
        <f>IFERROR(SUMIFS(Raw!$BX$2:$BX$101, Raw!BP$2:BP$101, "="&amp;Calculations!$A16, Raw!$BX$2:$BX$101, "&gt;"&amp;0)/COUNTIFS(Raw!BP$2:BP$101, "="&amp;Calculations!$A16, Raw!$BX$2:$BX$101, "&gt;"&amp;0), 0)</f>
        <v>0.50028825980960123</v>
      </c>
      <c r="IE16" s="2">
        <f>IFERROR(SUMIFS(Raw!$BX$2:$BX$101, Raw!BQ$2:BQ$101, "="&amp;Calculations!$A16, Raw!$BX$2:$BX$101, "&gt;"&amp;0)/COUNTIFS(Raw!BQ$2:BQ$101, "="&amp;Calculations!$A16, Raw!$BX$2:$BX$101, "&gt;"&amp;0), 0)</f>
        <v>0.413298775275245</v>
      </c>
      <c r="IF16" s="2">
        <f>IFERROR(SUMIFS(Raw!$BX$2:$BX$101, Raw!BR$2:BR$101, "="&amp;Calculations!$A16, Raw!$BX$2:$BX$101, "&gt;"&amp;0)/COUNTIFS(Raw!BR$2:BR$101, "="&amp;Calculations!$A16, Raw!$BX$2:$BX$101, "&gt;"&amp;0), 0)</f>
        <v>0.47560043448130834</v>
      </c>
      <c r="IG16" s="2">
        <f>IFERROR(SUMIFS(Raw!$BX$2:$BX$101, Raw!BS$2:BS$101, "="&amp;Calculations!$A16, Raw!$BX$2:$BX$101, "&gt;"&amp;0)/COUNTIFS(Raw!BS$2:BS$101, "="&amp;Calculations!$A16, Raw!$BX$2:$BX$101, "&gt;"&amp;0), 0)</f>
        <v>0.44896558749599275</v>
      </c>
      <c r="IH16" s="2">
        <f>IFERROR(SUMIFS(Raw!$BX$2:$BX$101, Raw!BT$2:BT$101, "="&amp;Calculations!$A16, Raw!$BX$2:$BX$101, "&gt;"&amp;0)/COUNTIFS(Raw!BT$2:BT$101, "="&amp;Calculations!$A16, Raw!$BX$2:$BX$101, "&gt;"&amp;0), 0)</f>
        <v>0.44014842106409585</v>
      </c>
      <c r="II16" s="2">
        <f>IFERROR(SUMIFS(Raw!$BX$2:$BX$101, Raw!BU$2:BU$101, "="&amp;Calculations!$A16, Raw!$BX$2:$BX$101, "&gt;"&amp;0)/COUNTIFS(Raw!BU$2:BU$101, "="&amp;Calculations!$A16, Raw!$BX$2:$BX$101, "&gt;"&amp;0), 0)</f>
        <v>0.42648290909259823</v>
      </c>
      <c r="IM16">
        <v>2</v>
      </c>
    </row>
    <row r="17" spans="1:247" x14ac:dyDescent="0.25">
      <c r="A17">
        <v>1</v>
      </c>
      <c r="B17" s="2">
        <f>IFERROR(SUMIFS(Raw!$BX$2:$BX$101, Raw!A$2:A$101, "="&amp;Calculations!$A17, Raw!$BX$2:$BX$101, "&gt;"&amp;0)/COUNTIFS(Raw!A$2:A$101, "="&amp;Calculations!$A17, Raw!$BX$2:$BX$101, "&gt;"&amp;0), 0)</f>
        <v>0</v>
      </c>
      <c r="C17" s="2">
        <f>IFERROR(SUMIFS(Raw!$BX$2:$BX$101, Raw!B$2:B$101, "="&amp;Calculations!$A17, Raw!$BX$2:$BX$101, "&gt;"&amp;0)/COUNTIFS(Raw!B$2:B$101, "="&amp;Calculations!$A17, Raw!$BX$2:$BX$101, "&gt;"&amp;0), 0)</f>
        <v>0.45508643634077062</v>
      </c>
      <c r="D17" s="2">
        <f>IFERROR(SUMIFS(Raw!$BX$2:$BX$101, Raw!C$2:C$101, "="&amp;Calculations!$A17, Raw!$BX$2:$BX$101, "&gt;"&amp;0)/COUNTIFS(Raw!C$2:C$101, "="&amp;Calculations!$A17, Raw!$BX$2:$BX$101, "&gt;"&amp;0), 0)</f>
        <v>0.40814465410296347</v>
      </c>
      <c r="E17" s="2">
        <f>IFERROR(SUMIFS(Raw!$BX$2:$BX$101, Raw!D$2:D$101, "="&amp;Calculations!$A17, Raw!$BX$2:$BX$101, "&gt;"&amp;0)/COUNTIFS(Raw!D$2:D$101, "="&amp;Calculations!$A17, Raw!$BX$2:$BX$101, "&gt;"&amp;0), 0)</f>
        <v>0.466045530575386</v>
      </c>
      <c r="F17" s="2">
        <f>IFERROR(SUMIFS(Raw!$BX$2:$BX$101, Raw!E$2:E$101, "="&amp;Calculations!$A17, Raw!$BX$2:$BX$101, "&gt;"&amp;0)/COUNTIFS(Raw!E$2:E$101, "="&amp;Calculations!$A17, Raw!$BX$2:$BX$101, "&gt;"&amp;0), 0)</f>
        <v>0.40412750719188761</v>
      </c>
      <c r="G17" s="2">
        <f>IFERROR(SUMIFS(Raw!$BX$2:$BX$101, Raw!F$2:F$101, "="&amp;Calculations!$A17, Raw!$BX$2:$BX$101, "&gt;"&amp;0)/COUNTIFS(Raw!F$2:F$101, "="&amp;Calculations!$A17, Raw!$BX$2:$BX$101, "&gt;"&amp;0), 0)</f>
        <v>0.46471494455532636</v>
      </c>
      <c r="H17" s="2">
        <f>IFERROR(SUMIFS(Raw!$BX$2:$BX$101, Raw!G$2:G$101, "="&amp;Calculations!$A17, Raw!$BX$2:$BX$101, "&gt;"&amp;0)/COUNTIFS(Raw!G$2:G$101, "="&amp;Calculations!$A17, Raw!$BX$2:$BX$101, "&gt;"&amp;0), 0)</f>
        <v>0</v>
      </c>
      <c r="I17" s="2">
        <f>IFERROR(SUMIFS(Raw!$BX$2:$BX$101, Raw!H$2:H$101, "="&amp;Calculations!$A17, Raw!$BX$2:$BX$101, "&gt;"&amp;0)/COUNTIFS(Raw!H$2:H$101, "="&amp;Calculations!$A17, Raw!$BX$2:$BX$101, "&gt;"&amp;0), 0)</f>
        <v>0</v>
      </c>
      <c r="J17" s="2">
        <f>IFERROR(SUMIFS(Raw!$BX$2:$BX$101, Raw!I$2:I$101, "="&amp;Calculations!$A17, Raw!$BX$2:$BX$101, "&gt;"&amp;0)/COUNTIFS(Raw!I$2:I$101, "="&amp;Calculations!$A17, Raw!$BX$2:$BX$101, "&gt;"&amp;0), 0)</f>
        <v>0</v>
      </c>
      <c r="K17" s="2">
        <f>IFERROR(SUMIFS(Raw!$BX$2:$BX$101, Raw!J$2:J$101, "="&amp;Calculations!$A17, Raw!$BX$2:$BX$101, "&gt;"&amp;0)/COUNTIFS(Raw!J$2:J$101, "="&amp;Calculations!$A17, Raw!$BX$2:$BX$101, "&gt;"&amp;0), 0)</f>
        <v>0.49319945052112929</v>
      </c>
      <c r="L17" s="2">
        <f>IFERROR(SUMIFS(Raw!$BX$2:$BX$101, Raw!K$2:K$101, "="&amp;Calculations!$A17, Raw!$BX$2:$BX$101, "&gt;"&amp;0)/COUNTIFS(Raw!K$2:K$101, "="&amp;Calculations!$A17, Raw!$BX$2:$BX$101, "&gt;"&amp;0), 0)</f>
        <v>0.41883639949911761</v>
      </c>
      <c r="M17" s="2">
        <f>IFERROR(SUMIFS(Raw!$BX$2:$BX$101, Raw!L$2:L$101, "="&amp;Calculations!$A17, Raw!$BX$2:$BX$101, "&gt;"&amp;0)/COUNTIFS(Raw!L$2:L$101, "="&amp;Calculations!$A17, Raw!$BX$2:$BX$101, "&gt;"&amp;0), 0)</f>
        <v>0.40605237876795247</v>
      </c>
      <c r="N17" s="2">
        <f>IFERROR(SUMIFS(Raw!$BX$2:$BX$101, Raw!M$2:M$101, "="&amp;Calculations!$A17, Raw!$BX$2:$BX$101, "&gt;"&amp;0)/COUNTIFS(Raw!M$2:M$101, "="&amp;Calculations!$A17, Raw!$BX$2:$BX$101, "&gt;"&amp;0), 0)</f>
        <v>0.41790724792121486</v>
      </c>
      <c r="O17" s="2">
        <f>IFERROR(SUMIFS(Raw!$BX$2:$BX$101, Raw!N$2:N$101, "="&amp;Calculations!$A17, Raw!$BX$2:$BX$101, "&gt;"&amp;0)/COUNTIFS(Raw!N$2:N$101, "="&amp;Calculations!$A17, Raw!$BX$2:$BX$101, "&gt;"&amp;0), 0)</f>
        <v>0</v>
      </c>
      <c r="P17" s="2">
        <f>IFERROR(SUMIFS(Raw!$BX$2:$BX$101, Raw!O$2:O$101, "="&amp;Calculations!$A17, Raw!$BX$2:$BX$101, "&gt;"&amp;0)/COUNTIFS(Raw!O$2:O$101, "="&amp;Calculations!$A17, Raw!$BX$2:$BX$101, "&gt;"&amp;0), 0)</f>
        <v>0.44562177263551245</v>
      </c>
      <c r="Q17" s="2">
        <f>IFERROR(SUMIFS(Raw!$BX$2:$BX$101, Raw!P$2:P$101, "="&amp;Calculations!$A17, Raw!$BX$2:$BX$101, "&gt;"&amp;0)/COUNTIFS(Raw!P$2:P$101, "="&amp;Calculations!$A17, Raw!$BX$2:$BX$101, "&gt;"&amp;0), 0)</f>
        <v>0.42591018297702704</v>
      </c>
      <c r="R17" s="2">
        <f>IFERROR(SUMIFS(Raw!$BX$2:$BX$101, Raw!Q$2:Q$101, "="&amp;Calculations!$A17, Raw!$BX$2:$BX$101, "&gt;"&amp;0)/COUNTIFS(Raw!Q$2:Q$101, "="&amp;Calculations!$A17, Raw!$BX$2:$BX$101, "&gt;"&amp;0), 0)</f>
        <v>0.49292106808179126</v>
      </c>
      <c r="S17" s="2">
        <f>IFERROR(SUMIFS(Raw!$BX$2:$BX$101, Raw!R$2:R$101, "="&amp;Calculations!$A17, Raw!$BX$2:$BX$101, "&gt;"&amp;0)/COUNTIFS(Raw!R$2:R$101, "="&amp;Calculations!$A17, Raw!$BX$2:$BX$101, "&gt;"&amp;0), 0)</f>
        <v>0.44235182671133999</v>
      </c>
      <c r="T17" s="2">
        <f>IFERROR(SUMIFS(Raw!$BX$2:$BX$101, Raw!S$2:S$101, "="&amp;Calculations!$A17, Raw!$BX$2:$BX$101, "&gt;"&amp;0)/COUNTIFS(Raw!S$2:S$101, "="&amp;Calculations!$A17, Raw!$BX$2:$BX$101, "&gt;"&amp;0), 0)</f>
        <v>0.480580758255927</v>
      </c>
      <c r="U17" s="2">
        <f>IFERROR(SUMIFS(Raw!$BX$2:$BX$101, Raw!T$2:T$101, "="&amp;Calculations!$A17, Raw!$BX$2:$BX$101, "&gt;"&amp;0)/COUNTIFS(Raw!T$2:T$101, "="&amp;Calculations!$A17, Raw!$BX$2:$BX$101, "&gt;"&amp;0), 0)</f>
        <v>0</v>
      </c>
      <c r="V17" s="2">
        <f>IFERROR(SUMIFS(Raw!$BX$2:$BX$101, Raw!U$2:U$101, "="&amp;Calculations!$A17, Raw!$BX$2:$BX$101, "&gt;"&amp;0)/COUNTIFS(Raw!U$2:U$101, "="&amp;Calculations!$A17, Raw!$BX$2:$BX$101, "&gt;"&amp;0), 0)</f>
        <v>0</v>
      </c>
      <c r="W17" s="2">
        <f>IFERROR(SUMIFS(Raw!$BX$2:$BX$101, Raw!V$2:V$101, "="&amp;Calculations!$A17, Raw!$BX$2:$BX$101, "&gt;"&amp;0)/COUNTIFS(Raw!V$2:V$101, "="&amp;Calculations!$A17, Raw!$BX$2:$BX$101, "&gt;"&amp;0), 0)</f>
        <v>0</v>
      </c>
      <c r="X17" s="2">
        <f>IFERROR(SUMIFS(Raw!$BX$2:$BX$101, Raw!W$2:W$101, "="&amp;Calculations!$A17, Raw!$BX$2:$BX$101, "&gt;"&amp;0)/COUNTIFS(Raw!W$2:W$101, "="&amp;Calculations!$A17, Raw!$BX$2:$BX$101, "&gt;"&amp;0), 0)</f>
        <v>0.4710428740711361</v>
      </c>
      <c r="Y17" s="2">
        <f>IFERROR(SUMIFS(Raw!$BX$2:$BX$101, Raw!X$2:X$101, "="&amp;Calculations!$A17, Raw!$BX$2:$BX$101, "&gt;"&amp;0)/COUNTIFS(Raw!X$2:X$101, "="&amp;Calculations!$A17, Raw!$BX$2:$BX$101, "&gt;"&amp;0), 0)</f>
        <v>0.40867524370618696</v>
      </c>
      <c r="Z17" s="2">
        <f>IFERROR(SUMIFS(Raw!$BX$2:$BX$101, Raw!Y$2:Y$101, "="&amp;Calculations!$A17, Raw!$BX$2:$BX$101, "&gt;"&amp;0)/COUNTIFS(Raw!Y$2:Y$101, "="&amp;Calculations!$A17, Raw!$BX$2:$BX$101, "&gt;"&amp;0), 0)</f>
        <v>0.43178864687660745</v>
      </c>
      <c r="AA17" s="2">
        <f>IFERROR(SUMIFS(Raw!$BX$2:$BX$101, Raw!Z$2:Z$101, "="&amp;Calculations!$A17, Raw!$BX$2:$BX$101, "&gt;"&amp;0)/COUNTIFS(Raw!Z$2:Z$101, "="&amp;Calculations!$A17, Raw!$BX$2:$BX$101, "&gt;"&amp;0), 0)</f>
        <v>0.43220589297068057</v>
      </c>
      <c r="AB17" s="2">
        <f>IFERROR(SUMIFS(Raw!$BX$2:$BX$101, Raw!AA$2:AA$101, "="&amp;Calculations!$A17, Raw!$BX$2:$BX$101, "&gt;"&amp;0)/COUNTIFS(Raw!AA$2:AA$101, "="&amp;Calculations!$A17, Raw!$BX$2:$BX$101, "&gt;"&amp;0), 0)</f>
        <v>0</v>
      </c>
      <c r="AC17" s="2">
        <f>IFERROR(SUMIFS(Raw!$BX$2:$BX$101, Raw!AB$2:AB$101, "="&amp;Calculations!$A17, Raw!$BX$2:$BX$101, "&gt;"&amp;0)/COUNTIFS(Raw!AB$2:AB$101, "="&amp;Calculations!$A17, Raw!$BX$2:$BX$101, "&gt;"&amp;0), 0)</f>
        <v>0.48277562730201928</v>
      </c>
      <c r="AD17" s="2">
        <f>IFERROR(SUMIFS(Raw!$BX$2:$BX$101, Raw!AC$2:AC$101, "="&amp;Calculations!$A17, Raw!$BX$2:$BX$101, "&gt;"&amp;0)/COUNTIFS(Raw!AC$2:AC$101, "="&amp;Calculations!$A17, Raw!$BX$2:$BX$101, "&gt;"&amp;0), 0)</f>
        <v>0.4431138569999456</v>
      </c>
      <c r="AE17" s="2">
        <f>IFERROR(SUMIFS(Raw!$BX$2:$BX$101, Raw!AD$2:AD$101, "="&amp;Calculations!$A17, Raw!$BX$2:$BX$101, "&gt;"&amp;0)/COUNTIFS(Raw!AD$2:AD$101, "="&amp;Calculations!$A17, Raw!$BX$2:$BX$101, "&gt;"&amp;0), 0)</f>
        <v>0.46329248648997801</v>
      </c>
      <c r="AF17" s="2">
        <f>IFERROR(SUMIFS(Raw!$BX$2:$BX$101, Raw!AE$2:AE$101, "="&amp;Calculations!$A17, Raw!$BX$2:$BX$101, "&gt;"&amp;0)/COUNTIFS(Raw!AE$2:AE$101, "="&amp;Calculations!$A17, Raw!$BX$2:$BX$101, "&gt;"&amp;0), 0)</f>
        <v>0.43429815121062176</v>
      </c>
      <c r="AG17" s="2">
        <f>IFERROR(SUMIFS(Raw!$BX$2:$BX$101, Raw!AF$2:AF$101, "="&amp;Calculations!$A17, Raw!$BX$2:$BX$101, "&gt;"&amp;0)/COUNTIFS(Raw!AF$2:AF$101, "="&amp;Calculations!$A17, Raw!$BX$2:$BX$101, "&gt;"&amp;0), 0)</f>
        <v>0.46845897698672073</v>
      </c>
      <c r="AH17" s="2">
        <f>IFERROR(SUMIFS(Raw!$BX$2:$BX$101, Raw!AG$2:AG$101, "="&amp;Calculations!$A17, Raw!$BX$2:$BX$101, "&gt;"&amp;0)/COUNTIFS(Raw!AG$2:AG$101, "="&amp;Calculations!$A17, Raw!$BX$2:$BX$101, "&gt;"&amp;0), 0)</f>
        <v>0</v>
      </c>
      <c r="AI17" s="2">
        <f>IFERROR(SUMIFS(Raw!$BX$2:$BX$101, Raw!AH$2:AH$101, "="&amp;Calculations!$A17, Raw!$BX$2:$BX$101, "&gt;"&amp;0)/COUNTIFS(Raw!AH$2:AH$101, "="&amp;Calculations!$A17, Raw!$BX$2:$BX$101, "&gt;"&amp;0), 0)</f>
        <v>0</v>
      </c>
      <c r="AJ17" s="2">
        <f>IFERROR(SUMIFS(Raw!$BX$2:$BX$101, Raw!AI$2:AI$101, "="&amp;Calculations!$A17, Raw!$BX$2:$BX$101, "&gt;"&amp;0)/COUNTIFS(Raw!AI$2:AI$101, "="&amp;Calculations!$A17, Raw!$BX$2:$BX$101, "&gt;"&amp;0), 0)</f>
        <v>0</v>
      </c>
      <c r="AK17" s="2">
        <f>IFERROR(SUMIFS(Raw!$BX$2:$BX$101, Raw!AJ$2:AJ$101, "="&amp;Calculations!$A17, Raw!$BX$2:$BX$101, "&gt;"&amp;0)/COUNTIFS(Raw!AJ$2:AJ$101, "="&amp;Calculations!$A17, Raw!$BX$2:$BX$101, "&gt;"&amp;0), 0)</f>
        <v>0.47248445405295703</v>
      </c>
      <c r="AL17" s="2">
        <f>IFERROR(SUMIFS(Raw!$BX$2:$BX$101, Raw!AK$2:AK$101, "="&amp;Calculations!$A17, Raw!$BX$2:$BX$101, "&gt;"&amp;0)/COUNTIFS(Raw!AK$2:AK$101, "="&amp;Calculations!$A17, Raw!$BX$2:$BX$101, "&gt;"&amp;0), 0)</f>
        <v>0.42239867266330211</v>
      </c>
      <c r="AM17" s="2">
        <f>IFERROR(SUMIFS(Raw!$BX$2:$BX$101, Raw!AL$2:AL$101, "="&amp;Calculations!$A17, Raw!$BX$2:$BX$101, "&gt;"&amp;0)/COUNTIFS(Raw!AL$2:AL$101, "="&amp;Calculations!$A17, Raw!$BX$2:$BX$101, "&gt;"&amp;0), 0)</f>
        <v>0.43923758111706807</v>
      </c>
      <c r="AN17" s="2">
        <f>IFERROR(SUMIFS(Raw!$BX$2:$BX$101, Raw!AM$2:AM$101, "="&amp;Calculations!$A17, Raw!$BX$2:$BX$101, "&gt;"&amp;0)/COUNTIFS(Raw!AM$2:AM$101, "="&amp;Calculations!$A17, Raw!$BX$2:$BX$101, "&gt;"&amp;0), 0)</f>
        <v>0.42035278435905782</v>
      </c>
      <c r="AO17" s="2">
        <f>IFERROR(SUMIFS(Raw!$BX$2:$BX$101, Raw!AN$2:AN$101, "="&amp;Calculations!$A17, Raw!$BX$2:$BX$101, "&gt;"&amp;0)/COUNTIFS(Raw!AN$2:AN$101, "="&amp;Calculations!$A17, Raw!$BX$2:$BX$101, "&gt;"&amp;0), 0)</f>
        <v>0</v>
      </c>
      <c r="AP17" s="2">
        <f>IFERROR(SUMIFS(Raw!$BX$2:$BX$101, Raw!AO$2:AO$101, "="&amp;Calculations!$A17, Raw!$BX$2:$BX$101, "&gt;"&amp;0)/COUNTIFS(Raw!AO$2:AO$101, "="&amp;Calculations!$A17, Raw!$BX$2:$BX$101, "&gt;"&amp;0), 0)</f>
        <v>0.45106879646519177</v>
      </c>
      <c r="AQ17" s="2">
        <f>IFERROR(SUMIFS(Raw!$BX$2:$BX$101, Raw!AP$2:AP$101, "="&amp;Calculations!$A17, Raw!$BX$2:$BX$101, "&gt;"&amp;0)/COUNTIFS(Raw!AP$2:AP$101, "="&amp;Calculations!$A17, Raw!$BX$2:$BX$101, "&gt;"&amp;0), 0)</f>
        <v>0.424049967268817</v>
      </c>
      <c r="AR17" s="2">
        <f>IFERROR(SUMIFS(Raw!$BX$2:$BX$101, Raw!AQ$2:AQ$101, "="&amp;Calculations!$A17, Raw!$BX$2:$BX$101, "&gt;"&amp;0)/COUNTIFS(Raw!AQ$2:AQ$101, "="&amp;Calculations!$A17, Raw!$BX$2:$BX$101, "&gt;"&amp;0), 0)</f>
        <v>0.48308116406336321</v>
      </c>
      <c r="AS17" s="2">
        <f>IFERROR(SUMIFS(Raw!$BX$2:$BX$101, Raw!AR$2:AR$101, "="&amp;Calculations!$A17, Raw!$BX$2:$BX$101, "&gt;"&amp;0)/COUNTIFS(Raw!AR$2:AR$101, "="&amp;Calculations!$A17, Raw!$BX$2:$BX$101, "&gt;"&amp;0), 0)</f>
        <v>0.42114928694223897</v>
      </c>
      <c r="AT17" s="2">
        <f>IFERROR(SUMIFS(Raw!$BX$2:$BX$101, Raw!AS$2:AS$101, "="&amp;Calculations!$A17, Raw!$BX$2:$BX$101, "&gt;"&amp;0)/COUNTIFS(Raw!AS$2:AS$101, "="&amp;Calculations!$A17, Raw!$BX$2:$BX$101, "&gt;"&amp;0), 0)</f>
        <v>0.44105066996103981</v>
      </c>
      <c r="AU17" s="2">
        <f>IFERROR(SUMIFS(Raw!$BX$2:$BX$101, Raw!AT$2:AT$101, "="&amp;Calculations!$A17, Raw!$BX$2:$BX$101, "&gt;"&amp;0)/COUNTIFS(Raw!AT$2:AT$101, "="&amp;Calculations!$A17, Raw!$BX$2:$BX$101, "&gt;"&amp;0), 0)</f>
        <v>0</v>
      </c>
      <c r="AV17" s="2">
        <f>IFERROR(SUMIFS(Raw!$BX$2:$BX$101, Raw!AU$2:AU$101, "="&amp;Calculations!$A17, Raw!$BX$2:$BX$101, "&gt;"&amp;0)/COUNTIFS(Raw!AU$2:AU$101, "="&amp;Calculations!$A17, Raw!$BX$2:$BX$101, "&gt;"&amp;0), 0)</f>
        <v>0</v>
      </c>
      <c r="AW17" s="2">
        <f>IFERROR(SUMIFS(Raw!$BX$2:$BX$101, Raw!AV$2:AV$101, "="&amp;Calculations!$A17, Raw!$BX$2:$BX$101, "&gt;"&amp;0)/COUNTIFS(Raw!AV$2:AV$101, "="&amp;Calculations!$A17, Raw!$BX$2:$BX$101, "&gt;"&amp;0), 0)</f>
        <v>0</v>
      </c>
      <c r="AX17" s="2">
        <f>IFERROR(SUMIFS(Raw!$BX$2:$BX$101, Raw!AW$2:AW$101, "="&amp;Calculations!$A17, Raw!$BX$2:$BX$101, "&gt;"&amp;0)/COUNTIFS(Raw!AW$2:AW$101, "="&amp;Calculations!$A17, Raw!$BX$2:$BX$101, "&gt;"&amp;0), 0)</f>
        <v>0.45500068339964744</v>
      </c>
      <c r="AY17" s="2">
        <f>IFERROR(SUMIFS(Raw!$BX$2:$BX$101, Raw!AX$2:AX$101, "="&amp;Calculations!$A17, Raw!$BX$2:$BX$101, "&gt;"&amp;0)/COUNTIFS(Raw!AX$2:AX$101, "="&amp;Calculations!$A17, Raw!$BX$2:$BX$101, "&gt;"&amp;0), 0)</f>
        <v>0.4181605644124311</v>
      </c>
      <c r="AZ17" s="2">
        <f>IFERROR(SUMIFS(Raw!$BX$2:$BX$101, Raw!AY$2:AY$101, "="&amp;Calculations!$A17, Raw!$BX$2:$BX$101, "&gt;"&amp;0)/COUNTIFS(Raw!AY$2:AY$101, "="&amp;Calculations!$A17, Raw!$BX$2:$BX$101, "&gt;"&amp;0), 0)</f>
        <v>0.41854283940584186</v>
      </c>
      <c r="BA17" s="2">
        <f>IFERROR(SUMIFS(Raw!$BX$2:$BX$101, Raw!AZ$2:AZ$101, "="&amp;Calculations!$A17, Raw!$BX$2:$BX$101, "&gt;"&amp;0)/COUNTIFS(Raw!AZ$2:AZ$101, "="&amp;Calculations!$A17, Raw!$BX$2:$BX$101, "&gt;"&amp;0), 0)</f>
        <v>0.4258214196274937</v>
      </c>
      <c r="BB17" s="2">
        <f>IFERROR(SUMIFS(Raw!$BX$2:$BX$101, Raw!BA$2:BA$101, "="&amp;Calculations!$A17, Raw!$BX$2:$BX$101, "&gt;"&amp;0)/COUNTIFS(Raw!BA$2:BA$101, "="&amp;Calculations!$A17, Raw!$BX$2:$BX$101, "&gt;"&amp;0), 0)</f>
        <v>0</v>
      </c>
      <c r="BC17" s="2">
        <f>IFERROR(SUMIFS(Raw!$BX$2:$BX$101, Raw!BB$2:BB$101, "="&amp;Calculations!$A17, Raw!$BX$2:$BX$101, "&gt;"&amp;0)/COUNTIFS(Raw!BB$2:BB$101, "="&amp;Calculations!$A17, Raw!$BX$2:$BX$101, "&gt;"&amp;0), 0)</f>
        <v>0.45932161780606973</v>
      </c>
      <c r="BD17" s="2">
        <f>IFERROR(SUMIFS(Raw!$BX$2:$BX$101, Raw!BC$2:BC$101, "="&amp;Calculations!$A17, Raw!$BX$2:$BX$101, "&gt;"&amp;0)/COUNTIFS(Raw!BC$2:BC$101, "="&amp;Calculations!$A17, Raw!$BX$2:$BX$101, "&gt;"&amp;0), 0)</f>
        <v>0.43956264792567035</v>
      </c>
      <c r="BE17" s="2">
        <f>IFERROR(SUMIFS(Raw!$BX$2:$BX$101, Raw!BD$2:BD$101, "="&amp;Calculations!$A17, Raw!$BX$2:$BX$101, "&gt;"&amp;0)/COUNTIFS(Raw!BD$2:BD$101, "="&amp;Calculations!$A17, Raw!$BX$2:$BX$101, "&gt;"&amp;0), 0)</f>
        <v>0.47432426406648565</v>
      </c>
      <c r="BF17" s="2">
        <f>IFERROR(SUMIFS(Raw!$BX$2:$BX$101, Raw!BE$2:BE$101, "="&amp;Calculations!$A17, Raw!$BX$2:$BX$101, "&gt;"&amp;0)/COUNTIFS(Raw!BE$2:BE$101, "="&amp;Calculations!$A17, Raw!$BX$2:$BX$101, "&gt;"&amp;0), 0)</f>
        <v>0.42020462147060506</v>
      </c>
      <c r="BG17" s="2">
        <f>IFERROR(SUMIFS(Raw!$BX$2:$BX$101, Raw!BF$2:BF$101, "="&amp;Calculations!$A17, Raw!$BX$2:$BX$101, "&gt;"&amp;0)/COUNTIFS(Raw!BF$2:BF$101, "="&amp;Calculations!$A17, Raw!$BX$2:$BX$101, "&gt;"&amp;0), 0)</f>
        <v>0.44639188570668914</v>
      </c>
      <c r="BH17" s="2">
        <f>IFERROR(SUMIFS(Raw!$BX$2:$BX$101, Raw!BG$2:BG$101, "="&amp;Calculations!$A17, Raw!$BX$2:$BX$101, "&gt;"&amp;0)/COUNTIFS(Raw!BG$2:BG$101, "="&amp;Calculations!$A17, Raw!$BX$2:$BX$101, "&gt;"&amp;0), 0)</f>
        <v>0</v>
      </c>
      <c r="BI17" s="2">
        <f>IFERROR(SUMIFS(Raw!$BX$2:$BX$101, Raw!BH$2:BH$101, "="&amp;Calculations!$A17, Raw!$BX$2:$BX$101, "&gt;"&amp;0)/COUNTIFS(Raw!BH$2:BH$101, "="&amp;Calculations!$A17, Raw!$BX$2:$BX$101, "&gt;"&amp;0), 0)</f>
        <v>0</v>
      </c>
      <c r="BJ17" s="2">
        <f>IFERROR(SUMIFS(Raw!$BX$2:$BX$101, Raw!BI$2:BI$101, "="&amp;Calculations!$A17, Raw!$BX$2:$BX$101, "&gt;"&amp;0)/COUNTIFS(Raw!BI$2:BI$101, "="&amp;Calculations!$A17, Raw!$BX$2:$BX$101, "&gt;"&amp;0), 0)</f>
        <v>0</v>
      </c>
      <c r="BK17" s="2">
        <f>IFERROR(SUMIFS(Raw!$BX$2:$BX$101, Raw!BJ$2:BJ$101, "="&amp;Calculations!$A17, Raw!$BX$2:$BX$101, "&gt;"&amp;0)/COUNTIFS(Raw!BJ$2:BJ$101, "="&amp;Calculations!$A17, Raw!$BX$2:$BX$101, "&gt;"&amp;0), 0)</f>
        <v>0.47254325773206324</v>
      </c>
      <c r="BL17" s="2">
        <f>IFERROR(SUMIFS(Raw!$BX$2:$BX$101, Raw!BK$2:BK$101, "="&amp;Calculations!$A17, Raw!$BX$2:$BX$101, "&gt;"&amp;0)/COUNTIFS(Raw!BK$2:BK$101, "="&amp;Calculations!$A17, Raw!$BX$2:$BX$101, "&gt;"&amp;0), 0)</f>
        <v>0.43166319786340346</v>
      </c>
      <c r="BM17" s="2">
        <f>IFERROR(SUMIFS(Raw!$BX$2:$BX$101, Raw!BL$2:BL$101, "="&amp;Calculations!$A17, Raw!$BX$2:$BX$101, "&gt;"&amp;0)/COUNTIFS(Raw!BL$2:BL$101, "="&amp;Calculations!$A17, Raw!$BX$2:$BX$101, "&gt;"&amp;0), 0)</f>
        <v>0.45067083542508607</v>
      </c>
      <c r="BN17" s="2">
        <f>IFERROR(SUMIFS(Raw!$BX$2:$BX$101, Raw!BM$2:BM$101, "="&amp;Calculations!$A17, Raw!$BX$2:$BX$101, "&gt;"&amp;0)/COUNTIFS(Raw!BM$2:BM$101, "="&amp;Calculations!$A17, Raw!$BX$2:$BX$101, "&gt;"&amp;0), 0)</f>
        <v>0.42797634493675796</v>
      </c>
      <c r="BO17" s="2">
        <f>IFERROR(SUMIFS(Raw!$BX$2:$BX$101, Raw!#REF!, "="&amp;Calculations!$A17, Raw!$BX$2:$BX$101, "&gt;"&amp;0)/COUNTIFS(Raw!#REF!, "="&amp;Calculations!$A17, Raw!$BX$2:$BX$101, "&gt;"&amp;0), 0)</f>
        <v>0</v>
      </c>
      <c r="BP17" s="2">
        <f>IFERROR(SUMIFS(Raw!$BX$2:$BX$101, Raw!#REF!, "="&amp;Calculations!$A17, Raw!$BX$2:$BX$101, "&gt;"&amp;0)/COUNTIFS(Raw!#REF!, "="&amp;Calculations!$A17, Raw!$BX$2:$BX$101, "&gt;"&amp;0), 0)</f>
        <v>0</v>
      </c>
      <c r="BQ17" s="2">
        <f>IFERROR(SUMIFS(Raw!$BX$2:$BX$101, Raw!#REF!, "="&amp;Calculations!$A17, Raw!$BX$2:$BX$101, "&gt;"&amp;0)/COUNTIFS(Raw!#REF!, "="&amp;Calculations!$A17, Raw!$BX$2:$BX$101, "&gt;"&amp;0), 0)</f>
        <v>0</v>
      </c>
      <c r="BR17" s="2">
        <f>IFERROR(SUMIFS(Raw!$BX$2:$BX$101, Raw!#REF!, "="&amp;Calculations!$A17, Raw!$BX$2:$BX$101, "&gt;"&amp;0)/COUNTIFS(Raw!#REF!, "="&amp;Calculations!$A17, Raw!$BX$2:$BX$101, "&gt;"&amp;0), 0)</f>
        <v>0</v>
      </c>
      <c r="BS17" s="2">
        <f>IFERROR(SUMIFS(Raw!$BX$2:$BX$101, Raw!#REF!, "="&amp;Calculations!$A17, Raw!$BX$2:$BX$101, "&gt;"&amp;0)/COUNTIFS(Raw!#REF!, "="&amp;Calculations!$A17, Raw!$BX$2:$BX$101, "&gt;"&amp;0), 0)</f>
        <v>0</v>
      </c>
      <c r="BT17" s="2">
        <f>IFERROR(SUMIFS(Raw!$BX$2:$BX$101, Raw!#REF!, "="&amp;Calculations!$A17, Raw!$BX$2:$BX$101, "&gt;"&amp;0)/COUNTIFS(Raw!#REF!, "="&amp;Calculations!$A17, Raw!$BX$2:$BX$101, "&gt;"&amp;0), 0)</f>
        <v>0</v>
      </c>
      <c r="BU17" s="2">
        <f>IFERROR(SUMIFS(Raw!$BX$2:$BX$101, Raw!#REF!, "="&amp;Calculations!$A17, Raw!$BX$2:$BX$101, "&gt;"&amp;0)/COUNTIFS(Raw!#REF!, "="&amp;Calculations!$A17, Raw!$BX$2:$BX$101, "&gt;"&amp;0), 0)</f>
        <v>0</v>
      </c>
      <c r="BV17" s="2">
        <f>IFERROR(SUMIFS(Raw!$BX$2:$BX$101, Raw!#REF!, "="&amp;Calculations!$A17, Raw!$BX$2:$BX$101, "&gt;"&amp;0)/COUNTIFS(Raw!#REF!, "="&amp;Calculations!$A17, Raw!$BX$2:$BX$101, "&gt;"&amp;0), 0)</f>
        <v>0</v>
      </c>
      <c r="BW17" s="2">
        <f>IFERROR(SUMIFS(Raw!$BX$2:$BX$101, Raw!#REF!, "="&amp;Calculations!$A17, Raw!$BX$2:$BX$101, "&gt;"&amp;0)/COUNTIFS(Raw!#REF!, "="&amp;Calculations!$A17, Raw!$BX$2:$BX$101, "&gt;"&amp;0), 0)</f>
        <v>0</v>
      </c>
      <c r="BX17" s="2">
        <f>IFERROR(SUMIFS(Raw!$BX$2:$BX$101, Raw!#REF!, "="&amp;Calculations!$A17, Raw!$BX$2:$BX$101, "&gt;"&amp;0)/COUNTIFS(Raw!#REF!, "="&amp;Calculations!$A17, Raw!$BX$2:$BX$101, "&gt;"&amp;0), 0)</f>
        <v>0</v>
      </c>
      <c r="BY17" s="2">
        <f>IFERROR(SUMIFS(Raw!$BX$2:$BX$101, Raw!#REF!, "="&amp;Calculations!$A17, Raw!$BX$2:$BX$101, "&gt;"&amp;0)/COUNTIFS(Raw!#REF!, "="&amp;Calculations!$A17, Raw!$BX$2:$BX$101, "&gt;"&amp;0), 0)</f>
        <v>0</v>
      </c>
      <c r="BZ17" s="2">
        <f>IFERROR(SUMIFS(Raw!$BX$2:$BX$101, Raw!#REF!, "="&amp;Calculations!$A17, Raw!$BX$2:$BX$101, "&gt;"&amp;0)/COUNTIFS(Raw!#REF!, "="&amp;Calculations!$A17, Raw!$BX$2:$BX$101, "&gt;"&amp;0), 0)</f>
        <v>0</v>
      </c>
      <c r="CA17" s="2">
        <f>IFERROR(SUMIFS(Raw!$BX$2:$BX$101, Raw!#REF!, "="&amp;Calculations!$A17, Raw!$BX$2:$BX$101, "&gt;"&amp;0)/COUNTIFS(Raw!#REF!, "="&amp;Calculations!$A17, Raw!$BX$2:$BX$101, "&gt;"&amp;0), 0)</f>
        <v>0</v>
      </c>
      <c r="CB17" s="2">
        <f>IFERROR(SUMIFS(Raw!$BX$2:$BX$101, Raw!#REF!, "="&amp;Calculations!$A17, Raw!$BX$2:$BX$101, "&gt;"&amp;0)/COUNTIFS(Raw!#REF!, "="&amp;Calculations!$A17, Raw!$BX$2:$BX$101, "&gt;"&amp;0), 0)</f>
        <v>0</v>
      </c>
      <c r="CC17" s="2">
        <f>IFERROR(SUMIFS(Raw!$BX$2:$BX$101, Raw!#REF!, "="&amp;Calculations!$A17, Raw!$BX$2:$BX$101, "&gt;"&amp;0)/COUNTIFS(Raw!#REF!, "="&amp;Calculations!$A17, Raw!$BX$2:$BX$101, "&gt;"&amp;0), 0)</f>
        <v>0</v>
      </c>
      <c r="CD17" s="2">
        <f>IFERROR(SUMIFS(Raw!$BX$2:$BX$101, Raw!#REF!, "="&amp;Calculations!$A17, Raw!$BX$2:$BX$101, "&gt;"&amp;0)/COUNTIFS(Raw!#REF!, "="&amp;Calculations!$A17, Raw!$BX$2:$BX$101, "&gt;"&amp;0), 0)</f>
        <v>0</v>
      </c>
      <c r="CE17" s="2">
        <f>IFERROR(SUMIFS(Raw!$BX$2:$BX$101, Raw!#REF!, "="&amp;Calculations!$A17, Raw!$BX$2:$BX$101, "&gt;"&amp;0)/COUNTIFS(Raw!#REF!, "="&amp;Calculations!$A17, Raw!$BX$2:$BX$101, "&gt;"&amp;0), 0)</f>
        <v>0</v>
      </c>
      <c r="CF17" s="2">
        <f>IFERROR(SUMIFS(Raw!$BX$2:$BX$101, Raw!#REF!, "="&amp;Calculations!$A17, Raw!$BX$2:$BX$101, "&gt;"&amp;0)/COUNTIFS(Raw!#REF!, "="&amp;Calculations!$A17, Raw!$BX$2:$BX$101, "&gt;"&amp;0), 0)</f>
        <v>0</v>
      </c>
      <c r="CG17" s="2">
        <f>IFERROR(SUMIFS(Raw!$BX$2:$BX$101, Raw!#REF!, "="&amp;Calculations!$A17, Raw!$BX$2:$BX$101, "&gt;"&amp;0)/COUNTIFS(Raw!#REF!, "="&amp;Calculations!$A17, Raw!$BX$2:$BX$101, "&gt;"&amp;0), 0)</f>
        <v>0</v>
      </c>
      <c r="CH17" s="2">
        <f>IFERROR(SUMIFS(Raw!$BX$2:$BX$101, Raw!#REF!, "="&amp;Calculations!$A17, Raw!$BX$2:$BX$101, "&gt;"&amp;0)/COUNTIFS(Raw!#REF!, "="&amp;Calculations!$A17, Raw!$BX$2:$BX$101, "&gt;"&amp;0), 0)</f>
        <v>0</v>
      </c>
      <c r="CI17" s="2">
        <f>IFERROR(SUMIFS(Raw!$BX$2:$BX$101, Raw!#REF!, "="&amp;Calculations!$A17, Raw!$BX$2:$BX$101, "&gt;"&amp;0)/COUNTIFS(Raw!#REF!, "="&amp;Calculations!$A17, Raw!$BX$2:$BX$101, "&gt;"&amp;0), 0)</f>
        <v>0</v>
      </c>
      <c r="CJ17" s="2">
        <f>IFERROR(SUMIFS(Raw!$BX$2:$BX$101, Raw!#REF!, "="&amp;Calculations!$A17, Raw!$BX$2:$BX$101, "&gt;"&amp;0)/COUNTIFS(Raw!#REF!, "="&amp;Calculations!$A17, Raw!$BX$2:$BX$101, "&gt;"&amp;0), 0)</f>
        <v>0</v>
      </c>
      <c r="CK17" s="2">
        <f>IFERROR(SUMIFS(Raw!$BX$2:$BX$101, Raw!#REF!, "="&amp;Calculations!$A17, Raw!$BX$2:$BX$101, "&gt;"&amp;0)/COUNTIFS(Raw!#REF!, "="&amp;Calculations!$A17, Raw!$BX$2:$BX$101, "&gt;"&amp;0), 0)</f>
        <v>0</v>
      </c>
      <c r="CL17" s="2">
        <f>IFERROR(SUMIFS(Raw!$BX$2:$BX$101, Raw!#REF!, "="&amp;Calculations!$A17, Raw!$BX$2:$BX$101, "&gt;"&amp;0)/COUNTIFS(Raw!#REF!, "="&amp;Calculations!$A17, Raw!$BX$2:$BX$101, "&gt;"&amp;0), 0)</f>
        <v>0</v>
      </c>
      <c r="CM17" s="2">
        <f>IFERROR(SUMIFS(Raw!$BX$2:$BX$101, Raw!#REF!, "="&amp;Calculations!$A17, Raw!$BX$2:$BX$101, "&gt;"&amp;0)/COUNTIFS(Raw!#REF!, "="&amp;Calculations!$A17, Raw!$BX$2:$BX$101, "&gt;"&amp;0), 0)</f>
        <v>0</v>
      </c>
      <c r="CN17" s="2">
        <f>IFERROR(SUMIFS(Raw!$BX$2:$BX$101, Raw!#REF!, "="&amp;Calculations!$A17, Raw!$BX$2:$BX$101, "&gt;"&amp;0)/COUNTIFS(Raw!#REF!, "="&amp;Calculations!$A17, Raw!$BX$2:$BX$101, "&gt;"&amp;0), 0)</f>
        <v>0</v>
      </c>
      <c r="CO17" s="2">
        <f>IFERROR(SUMIFS(Raw!$BX$2:$BX$101, Raw!#REF!, "="&amp;Calculations!$A17, Raw!$BX$2:$BX$101, "&gt;"&amp;0)/COUNTIFS(Raw!#REF!, "="&amp;Calculations!$A17, Raw!$BX$2:$BX$101, "&gt;"&amp;0), 0)</f>
        <v>0</v>
      </c>
      <c r="CP17" s="2">
        <f>IFERROR(SUMIFS(Raw!$BX$2:$BX$101, Raw!#REF!, "="&amp;Calculations!$A17, Raw!$BX$2:$BX$101, "&gt;"&amp;0)/COUNTIFS(Raw!#REF!, "="&amp;Calculations!$A17, Raw!$BX$2:$BX$101, "&gt;"&amp;0), 0)</f>
        <v>0</v>
      </c>
      <c r="CQ17" s="2">
        <f>IFERROR(SUMIFS(Raw!$BX$2:$BX$101, Raw!#REF!, "="&amp;Calculations!$A17, Raw!$BX$2:$BX$101, "&gt;"&amp;0)/COUNTIFS(Raw!#REF!, "="&amp;Calculations!$A17, Raw!$BX$2:$BX$101, "&gt;"&amp;0), 0)</f>
        <v>0</v>
      </c>
      <c r="CR17" s="2">
        <f>IFERROR(SUMIFS(Raw!$BX$2:$BX$101, Raw!#REF!, "="&amp;Calculations!$A17, Raw!$BX$2:$BX$101, "&gt;"&amp;0)/COUNTIFS(Raw!#REF!, "="&amp;Calculations!$A17, Raw!$BX$2:$BX$101, "&gt;"&amp;0), 0)</f>
        <v>0</v>
      </c>
      <c r="CS17" s="2">
        <f>IFERROR(SUMIFS(Raw!$BX$2:$BX$101, Raw!#REF!, "="&amp;Calculations!$A17, Raw!$BX$2:$BX$101, "&gt;"&amp;0)/COUNTIFS(Raw!#REF!, "="&amp;Calculations!$A17, Raw!$BX$2:$BX$101, "&gt;"&amp;0), 0)</f>
        <v>0</v>
      </c>
      <c r="CT17" s="2">
        <f>IFERROR(SUMIFS(Raw!$BX$2:$BX$101, Raw!#REF!, "="&amp;Calculations!$A17, Raw!$BX$2:$BX$101, "&gt;"&amp;0)/COUNTIFS(Raw!#REF!, "="&amp;Calculations!$A17, Raw!$BX$2:$BX$101, "&gt;"&amp;0), 0)</f>
        <v>0</v>
      </c>
      <c r="CU17" s="2">
        <f>IFERROR(SUMIFS(Raw!$BX$2:$BX$101, Raw!#REF!, "="&amp;Calculations!$A17, Raw!$BX$2:$BX$101, "&gt;"&amp;0)/COUNTIFS(Raw!#REF!, "="&amp;Calculations!$A17, Raw!$BX$2:$BX$101, "&gt;"&amp;0), 0)</f>
        <v>0</v>
      </c>
      <c r="CV17" s="2">
        <f>IFERROR(SUMIFS(Raw!$BX$2:$BX$101, Raw!#REF!, "="&amp;Calculations!$A17, Raw!$BX$2:$BX$101, "&gt;"&amp;0)/COUNTIFS(Raw!#REF!, "="&amp;Calculations!$A17, Raw!$BX$2:$BX$101, "&gt;"&amp;0), 0)</f>
        <v>0</v>
      </c>
      <c r="CW17" s="2">
        <f>IFERROR(SUMIFS(Raw!$BX$2:$BX$101, Raw!#REF!, "="&amp;Calculations!$A17, Raw!$BX$2:$BX$101, "&gt;"&amp;0)/COUNTIFS(Raw!#REF!, "="&amp;Calculations!$A17, Raw!$BX$2:$BX$101, "&gt;"&amp;0), 0)</f>
        <v>0</v>
      </c>
      <c r="CX17" s="2">
        <f>IFERROR(SUMIFS(Raw!$BX$2:$BX$101, Raw!#REF!, "="&amp;Calculations!$A17, Raw!$BX$2:$BX$101, "&gt;"&amp;0)/COUNTIFS(Raw!#REF!, "="&amp;Calculations!$A17, Raw!$BX$2:$BX$101, "&gt;"&amp;0), 0)</f>
        <v>0</v>
      </c>
      <c r="CY17" s="2">
        <f>IFERROR(SUMIFS(Raw!$BX$2:$BX$101, Raw!#REF!, "="&amp;Calculations!$A17, Raw!$BX$2:$BX$101, "&gt;"&amp;0)/COUNTIFS(Raw!#REF!, "="&amp;Calculations!$A17, Raw!$BX$2:$BX$101, "&gt;"&amp;0), 0)</f>
        <v>0</v>
      </c>
      <c r="CZ17" s="2">
        <f>IFERROR(SUMIFS(Raw!$BX$2:$BX$101, Raw!#REF!, "="&amp;Calculations!$A17, Raw!$BX$2:$BX$101, "&gt;"&amp;0)/COUNTIFS(Raw!#REF!, "="&amp;Calculations!$A17, Raw!$BX$2:$BX$101, "&gt;"&amp;0), 0)</f>
        <v>0</v>
      </c>
      <c r="DA17" s="2">
        <f>IFERROR(SUMIFS(Raw!$BX$2:$BX$101, Raw!#REF!, "="&amp;Calculations!$A17, Raw!$BX$2:$BX$101, "&gt;"&amp;0)/COUNTIFS(Raw!#REF!, "="&amp;Calculations!$A17, Raw!$BX$2:$BX$101, "&gt;"&amp;0), 0)</f>
        <v>0</v>
      </c>
      <c r="DB17" s="2">
        <f>IFERROR(SUMIFS(Raw!$BX$2:$BX$101, Raw!#REF!, "="&amp;Calculations!$A17, Raw!$BX$2:$BX$101, "&gt;"&amp;0)/COUNTIFS(Raw!#REF!, "="&amp;Calculations!$A17, Raw!$BX$2:$BX$101, "&gt;"&amp;0), 0)</f>
        <v>0</v>
      </c>
      <c r="DC17" s="2">
        <f>IFERROR(SUMIFS(Raw!$BX$2:$BX$101, Raw!#REF!, "="&amp;Calculations!$A17, Raw!$BX$2:$BX$101, "&gt;"&amp;0)/COUNTIFS(Raw!#REF!, "="&amp;Calculations!$A17, Raw!$BX$2:$BX$101, "&gt;"&amp;0), 0)</f>
        <v>0</v>
      </c>
      <c r="DD17" s="2">
        <f>IFERROR(SUMIFS(Raw!$BX$2:$BX$101, Raw!#REF!, "="&amp;Calculations!$A17, Raw!$BX$2:$BX$101, "&gt;"&amp;0)/COUNTIFS(Raw!#REF!, "="&amp;Calculations!$A17, Raw!$BX$2:$BX$101, "&gt;"&amp;0), 0)</f>
        <v>0</v>
      </c>
      <c r="DE17" s="2">
        <f>IFERROR(SUMIFS(Raw!$BX$2:$BX$101, Raw!#REF!, "="&amp;Calculations!$A17, Raw!$BX$2:$BX$101, "&gt;"&amp;0)/COUNTIFS(Raw!#REF!, "="&amp;Calculations!$A17, Raw!$BX$2:$BX$101, "&gt;"&amp;0), 0)</f>
        <v>0</v>
      </c>
      <c r="DF17" s="2">
        <f>IFERROR(SUMIFS(Raw!$BX$2:$BX$101, Raw!#REF!, "="&amp;Calculations!$A17, Raw!$BX$2:$BX$101, "&gt;"&amp;0)/COUNTIFS(Raw!#REF!, "="&amp;Calculations!$A17, Raw!$BX$2:$BX$101, "&gt;"&amp;0), 0)</f>
        <v>0</v>
      </c>
      <c r="DG17" s="2">
        <f>IFERROR(SUMIFS(Raw!$BX$2:$BX$101, Raw!#REF!, "="&amp;Calculations!$A17, Raw!$BX$2:$BX$101, "&gt;"&amp;0)/COUNTIFS(Raw!#REF!, "="&amp;Calculations!$A17, Raw!$BX$2:$BX$101, "&gt;"&amp;0), 0)</f>
        <v>0</v>
      </c>
      <c r="DH17" s="2">
        <f>IFERROR(SUMIFS(Raw!$BX$2:$BX$101, Raw!#REF!, "="&amp;Calculations!$A17, Raw!$BX$2:$BX$101, "&gt;"&amp;0)/COUNTIFS(Raw!#REF!, "="&amp;Calculations!$A17, Raw!$BX$2:$BX$101, "&gt;"&amp;0), 0)</f>
        <v>0</v>
      </c>
      <c r="DI17" s="2">
        <f>IFERROR(SUMIFS(Raw!$BX$2:$BX$101, Raw!#REF!, "="&amp;Calculations!$A17, Raw!$BX$2:$BX$101, "&gt;"&amp;0)/COUNTIFS(Raw!#REF!, "="&amp;Calculations!$A17, Raw!$BX$2:$BX$101, "&gt;"&amp;0), 0)</f>
        <v>0</v>
      </c>
      <c r="DJ17" s="2">
        <f>IFERROR(SUMIFS(Raw!$BX$2:$BX$101, Raw!#REF!, "="&amp;Calculations!$A17, Raw!$BX$2:$BX$101, "&gt;"&amp;0)/COUNTIFS(Raw!#REF!, "="&amp;Calculations!$A17, Raw!$BX$2:$BX$101, "&gt;"&amp;0), 0)</f>
        <v>0</v>
      </c>
      <c r="DK17" s="2">
        <f>IFERROR(SUMIFS(Raw!$BX$2:$BX$101, Raw!#REF!, "="&amp;Calculations!$A17, Raw!$BX$2:$BX$101, "&gt;"&amp;0)/COUNTIFS(Raw!#REF!, "="&amp;Calculations!$A17, Raw!$BX$2:$BX$101, "&gt;"&amp;0), 0)</f>
        <v>0</v>
      </c>
      <c r="DL17" s="2">
        <f>IFERROR(SUMIFS(Raw!$BX$2:$BX$101, Raw!#REF!, "="&amp;Calculations!$A17, Raw!$BX$2:$BX$101, "&gt;"&amp;0)/COUNTIFS(Raw!#REF!, "="&amp;Calculations!$A17, Raw!$BX$2:$BX$101, "&gt;"&amp;0), 0)</f>
        <v>0</v>
      </c>
      <c r="DM17" s="2">
        <f>IFERROR(SUMIFS(Raw!$BX$2:$BX$101, Raw!#REF!, "="&amp;Calculations!$A17, Raw!$BX$2:$BX$101, "&gt;"&amp;0)/COUNTIFS(Raw!#REF!, "="&amp;Calculations!$A17, Raw!$BX$2:$BX$101, "&gt;"&amp;0), 0)</f>
        <v>0</v>
      </c>
      <c r="DN17" s="2">
        <f>IFERROR(SUMIFS(Raw!$BX$2:$BX$101, Raw!#REF!, "="&amp;Calculations!$A17, Raw!$BX$2:$BX$101, "&gt;"&amp;0)/COUNTIFS(Raw!#REF!, "="&amp;Calculations!$A17, Raw!$BX$2:$BX$101, "&gt;"&amp;0), 0)</f>
        <v>0</v>
      </c>
      <c r="DO17" s="2">
        <f>IFERROR(SUMIFS(Raw!$BX$2:$BX$101, Raw!#REF!, "="&amp;Calculations!$A17, Raw!$BX$2:$BX$101, "&gt;"&amp;0)/COUNTIFS(Raw!#REF!, "="&amp;Calculations!$A17, Raw!$BX$2:$BX$101, "&gt;"&amp;0), 0)</f>
        <v>0</v>
      </c>
      <c r="DP17" s="2">
        <f>IFERROR(SUMIFS(Raw!$BX$2:$BX$101, Raw!#REF!, "="&amp;Calculations!$A17, Raw!$BX$2:$BX$101, "&gt;"&amp;0)/COUNTIFS(Raw!#REF!, "="&amp;Calculations!$A17, Raw!$BX$2:$BX$101, "&gt;"&amp;0), 0)</f>
        <v>0</v>
      </c>
      <c r="DQ17" s="2">
        <f>IFERROR(SUMIFS(Raw!$BX$2:$BX$101, Raw!#REF!, "="&amp;Calculations!$A17, Raw!$BX$2:$BX$101, "&gt;"&amp;0)/COUNTIFS(Raw!#REF!, "="&amp;Calculations!$A17, Raw!$BX$2:$BX$101, "&gt;"&amp;0), 0)</f>
        <v>0</v>
      </c>
      <c r="DR17" s="2">
        <f>IFERROR(SUMIFS(Raw!$BX$2:$BX$101, Raw!#REF!, "="&amp;Calculations!$A17, Raw!$BX$2:$BX$101, "&gt;"&amp;0)/COUNTIFS(Raw!#REF!, "="&amp;Calculations!$A17, Raw!$BX$2:$BX$101, "&gt;"&amp;0), 0)</f>
        <v>0</v>
      </c>
      <c r="DS17" s="2">
        <f>IFERROR(SUMIFS(Raw!$BX$2:$BX$101, Raw!#REF!, "="&amp;Calculations!$A17, Raw!$BX$2:$BX$101, "&gt;"&amp;0)/COUNTIFS(Raw!#REF!, "="&amp;Calculations!$A17, Raw!$BX$2:$BX$101, "&gt;"&amp;0), 0)</f>
        <v>0</v>
      </c>
      <c r="DT17" s="2">
        <f>IFERROR(SUMIFS(Raw!$BX$2:$BX$101, Raw!#REF!, "="&amp;Calculations!$A17, Raw!$BX$2:$BX$101, "&gt;"&amp;0)/COUNTIFS(Raw!#REF!, "="&amp;Calculations!$A17, Raw!$BX$2:$BX$101, "&gt;"&amp;0), 0)</f>
        <v>0</v>
      </c>
      <c r="DU17" s="2">
        <f>IFERROR(SUMIFS(Raw!$BX$2:$BX$101, Raw!#REF!, "="&amp;Calculations!$A17, Raw!$BX$2:$BX$101, "&gt;"&amp;0)/COUNTIFS(Raw!#REF!, "="&amp;Calculations!$A17, Raw!$BX$2:$BX$101, "&gt;"&amp;0), 0)</f>
        <v>0</v>
      </c>
      <c r="DV17" s="2">
        <f>IFERROR(SUMIFS(Raw!$BX$2:$BX$101, Raw!#REF!, "="&amp;Calculations!$A17, Raw!$BX$2:$BX$101, "&gt;"&amp;0)/COUNTIFS(Raw!#REF!, "="&amp;Calculations!$A17, Raw!$BX$2:$BX$101, "&gt;"&amp;0), 0)</f>
        <v>0</v>
      </c>
      <c r="DW17" s="2">
        <f>IFERROR(SUMIFS(Raw!$BX$2:$BX$101, Raw!#REF!, "="&amp;Calculations!$A17, Raw!$BX$2:$BX$101, "&gt;"&amp;0)/COUNTIFS(Raw!#REF!, "="&amp;Calculations!$A17, Raw!$BX$2:$BX$101, "&gt;"&amp;0), 0)</f>
        <v>0</v>
      </c>
      <c r="DX17" s="2">
        <f>IFERROR(SUMIFS(Raw!$BX$2:$BX$101, Raw!#REF!, "="&amp;Calculations!$A17, Raw!$BX$2:$BX$101, "&gt;"&amp;0)/COUNTIFS(Raw!#REF!, "="&amp;Calculations!$A17, Raw!$BX$2:$BX$101, "&gt;"&amp;0), 0)</f>
        <v>0</v>
      </c>
      <c r="DY17" s="2">
        <f>IFERROR(SUMIFS(Raw!$BX$2:$BX$101, Raw!#REF!, "="&amp;Calculations!$A17, Raw!$BX$2:$BX$101, "&gt;"&amp;0)/COUNTIFS(Raw!#REF!, "="&amp;Calculations!$A17, Raw!$BX$2:$BX$101, "&gt;"&amp;0), 0)</f>
        <v>0</v>
      </c>
      <c r="DZ17" s="2">
        <f>IFERROR(SUMIFS(Raw!$BX$2:$BX$101, Raw!#REF!, "="&amp;Calculations!$A17, Raw!$BX$2:$BX$101, "&gt;"&amp;0)/COUNTIFS(Raw!#REF!, "="&amp;Calculations!$A17, Raw!$BX$2:$BX$101, "&gt;"&amp;0), 0)</f>
        <v>0</v>
      </c>
      <c r="EA17" s="2">
        <f>IFERROR(SUMIFS(Raw!$BX$2:$BX$101, Raw!#REF!, "="&amp;Calculations!$A17, Raw!$BX$2:$BX$101, "&gt;"&amp;0)/COUNTIFS(Raw!#REF!, "="&amp;Calculations!$A17, Raw!$BX$2:$BX$101, "&gt;"&amp;0), 0)</f>
        <v>0</v>
      </c>
      <c r="EB17" s="2">
        <f>IFERROR(SUMIFS(Raw!$BX$2:$BX$101, Raw!#REF!, "="&amp;Calculations!$A17, Raw!$BX$2:$BX$101, "&gt;"&amp;0)/COUNTIFS(Raw!#REF!, "="&amp;Calculations!$A17, Raw!$BX$2:$BX$101, "&gt;"&amp;0), 0)</f>
        <v>0</v>
      </c>
      <c r="EC17" s="2">
        <f>IFERROR(SUMIFS(Raw!$BX$2:$BX$101, Raw!#REF!, "="&amp;Calculations!$A17, Raw!$BX$2:$BX$101, "&gt;"&amp;0)/COUNTIFS(Raw!#REF!, "="&amp;Calculations!$A17, Raw!$BX$2:$BX$101, "&gt;"&amp;0), 0)</f>
        <v>0</v>
      </c>
      <c r="ED17" s="2">
        <f>IFERROR(SUMIFS(Raw!$BX$2:$BX$101, Raw!#REF!, "="&amp;Calculations!$A17, Raw!$BX$2:$BX$101, "&gt;"&amp;0)/COUNTIFS(Raw!#REF!, "="&amp;Calculations!$A17, Raw!$BX$2:$BX$101, "&gt;"&amp;0), 0)</f>
        <v>0</v>
      </c>
      <c r="EE17" s="2">
        <f>IFERROR(SUMIFS(Raw!$BX$2:$BX$101, Raw!#REF!, "="&amp;Calculations!$A17, Raw!$BX$2:$BX$101, "&gt;"&amp;0)/COUNTIFS(Raw!#REF!, "="&amp;Calculations!$A17, Raw!$BX$2:$BX$101, "&gt;"&amp;0), 0)</f>
        <v>0</v>
      </c>
      <c r="EF17" s="2">
        <f>IFERROR(SUMIFS(Raw!$BX$2:$BX$101, Raw!#REF!, "="&amp;Calculations!$A17, Raw!$BX$2:$BX$101, "&gt;"&amp;0)/COUNTIFS(Raw!#REF!, "="&amp;Calculations!$A17, Raw!$BX$2:$BX$101, "&gt;"&amp;0), 0)</f>
        <v>0</v>
      </c>
      <c r="EG17" s="2">
        <f>IFERROR(SUMIFS(Raw!$BX$2:$BX$101, Raw!#REF!, "="&amp;Calculations!$A17, Raw!$BX$2:$BX$101, "&gt;"&amp;0)/COUNTIFS(Raw!#REF!, "="&amp;Calculations!$A17, Raw!$BX$2:$BX$101, "&gt;"&amp;0), 0)</f>
        <v>0</v>
      </c>
      <c r="EH17" s="2">
        <f>IFERROR(SUMIFS(Raw!$BX$2:$BX$101, Raw!#REF!, "="&amp;Calculations!$A17, Raw!$BX$2:$BX$101, "&gt;"&amp;0)/COUNTIFS(Raw!#REF!, "="&amp;Calculations!$A17, Raw!$BX$2:$BX$101, "&gt;"&amp;0), 0)</f>
        <v>0</v>
      </c>
      <c r="EI17" s="2">
        <f>IFERROR(SUMIFS(Raw!$BX$2:$BX$101, Raw!#REF!, "="&amp;Calculations!$A17, Raw!$BX$2:$BX$101, "&gt;"&amp;0)/COUNTIFS(Raw!#REF!, "="&amp;Calculations!$A17, Raw!$BX$2:$BX$101, "&gt;"&amp;0), 0)</f>
        <v>0</v>
      </c>
      <c r="EJ17" s="2">
        <f>IFERROR(SUMIFS(Raw!$BX$2:$BX$101, Raw!#REF!, "="&amp;Calculations!$A17, Raw!$BX$2:$BX$101, "&gt;"&amp;0)/COUNTIFS(Raw!#REF!, "="&amp;Calculations!$A17, Raw!$BX$2:$BX$101, "&gt;"&amp;0), 0)</f>
        <v>0</v>
      </c>
      <c r="EK17" s="2">
        <f>IFERROR(SUMIFS(Raw!$BX$2:$BX$101, Raw!#REF!, "="&amp;Calculations!$A17, Raw!$BX$2:$BX$101, "&gt;"&amp;0)/COUNTIFS(Raw!#REF!, "="&amp;Calculations!$A17, Raw!$BX$2:$BX$101, "&gt;"&amp;0), 0)</f>
        <v>0</v>
      </c>
      <c r="EL17" s="2">
        <f>IFERROR(SUMIFS(Raw!$BX$2:$BX$101, Raw!#REF!, "="&amp;Calculations!$A17, Raw!$BX$2:$BX$101, "&gt;"&amp;0)/COUNTIFS(Raw!#REF!, "="&amp;Calculations!$A17, Raw!$BX$2:$BX$101, "&gt;"&amp;0), 0)</f>
        <v>0</v>
      </c>
      <c r="EM17" s="2">
        <f>IFERROR(SUMIFS(Raw!$BX$2:$BX$101, Raw!#REF!, "="&amp;Calculations!$A17, Raw!$BX$2:$BX$101, "&gt;"&amp;0)/COUNTIFS(Raw!#REF!, "="&amp;Calculations!$A17, Raw!$BX$2:$BX$101, "&gt;"&amp;0), 0)</f>
        <v>0</v>
      </c>
      <c r="EN17" s="2">
        <f>IFERROR(SUMIFS(Raw!$BX$2:$BX$101, Raw!#REF!, "="&amp;Calculations!$A17, Raw!$BX$2:$BX$101, "&gt;"&amp;0)/COUNTIFS(Raw!#REF!, "="&amp;Calculations!$A17, Raw!$BX$2:$BX$101, "&gt;"&amp;0), 0)</f>
        <v>0</v>
      </c>
      <c r="EO17" s="2">
        <f>IFERROR(SUMIFS(Raw!$BX$2:$BX$101, Raw!#REF!, "="&amp;Calculations!$A17, Raw!$BX$2:$BX$101, "&gt;"&amp;0)/COUNTIFS(Raw!#REF!, "="&amp;Calculations!$A17, Raw!$BX$2:$BX$101, "&gt;"&amp;0), 0)</f>
        <v>0</v>
      </c>
      <c r="EP17" s="2">
        <f>IFERROR(SUMIFS(Raw!$BX$2:$BX$101, Raw!#REF!, "="&amp;Calculations!$A17, Raw!$BX$2:$BX$101, "&gt;"&amp;0)/COUNTIFS(Raw!#REF!, "="&amp;Calculations!$A17, Raw!$BX$2:$BX$101, "&gt;"&amp;0), 0)</f>
        <v>0</v>
      </c>
      <c r="EQ17" s="2">
        <f>IFERROR(SUMIFS(Raw!$BX$2:$BX$101, Raw!#REF!, "="&amp;Calculations!$A17, Raw!$BX$2:$BX$101, "&gt;"&amp;0)/COUNTIFS(Raw!#REF!, "="&amp;Calculations!$A17, Raw!$BX$2:$BX$101, "&gt;"&amp;0), 0)</f>
        <v>0</v>
      </c>
      <c r="ER17" s="2">
        <f>IFERROR(SUMIFS(Raw!$BX$2:$BX$101, Raw!#REF!, "="&amp;Calculations!$A17, Raw!$BX$2:$BX$101, "&gt;"&amp;0)/COUNTIFS(Raw!#REF!, "="&amp;Calculations!$A17, Raw!$BX$2:$BX$101, "&gt;"&amp;0), 0)</f>
        <v>0</v>
      </c>
      <c r="ES17" s="2">
        <f>IFERROR(SUMIFS(Raw!$BX$2:$BX$101, Raw!#REF!, "="&amp;Calculations!$A17, Raw!$BX$2:$BX$101, "&gt;"&amp;0)/COUNTIFS(Raw!#REF!, "="&amp;Calculations!$A17, Raw!$BX$2:$BX$101, "&gt;"&amp;0), 0)</f>
        <v>0</v>
      </c>
      <c r="ET17" s="2">
        <f>IFERROR(SUMIFS(Raw!$BX$2:$BX$101, Raw!#REF!, "="&amp;Calculations!$A17, Raw!$BX$2:$BX$101, "&gt;"&amp;0)/COUNTIFS(Raw!#REF!, "="&amp;Calculations!$A17, Raw!$BX$2:$BX$101, "&gt;"&amp;0), 0)</f>
        <v>0</v>
      </c>
      <c r="EU17" s="2">
        <f>IFERROR(SUMIFS(Raw!$BX$2:$BX$101, Raw!#REF!, "="&amp;Calculations!$A17, Raw!$BX$2:$BX$101, "&gt;"&amp;0)/COUNTIFS(Raw!#REF!, "="&amp;Calculations!$A17, Raw!$BX$2:$BX$101, "&gt;"&amp;0), 0)</f>
        <v>0</v>
      </c>
      <c r="EV17" s="2">
        <f>IFERROR(SUMIFS(Raw!$BX$2:$BX$101, Raw!#REF!, "="&amp;Calculations!$A17, Raw!$BX$2:$BX$101, "&gt;"&amp;0)/COUNTIFS(Raw!#REF!, "="&amp;Calculations!$A17, Raw!$BX$2:$BX$101, "&gt;"&amp;0), 0)</f>
        <v>0</v>
      </c>
      <c r="EW17" s="2">
        <f>IFERROR(SUMIFS(Raw!$BX$2:$BX$101, Raw!#REF!, "="&amp;Calculations!$A17, Raw!$BX$2:$BX$101, "&gt;"&amp;0)/COUNTIFS(Raw!#REF!, "="&amp;Calculations!$A17, Raw!$BX$2:$BX$101, "&gt;"&amp;0), 0)</f>
        <v>0</v>
      </c>
      <c r="EX17" s="2">
        <f>IFERROR(SUMIFS(Raw!$BX$2:$BX$101, Raw!#REF!, "="&amp;Calculations!$A17, Raw!$BX$2:$BX$101, "&gt;"&amp;0)/COUNTIFS(Raw!#REF!, "="&amp;Calculations!$A17, Raw!$BX$2:$BX$101, "&gt;"&amp;0), 0)</f>
        <v>0</v>
      </c>
      <c r="EY17" s="2">
        <f>IFERROR(SUMIFS(Raw!$BX$2:$BX$101, Raw!#REF!, "="&amp;Calculations!$A17, Raw!$BX$2:$BX$101, "&gt;"&amp;0)/COUNTIFS(Raw!#REF!, "="&amp;Calculations!$A17, Raw!$BX$2:$BX$101, "&gt;"&amp;0), 0)</f>
        <v>0</v>
      </c>
      <c r="EZ17" s="2">
        <f>IFERROR(SUMIFS(Raw!$BX$2:$BX$101, Raw!#REF!, "="&amp;Calculations!$A17, Raw!$BX$2:$BX$101, "&gt;"&amp;0)/COUNTIFS(Raw!#REF!, "="&amp;Calculations!$A17, Raw!$BX$2:$BX$101, "&gt;"&amp;0), 0)</f>
        <v>0</v>
      </c>
      <c r="FA17" s="2">
        <f>IFERROR(SUMIFS(Raw!$BX$2:$BX$101, Raw!#REF!, "="&amp;Calculations!$A17, Raw!$BX$2:$BX$101, "&gt;"&amp;0)/COUNTIFS(Raw!#REF!, "="&amp;Calculations!$A17, Raw!$BX$2:$BX$101, "&gt;"&amp;0), 0)</f>
        <v>0</v>
      </c>
      <c r="FB17" s="2">
        <f>IFERROR(SUMIFS(Raw!$BX$2:$BX$101, Raw!#REF!, "="&amp;Calculations!$A17, Raw!$BX$2:$BX$101, "&gt;"&amp;0)/COUNTIFS(Raw!#REF!, "="&amp;Calculations!$A17, Raw!$BX$2:$BX$101, "&gt;"&amp;0), 0)</f>
        <v>0</v>
      </c>
      <c r="FC17" s="2">
        <f>IFERROR(SUMIFS(Raw!$BX$2:$BX$101, Raw!#REF!, "="&amp;Calculations!$A17, Raw!$BX$2:$BX$101, "&gt;"&amp;0)/COUNTIFS(Raw!#REF!, "="&amp;Calculations!$A17, Raw!$BX$2:$BX$101, "&gt;"&amp;0), 0)</f>
        <v>0</v>
      </c>
      <c r="FD17" s="2">
        <f>IFERROR(SUMIFS(Raw!$BX$2:$BX$101, Raw!#REF!, "="&amp;Calculations!$A17, Raw!$BX$2:$BX$101, "&gt;"&amp;0)/COUNTIFS(Raw!#REF!, "="&amp;Calculations!$A17, Raw!$BX$2:$BX$101, "&gt;"&amp;0), 0)</f>
        <v>0</v>
      </c>
      <c r="FE17" s="2">
        <f>IFERROR(SUMIFS(Raw!$BX$2:$BX$101, Raw!#REF!, "="&amp;Calculations!$A17, Raw!$BX$2:$BX$101, "&gt;"&amp;0)/COUNTIFS(Raw!#REF!, "="&amp;Calculations!$A17, Raw!$BX$2:$BX$101, "&gt;"&amp;0), 0)</f>
        <v>0</v>
      </c>
      <c r="FF17" s="2">
        <f>IFERROR(SUMIFS(Raw!$BX$2:$BX$101, Raw!#REF!, "="&amp;Calculations!$A17, Raw!$BX$2:$BX$101, "&gt;"&amp;0)/COUNTIFS(Raw!#REF!, "="&amp;Calculations!$A17, Raw!$BX$2:$BX$101, "&gt;"&amp;0), 0)</f>
        <v>0</v>
      </c>
      <c r="FG17" s="2">
        <f>IFERROR(SUMIFS(Raw!$BX$2:$BX$101, Raw!#REF!, "="&amp;Calculations!$A17, Raw!$BX$2:$BX$101, "&gt;"&amp;0)/COUNTIFS(Raw!#REF!, "="&amp;Calculations!$A17, Raw!$BX$2:$BX$101, "&gt;"&amp;0), 0)</f>
        <v>0</v>
      </c>
      <c r="FH17" s="2">
        <f>IFERROR(SUMIFS(Raw!$BX$2:$BX$101, Raw!#REF!, "="&amp;Calculations!$A17, Raw!$BX$2:$BX$101, "&gt;"&amp;0)/COUNTIFS(Raw!#REF!, "="&amp;Calculations!$A17, Raw!$BX$2:$BX$101, "&gt;"&amp;0), 0)</f>
        <v>0</v>
      </c>
      <c r="FI17" s="2">
        <f>IFERROR(SUMIFS(Raw!$BX$2:$BX$101, Raw!#REF!, "="&amp;Calculations!$A17, Raw!$BX$2:$BX$101, "&gt;"&amp;0)/COUNTIFS(Raw!#REF!, "="&amp;Calculations!$A17, Raw!$BX$2:$BX$101, "&gt;"&amp;0), 0)</f>
        <v>0</v>
      </c>
      <c r="FJ17" s="2">
        <f>IFERROR(SUMIFS(Raw!$BX$2:$BX$101, Raw!#REF!, "="&amp;Calculations!$A17, Raw!$BX$2:$BX$101, "&gt;"&amp;0)/COUNTIFS(Raw!#REF!, "="&amp;Calculations!$A17, Raw!$BX$2:$BX$101, "&gt;"&amp;0), 0)</f>
        <v>0</v>
      </c>
      <c r="FK17" s="2">
        <f>IFERROR(SUMIFS(Raw!$BX$2:$BX$101, Raw!#REF!, "="&amp;Calculations!$A17, Raw!$BX$2:$BX$101, "&gt;"&amp;0)/COUNTIFS(Raw!#REF!, "="&amp;Calculations!$A17, Raw!$BX$2:$BX$101, "&gt;"&amp;0), 0)</f>
        <v>0</v>
      </c>
      <c r="FL17" s="2">
        <f>IFERROR(SUMIFS(Raw!$BX$2:$BX$101, Raw!#REF!, "="&amp;Calculations!$A17, Raw!$BX$2:$BX$101, "&gt;"&amp;0)/COUNTIFS(Raw!#REF!, "="&amp;Calculations!$A17, Raw!$BX$2:$BX$101, "&gt;"&amp;0), 0)</f>
        <v>0</v>
      </c>
      <c r="FM17" s="2">
        <f>IFERROR(SUMIFS(Raw!$BX$2:$BX$101, Raw!#REF!, "="&amp;Calculations!$A17, Raw!$BX$2:$BX$101, "&gt;"&amp;0)/COUNTIFS(Raw!#REF!, "="&amp;Calculations!$A17, Raw!$BX$2:$BX$101, "&gt;"&amp;0), 0)</f>
        <v>0</v>
      </c>
      <c r="FN17" s="2">
        <f>IFERROR(SUMIFS(Raw!$BX$2:$BX$101, Raw!#REF!, "="&amp;Calculations!$A17, Raw!$BX$2:$BX$101, "&gt;"&amp;0)/COUNTIFS(Raw!#REF!, "="&amp;Calculations!$A17, Raw!$BX$2:$BX$101, "&gt;"&amp;0), 0)</f>
        <v>0</v>
      </c>
      <c r="FO17" s="2">
        <f>IFERROR(SUMIFS(Raw!$BX$2:$BX$101, Raw!#REF!, "="&amp;Calculations!$A17, Raw!$BX$2:$BX$101, "&gt;"&amp;0)/COUNTIFS(Raw!#REF!, "="&amp;Calculations!$A17, Raw!$BX$2:$BX$101, "&gt;"&amp;0), 0)</f>
        <v>0</v>
      </c>
      <c r="FP17" s="2">
        <f>IFERROR(SUMIFS(Raw!$BX$2:$BX$101, Raw!#REF!, "="&amp;Calculations!$A17, Raw!$BX$2:$BX$101, "&gt;"&amp;0)/COUNTIFS(Raw!#REF!, "="&amp;Calculations!$A17, Raw!$BX$2:$BX$101, "&gt;"&amp;0), 0)</f>
        <v>0</v>
      </c>
      <c r="FQ17" s="2">
        <f>IFERROR(SUMIFS(Raw!$BX$2:$BX$101, Raw!#REF!, "="&amp;Calculations!$A17, Raw!$BX$2:$BX$101, "&gt;"&amp;0)/COUNTIFS(Raw!#REF!, "="&amp;Calculations!$A17, Raw!$BX$2:$BX$101, "&gt;"&amp;0), 0)</f>
        <v>0</v>
      </c>
      <c r="FR17" s="2">
        <f>IFERROR(SUMIFS(Raw!$BX$2:$BX$101, Raw!#REF!, "="&amp;Calculations!$A17, Raw!$BX$2:$BX$101, "&gt;"&amp;0)/COUNTIFS(Raw!#REF!, "="&amp;Calculations!$A17, Raw!$BX$2:$BX$101, "&gt;"&amp;0), 0)</f>
        <v>0</v>
      </c>
      <c r="FS17" s="2">
        <f>IFERROR(SUMIFS(Raw!$BX$2:$BX$101, Raw!#REF!, "="&amp;Calculations!$A17, Raw!$BX$2:$BX$101, "&gt;"&amp;0)/COUNTIFS(Raw!#REF!, "="&amp;Calculations!$A17, Raw!$BX$2:$BX$101, "&gt;"&amp;0), 0)</f>
        <v>0</v>
      </c>
      <c r="FT17" s="2">
        <f>IFERROR(SUMIFS(Raw!$BX$2:$BX$101, Raw!#REF!, "="&amp;Calculations!$A17, Raw!$BX$2:$BX$101, "&gt;"&amp;0)/COUNTIFS(Raw!#REF!, "="&amp;Calculations!$A17, Raw!$BX$2:$BX$101, "&gt;"&amp;0), 0)</f>
        <v>0</v>
      </c>
      <c r="FU17" s="2">
        <f>IFERROR(SUMIFS(Raw!$BX$2:$BX$101, Raw!#REF!, "="&amp;Calculations!$A17, Raw!$BX$2:$BX$101, "&gt;"&amp;0)/COUNTIFS(Raw!#REF!, "="&amp;Calculations!$A17, Raw!$BX$2:$BX$101, "&gt;"&amp;0), 0)</f>
        <v>0</v>
      </c>
      <c r="FV17" s="2">
        <f>IFERROR(SUMIFS(Raw!$BX$2:$BX$101, Raw!#REF!, "="&amp;Calculations!$A17, Raw!$BX$2:$BX$101, "&gt;"&amp;0)/COUNTIFS(Raw!#REF!, "="&amp;Calculations!$A17, Raw!$BX$2:$BX$101, "&gt;"&amp;0), 0)</f>
        <v>0</v>
      </c>
      <c r="FW17" s="2">
        <f>IFERROR(SUMIFS(Raw!$BX$2:$BX$101, Raw!#REF!, "="&amp;Calculations!$A17, Raw!$BX$2:$BX$101, "&gt;"&amp;0)/COUNTIFS(Raw!#REF!, "="&amp;Calculations!$A17, Raw!$BX$2:$BX$101, "&gt;"&amp;0), 0)</f>
        <v>0</v>
      </c>
      <c r="FX17" s="2">
        <f>IFERROR(SUMIFS(Raw!$BX$2:$BX$101, Raw!#REF!, "="&amp;Calculations!$A17, Raw!$BX$2:$BX$101, "&gt;"&amp;0)/COUNTIFS(Raw!#REF!, "="&amp;Calculations!$A17, Raw!$BX$2:$BX$101, "&gt;"&amp;0), 0)</f>
        <v>0</v>
      </c>
      <c r="FY17" s="2">
        <f>IFERROR(SUMIFS(Raw!$BX$2:$BX$101, Raw!#REF!, "="&amp;Calculations!$A17, Raw!$BX$2:$BX$101, "&gt;"&amp;0)/COUNTIFS(Raw!#REF!, "="&amp;Calculations!$A17, Raw!$BX$2:$BX$101, "&gt;"&amp;0), 0)</f>
        <v>0</v>
      </c>
      <c r="FZ17" s="2">
        <f>IFERROR(SUMIFS(Raw!$BX$2:$BX$101, Raw!#REF!, "="&amp;Calculations!$A17, Raw!$BX$2:$BX$101, "&gt;"&amp;0)/COUNTIFS(Raw!#REF!, "="&amp;Calculations!$A17, Raw!$BX$2:$BX$101, "&gt;"&amp;0), 0)</f>
        <v>0</v>
      </c>
      <c r="GA17" s="2">
        <f>IFERROR(SUMIFS(Raw!$BX$2:$BX$101, Raw!#REF!, "="&amp;Calculations!$A17, Raw!$BX$2:$BX$101, "&gt;"&amp;0)/COUNTIFS(Raw!#REF!, "="&amp;Calculations!$A17, Raw!$BX$2:$BX$101, "&gt;"&amp;0), 0)</f>
        <v>0</v>
      </c>
      <c r="GB17" s="2">
        <f>IFERROR(SUMIFS(Raw!$BX$2:$BX$101, Raw!#REF!, "="&amp;Calculations!$A17, Raw!$BX$2:$BX$101, "&gt;"&amp;0)/COUNTIFS(Raw!#REF!, "="&amp;Calculations!$A17, Raw!$BX$2:$BX$101, "&gt;"&amp;0), 0)</f>
        <v>0</v>
      </c>
      <c r="GC17" s="2">
        <f>IFERROR(SUMIFS(Raw!$BX$2:$BX$101, Raw!#REF!, "="&amp;Calculations!$A17, Raw!$BX$2:$BX$101, "&gt;"&amp;0)/COUNTIFS(Raw!#REF!, "="&amp;Calculations!$A17, Raw!$BX$2:$BX$101, "&gt;"&amp;0), 0)</f>
        <v>0</v>
      </c>
      <c r="GD17" s="2">
        <f>IFERROR(SUMIFS(Raw!$BX$2:$BX$101, Raw!#REF!, "="&amp;Calculations!$A17, Raw!$BX$2:$BX$101, "&gt;"&amp;0)/COUNTIFS(Raw!#REF!, "="&amp;Calculations!$A17, Raw!$BX$2:$BX$101, "&gt;"&amp;0), 0)</f>
        <v>0</v>
      </c>
      <c r="GE17" s="2">
        <f>IFERROR(SUMIFS(Raw!$BX$2:$BX$101, Raw!#REF!, "="&amp;Calculations!$A17, Raw!$BX$2:$BX$101, "&gt;"&amp;0)/COUNTIFS(Raw!#REF!, "="&amp;Calculations!$A17, Raw!$BX$2:$BX$101, "&gt;"&amp;0), 0)</f>
        <v>0</v>
      </c>
      <c r="GF17" s="2">
        <f>IFERROR(SUMIFS(Raw!$BX$2:$BX$101, Raw!#REF!, "="&amp;Calculations!$A17, Raw!$BX$2:$BX$101, "&gt;"&amp;0)/COUNTIFS(Raw!#REF!, "="&amp;Calculations!$A17, Raw!$BX$2:$BX$101, "&gt;"&amp;0), 0)</f>
        <v>0</v>
      </c>
      <c r="GG17" s="2">
        <f>IFERROR(SUMIFS(Raw!$BX$2:$BX$101, Raw!#REF!, "="&amp;Calculations!$A17, Raw!$BX$2:$BX$101, "&gt;"&amp;0)/COUNTIFS(Raw!#REF!, "="&amp;Calculations!$A17, Raw!$BX$2:$BX$101, "&gt;"&amp;0), 0)</f>
        <v>0</v>
      </c>
      <c r="GH17" s="2">
        <f>IFERROR(SUMIFS(Raw!$BX$2:$BX$101, Raw!#REF!, "="&amp;Calculations!$A17, Raw!$BX$2:$BX$101, "&gt;"&amp;0)/COUNTIFS(Raw!#REF!, "="&amp;Calculations!$A17, Raw!$BX$2:$BX$101, "&gt;"&amp;0), 0)</f>
        <v>0</v>
      </c>
      <c r="GI17" s="2">
        <f>IFERROR(SUMIFS(Raw!$BX$2:$BX$101, Raw!#REF!, "="&amp;Calculations!$A17, Raw!$BX$2:$BX$101, "&gt;"&amp;0)/COUNTIFS(Raw!#REF!, "="&amp;Calculations!$A17, Raw!$BX$2:$BX$101, "&gt;"&amp;0), 0)</f>
        <v>0</v>
      </c>
      <c r="GJ17" s="2">
        <f>IFERROR(SUMIFS(Raw!$BX$2:$BX$101, Raw!#REF!, "="&amp;Calculations!$A17, Raw!$BX$2:$BX$101, "&gt;"&amp;0)/COUNTIFS(Raw!#REF!, "="&amp;Calculations!$A17, Raw!$BX$2:$BX$101, "&gt;"&amp;0), 0)</f>
        <v>0</v>
      </c>
      <c r="GK17" s="2">
        <f>IFERROR(SUMIFS(Raw!$BX$2:$BX$101, Raw!#REF!, "="&amp;Calculations!$A17, Raw!$BX$2:$BX$101, "&gt;"&amp;0)/COUNTIFS(Raw!#REF!, "="&amp;Calculations!$A17, Raw!$BX$2:$BX$101, "&gt;"&amp;0), 0)</f>
        <v>0</v>
      </c>
      <c r="GL17" s="2">
        <f>IFERROR(SUMIFS(Raw!$BX$2:$BX$101, Raw!#REF!, "="&amp;Calculations!$A17, Raw!$BX$2:$BX$101, "&gt;"&amp;0)/COUNTIFS(Raw!#REF!, "="&amp;Calculations!$A17, Raw!$BX$2:$BX$101, "&gt;"&amp;0), 0)</f>
        <v>0</v>
      </c>
      <c r="GM17" s="2">
        <f>IFERROR(SUMIFS(Raw!$BX$2:$BX$101, Raw!#REF!, "="&amp;Calculations!$A17, Raw!$BX$2:$BX$101, "&gt;"&amp;0)/COUNTIFS(Raw!#REF!, "="&amp;Calculations!$A17, Raw!$BX$2:$BX$101, "&gt;"&amp;0), 0)</f>
        <v>0</v>
      </c>
      <c r="GN17" s="2">
        <f>IFERROR(SUMIFS(Raw!$BX$2:$BX$101, Raw!#REF!, "="&amp;Calculations!$A17, Raw!$BX$2:$BX$101, "&gt;"&amp;0)/COUNTIFS(Raw!#REF!, "="&amp;Calculations!$A17, Raw!$BX$2:$BX$101, "&gt;"&amp;0), 0)</f>
        <v>0</v>
      </c>
      <c r="GO17" s="2">
        <f>IFERROR(SUMIFS(Raw!$BX$2:$BX$101, Raw!#REF!, "="&amp;Calculations!$A17, Raw!$BX$2:$BX$101, "&gt;"&amp;0)/COUNTIFS(Raw!#REF!, "="&amp;Calculations!$A17, Raw!$BX$2:$BX$101, "&gt;"&amp;0), 0)</f>
        <v>0</v>
      </c>
      <c r="GP17" s="2">
        <f>IFERROR(SUMIFS(Raw!$BX$2:$BX$101, Raw!#REF!, "="&amp;Calculations!$A17, Raw!$BX$2:$BX$101, "&gt;"&amp;0)/COUNTIFS(Raw!#REF!, "="&amp;Calculations!$A17, Raw!$BX$2:$BX$101, "&gt;"&amp;0), 0)</f>
        <v>0</v>
      </c>
      <c r="GQ17" s="2">
        <f>IFERROR(SUMIFS(Raw!$BX$2:$BX$101, Raw!#REF!, "="&amp;Calculations!$A17, Raw!$BX$2:$BX$101, "&gt;"&amp;0)/COUNTIFS(Raw!#REF!, "="&amp;Calculations!$A17, Raw!$BX$2:$BX$101, "&gt;"&amp;0), 0)</f>
        <v>0</v>
      </c>
      <c r="GR17" s="2">
        <f>IFERROR(SUMIFS(Raw!$BX$2:$BX$101, Raw!#REF!, "="&amp;Calculations!$A17, Raw!$BX$2:$BX$101, "&gt;"&amp;0)/COUNTIFS(Raw!#REF!, "="&amp;Calculations!$A17, Raw!$BX$2:$BX$101, "&gt;"&amp;0), 0)</f>
        <v>0</v>
      </c>
      <c r="GS17" s="2">
        <f>IFERROR(SUMIFS(Raw!$BX$2:$BX$101, Raw!#REF!, "="&amp;Calculations!$A17, Raw!$BX$2:$BX$101, "&gt;"&amp;0)/COUNTIFS(Raw!#REF!, "="&amp;Calculations!$A17, Raw!$BX$2:$BX$101, "&gt;"&amp;0), 0)</f>
        <v>0</v>
      </c>
      <c r="GT17" s="2">
        <f>IFERROR(SUMIFS(Raw!$BX$2:$BX$101, Raw!#REF!, "="&amp;Calculations!$A17, Raw!$BX$2:$BX$101, "&gt;"&amp;0)/COUNTIFS(Raw!#REF!, "="&amp;Calculations!$A17, Raw!$BX$2:$BX$101, "&gt;"&amp;0), 0)</f>
        <v>0</v>
      </c>
      <c r="GU17" s="2">
        <f>IFERROR(SUMIFS(Raw!$BX$2:$BX$101, Raw!#REF!, "="&amp;Calculations!$A17, Raw!$BX$2:$BX$101, "&gt;"&amp;0)/COUNTIFS(Raw!#REF!, "="&amp;Calculations!$A17, Raw!$BX$2:$BX$101, "&gt;"&amp;0), 0)</f>
        <v>0</v>
      </c>
      <c r="GV17" s="2">
        <f>IFERROR(SUMIFS(Raw!$BX$2:$BX$101, Raw!#REF!, "="&amp;Calculations!$A17, Raw!$BX$2:$BX$101, "&gt;"&amp;0)/COUNTIFS(Raw!#REF!, "="&amp;Calculations!$A17, Raw!$BX$2:$BX$101, "&gt;"&amp;0), 0)</f>
        <v>0</v>
      </c>
      <c r="GW17" s="2">
        <f>IFERROR(SUMIFS(Raw!$BX$2:$BX$101, Raw!#REF!, "="&amp;Calculations!$A17, Raw!$BX$2:$BX$101, "&gt;"&amp;0)/COUNTIFS(Raw!#REF!, "="&amp;Calculations!$A17, Raw!$BX$2:$BX$101, "&gt;"&amp;0), 0)</f>
        <v>0</v>
      </c>
      <c r="GX17" s="2">
        <f>IFERROR(SUMIFS(Raw!$BX$2:$BX$101, Raw!#REF!, "="&amp;Calculations!$A17, Raw!$BX$2:$BX$101, "&gt;"&amp;0)/COUNTIFS(Raw!#REF!, "="&amp;Calculations!$A17, Raw!$BX$2:$BX$101, "&gt;"&amp;0), 0)</f>
        <v>0</v>
      </c>
      <c r="GY17" s="2">
        <f>IFERROR(SUMIFS(Raw!$BX$2:$BX$101, Raw!#REF!, "="&amp;Calculations!$A17, Raw!$BX$2:$BX$101, "&gt;"&amp;0)/COUNTIFS(Raw!#REF!, "="&amp;Calculations!$A17, Raw!$BX$2:$BX$101, "&gt;"&amp;0), 0)</f>
        <v>0</v>
      </c>
      <c r="GZ17" s="2">
        <f>IFERROR(SUMIFS(Raw!$BX$2:$BX$101, Raw!#REF!, "="&amp;Calculations!$A17, Raw!$BX$2:$BX$101, "&gt;"&amp;0)/COUNTIFS(Raw!#REF!, "="&amp;Calculations!$A17, Raw!$BX$2:$BX$101, "&gt;"&amp;0), 0)</f>
        <v>0</v>
      </c>
      <c r="HA17" s="2">
        <f>IFERROR(SUMIFS(Raw!$BX$2:$BX$101, Raw!#REF!, "="&amp;Calculations!$A17, Raw!$BX$2:$BX$101, "&gt;"&amp;0)/COUNTIFS(Raw!#REF!, "="&amp;Calculations!$A17, Raw!$BX$2:$BX$101, "&gt;"&amp;0), 0)</f>
        <v>0</v>
      </c>
      <c r="HB17" s="2">
        <f>IFERROR(SUMIFS(Raw!$BX$2:$BX$101, Raw!#REF!, "="&amp;Calculations!$A17, Raw!$BX$2:$BX$101, "&gt;"&amp;0)/COUNTIFS(Raw!#REF!, "="&amp;Calculations!$A17, Raw!$BX$2:$BX$101, "&gt;"&amp;0), 0)</f>
        <v>0</v>
      </c>
      <c r="HC17" s="2">
        <f>IFERROR(SUMIFS(Raw!$BX$2:$BX$101, Raw!#REF!, "="&amp;Calculations!$A17, Raw!$BX$2:$BX$101, "&gt;"&amp;0)/COUNTIFS(Raw!#REF!, "="&amp;Calculations!$A17, Raw!$BX$2:$BX$101, "&gt;"&amp;0), 0)</f>
        <v>0</v>
      </c>
      <c r="HD17" s="2">
        <f>IFERROR(SUMIFS(Raw!$BX$2:$BX$101, Raw!#REF!, "="&amp;Calculations!$A17, Raw!$BX$2:$BX$101, "&gt;"&amp;0)/COUNTIFS(Raw!#REF!, "="&amp;Calculations!$A17, Raw!$BX$2:$BX$101, "&gt;"&amp;0), 0)</f>
        <v>0</v>
      </c>
      <c r="HE17" s="2">
        <f>IFERROR(SUMIFS(Raw!$BX$2:$BX$101, Raw!#REF!, "="&amp;Calculations!$A17, Raw!$BX$2:$BX$101, "&gt;"&amp;0)/COUNTIFS(Raw!#REF!, "="&amp;Calculations!$A17, Raw!$BX$2:$BX$101, "&gt;"&amp;0), 0)</f>
        <v>0</v>
      </c>
      <c r="HF17" s="2">
        <f>IFERROR(SUMIFS(Raw!$BX$2:$BX$101, Raw!#REF!, "="&amp;Calculations!$A17, Raw!$BX$2:$BX$101, "&gt;"&amp;0)/COUNTIFS(Raw!#REF!, "="&amp;Calculations!$A17, Raw!$BX$2:$BX$101, "&gt;"&amp;0), 0)</f>
        <v>0</v>
      </c>
      <c r="HG17" s="2">
        <f>IFERROR(SUMIFS(Raw!$BX$2:$BX$101, Raw!#REF!, "="&amp;Calculations!$A17, Raw!$BX$2:$BX$101, "&gt;"&amp;0)/COUNTIFS(Raw!#REF!, "="&amp;Calculations!$A17, Raw!$BX$2:$BX$101, "&gt;"&amp;0), 0)</f>
        <v>0</v>
      </c>
      <c r="HH17" s="2">
        <f>IFERROR(SUMIFS(Raw!$BX$2:$BX$101, Raw!#REF!, "="&amp;Calculations!$A17, Raw!$BX$2:$BX$101, "&gt;"&amp;0)/COUNTIFS(Raw!#REF!, "="&amp;Calculations!$A17, Raw!$BX$2:$BX$101, "&gt;"&amp;0), 0)</f>
        <v>0</v>
      </c>
      <c r="HI17" s="2">
        <f>IFERROR(SUMIFS(Raw!$BX$2:$BX$101, Raw!#REF!, "="&amp;Calculations!$A17, Raw!$BX$2:$BX$101, "&gt;"&amp;0)/COUNTIFS(Raw!#REF!, "="&amp;Calculations!$A17, Raw!$BX$2:$BX$101, "&gt;"&amp;0), 0)</f>
        <v>0</v>
      </c>
      <c r="HJ17" s="2">
        <f>IFERROR(SUMIFS(Raw!$BX$2:$BX$101, Raw!#REF!, "="&amp;Calculations!$A17, Raw!$BX$2:$BX$101, "&gt;"&amp;0)/COUNTIFS(Raw!#REF!, "="&amp;Calculations!$A17, Raw!$BX$2:$BX$101, "&gt;"&amp;0), 0)</f>
        <v>0</v>
      </c>
      <c r="HK17" s="2">
        <f>IFERROR(SUMIFS(Raw!$BX$2:$BX$101, Raw!#REF!, "="&amp;Calculations!$A17, Raw!$BX$2:$BX$101, "&gt;"&amp;0)/COUNTIFS(Raw!#REF!, "="&amp;Calculations!$A17, Raw!$BX$2:$BX$101, "&gt;"&amp;0), 0)</f>
        <v>0</v>
      </c>
      <c r="HL17" s="2">
        <f>IFERROR(SUMIFS(Raw!$BX$2:$BX$101, Raw!#REF!, "="&amp;Calculations!$A17, Raw!$BX$2:$BX$101, "&gt;"&amp;0)/COUNTIFS(Raw!#REF!, "="&amp;Calculations!$A17, Raw!$BX$2:$BX$101, "&gt;"&amp;0), 0)</f>
        <v>0</v>
      </c>
      <c r="HM17" s="2">
        <f>IFERROR(SUMIFS(Raw!$BX$2:$BX$101, Raw!#REF!, "="&amp;Calculations!$A17, Raw!$BX$2:$BX$101, "&gt;"&amp;0)/COUNTIFS(Raw!#REF!, "="&amp;Calculations!$A17, Raw!$BX$2:$BX$101, "&gt;"&amp;0), 0)</f>
        <v>0</v>
      </c>
      <c r="HN17" s="2">
        <f>IFERROR(SUMIFS(Raw!$BX$2:$BX$101, Raw!#REF!, "="&amp;Calculations!$A17, Raw!$BX$2:$BX$101, "&gt;"&amp;0)/COUNTIFS(Raw!#REF!, "="&amp;Calculations!$A17, Raw!$BX$2:$BX$101, "&gt;"&amp;0), 0)</f>
        <v>0</v>
      </c>
      <c r="HO17" s="2">
        <f>IFERROR(SUMIFS(Raw!$BX$2:$BX$101, Raw!#REF!, "="&amp;Calculations!$A17, Raw!$BX$2:$BX$101, "&gt;"&amp;0)/COUNTIFS(Raw!#REF!, "="&amp;Calculations!$A17, Raw!$BX$2:$BX$101, "&gt;"&amp;0), 0)</f>
        <v>0</v>
      </c>
      <c r="HP17" s="2">
        <f>IFERROR(SUMIFS(Raw!$BX$2:$BX$101, Raw!#REF!, "="&amp;Calculations!$A17, Raw!$BX$2:$BX$101, "&gt;"&amp;0)/COUNTIFS(Raw!#REF!, "="&amp;Calculations!$A17, Raw!$BX$2:$BX$101, "&gt;"&amp;0), 0)</f>
        <v>0</v>
      </c>
      <c r="HQ17" s="2">
        <f>IFERROR(SUMIFS(Raw!$BX$2:$BX$101, Raw!#REF!, "="&amp;Calculations!$A17, Raw!$BX$2:$BX$101, "&gt;"&amp;0)/COUNTIFS(Raw!#REF!, "="&amp;Calculations!$A17, Raw!$BX$2:$BX$101, "&gt;"&amp;0), 0)</f>
        <v>0</v>
      </c>
      <c r="HR17" s="2">
        <f>IFERROR(SUMIFS(Raw!$BX$2:$BX$101, Raw!#REF!, "="&amp;Calculations!$A17, Raw!$BX$2:$BX$101, "&gt;"&amp;0)/COUNTIFS(Raw!#REF!, "="&amp;Calculations!$A17, Raw!$BX$2:$BX$101, "&gt;"&amp;0), 0)</f>
        <v>0</v>
      </c>
      <c r="HS17" s="2">
        <f>IFERROR(SUMIFS(Raw!$BX$2:$BX$101, Raw!#REF!, "="&amp;Calculations!$A17, Raw!$BX$2:$BX$101, "&gt;"&amp;0)/COUNTIFS(Raw!#REF!, "="&amp;Calculations!$A17, Raw!$BX$2:$BX$101, "&gt;"&amp;0), 0)</f>
        <v>0</v>
      </c>
      <c r="HT17" s="2">
        <f>IFERROR(SUMIFS(Raw!$BX$2:$BX$101, Raw!#REF!, "="&amp;Calculations!$A17, Raw!$BX$2:$BX$101, "&gt;"&amp;0)/COUNTIFS(Raw!#REF!, "="&amp;Calculations!$A17, Raw!$BX$2:$BX$101, "&gt;"&amp;0), 0)</f>
        <v>0</v>
      </c>
      <c r="HU17" s="2">
        <f>IFERROR(SUMIFS(Raw!$BX$2:$BX$101, Raw!#REF!, "="&amp;Calculations!$A17, Raw!$BX$2:$BX$101, "&gt;"&amp;0)/COUNTIFS(Raw!#REF!, "="&amp;Calculations!$A17, Raw!$BX$2:$BX$101, "&gt;"&amp;0), 0)</f>
        <v>0</v>
      </c>
      <c r="HV17" s="2">
        <f>IFERROR(SUMIFS(Raw!$BX$2:$BX$101, Raw!#REF!, "="&amp;Calculations!$A17, Raw!$BX$2:$BX$101, "&gt;"&amp;0)/COUNTIFS(Raw!#REF!, "="&amp;Calculations!$A17, Raw!$BX$2:$BX$101, "&gt;"&amp;0), 0)</f>
        <v>0</v>
      </c>
      <c r="HW17" s="2">
        <f>IFERROR(SUMIFS(Raw!$BX$2:$BX$101, Raw!#REF!, "="&amp;Calculations!$A17, Raw!$BX$2:$BX$101, "&gt;"&amp;0)/COUNTIFS(Raw!#REF!, "="&amp;Calculations!$A17, Raw!$BX$2:$BX$101, "&gt;"&amp;0), 0)</f>
        <v>0</v>
      </c>
      <c r="HX17" s="2">
        <f>IFERROR(SUMIFS(Raw!$BX$2:$BX$101, Raw!#REF!, "="&amp;Calculations!$A17, Raw!$BX$2:$BX$101, "&gt;"&amp;0)/COUNTIFS(Raw!#REF!, "="&amp;Calculations!$A17, Raw!$BX$2:$BX$101, "&gt;"&amp;0), 0)</f>
        <v>0</v>
      </c>
      <c r="HY17" s="2">
        <f>IFERROR(SUMIFS(Raw!$BX$2:$BX$101, Raw!#REF!, "="&amp;Calculations!$A17, Raw!$BX$2:$BX$101, "&gt;"&amp;0)/COUNTIFS(Raw!#REF!, "="&amp;Calculations!$A17, Raw!$BX$2:$BX$101, "&gt;"&amp;0), 0)</f>
        <v>0</v>
      </c>
      <c r="HZ17" s="2">
        <f>IFERROR(SUMIFS(Raw!$BX$2:$BX$101, Raw!#REF!, "="&amp;Calculations!$A17, Raw!$BX$2:$BX$101, "&gt;"&amp;0)/COUNTIFS(Raw!#REF!, "="&amp;Calculations!$A17, Raw!$BX$2:$BX$101, "&gt;"&amp;0), 0)</f>
        <v>0</v>
      </c>
      <c r="IA17" s="2">
        <f>IFERROR(SUMIFS(Raw!$BX$2:$BX$101, Raw!#REF!, "="&amp;Calculations!$A17, Raw!$BX$2:$BX$101, "&gt;"&amp;0)/COUNTIFS(Raw!#REF!, "="&amp;Calculations!$A17, Raw!$BX$2:$BX$101, "&gt;"&amp;0), 0)</f>
        <v>0</v>
      </c>
      <c r="IB17" s="2">
        <f>IFERROR(SUMIFS(Raw!$BX$2:$BX$101, Raw!BN$2:BN$101, "="&amp;Calculations!$A17, Raw!$BX$2:$BX$101, "&gt;"&amp;0)/COUNTIFS(Raw!BN$2:BN$101, "="&amp;Calculations!$A17, Raw!$BX$2:$BX$101, "&gt;"&amp;0), 0)</f>
        <v>0.50342161616841374</v>
      </c>
      <c r="IC17" s="2">
        <f>IFERROR(SUMIFS(Raw!$BX$2:$BX$101, Raw!BO$2:BO$101, "="&amp;Calculations!$A17, Raw!$BX$2:$BX$101, "&gt;"&amp;0)/COUNTIFS(Raw!BO$2:BO$101, "="&amp;Calculations!$A17, Raw!$BX$2:$BX$101, "&gt;"&amp;0), 0)</f>
        <v>0.51166107754302825</v>
      </c>
      <c r="ID17" s="2">
        <f>IFERROR(SUMIFS(Raw!$BX$2:$BX$101, Raw!BP$2:BP$101, "="&amp;Calculations!$A17, Raw!$BX$2:$BX$101, "&gt;"&amp;0)/COUNTIFS(Raw!BP$2:BP$101, "="&amp;Calculations!$A17, Raw!$BX$2:$BX$101, "&gt;"&amp;0), 0)</f>
        <v>0.43114163340135286</v>
      </c>
      <c r="IE17" s="2">
        <f>IFERROR(SUMIFS(Raw!$BX$2:$BX$101, Raw!BQ$2:BQ$101, "="&amp;Calculations!$A17, Raw!$BX$2:$BX$101, "&gt;"&amp;0)/COUNTIFS(Raw!BQ$2:BQ$101, "="&amp;Calculations!$A17, Raw!$BX$2:$BX$101, "&gt;"&amp;0), 0)</f>
        <v>0.40424381694165296</v>
      </c>
      <c r="IF17" s="2">
        <f>IFERROR(SUMIFS(Raw!$BX$2:$BX$101, Raw!BR$2:BR$101, "="&amp;Calculations!$A17, Raw!$BX$2:$BX$101, "&gt;"&amp;0)/COUNTIFS(Raw!BR$2:BR$101, "="&amp;Calculations!$A17, Raw!$BX$2:$BX$101, "&gt;"&amp;0), 0)</f>
        <v>0.42280304858190565</v>
      </c>
      <c r="IG17" s="2">
        <f>IFERROR(SUMIFS(Raw!$BX$2:$BX$101, Raw!BS$2:BS$101, "="&amp;Calculations!$A17, Raw!$BX$2:$BX$101, "&gt;"&amp;0)/COUNTIFS(Raw!BS$2:BS$101, "="&amp;Calculations!$A17, Raw!$BX$2:$BX$101, "&gt;"&amp;0), 0)</f>
        <v>0.43253652271093795</v>
      </c>
      <c r="IH17" s="2">
        <f>IFERROR(SUMIFS(Raw!$BX$2:$BX$101, Raw!BT$2:BT$101, "="&amp;Calculations!$A17, Raw!$BX$2:$BX$101, "&gt;"&amp;0)/COUNTIFS(Raw!BT$2:BT$101, "="&amp;Calculations!$A17, Raw!$BX$2:$BX$101, "&gt;"&amp;0), 0)</f>
        <v>0.42443207817395939</v>
      </c>
      <c r="II17" s="2">
        <f>IFERROR(SUMIFS(Raw!$BX$2:$BX$101, Raw!BU$2:BU$101, "="&amp;Calculations!$A17, Raw!$BX$2:$BX$101, "&gt;"&amp;0)/COUNTIFS(Raw!BU$2:BU$101, "="&amp;Calculations!$A17, Raw!$BX$2:$BX$101, "&gt;"&amp;0), 0)</f>
        <v>0.43254687321484103</v>
      </c>
      <c r="IM17">
        <v>1</v>
      </c>
    </row>
    <row r="18" spans="1:247" x14ac:dyDescent="0.25">
      <c r="A18">
        <v>0</v>
      </c>
      <c r="B18" s="2">
        <f>IFERROR(SUMIFS(Raw!$BX$2:$BX$101, Raw!A$2:A$101, "="&amp;Calculations!$A18, Raw!$BX$2:$BX$101, "&gt;"&amp;0)/COUNTIFS(Raw!A$2:A$101, "="&amp;Calculations!$A18, Raw!$BX$2:$BX$101, "&gt;"&amp;0), 0)</f>
        <v>0</v>
      </c>
      <c r="C18" s="2">
        <f>IFERROR(SUMIFS(Raw!$BX$2:$BX$101, Raw!B$2:B$101, "="&amp;Calculations!$A18, Raw!$BX$2:$BX$101, "&gt;"&amp;0)/COUNTIFS(Raw!B$2:B$101, "="&amp;Calculations!$A18, Raw!$BX$2:$BX$101, "&gt;"&amp;0), 0)</f>
        <v>0</v>
      </c>
      <c r="D18" s="2">
        <f>IFERROR(SUMIFS(Raw!$BX$2:$BX$101, Raw!C$2:C$101, "="&amp;Calculations!$A18, Raw!$BX$2:$BX$101, "&gt;"&amp;0)/COUNTIFS(Raw!C$2:C$101, "="&amp;Calculations!$A18, Raw!$BX$2:$BX$101, "&gt;"&amp;0), 0)</f>
        <v>0</v>
      </c>
      <c r="E18" s="2">
        <f>IFERROR(SUMIFS(Raw!$BX$2:$BX$101, Raw!D$2:D$101, "="&amp;Calculations!$A18, Raw!$BX$2:$BX$101, "&gt;"&amp;0)/COUNTIFS(Raw!D$2:D$101, "="&amp;Calculations!$A18, Raw!$BX$2:$BX$101, "&gt;"&amp;0), 0)</f>
        <v>0</v>
      </c>
      <c r="F18" s="2">
        <f>IFERROR(SUMIFS(Raw!$BX$2:$BX$101, Raw!E$2:E$101, "="&amp;Calculations!$A18, Raw!$BX$2:$BX$101, "&gt;"&amp;0)/COUNTIFS(Raw!E$2:E$101, "="&amp;Calculations!$A18, Raw!$BX$2:$BX$101, "&gt;"&amp;0), 0)</f>
        <v>0</v>
      </c>
      <c r="G18" s="2">
        <f>IFERROR(SUMIFS(Raw!$BX$2:$BX$101, Raw!F$2:F$101, "="&amp;Calculations!$A18, Raw!$BX$2:$BX$101, "&gt;"&amp;0)/COUNTIFS(Raw!F$2:F$101, "="&amp;Calculations!$A18, Raw!$BX$2:$BX$101, "&gt;"&amp;0), 0)</f>
        <v>0</v>
      </c>
      <c r="H18" s="2">
        <f>IFERROR(SUMIFS(Raw!$BX$2:$BX$101, Raw!G$2:G$101, "="&amp;Calculations!$A18, Raw!$BX$2:$BX$101, "&gt;"&amp;0)/COUNTIFS(Raw!G$2:G$101, "="&amp;Calculations!$A18, Raw!$BX$2:$BX$101, "&gt;"&amp;0), 0)</f>
        <v>0</v>
      </c>
      <c r="I18" s="2">
        <f>IFERROR(SUMIFS(Raw!$BX$2:$BX$101, Raw!H$2:H$101, "="&amp;Calculations!$A18, Raw!$BX$2:$BX$101, "&gt;"&amp;0)/COUNTIFS(Raw!H$2:H$101, "="&amp;Calculations!$A18, Raw!$BX$2:$BX$101, "&gt;"&amp;0), 0)</f>
        <v>0</v>
      </c>
      <c r="J18" s="2">
        <f>IFERROR(SUMIFS(Raw!$BX$2:$BX$101, Raw!I$2:I$101, "="&amp;Calculations!$A18, Raw!$BX$2:$BX$101, "&gt;"&amp;0)/COUNTIFS(Raw!I$2:I$101, "="&amp;Calculations!$A18, Raw!$BX$2:$BX$101, "&gt;"&amp;0), 0)</f>
        <v>0</v>
      </c>
      <c r="K18" s="2">
        <f>IFERROR(SUMIFS(Raw!$BX$2:$BX$101, Raw!J$2:J$101, "="&amp;Calculations!$A18, Raw!$BX$2:$BX$101, "&gt;"&amp;0)/COUNTIFS(Raw!J$2:J$101, "="&amp;Calculations!$A18, Raw!$BX$2:$BX$101, "&gt;"&amp;0), 0)</f>
        <v>0</v>
      </c>
      <c r="L18" s="2">
        <f>IFERROR(SUMIFS(Raw!$BX$2:$BX$101, Raw!K$2:K$101, "="&amp;Calculations!$A18, Raw!$BX$2:$BX$101, "&gt;"&amp;0)/COUNTIFS(Raw!K$2:K$101, "="&amp;Calculations!$A18, Raw!$BX$2:$BX$101, "&gt;"&amp;0), 0)</f>
        <v>0.44402655248381684</v>
      </c>
      <c r="M18" s="2">
        <f>IFERROR(SUMIFS(Raw!$BX$2:$BX$101, Raw!L$2:L$101, "="&amp;Calculations!$A18, Raw!$BX$2:$BX$101, "&gt;"&amp;0)/COUNTIFS(Raw!L$2:L$101, "="&amp;Calculations!$A18, Raw!$BX$2:$BX$101, "&gt;"&amp;0), 0)</f>
        <v>0.45498428453910122</v>
      </c>
      <c r="N18" s="2">
        <f>IFERROR(SUMIFS(Raw!$BX$2:$BX$101, Raw!M$2:M$101, "="&amp;Calculations!$A18, Raw!$BX$2:$BX$101, "&gt;"&amp;0)/COUNTIFS(Raw!M$2:M$101, "="&amp;Calculations!$A18, Raw!$BX$2:$BX$101, "&gt;"&amp;0), 0)</f>
        <v>0.44302858677529888</v>
      </c>
      <c r="O18" s="2">
        <f>IFERROR(SUMIFS(Raw!$BX$2:$BX$101, Raw!N$2:N$101, "="&amp;Calculations!$A18, Raw!$BX$2:$BX$101, "&gt;"&amp;0)/COUNTIFS(Raw!N$2:N$101, "="&amp;Calculations!$A18, Raw!$BX$2:$BX$101, "&gt;"&amp;0), 0)</f>
        <v>0</v>
      </c>
      <c r="P18" s="2">
        <f>IFERROR(SUMIFS(Raw!$BX$2:$BX$101, Raw!O$2:O$101, "="&amp;Calculations!$A18, Raw!$BX$2:$BX$101, "&gt;"&amp;0)/COUNTIFS(Raw!O$2:O$101, "="&amp;Calculations!$A18, Raw!$BX$2:$BX$101, "&gt;"&amp;0), 0)</f>
        <v>0</v>
      </c>
      <c r="Q18" s="2">
        <f>IFERROR(SUMIFS(Raw!$BX$2:$BX$101, Raw!P$2:P$101, "="&amp;Calculations!$A18, Raw!$BX$2:$BX$101, "&gt;"&amp;0)/COUNTIFS(Raw!P$2:P$101, "="&amp;Calculations!$A18, Raw!$BX$2:$BX$101, "&gt;"&amp;0), 0)</f>
        <v>0</v>
      </c>
      <c r="R18" s="2">
        <f>IFERROR(SUMIFS(Raw!$BX$2:$BX$101, Raw!Q$2:Q$101, "="&amp;Calculations!$A18, Raw!$BX$2:$BX$101, "&gt;"&amp;0)/COUNTIFS(Raw!Q$2:Q$101, "="&amp;Calculations!$A18, Raw!$BX$2:$BX$101, "&gt;"&amp;0), 0)</f>
        <v>0</v>
      </c>
      <c r="S18" s="2">
        <f>IFERROR(SUMIFS(Raw!$BX$2:$BX$101, Raw!R$2:R$101, "="&amp;Calculations!$A18, Raw!$BX$2:$BX$101, "&gt;"&amp;0)/COUNTIFS(Raw!R$2:R$101, "="&amp;Calculations!$A18, Raw!$BX$2:$BX$101, "&gt;"&amp;0), 0)</f>
        <v>0</v>
      </c>
      <c r="T18" s="2">
        <f>IFERROR(SUMIFS(Raw!$BX$2:$BX$101, Raw!S$2:S$101, "="&amp;Calculations!$A18, Raw!$BX$2:$BX$101, "&gt;"&amp;0)/COUNTIFS(Raw!S$2:S$101, "="&amp;Calculations!$A18, Raw!$BX$2:$BX$101, "&gt;"&amp;0), 0)</f>
        <v>0</v>
      </c>
      <c r="U18" s="2">
        <f>IFERROR(SUMIFS(Raw!$BX$2:$BX$101, Raw!T$2:T$101, "="&amp;Calculations!$A18, Raw!$BX$2:$BX$101, "&gt;"&amp;0)/COUNTIFS(Raw!T$2:T$101, "="&amp;Calculations!$A18, Raw!$BX$2:$BX$101, "&gt;"&amp;0), 0)</f>
        <v>0</v>
      </c>
      <c r="V18" s="2">
        <f>IFERROR(SUMIFS(Raw!$BX$2:$BX$101, Raw!U$2:U$101, "="&amp;Calculations!$A18, Raw!$BX$2:$BX$101, "&gt;"&amp;0)/COUNTIFS(Raw!U$2:U$101, "="&amp;Calculations!$A18, Raw!$BX$2:$BX$101, "&gt;"&amp;0), 0)</f>
        <v>0</v>
      </c>
      <c r="W18" s="2">
        <f>IFERROR(SUMIFS(Raw!$BX$2:$BX$101, Raw!V$2:V$101, "="&amp;Calculations!$A18, Raw!$BX$2:$BX$101, "&gt;"&amp;0)/COUNTIFS(Raw!V$2:V$101, "="&amp;Calculations!$A18, Raw!$BX$2:$BX$101, "&gt;"&amp;0), 0)</f>
        <v>0</v>
      </c>
      <c r="X18" s="2">
        <f>IFERROR(SUMIFS(Raw!$BX$2:$BX$101, Raw!W$2:W$101, "="&amp;Calculations!$A18, Raw!$BX$2:$BX$101, "&gt;"&amp;0)/COUNTIFS(Raw!W$2:W$101, "="&amp;Calculations!$A18, Raw!$BX$2:$BX$101, "&gt;"&amp;0), 0)</f>
        <v>0</v>
      </c>
      <c r="Y18" s="2">
        <f>IFERROR(SUMIFS(Raw!$BX$2:$BX$101, Raw!X$2:X$101, "="&amp;Calculations!$A18, Raw!$BX$2:$BX$101, "&gt;"&amp;0)/COUNTIFS(Raw!X$2:X$101, "="&amp;Calculations!$A18, Raw!$BX$2:$BX$101, "&gt;"&amp;0), 0)</f>
        <v>0.4561254123524936</v>
      </c>
      <c r="Z18" s="2">
        <f>IFERROR(SUMIFS(Raw!$BX$2:$BX$101, Raw!Y$2:Y$101, "="&amp;Calculations!$A18, Raw!$BX$2:$BX$101, "&gt;"&amp;0)/COUNTIFS(Raw!Y$2:Y$101, "="&amp;Calculations!$A18, Raw!$BX$2:$BX$101, "&gt;"&amp;0), 0)</f>
        <v>0.43311395604086184</v>
      </c>
      <c r="AA18" s="2">
        <f>IFERROR(SUMIFS(Raw!$BX$2:$BX$101, Raw!Z$2:Z$101, "="&amp;Calculations!$A18, Raw!$BX$2:$BX$101, "&gt;"&amp;0)/COUNTIFS(Raw!Z$2:Z$101, "="&amp;Calculations!$A18, Raw!$BX$2:$BX$101, "&gt;"&amp;0), 0)</f>
        <v>0.43252184994100257</v>
      </c>
      <c r="AB18" s="2">
        <f>IFERROR(SUMIFS(Raw!$BX$2:$BX$101, Raw!AA$2:AA$101, "="&amp;Calculations!$A18, Raw!$BX$2:$BX$101, "&gt;"&amp;0)/COUNTIFS(Raw!AA$2:AA$101, "="&amp;Calculations!$A18, Raw!$BX$2:$BX$101, "&gt;"&amp;0), 0)</f>
        <v>0</v>
      </c>
      <c r="AC18" s="2">
        <f>IFERROR(SUMIFS(Raw!$BX$2:$BX$101, Raw!AB$2:AB$101, "="&amp;Calculations!$A18, Raw!$BX$2:$BX$101, "&gt;"&amp;0)/COUNTIFS(Raw!AB$2:AB$101, "="&amp;Calculations!$A18, Raw!$BX$2:$BX$101, "&gt;"&amp;0), 0)</f>
        <v>0</v>
      </c>
      <c r="AD18" s="2">
        <f>IFERROR(SUMIFS(Raw!$BX$2:$BX$101, Raw!AC$2:AC$101, "="&amp;Calculations!$A18, Raw!$BX$2:$BX$101, "&gt;"&amp;0)/COUNTIFS(Raw!AC$2:AC$101, "="&amp;Calculations!$A18, Raw!$BX$2:$BX$101, "&gt;"&amp;0), 0)</f>
        <v>0</v>
      </c>
      <c r="AE18" s="2">
        <f>IFERROR(SUMIFS(Raw!$BX$2:$BX$101, Raw!AD$2:AD$101, "="&amp;Calculations!$A18, Raw!$BX$2:$BX$101, "&gt;"&amp;0)/COUNTIFS(Raw!AD$2:AD$101, "="&amp;Calculations!$A18, Raw!$BX$2:$BX$101, "&gt;"&amp;0), 0)</f>
        <v>0</v>
      </c>
      <c r="AF18" s="2">
        <f>IFERROR(SUMIFS(Raw!$BX$2:$BX$101, Raw!AE$2:AE$101, "="&amp;Calculations!$A18, Raw!$BX$2:$BX$101, "&gt;"&amp;0)/COUNTIFS(Raw!AE$2:AE$101, "="&amp;Calculations!$A18, Raw!$BX$2:$BX$101, "&gt;"&amp;0), 0)</f>
        <v>0</v>
      </c>
      <c r="AG18" s="2">
        <f>IFERROR(SUMIFS(Raw!$BX$2:$BX$101, Raw!AF$2:AF$101, "="&amp;Calculations!$A18, Raw!$BX$2:$BX$101, "&gt;"&amp;0)/COUNTIFS(Raw!AF$2:AF$101, "="&amp;Calculations!$A18, Raw!$BX$2:$BX$101, "&gt;"&amp;0), 0)</f>
        <v>0</v>
      </c>
      <c r="AH18" s="2">
        <f>IFERROR(SUMIFS(Raw!$BX$2:$BX$101, Raw!AG$2:AG$101, "="&amp;Calculations!$A18, Raw!$BX$2:$BX$101, "&gt;"&amp;0)/COUNTIFS(Raw!AG$2:AG$101, "="&amp;Calculations!$A18, Raw!$BX$2:$BX$101, "&gt;"&amp;0), 0)</f>
        <v>0</v>
      </c>
      <c r="AI18" s="2">
        <f>IFERROR(SUMIFS(Raw!$BX$2:$BX$101, Raw!AH$2:AH$101, "="&amp;Calculations!$A18, Raw!$BX$2:$BX$101, "&gt;"&amp;0)/COUNTIFS(Raw!AH$2:AH$101, "="&amp;Calculations!$A18, Raw!$BX$2:$BX$101, "&gt;"&amp;0), 0)</f>
        <v>0</v>
      </c>
      <c r="AJ18" s="2">
        <f>IFERROR(SUMIFS(Raw!$BX$2:$BX$101, Raw!AI$2:AI$101, "="&amp;Calculations!$A18, Raw!$BX$2:$BX$101, "&gt;"&amp;0)/COUNTIFS(Raw!AI$2:AI$101, "="&amp;Calculations!$A18, Raw!$BX$2:$BX$101, "&gt;"&amp;0), 0)</f>
        <v>0</v>
      </c>
      <c r="AK18" s="2">
        <f>IFERROR(SUMIFS(Raw!$BX$2:$BX$101, Raw!AJ$2:AJ$101, "="&amp;Calculations!$A18, Raw!$BX$2:$BX$101, "&gt;"&amp;0)/COUNTIFS(Raw!AJ$2:AJ$101, "="&amp;Calculations!$A18, Raw!$BX$2:$BX$101, "&gt;"&amp;0), 0)</f>
        <v>0</v>
      </c>
      <c r="AL18" s="2">
        <f>IFERROR(SUMIFS(Raw!$BX$2:$BX$101, Raw!AK$2:AK$101, "="&amp;Calculations!$A18, Raw!$BX$2:$BX$101, "&gt;"&amp;0)/COUNTIFS(Raw!AK$2:AK$101, "="&amp;Calculations!$A18, Raw!$BX$2:$BX$101, "&gt;"&amp;0), 0)</f>
        <v>0.44240198339537845</v>
      </c>
      <c r="AM18" s="2">
        <f>IFERROR(SUMIFS(Raw!$BX$2:$BX$101, Raw!AL$2:AL$101, "="&amp;Calculations!$A18, Raw!$BX$2:$BX$101, "&gt;"&amp;0)/COUNTIFS(Raw!AL$2:AL$101, "="&amp;Calculations!$A18, Raw!$BX$2:$BX$101, "&gt;"&amp;0), 0)</f>
        <v>0.43034915210302199</v>
      </c>
      <c r="AN18" s="2">
        <f>IFERROR(SUMIFS(Raw!$BX$2:$BX$101, Raw!AM$2:AM$101, "="&amp;Calculations!$A18, Raw!$BX$2:$BX$101, "&gt;"&amp;0)/COUNTIFS(Raw!AM$2:AM$101, "="&amp;Calculations!$A18, Raw!$BX$2:$BX$101, "&gt;"&amp;0), 0)</f>
        <v>0.44272679403243947</v>
      </c>
      <c r="AO18" s="2">
        <f>IFERROR(SUMIFS(Raw!$BX$2:$BX$101, Raw!AN$2:AN$101, "="&amp;Calculations!$A18, Raw!$BX$2:$BX$101, "&gt;"&amp;0)/COUNTIFS(Raw!AN$2:AN$101, "="&amp;Calculations!$A18, Raw!$BX$2:$BX$101, "&gt;"&amp;0), 0)</f>
        <v>0</v>
      </c>
      <c r="AP18" s="2">
        <f>IFERROR(SUMIFS(Raw!$BX$2:$BX$101, Raw!AO$2:AO$101, "="&amp;Calculations!$A18, Raw!$BX$2:$BX$101, "&gt;"&amp;0)/COUNTIFS(Raw!AO$2:AO$101, "="&amp;Calculations!$A18, Raw!$BX$2:$BX$101, "&gt;"&amp;0), 0)</f>
        <v>0</v>
      </c>
      <c r="AQ18" s="2">
        <f>IFERROR(SUMIFS(Raw!$BX$2:$BX$101, Raw!AP$2:AP$101, "="&amp;Calculations!$A18, Raw!$BX$2:$BX$101, "&gt;"&amp;0)/COUNTIFS(Raw!AP$2:AP$101, "="&amp;Calculations!$A18, Raw!$BX$2:$BX$101, "&gt;"&amp;0), 0)</f>
        <v>0</v>
      </c>
      <c r="AR18" s="2">
        <f>IFERROR(SUMIFS(Raw!$BX$2:$BX$101, Raw!AQ$2:AQ$101, "="&amp;Calculations!$A18, Raw!$BX$2:$BX$101, "&gt;"&amp;0)/COUNTIFS(Raw!AQ$2:AQ$101, "="&amp;Calculations!$A18, Raw!$BX$2:$BX$101, "&gt;"&amp;0), 0)</f>
        <v>0</v>
      </c>
      <c r="AS18" s="2">
        <f>IFERROR(SUMIFS(Raw!$BX$2:$BX$101, Raw!AR$2:AR$101, "="&amp;Calculations!$A18, Raw!$BX$2:$BX$101, "&gt;"&amp;0)/COUNTIFS(Raw!AR$2:AR$101, "="&amp;Calculations!$A18, Raw!$BX$2:$BX$101, "&gt;"&amp;0), 0)</f>
        <v>0</v>
      </c>
      <c r="AT18" s="2">
        <f>IFERROR(SUMIFS(Raw!$BX$2:$BX$101, Raw!AS$2:AS$101, "="&amp;Calculations!$A18, Raw!$BX$2:$BX$101, "&gt;"&amp;0)/COUNTIFS(Raw!AS$2:AS$101, "="&amp;Calculations!$A18, Raw!$BX$2:$BX$101, "&gt;"&amp;0), 0)</f>
        <v>0</v>
      </c>
      <c r="AU18" s="2">
        <f>IFERROR(SUMIFS(Raw!$BX$2:$BX$101, Raw!AT$2:AT$101, "="&amp;Calculations!$A18, Raw!$BX$2:$BX$101, "&gt;"&amp;0)/COUNTIFS(Raw!AT$2:AT$101, "="&amp;Calculations!$A18, Raw!$BX$2:$BX$101, "&gt;"&amp;0), 0)</f>
        <v>0</v>
      </c>
      <c r="AV18" s="2">
        <f>IFERROR(SUMIFS(Raw!$BX$2:$BX$101, Raw!AU$2:AU$101, "="&amp;Calculations!$A18, Raw!$BX$2:$BX$101, "&gt;"&amp;0)/COUNTIFS(Raw!AU$2:AU$101, "="&amp;Calculations!$A18, Raw!$BX$2:$BX$101, "&gt;"&amp;0), 0)</f>
        <v>0</v>
      </c>
      <c r="AW18" s="2">
        <f>IFERROR(SUMIFS(Raw!$BX$2:$BX$101, Raw!AV$2:AV$101, "="&amp;Calculations!$A18, Raw!$BX$2:$BX$101, "&gt;"&amp;0)/COUNTIFS(Raw!AV$2:AV$101, "="&amp;Calculations!$A18, Raw!$BX$2:$BX$101, "&gt;"&amp;0), 0)</f>
        <v>0</v>
      </c>
      <c r="AX18" s="2">
        <f>IFERROR(SUMIFS(Raw!$BX$2:$BX$101, Raw!AW$2:AW$101, "="&amp;Calculations!$A18, Raw!$BX$2:$BX$101, "&gt;"&amp;0)/COUNTIFS(Raw!AW$2:AW$101, "="&amp;Calculations!$A18, Raw!$BX$2:$BX$101, "&gt;"&amp;0), 0)</f>
        <v>0</v>
      </c>
      <c r="AY18" s="2">
        <f>IFERROR(SUMIFS(Raw!$BX$2:$BX$101, Raw!AX$2:AX$101, "="&amp;Calculations!$A18, Raw!$BX$2:$BX$101, "&gt;"&amp;0)/COUNTIFS(Raw!AX$2:AX$101, "="&amp;Calculations!$A18, Raw!$BX$2:$BX$101, "&gt;"&amp;0), 0)</f>
        <v>0.45518394981639487</v>
      </c>
      <c r="AZ18" s="2">
        <f>IFERROR(SUMIFS(Raw!$BX$2:$BX$101, Raw!AY$2:AY$101, "="&amp;Calculations!$A18, Raw!$BX$2:$BX$101, "&gt;"&amp;0)/COUNTIFS(Raw!AY$2:AY$101, "="&amp;Calculations!$A18, Raw!$BX$2:$BX$101, "&gt;"&amp;0), 0)</f>
        <v>0.4397366455358982</v>
      </c>
      <c r="BA18" s="2">
        <f>IFERROR(SUMIFS(Raw!$BX$2:$BX$101, Raw!AZ$2:AZ$101, "="&amp;Calculations!$A18, Raw!$BX$2:$BX$101, "&gt;"&amp;0)/COUNTIFS(Raw!AZ$2:AZ$101, "="&amp;Calculations!$A18, Raw!$BX$2:$BX$101, "&gt;"&amp;0), 0)</f>
        <v>0.43803939237378015</v>
      </c>
      <c r="BB18" s="2">
        <f>IFERROR(SUMIFS(Raw!$BX$2:$BX$101, Raw!BA$2:BA$101, "="&amp;Calculations!$A18, Raw!$BX$2:$BX$101, "&gt;"&amp;0)/COUNTIFS(Raw!BA$2:BA$101, "="&amp;Calculations!$A18, Raw!$BX$2:$BX$101, "&gt;"&amp;0), 0)</f>
        <v>0</v>
      </c>
      <c r="BC18" s="2">
        <f>IFERROR(SUMIFS(Raw!$BX$2:$BX$101, Raw!BB$2:BB$101, "="&amp;Calculations!$A18, Raw!$BX$2:$BX$101, "&gt;"&amp;0)/COUNTIFS(Raw!BB$2:BB$101, "="&amp;Calculations!$A18, Raw!$BX$2:$BX$101, "&gt;"&amp;0), 0)</f>
        <v>0</v>
      </c>
      <c r="BD18" s="2">
        <f>IFERROR(SUMIFS(Raw!$BX$2:$BX$101, Raw!BC$2:BC$101, "="&amp;Calculations!$A18, Raw!$BX$2:$BX$101, "&gt;"&amp;0)/COUNTIFS(Raw!BC$2:BC$101, "="&amp;Calculations!$A18, Raw!$BX$2:$BX$101, "&gt;"&amp;0), 0)</f>
        <v>0</v>
      </c>
      <c r="BE18" s="2">
        <f>IFERROR(SUMIFS(Raw!$BX$2:$BX$101, Raw!BD$2:BD$101, "="&amp;Calculations!$A18, Raw!$BX$2:$BX$101, "&gt;"&amp;0)/COUNTIFS(Raw!BD$2:BD$101, "="&amp;Calculations!$A18, Raw!$BX$2:$BX$101, "&gt;"&amp;0), 0)</f>
        <v>0</v>
      </c>
      <c r="BF18" s="2">
        <f>IFERROR(SUMIFS(Raw!$BX$2:$BX$101, Raw!BE$2:BE$101, "="&amp;Calculations!$A18, Raw!$BX$2:$BX$101, "&gt;"&amp;0)/COUNTIFS(Raw!BE$2:BE$101, "="&amp;Calculations!$A18, Raw!$BX$2:$BX$101, "&gt;"&amp;0), 0)</f>
        <v>0</v>
      </c>
      <c r="BG18" s="2">
        <f>IFERROR(SUMIFS(Raw!$BX$2:$BX$101, Raw!BF$2:BF$101, "="&amp;Calculations!$A18, Raw!$BX$2:$BX$101, "&gt;"&amp;0)/COUNTIFS(Raw!BF$2:BF$101, "="&amp;Calculations!$A18, Raw!$BX$2:$BX$101, "&gt;"&amp;0), 0)</f>
        <v>0</v>
      </c>
      <c r="BH18" s="2">
        <f>IFERROR(SUMIFS(Raw!$BX$2:$BX$101, Raw!BG$2:BG$101, "="&amp;Calculations!$A18, Raw!$BX$2:$BX$101, "&gt;"&amp;0)/COUNTIFS(Raw!BG$2:BG$101, "="&amp;Calculations!$A18, Raw!$BX$2:$BX$101, "&gt;"&amp;0), 0)</f>
        <v>0</v>
      </c>
      <c r="BI18" s="2">
        <f>IFERROR(SUMIFS(Raw!$BX$2:$BX$101, Raw!BH$2:BH$101, "="&amp;Calculations!$A18, Raw!$BX$2:$BX$101, "&gt;"&amp;0)/COUNTIFS(Raw!BH$2:BH$101, "="&amp;Calculations!$A18, Raw!$BX$2:$BX$101, "&gt;"&amp;0), 0)</f>
        <v>0</v>
      </c>
      <c r="BJ18" s="2">
        <f>IFERROR(SUMIFS(Raw!$BX$2:$BX$101, Raw!BI$2:BI$101, "="&amp;Calculations!$A18, Raw!$BX$2:$BX$101, "&gt;"&amp;0)/COUNTIFS(Raw!BI$2:BI$101, "="&amp;Calculations!$A18, Raw!$BX$2:$BX$101, "&gt;"&amp;0), 0)</f>
        <v>0</v>
      </c>
      <c r="BK18" s="2">
        <f>IFERROR(SUMIFS(Raw!$BX$2:$BX$101, Raw!BJ$2:BJ$101, "="&amp;Calculations!$A18, Raw!$BX$2:$BX$101, "&gt;"&amp;0)/COUNTIFS(Raw!BJ$2:BJ$101, "="&amp;Calculations!$A18, Raw!$BX$2:$BX$101, "&gt;"&amp;0), 0)</f>
        <v>0</v>
      </c>
      <c r="BL18" s="2">
        <f>IFERROR(SUMIFS(Raw!$BX$2:$BX$101, Raw!BK$2:BK$101, "="&amp;Calculations!$A18, Raw!$BX$2:$BX$101, "&gt;"&amp;0)/COUNTIFS(Raw!BK$2:BK$101, "="&amp;Calculations!$A18, Raw!$BX$2:$BX$101, "&gt;"&amp;0), 0)</f>
        <v>0.43286103438305074</v>
      </c>
      <c r="BM18" s="2">
        <f>IFERROR(SUMIFS(Raw!$BX$2:$BX$101, Raw!BL$2:BL$101, "="&amp;Calculations!$A18, Raw!$BX$2:$BX$101, "&gt;"&amp;0)/COUNTIFS(Raw!BL$2:BL$101, "="&amp;Calculations!$A18, Raw!$BX$2:$BX$101, "&gt;"&amp;0), 0)</f>
        <v>0.40316751619614688</v>
      </c>
      <c r="BN18" s="2">
        <f>IFERROR(SUMIFS(Raw!$BX$2:$BX$101, Raw!BM$2:BM$101, "="&amp;Calculations!$A18, Raw!$BX$2:$BX$101, "&gt;"&amp;0)/COUNTIFS(Raw!BM$2:BM$101, "="&amp;Calculations!$A18, Raw!$BX$2:$BX$101, "&gt;"&amp;0), 0)</f>
        <v>0.43516531746220422</v>
      </c>
      <c r="BO18" s="2">
        <f>IFERROR(SUMIFS(Raw!$BX$2:$BX$101, Raw!#REF!, "="&amp;Calculations!$A18, Raw!$BX$2:$BX$101, "&gt;"&amp;0)/COUNTIFS(Raw!#REF!, "="&amp;Calculations!$A18, Raw!$BX$2:$BX$101, "&gt;"&amp;0), 0)</f>
        <v>0</v>
      </c>
      <c r="BP18" s="2">
        <f>IFERROR(SUMIFS(Raw!$BX$2:$BX$101, Raw!#REF!, "="&amp;Calculations!$A18, Raw!$BX$2:$BX$101, "&gt;"&amp;0)/COUNTIFS(Raw!#REF!, "="&amp;Calculations!$A18, Raw!$BX$2:$BX$101, "&gt;"&amp;0), 0)</f>
        <v>0</v>
      </c>
      <c r="BQ18" s="2">
        <f>IFERROR(SUMIFS(Raw!$BX$2:$BX$101, Raw!#REF!, "="&amp;Calculations!$A18, Raw!$BX$2:$BX$101, "&gt;"&amp;0)/COUNTIFS(Raw!#REF!, "="&amp;Calculations!$A18, Raw!$BX$2:$BX$101, "&gt;"&amp;0), 0)</f>
        <v>0</v>
      </c>
      <c r="BR18" s="2">
        <f>IFERROR(SUMIFS(Raw!$BX$2:$BX$101, Raw!#REF!, "="&amp;Calculations!$A18, Raw!$BX$2:$BX$101, "&gt;"&amp;0)/COUNTIFS(Raw!#REF!, "="&amp;Calculations!$A18, Raw!$BX$2:$BX$101, "&gt;"&amp;0), 0)</f>
        <v>0</v>
      </c>
      <c r="BS18" s="2">
        <f>IFERROR(SUMIFS(Raw!$BX$2:$BX$101, Raw!#REF!, "="&amp;Calculations!$A18, Raw!$BX$2:$BX$101, "&gt;"&amp;0)/COUNTIFS(Raw!#REF!, "="&amp;Calculations!$A18, Raw!$BX$2:$BX$101, "&gt;"&amp;0), 0)</f>
        <v>0</v>
      </c>
      <c r="BT18" s="2">
        <f>IFERROR(SUMIFS(Raw!$BX$2:$BX$101, Raw!#REF!, "="&amp;Calculations!$A18, Raw!$BX$2:$BX$101, "&gt;"&amp;0)/COUNTIFS(Raw!#REF!, "="&amp;Calculations!$A18, Raw!$BX$2:$BX$101, "&gt;"&amp;0), 0)</f>
        <v>0</v>
      </c>
      <c r="BU18" s="2">
        <f>IFERROR(SUMIFS(Raw!$BX$2:$BX$101, Raw!#REF!, "="&amp;Calculations!$A18, Raw!$BX$2:$BX$101, "&gt;"&amp;0)/COUNTIFS(Raw!#REF!, "="&amp;Calculations!$A18, Raw!$BX$2:$BX$101, "&gt;"&amp;0), 0)</f>
        <v>0</v>
      </c>
      <c r="BV18" s="2">
        <f>IFERROR(SUMIFS(Raw!$BX$2:$BX$101, Raw!#REF!, "="&amp;Calculations!$A18, Raw!$BX$2:$BX$101, "&gt;"&amp;0)/COUNTIFS(Raw!#REF!, "="&amp;Calculations!$A18, Raw!$BX$2:$BX$101, "&gt;"&amp;0), 0)</f>
        <v>0</v>
      </c>
      <c r="BW18" s="2">
        <f>IFERROR(SUMIFS(Raw!$BX$2:$BX$101, Raw!#REF!, "="&amp;Calculations!$A18, Raw!$BX$2:$BX$101, "&gt;"&amp;0)/COUNTIFS(Raw!#REF!, "="&amp;Calculations!$A18, Raw!$BX$2:$BX$101, "&gt;"&amp;0), 0)</f>
        <v>0</v>
      </c>
      <c r="BX18" s="2">
        <f>IFERROR(SUMIFS(Raw!$BX$2:$BX$101, Raw!#REF!, "="&amp;Calculations!$A18, Raw!$BX$2:$BX$101, "&gt;"&amp;0)/COUNTIFS(Raw!#REF!, "="&amp;Calculations!$A18, Raw!$BX$2:$BX$101, "&gt;"&amp;0), 0)</f>
        <v>0</v>
      </c>
      <c r="BY18" s="2">
        <f>IFERROR(SUMIFS(Raw!$BX$2:$BX$101, Raw!#REF!, "="&amp;Calculations!$A18, Raw!$BX$2:$BX$101, "&gt;"&amp;0)/COUNTIFS(Raw!#REF!, "="&amp;Calculations!$A18, Raw!$BX$2:$BX$101, "&gt;"&amp;0), 0)</f>
        <v>0</v>
      </c>
      <c r="BZ18" s="2">
        <f>IFERROR(SUMIFS(Raw!$BX$2:$BX$101, Raw!#REF!, "="&amp;Calculations!$A18, Raw!$BX$2:$BX$101, "&gt;"&amp;0)/COUNTIFS(Raw!#REF!, "="&amp;Calculations!$A18, Raw!$BX$2:$BX$101, "&gt;"&amp;0), 0)</f>
        <v>0</v>
      </c>
      <c r="CA18" s="2">
        <f>IFERROR(SUMIFS(Raw!$BX$2:$BX$101, Raw!#REF!, "="&amp;Calculations!$A18, Raw!$BX$2:$BX$101, "&gt;"&amp;0)/COUNTIFS(Raw!#REF!, "="&amp;Calculations!$A18, Raw!$BX$2:$BX$101, "&gt;"&amp;0), 0)</f>
        <v>0</v>
      </c>
      <c r="CB18" s="2">
        <f>IFERROR(SUMIFS(Raw!$BX$2:$BX$101, Raw!#REF!, "="&amp;Calculations!$A18, Raw!$BX$2:$BX$101, "&gt;"&amp;0)/COUNTIFS(Raw!#REF!, "="&amp;Calculations!$A18, Raw!$BX$2:$BX$101, "&gt;"&amp;0), 0)</f>
        <v>0</v>
      </c>
      <c r="CC18" s="2">
        <f>IFERROR(SUMIFS(Raw!$BX$2:$BX$101, Raw!#REF!, "="&amp;Calculations!$A18, Raw!$BX$2:$BX$101, "&gt;"&amp;0)/COUNTIFS(Raw!#REF!, "="&amp;Calculations!$A18, Raw!$BX$2:$BX$101, "&gt;"&amp;0), 0)</f>
        <v>0</v>
      </c>
      <c r="CD18" s="2">
        <f>IFERROR(SUMIFS(Raw!$BX$2:$BX$101, Raw!#REF!, "="&amp;Calculations!$A18, Raw!$BX$2:$BX$101, "&gt;"&amp;0)/COUNTIFS(Raw!#REF!, "="&amp;Calculations!$A18, Raw!$BX$2:$BX$101, "&gt;"&amp;0), 0)</f>
        <v>0</v>
      </c>
      <c r="CE18" s="2">
        <f>IFERROR(SUMIFS(Raw!$BX$2:$BX$101, Raw!#REF!, "="&amp;Calculations!$A18, Raw!$BX$2:$BX$101, "&gt;"&amp;0)/COUNTIFS(Raw!#REF!, "="&amp;Calculations!$A18, Raw!$BX$2:$BX$101, "&gt;"&amp;0), 0)</f>
        <v>0</v>
      </c>
      <c r="CF18" s="2">
        <f>IFERROR(SUMIFS(Raw!$BX$2:$BX$101, Raw!#REF!, "="&amp;Calculations!$A18, Raw!$BX$2:$BX$101, "&gt;"&amp;0)/COUNTIFS(Raw!#REF!, "="&amp;Calculations!$A18, Raw!$BX$2:$BX$101, "&gt;"&amp;0), 0)</f>
        <v>0</v>
      </c>
      <c r="CG18" s="2">
        <f>IFERROR(SUMIFS(Raw!$BX$2:$BX$101, Raw!#REF!, "="&amp;Calculations!$A18, Raw!$BX$2:$BX$101, "&gt;"&amp;0)/COUNTIFS(Raw!#REF!, "="&amp;Calculations!$A18, Raw!$BX$2:$BX$101, "&gt;"&amp;0), 0)</f>
        <v>0</v>
      </c>
      <c r="CH18" s="2">
        <f>IFERROR(SUMIFS(Raw!$BX$2:$BX$101, Raw!#REF!, "="&amp;Calculations!$A18, Raw!$BX$2:$BX$101, "&gt;"&amp;0)/COUNTIFS(Raw!#REF!, "="&amp;Calculations!$A18, Raw!$BX$2:$BX$101, "&gt;"&amp;0), 0)</f>
        <v>0</v>
      </c>
      <c r="CI18" s="2">
        <f>IFERROR(SUMIFS(Raw!$BX$2:$BX$101, Raw!#REF!, "="&amp;Calculations!$A18, Raw!$BX$2:$BX$101, "&gt;"&amp;0)/COUNTIFS(Raw!#REF!, "="&amp;Calculations!$A18, Raw!$BX$2:$BX$101, "&gt;"&amp;0), 0)</f>
        <v>0</v>
      </c>
      <c r="CJ18" s="2">
        <f>IFERROR(SUMIFS(Raw!$BX$2:$BX$101, Raw!#REF!, "="&amp;Calculations!$A18, Raw!$BX$2:$BX$101, "&gt;"&amp;0)/COUNTIFS(Raw!#REF!, "="&amp;Calculations!$A18, Raw!$BX$2:$BX$101, "&gt;"&amp;0), 0)</f>
        <v>0</v>
      </c>
      <c r="CK18" s="2">
        <f>IFERROR(SUMIFS(Raw!$BX$2:$BX$101, Raw!#REF!, "="&amp;Calculations!$A18, Raw!$BX$2:$BX$101, "&gt;"&amp;0)/COUNTIFS(Raw!#REF!, "="&amp;Calculations!$A18, Raw!$BX$2:$BX$101, "&gt;"&amp;0), 0)</f>
        <v>0</v>
      </c>
      <c r="CL18" s="2">
        <f>IFERROR(SUMIFS(Raw!$BX$2:$BX$101, Raw!#REF!, "="&amp;Calculations!$A18, Raw!$BX$2:$BX$101, "&gt;"&amp;0)/COUNTIFS(Raw!#REF!, "="&amp;Calculations!$A18, Raw!$BX$2:$BX$101, "&gt;"&amp;0), 0)</f>
        <v>0</v>
      </c>
      <c r="CM18" s="2">
        <f>IFERROR(SUMIFS(Raw!$BX$2:$BX$101, Raw!#REF!, "="&amp;Calculations!$A18, Raw!$BX$2:$BX$101, "&gt;"&amp;0)/COUNTIFS(Raw!#REF!, "="&amp;Calculations!$A18, Raw!$BX$2:$BX$101, "&gt;"&amp;0), 0)</f>
        <v>0</v>
      </c>
      <c r="CN18" s="2">
        <f>IFERROR(SUMIFS(Raw!$BX$2:$BX$101, Raw!#REF!, "="&amp;Calculations!$A18, Raw!$BX$2:$BX$101, "&gt;"&amp;0)/COUNTIFS(Raw!#REF!, "="&amp;Calculations!$A18, Raw!$BX$2:$BX$101, "&gt;"&amp;0), 0)</f>
        <v>0</v>
      </c>
      <c r="CO18" s="2">
        <f>IFERROR(SUMIFS(Raw!$BX$2:$BX$101, Raw!#REF!, "="&amp;Calculations!$A18, Raw!$BX$2:$BX$101, "&gt;"&amp;0)/COUNTIFS(Raw!#REF!, "="&amp;Calculations!$A18, Raw!$BX$2:$BX$101, "&gt;"&amp;0), 0)</f>
        <v>0</v>
      </c>
      <c r="CP18" s="2">
        <f>IFERROR(SUMIFS(Raw!$BX$2:$BX$101, Raw!#REF!, "="&amp;Calculations!$A18, Raw!$BX$2:$BX$101, "&gt;"&amp;0)/COUNTIFS(Raw!#REF!, "="&amp;Calculations!$A18, Raw!$BX$2:$BX$101, "&gt;"&amp;0), 0)</f>
        <v>0</v>
      </c>
      <c r="CQ18" s="2">
        <f>IFERROR(SUMIFS(Raw!$BX$2:$BX$101, Raw!#REF!, "="&amp;Calculations!$A18, Raw!$BX$2:$BX$101, "&gt;"&amp;0)/COUNTIFS(Raw!#REF!, "="&amp;Calculations!$A18, Raw!$BX$2:$BX$101, "&gt;"&amp;0), 0)</f>
        <v>0</v>
      </c>
      <c r="CR18" s="2">
        <f>IFERROR(SUMIFS(Raw!$BX$2:$BX$101, Raw!#REF!, "="&amp;Calculations!$A18, Raw!$BX$2:$BX$101, "&gt;"&amp;0)/COUNTIFS(Raw!#REF!, "="&amp;Calculations!$A18, Raw!$BX$2:$BX$101, "&gt;"&amp;0), 0)</f>
        <v>0</v>
      </c>
      <c r="CS18" s="2">
        <f>IFERROR(SUMIFS(Raw!$BX$2:$BX$101, Raw!#REF!, "="&amp;Calculations!$A18, Raw!$BX$2:$BX$101, "&gt;"&amp;0)/COUNTIFS(Raw!#REF!, "="&amp;Calculations!$A18, Raw!$BX$2:$BX$101, "&gt;"&amp;0), 0)</f>
        <v>0</v>
      </c>
      <c r="CT18" s="2">
        <f>IFERROR(SUMIFS(Raw!$BX$2:$BX$101, Raw!#REF!, "="&amp;Calculations!$A18, Raw!$BX$2:$BX$101, "&gt;"&amp;0)/COUNTIFS(Raw!#REF!, "="&amp;Calculations!$A18, Raw!$BX$2:$BX$101, "&gt;"&amp;0), 0)</f>
        <v>0</v>
      </c>
      <c r="CU18" s="2">
        <f>IFERROR(SUMIFS(Raw!$BX$2:$BX$101, Raw!#REF!, "="&amp;Calculations!$A18, Raw!$BX$2:$BX$101, "&gt;"&amp;0)/COUNTIFS(Raw!#REF!, "="&amp;Calculations!$A18, Raw!$BX$2:$BX$101, "&gt;"&amp;0), 0)</f>
        <v>0</v>
      </c>
      <c r="CV18" s="2">
        <f>IFERROR(SUMIFS(Raw!$BX$2:$BX$101, Raw!#REF!, "="&amp;Calculations!$A18, Raw!$BX$2:$BX$101, "&gt;"&amp;0)/COUNTIFS(Raw!#REF!, "="&amp;Calculations!$A18, Raw!$BX$2:$BX$101, "&gt;"&amp;0), 0)</f>
        <v>0</v>
      </c>
      <c r="CW18" s="2">
        <f>IFERROR(SUMIFS(Raw!$BX$2:$BX$101, Raw!#REF!, "="&amp;Calculations!$A18, Raw!$BX$2:$BX$101, "&gt;"&amp;0)/COUNTIFS(Raw!#REF!, "="&amp;Calculations!$A18, Raw!$BX$2:$BX$101, "&gt;"&amp;0), 0)</f>
        <v>0</v>
      </c>
      <c r="CX18" s="2">
        <f>IFERROR(SUMIFS(Raw!$BX$2:$BX$101, Raw!#REF!, "="&amp;Calculations!$A18, Raw!$BX$2:$BX$101, "&gt;"&amp;0)/COUNTIFS(Raw!#REF!, "="&amp;Calculations!$A18, Raw!$BX$2:$BX$101, "&gt;"&amp;0), 0)</f>
        <v>0</v>
      </c>
      <c r="CY18" s="2">
        <f>IFERROR(SUMIFS(Raw!$BX$2:$BX$101, Raw!#REF!, "="&amp;Calculations!$A18, Raw!$BX$2:$BX$101, "&gt;"&amp;0)/COUNTIFS(Raw!#REF!, "="&amp;Calculations!$A18, Raw!$BX$2:$BX$101, "&gt;"&amp;0), 0)</f>
        <v>0</v>
      </c>
      <c r="CZ18" s="2">
        <f>IFERROR(SUMIFS(Raw!$BX$2:$BX$101, Raw!#REF!, "="&amp;Calculations!$A18, Raw!$BX$2:$BX$101, "&gt;"&amp;0)/COUNTIFS(Raw!#REF!, "="&amp;Calculations!$A18, Raw!$BX$2:$BX$101, "&gt;"&amp;0), 0)</f>
        <v>0</v>
      </c>
      <c r="DA18" s="2">
        <f>IFERROR(SUMIFS(Raw!$BX$2:$BX$101, Raw!#REF!, "="&amp;Calculations!$A18, Raw!$BX$2:$BX$101, "&gt;"&amp;0)/COUNTIFS(Raw!#REF!, "="&amp;Calculations!$A18, Raw!$BX$2:$BX$101, "&gt;"&amp;0), 0)</f>
        <v>0</v>
      </c>
      <c r="DB18" s="2">
        <f>IFERROR(SUMIFS(Raw!$BX$2:$BX$101, Raw!#REF!, "="&amp;Calculations!$A18, Raw!$BX$2:$BX$101, "&gt;"&amp;0)/COUNTIFS(Raw!#REF!, "="&amp;Calculations!$A18, Raw!$BX$2:$BX$101, "&gt;"&amp;0), 0)</f>
        <v>0</v>
      </c>
      <c r="DC18" s="2">
        <f>IFERROR(SUMIFS(Raw!$BX$2:$BX$101, Raw!#REF!, "="&amp;Calculations!$A18, Raw!$BX$2:$BX$101, "&gt;"&amp;0)/COUNTIFS(Raw!#REF!, "="&amp;Calculations!$A18, Raw!$BX$2:$BX$101, "&gt;"&amp;0), 0)</f>
        <v>0</v>
      </c>
      <c r="DD18" s="2">
        <f>IFERROR(SUMIFS(Raw!$BX$2:$BX$101, Raw!#REF!, "="&amp;Calculations!$A18, Raw!$BX$2:$BX$101, "&gt;"&amp;0)/COUNTIFS(Raw!#REF!, "="&amp;Calculations!$A18, Raw!$BX$2:$BX$101, "&gt;"&amp;0), 0)</f>
        <v>0</v>
      </c>
      <c r="DE18" s="2">
        <f>IFERROR(SUMIFS(Raw!$BX$2:$BX$101, Raw!#REF!, "="&amp;Calculations!$A18, Raw!$BX$2:$BX$101, "&gt;"&amp;0)/COUNTIFS(Raw!#REF!, "="&amp;Calculations!$A18, Raw!$BX$2:$BX$101, "&gt;"&amp;0), 0)</f>
        <v>0</v>
      </c>
      <c r="DF18" s="2">
        <f>IFERROR(SUMIFS(Raw!$BX$2:$BX$101, Raw!#REF!, "="&amp;Calculations!$A18, Raw!$BX$2:$BX$101, "&gt;"&amp;0)/COUNTIFS(Raw!#REF!, "="&amp;Calculations!$A18, Raw!$BX$2:$BX$101, "&gt;"&amp;0), 0)</f>
        <v>0</v>
      </c>
      <c r="DG18" s="2">
        <f>IFERROR(SUMIFS(Raw!$BX$2:$BX$101, Raw!#REF!, "="&amp;Calculations!$A18, Raw!$BX$2:$BX$101, "&gt;"&amp;0)/COUNTIFS(Raw!#REF!, "="&amp;Calculations!$A18, Raw!$BX$2:$BX$101, "&gt;"&amp;0), 0)</f>
        <v>0</v>
      </c>
      <c r="DH18" s="2">
        <f>IFERROR(SUMIFS(Raw!$BX$2:$BX$101, Raw!#REF!, "="&amp;Calculations!$A18, Raw!$BX$2:$BX$101, "&gt;"&amp;0)/COUNTIFS(Raw!#REF!, "="&amp;Calculations!$A18, Raw!$BX$2:$BX$101, "&gt;"&amp;0), 0)</f>
        <v>0</v>
      </c>
      <c r="DI18" s="2">
        <f>IFERROR(SUMIFS(Raw!$BX$2:$BX$101, Raw!#REF!, "="&amp;Calculations!$A18, Raw!$BX$2:$BX$101, "&gt;"&amp;0)/COUNTIFS(Raw!#REF!, "="&amp;Calculations!$A18, Raw!$BX$2:$BX$101, "&gt;"&amp;0), 0)</f>
        <v>0</v>
      </c>
      <c r="DJ18" s="2">
        <f>IFERROR(SUMIFS(Raw!$BX$2:$BX$101, Raw!#REF!, "="&amp;Calculations!$A18, Raw!$BX$2:$BX$101, "&gt;"&amp;0)/COUNTIFS(Raw!#REF!, "="&amp;Calculations!$A18, Raw!$BX$2:$BX$101, "&gt;"&amp;0), 0)</f>
        <v>0</v>
      </c>
      <c r="DK18" s="2">
        <f>IFERROR(SUMIFS(Raw!$BX$2:$BX$101, Raw!#REF!, "="&amp;Calculations!$A18, Raw!$BX$2:$BX$101, "&gt;"&amp;0)/COUNTIFS(Raw!#REF!, "="&amp;Calculations!$A18, Raw!$BX$2:$BX$101, "&gt;"&amp;0), 0)</f>
        <v>0</v>
      </c>
      <c r="DL18" s="2">
        <f>IFERROR(SUMIFS(Raw!$BX$2:$BX$101, Raw!#REF!, "="&amp;Calculations!$A18, Raw!$BX$2:$BX$101, "&gt;"&amp;0)/COUNTIFS(Raw!#REF!, "="&amp;Calculations!$A18, Raw!$BX$2:$BX$101, "&gt;"&amp;0), 0)</f>
        <v>0</v>
      </c>
      <c r="DM18" s="2">
        <f>IFERROR(SUMIFS(Raw!$BX$2:$BX$101, Raw!#REF!, "="&amp;Calculations!$A18, Raw!$BX$2:$BX$101, "&gt;"&amp;0)/COUNTIFS(Raw!#REF!, "="&amp;Calculations!$A18, Raw!$BX$2:$BX$101, "&gt;"&amp;0), 0)</f>
        <v>0</v>
      </c>
      <c r="DN18" s="2">
        <f>IFERROR(SUMIFS(Raw!$BX$2:$BX$101, Raw!#REF!, "="&amp;Calculations!$A18, Raw!$BX$2:$BX$101, "&gt;"&amp;0)/COUNTIFS(Raw!#REF!, "="&amp;Calculations!$A18, Raw!$BX$2:$BX$101, "&gt;"&amp;0), 0)</f>
        <v>0</v>
      </c>
      <c r="DO18" s="2">
        <f>IFERROR(SUMIFS(Raw!$BX$2:$BX$101, Raw!#REF!, "="&amp;Calculations!$A18, Raw!$BX$2:$BX$101, "&gt;"&amp;0)/COUNTIFS(Raw!#REF!, "="&amp;Calculations!$A18, Raw!$BX$2:$BX$101, "&gt;"&amp;0), 0)</f>
        <v>0</v>
      </c>
      <c r="DP18" s="2">
        <f>IFERROR(SUMIFS(Raw!$BX$2:$BX$101, Raw!#REF!, "="&amp;Calculations!$A18, Raw!$BX$2:$BX$101, "&gt;"&amp;0)/COUNTIFS(Raw!#REF!, "="&amp;Calculations!$A18, Raw!$BX$2:$BX$101, "&gt;"&amp;0), 0)</f>
        <v>0</v>
      </c>
      <c r="DQ18" s="2">
        <f>IFERROR(SUMIFS(Raw!$BX$2:$BX$101, Raw!#REF!, "="&amp;Calculations!$A18, Raw!$BX$2:$BX$101, "&gt;"&amp;0)/COUNTIFS(Raw!#REF!, "="&amp;Calculations!$A18, Raw!$BX$2:$BX$101, "&gt;"&amp;0), 0)</f>
        <v>0</v>
      </c>
      <c r="DR18" s="2">
        <f>IFERROR(SUMIFS(Raw!$BX$2:$BX$101, Raw!#REF!, "="&amp;Calculations!$A18, Raw!$BX$2:$BX$101, "&gt;"&amp;0)/COUNTIFS(Raw!#REF!, "="&amp;Calculations!$A18, Raw!$BX$2:$BX$101, "&gt;"&amp;0), 0)</f>
        <v>0</v>
      </c>
      <c r="DS18" s="2">
        <f>IFERROR(SUMIFS(Raw!$BX$2:$BX$101, Raw!#REF!, "="&amp;Calculations!$A18, Raw!$BX$2:$BX$101, "&gt;"&amp;0)/COUNTIFS(Raw!#REF!, "="&amp;Calculations!$A18, Raw!$BX$2:$BX$101, "&gt;"&amp;0), 0)</f>
        <v>0</v>
      </c>
      <c r="DT18" s="2">
        <f>IFERROR(SUMIFS(Raw!$BX$2:$BX$101, Raw!#REF!, "="&amp;Calculations!$A18, Raw!$BX$2:$BX$101, "&gt;"&amp;0)/COUNTIFS(Raw!#REF!, "="&amp;Calculations!$A18, Raw!$BX$2:$BX$101, "&gt;"&amp;0), 0)</f>
        <v>0</v>
      </c>
      <c r="DU18" s="2">
        <f>IFERROR(SUMIFS(Raw!$BX$2:$BX$101, Raw!#REF!, "="&amp;Calculations!$A18, Raw!$BX$2:$BX$101, "&gt;"&amp;0)/COUNTIFS(Raw!#REF!, "="&amp;Calculations!$A18, Raw!$BX$2:$BX$101, "&gt;"&amp;0), 0)</f>
        <v>0</v>
      </c>
      <c r="DV18" s="2">
        <f>IFERROR(SUMIFS(Raw!$BX$2:$BX$101, Raw!#REF!, "="&amp;Calculations!$A18, Raw!$BX$2:$BX$101, "&gt;"&amp;0)/COUNTIFS(Raw!#REF!, "="&amp;Calculations!$A18, Raw!$BX$2:$BX$101, "&gt;"&amp;0), 0)</f>
        <v>0</v>
      </c>
      <c r="DW18" s="2">
        <f>IFERROR(SUMIFS(Raw!$BX$2:$BX$101, Raw!#REF!, "="&amp;Calculations!$A18, Raw!$BX$2:$BX$101, "&gt;"&amp;0)/COUNTIFS(Raw!#REF!, "="&amp;Calculations!$A18, Raw!$BX$2:$BX$101, "&gt;"&amp;0), 0)</f>
        <v>0</v>
      </c>
      <c r="DX18" s="2">
        <f>IFERROR(SUMIFS(Raw!$BX$2:$BX$101, Raw!#REF!, "="&amp;Calculations!$A18, Raw!$BX$2:$BX$101, "&gt;"&amp;0)/COUNTIFS(Raw!#REF!, "="&amp;Calculations!$A18, Raw!$BX$2:$BX$101, "&gt;"&amp;0), 0)</f>
        <v>0</v>
      </c>
      <c r="DY18" s="2">
        <f>IFERROR(SUMIFS(Raw!$BX$2:$BX$101, Raw!#REF!, "="&amp;Calculations!$A18, Raw!$BX$2:$BX$101, "&gt;"&amp;0)/COUNTIFS(Raw!#REF!, "="&amp;Calculations!$A18, Raw!$BX$2:$BX$101, "&gt;"&amp;0), 0)</f>
        <v>0</v>
      </c>
      <c r="DZ18" s="2">
        <f>IFERROR(SUMIFS(Raw!$BX$2:$BX$101, Raw!#REF!, "="&amp;Calculations!$A18, Raw!$BX$2:$BX$101, "&gt;"&amp;0)/COUNTIFS(Raw!#REF!, "="&amp;Calculations!$A18, Raw!$BX$2:$BX$101, "&gt;"&amp;0), 0)</f>
        <v>0</v>
      </c>
      <c r="EA18" s="2">
        <f>IFERROR(SUMIFS(Raw!$BX$2:$BX$101, Raw!#REF!, "="&amp;Calculations!$A18, Raw!$BX$2:$BX$101, "&gt;"&amp;0)/COUNTIFS(Raw!#REF!, "="&amp;Calculations!$A18, Raw!$BX$2:$BX$101, "&gt;"&amp;0), 0)</f>
        <v>0</v>
      </c>
      <c r="EB18" s="2">
        <f>IFERROR(SUMIFS(Raw!$BX$2:$BX$101, Raw!#REF!, "="&amp;Calculations!$A18, Raw!$BX$2:$BX$101, "&gt;"&amp;0)/COUNTIFS(Raw!#REF!, "="&amp;Calculations!$A18, Raw!$BX$2:$BX$101, "&gt;"&amp;0), 0)</f>
        <v>0</v>
      </c>
      <c r="EC18" s="2">
        <f>IFERROR(SUMIFS(Raw!$BX$2:$BX$101, Raw!#REF!, "="&amp;Calculations!$A18, Raw!$BX$2:$BX$101, "&gt;"&amp;0)/COUNTIFS(Raw!#REF!, "="&amp;Calculations!$A18, Raw!$BX$2:$BX$101, "&gt;"&amp;0), 0)</f>
        <v>0</v>
      </c>
      <c r="ED18" s="2">
        <f>IFERROR(SUMIFS(Raw!$BX$2:$BX$101, Raw!#REF!, "="&amp;Calculations!$A18, Raw!$BX$2:$BX$101, "&gt;"&amp;0)/COUNTIFS(Raw!#REF!, "="&amp;Calculations!$A18, Raw!$BX$2:$BX$101, "&gt;"&amp;0), 0)</f>
        <v>0</v>
      </c>
      <c r="EE18" s="2">
        <f>IFERROR(SUMIFS(Raw!$BX$2:$BX$101, Raw!#REF!, "="&amp;Calculations!$A18, Raw!$BX$2:$BX$101, "&gt;"&amp;0)/COUNTIFS(Raw!#REF!, "="&amp;Calculations!$A18, Raw!$BX$2:$BX$101, "&gt;"&amp;0), 0)</f>
        <v>0</v>
      </c>
      <c r="EF18" s="2">
        <f>IFERROR(SUMIFS(Raw!$BX$2:$BX$101, Raw!#REF!, "="&amp;Calculations!$A18, Raw!$BX$2:$BX$101, "&gt;"&amp;0)/COUNTIFS(Raw!#REF!, "="&amp;Calculations!$A18, Raw!$BX$2:$BX$101, "&gt;"&amp;0), 0)</f>
        <v>0</v>
      </c>
      <c r="EG18" s="2">
        <f>IFERROR(SUMIFS(Raw!$BX$2:$BX$101, Raw!#REF!, "="&amp;Calculations!$A18, Raw!$BX$2:$BX$101, "&gt;"&amp;0)/COUNTIFS(Raw!#REF!, "="&amp;Calculations!$A18, Raw!$BX$2:$BX$101, "&gt;"&amp;0), 0)</f>
        <v>0</v>
      </c>
      <c r="EH18" s="2">
        <f>IFERROR(SUMIFS(Raw!$BX$2:$BX$101, Raw!#REF!, "="&amp;Calculations!$A18, Raw!$BX$2:$BX$101, "&gt;"&amp;0)/COUNTIFS(Raw!#REF!, "="&amp;Calculations!$A18, Raw!$BX$2:$BX$101, "&gt;"&amp;0), 0)</f>
        <v>0</v>
      </c>
      <c r="EI18" s="2">
        <f>IFERROR(SUMIFS(Raw!$BX$2:$BX$101, Raw!#REF!, "="&amp;Calculations!$A18, Raw!$BX$2:$BX$101, "&gt;"&amp;0)/COUNTIFS(Raw!#REF!, "="&amp;Calculations!$A18, Raw!$BX$2:$BX$101, "&gt;"&amp;0), 0)</f>
        <v>0</v>
      </c>
      <c r="EJ18" s="2">
        <f>IFERROR(SUMIFS(Raw!$BX$2:$BX$101, Raw!#REF!, "="&amp;Calculations!$A18, Raw!$BX$2:$BX$101, "&gt;"&amp;0)/COUNTIFS(Raw!#REF!, "="&amp;Calculations!$A18, Raw!$BX$2:$BX$101, "&gt;"&amp;0), 0)</f>
        <v>0</v>
      </c>
      <c r="EK18" s="2">
        <f>IFERROR(SUMIFS(Raw!$BX$2:$BX$101, Raw!#REF!, "="&amp;Calculations!$A18, Raw!$BX$2:$BX$101, "&gt;"&amp;0)/COUNTIFS(Raw!#REF!, "="&amp;Calculations!$A18, Raw!$BX$2:$BX$101, "&gt;"&amp;0), 0)</f>
        <v>0</v>
      </c>
      <c r="EL18" s="2">
        <f>IFERROR(SUMIFS(Raw!$BX$2:$BX$101, Raw!#REF!, "="&amp;Calculations!$A18, Raw!$BX$2:$BX$101, "&gt;"&amp;0)/COUNTIFS(Raw!#REF!, "="&amp;Calculations!$A18, Raw!$BX$2:$BX$101, "&gt;"&amp;0), 0)</f>
        <v>0</v>
      </c>
      <c r="EM18" s="2">
        <f>IFERROR(SUMIFS(Raw!$BX$2:$BX$101, Raw!#REF!, "="&amp;Calculations!$A18, Raw!$BX$2:$BX$101, "&gt;"&amp;0)/COUNTIFS(Raw!#REF!, "="&amp;Calculations!$A18, Raw!$BX$2:$BX$101, "&gt;"&amp;0), 0)</f>
        <v>0</v>
      </c>
      <c r="EN18" s="2">
        <f>IFERROR(SUMIFS(Raw!$BX$2:$BX$101, Raw!#REF!, "="&amp;Calculations!$A18, Raw!$BX$2:$BX$101, "&gt;"&amp;0)/COUNTIFS(Raw!#REF!, "="&amp;Calculations!$A18, Raw!$BX$2:$BX$101, "&gt;"&amp;0), 0)</f>
        <v>0</v>
      </c>
      <c r="EO18" s="2">
        <f>IFERROR(SUMIFS(Raw!$BX$2:$BX$101, Raw!#REF!, "="&amp;Calculations!$A18, Raw!$BX$2:$BX$101, "&gt;"&amp;0)/COUNTIFS(Raw!#REF!, "="&amp;Calculations!$A18, Raw!$BX$2:$BX$101, "&gt;"&amp;0), 0)</f>
        <v>0</v>
      </c>
      <c r="EP18" s="2">
        <f>IFERROR(SUMIFS(Raw!$BX$2:$BX$101, Raw!#REF!, "="&amp;Calculations!$A18, Raw!$BX$2:$BX$101, "&gt;"&amp;0)/COUNTIFS(Raw!#REF!, "="&amp;Calculations!$A18, Raw!$BX$2:$BX$101, "&gt;"&amp;0), 0)</f>
        <v>0</v>
      </c>
      <c r="EQ18" s="2">
        <f>IFERROR(SUMIFS(Raw!$BX$2:$BX$101, Raw!#REF!, "="&amp;Calculations!$A18, Raw!$BX$2:$BX$101, "&gt;"&amp;0)/COUNTIFS(Raw!#REF!, "="&amp;Calculations!$A18, Raw!$BX$2:$BX$101, "&gt;"&amp;0), 0)</f>
        <v>0</v>
      </c>
      <c r="ER18" s="2">
        <f>IFERROR(SUMIFS(Raw!$BX$2:$BX$101, Raw!#REF!, "="&amp;Calculations!$A18, Raw!$BX$2:$BX$101, "&gt;"&amp;0)/COUNTIFS(Raw!#REF!, "="&amp;Calculations!$A18, Raw!$BX$2:$BX$101, "&gt;"&amp;0), 0)</f>
        <v>0</v>
      </c>
      <c r="ES18" s="2">
        <f>IFERROR(SUMIFS(Raw!$BX$2:$BX$101, Raw!#REF!, "="&amp;Calculations!$A18, Raw!$BX$2:$BX$101, "&gt;"&amp;0)/COUNTIFS(Raw!#REF!, "="&amp;Calculations!$A18, Raw!$BX$2:$BX$101, "&gt;"&amp;0), 0)</f>
        <v>0</v>
      </c>
      <c r="ET18" s="2">
        <f>IFERROR(SUMIFS(Raw!$BX$2:$BX$101, Raw!#REF!, "="&amp;Calculations!$A18, Raw!$BX$2:$BX$101, "&gt;"&amp;0)/COUNTIFS(Raw!#REF!, "="&amp;Calculations!$A18, Raw!$BX$2:$BX$101, "&gt;"&amp;0), 0)</f>
        <v>0</v>
      </c>
      <c r="EU18" s="2">
        <f>IFERROR(SUMIFS(Raw!$BX$2:$BX$101, Raw!#REF!, "="&amp;Calculations!$A18, Raw!$BX$2:$BX$101, "&gt;"&amp;0)/COUNTIFS(Raw!#REF!, "="&amp;Calculations!$A18, Raw!$BX$2:$BX$101, "&gt;"&amp;0), 0)</f>
        <v>0</v>
      </c>
      <c r="EV18" s="2">
        <f>IFERROR(SUMIFS(Raw!$BX$2:$BX$101, Raw!#REF!, "="&amp;Calculations!$A18, Raw!$BX$2:$BX$101, "&gt;"&amp;0)/COUNTIFS(Raw!#REF!, "="&amp;Calculations!$A18, Raw!$BX$2:$BX$101, "&gt;"&amp;0), 0)</f>
        <v>0</v>
      </c>
      <c r="EW18" s="2">
        <f>IFERROR(SUMIFS(Raw!$BX$2:$BX$101, Raw!#REF!, "="&amp;Calculations!$A18, Raw!$BX$2:$BX$101, "&gt;"&amp;0)/COUNTIFS(Raw!#REF!, "="&amp;Calculations!$A18, Raw!$BX$2:$BX$101, "&gt;"&amp;0), 0)</f>
        <v>0</v>
      </c>
      <c r="EX18" s="2">
        <f>IFERROR(SUMIFS(Raw!$BX$2:$BX$101, Raw!#REF!, "="&amp;Calculations!$A18, Raw!$BX$2:$BX$101, "&gt;"&amp;0)/COUNTIFS(Raw!#REF!, "="&amp;Calculations!$A18, Raw!$BX$2:$BX$101, "&gt;"&amp;0), 0)</f>
        <v>0</v>
      </c>
      <c r="EY18" s="2">
        <f>IFERROR(SUMIFS(Raw!$BX$2:$BX$101, Raw!#REF!, "="&amp;Calculations!$A18, Raw!$BX$2:$BX$101, "&gt;"&amp;0)/COUNTIFS(Raw!#REF!, "="&amp;Calculations!$A18, Raw!$BX$2:$BX$101, "&gt;"&amp;0), 0)</f>
        <v>0</v>
      </c>
      <c r="EZ18" s="2">
        <f>IFERROR(SUMIFS(Raw!$BX$2:$BX$101, Raw!#REF!, "="&amp;Calculations!$A18, Raw!$BX$2:$BX$101, "&gt;"&amp;0)/COUNTIFS(Raw!#REF!, "="&amp;Calculations!$A18, Raw!$BX$2:$BX$101, "&gt;"&amp;0), 0)</f>
        <v>0</v>
      </c>
      <c r="FA18" s="2">
        <f>IFERROR(SUMIFS(Raw!$BX$2:$BX$101, Raw!#REF!, "="&amp;Calculations!$A18, Raw!$BX$2:$BX$101, "&gt;"&amp;0)/COUNTIFS(Raw!#REF!, "="&amp;Calculations!$A18, Raw!$BX$2:$BX$101, "&gt;"&amp;0), 0)</f>
        <v>0</v>
      </c>
      <c r="FB18" s="2">
        <f>IFERROR(SUMIFS(Raw!$BX$2:$BX$101, Raw!#REF!, "="&amp;Calculations!$A18, Raw!$BX$2:$BX$101, "&gt;"&amp;0)/COUNTIFS(Raw!#REF!, "="&amp;Calculations!$A18, Raw!$BX$2:$BX$101, "&gt;"&amp;0), 0)</f>
        <v>0</v>
      </c>
      <c r="FC18" s="2">
        <f>IFERROR(SUMIFS(Raw!$BX$2:$BX$101, Raw!#REF!, "="&amp;Calculations!$A18, Raw!$BX$2:$BX$101, "&gt;"&amp;0)/COUNTIFS(Raw!#REF!, "="&amp;Calculations!$A18, Raw!$BX$2:$BX$101, "&gt;"&amp;0), 0)</f>
        <v>0</v>
      </c>
      <c r="FD18" s="2">
        <f>IFERROR(SUMIFS(Raw!$BX$2:$BX$101, Raw!#REF!, "="&amp;Calculations!$A18, Raw!$BX$2:$BX$101, "&gt;"&amp;0)/COUNTIFS(Raw!#REF!, "="&amp;Calculations!$A18, Raw!$BX$2:$BX$101, "&gt;"&amp;0), 0)</f>
        <v>0</v>
      </c>
      <c r="FE18" s="2">
        <f>IFERROR(SUMIFS(Raw!$BX$2:$BX$101, Raw!#REF!, "="&amp;Calculations!$A18, Raw!$BX$2:$BX$101, "&gt;"&amp;0)/COUNTIFS(Raw!#REF!, "="&amp;Calculations!$A18, Raw!$BX$2:$BX$101, "&gt;"&amp;0), 0)</f>
        <v>0</v>
      </c>
      <c r="FF18" s="2">
        <f>IFERROR(SUMIFS(Raw!$BX$2:$BX$101, Raw!#REF!, "="&amp;Calculations!$A18, Raw!$BX$2:$BX$101, "&gt;"&amp;0)/COUNTIFS(Raw!#REF!, "="&amp;Calculations!$A18, Raw!$BX$2:$BX$101, "&gt;"&amp;0), 0)</f>
        <v>0</v>
      </c>
      <c r="FG18" s="2">
        <f>IFERROR(SUMIFS(Raw!$BX$2:$BX$101, Raw!#REF!, "="&amp;Calculations!$A18, Raw!$BX$2:$BX$101, "&gt;"&amp;0)/COUNTIFS(Raw!#REF!, "="&amp;Calculations!$A18, Raw!$BX$2:$BX$101, "&gt;"&amp;0), 0)</f>
        <v>0</v>
      </c>
      <c r="FH18" s="2">
        <f>IFERROR(SUMIFS(Raw!$BX$2:$BX$101, Raw!#REF!, "="&amp;Calculations!$A18, Raw!$BX$2:$BX$101, "&gt;"&amp;0)/COUNTIFS(Raw!#REF!, "="&amp;Calculations!$A18, Raw!$BX$2:$BX$101, "&gt;"&amp;0), 0)</f>
        <v>0</v>
      </c>
      <c r="FI18" s="2">
        <f>IFERROR(SUMIFS(Raw!$BX$2:$BX$101, Raw!#REF!, "="&amp;Calculations!$A18, Raw!$BX$2:$BX$101, "&gt;"&amp;0)/COUNTIFS(Raw!#REF!, "="&amp;Calculations!$A18, Raw!$BX$2:$BX$101, "&gt;"&amp;0), 0)</f>
        <v>0</v>
      </c>
      <c r="FJ18" s="2">
        <f>IFERROR(SUMIFS(Raw!$BX$2:$BX$101, Raw!#REF!, "="&amp;Calculations!$A18, Raw!$BX$2:$BX$101, "&gt;"&amp;0)/COUNTIFS(Raw!#REF!, "="&amp;Calculations!$A18, Raw!$BX$2:$BX$101, "&gt;"&amp;0), 0)</f>
        <v>0</v>
      </c>
      <c r="FK18" s="2">
        <f>IFERROR(SUMIFS(Raw!$BX$2:$BX$101, Raw!#REF!, "="&amp;Calculations!$A18, Raw!$BX$2:$BX$101, "&gt;"&amp;0)/COUNTIFS(Raw!#REF!, "="&amp;Calculations!$A18, Raw!$BX$2:$BX$101, "&gt;"&amp;0), 0)</f>
        <v>0</v>
      </c>
      <c r="FL18" s="2">
        <f>IFERROR(SUMIFS(Raw!$BX$2:$BX$101, Raw!#REF!, "="&amp;Calculations!$A18, Raw!$BX$2:$BX$101, "&gt;"&amp;0)/COUNTIFS(Raw!#REF!, "="&amp;Calculations!$A18, Raw!$BX$2:$BX$101, "&gt;"&amp;0), 0)</f>
        <v>0</v>
      </c>
      <c r="FM18" s="2">
        <f>IFERROR(SUMIFS(Raw!$BX$2:$BX$101, Raw!#REF!, "="&amp;Calculations!$A18, Raw!$BX$2:$BX$101, "&gt;"&amp;0)/COUNTIFS(Raw!#REF!, "="&amp;Calculations!$A18, Raw!$BX$2:$BX$101, "&gt;"&amp;0), 0)</f>
        <v>0</v>
      </c>
      <c r="FN18" s="2">
        <f>IFERROR(SUMIFS(Raw!$BX$2:$BX$101, Raw!#REF!, "="&amp;Calculations!$A18, Raw!$BX$2:$BX$101, "&gt;"&amp;0)/COUNTIFS(Raw!#REF!, "="&amp;Calculations!$A18, Raw!$BX$2:$BX$101, "&gt;"&amp;0), 0)</f>
        <v>0</v>
      </c>
      <c r="FO18" s="2">
        <f>IFERROR(SUMIFS(Raw!$BX$2:$BX$101, Raw!#REF!, "="&amp;Calculations!$A18, Raw!$BX$2:$BX$101, "&gt;"&amp;0)/COUNTIFS(Raw!#REF!, "="&amp;Calculations!$A18, Raw!$BX$2:$BX$101, "&gt;"&amp;0), 0)</f>
        <v>0</v>
      </c>
      <c r="FP18" s="2">
        <f>IFERROR(SUMIFS(Raw!$BX$2:$BX$101, Raw!#REF!, "="&amp;Calculations!$A18, Raw!$BX$2:$BX$101, "&gt;"&amp;0)/COUNTIFS(Raw!#REF!, "="&amp;Calculations!$A18, Raw!$BX$2:$BX$101, "&gt;"&amp;0), 0)</f>
        <v>0</v>
      </c>
      <c r="FQ18" s="2">
        <f>IFERROR(SUMIFS(Raw!$BX$2:$BX$101, Raw!#REF!, "="&amp;Calculations!$A18, Raw!$BX$2:$BX$101, "&gt;"&amp;0)/COUNTIFS(Raw!#REF!, "="&amp;Calculations!$A18, Raw!$BX$2:$BX$101, "&gt;"&amp;0), 0)</f>
        <v>0</v>
      </c>
      <c r="FR18" s="2">
        <f>IFERROR(SUMIFS(Raw!$BX$2:$BX$101, Raw!#REF!, "="&amp;Calculations!$A18, Raw!$BX$2:$BX$101, "&gt;"&amp;0)/COUNTIFS(Raw!#REF!, "="&amp;Calculations!$A18, Raw!$BX$2:$BX$101, "&gt;"&amp;0), 0)</f>
        <v>0</v>
      </c>
      <c r="FS18" s="2">
        <f>IFERROR(SUMIFS(Raw!$BX$2:$BX$101, Raw!#REF!, "="&amp;Calculations!$A18, Raw!$BX$2:$BX$101, "&gt;"&amp;0)/COUNTIFS(Raw!#REF!, "="&amp;Calculations!$A18, Raw!$BX$2:$BX$101, "&gt;"&amp;0), 0)</f>
        <v>0</v>
      </c>
      <c r="FT18" s="2">
        <f>IFERROR(SUMIFS(Raw!$BX$2:$BX$101, Raw!#REF!, "="&amp;Calculations!$A18, Raw!$BX$2:$BX$101, "&gt;"&amp;0)/COUNTIFS(Raw!#REF!, "="&amp;Calculations!$A18, Raw!$BX$2:$BX$101, "&gt;"&amp;0), 0)</f>
        <v>0</v>
      </c>
      <c r="FU18" s="2">
        <f>IFERROR(SUMIFS(Raw!$BX$2:$BX$101, Raw!#REF!, "="&amp;Calculations!$A18, Raw!$BX$2:$BX$101, "&gt;"&amp;0)/COUNTIFS(Raw!#REF!, "="&amp;Calculations!$A18, Raw!$BX$2:$BX$101, "&gt;"&amp;0), 0)</f>
        <v>0</v>
      </c>
      <c r="FV18" s="2">
        <f>IFERROR(SUMIFS(Raw!$BX$2:$BX$101, Raw!#REF!, "="&amp;Calculations!$A18, Raw!$BX$2:$BX$101, "&gt;"&amp;0)/COUNTIFS(Raw!#REF!, "="&amp;Calculations!$A18, Raw!$BX$2:$BX$101, "&gt;"&amp;0), 0)</f>
        <v>0</v>
      </c>
      <c r="FW18" s="2">
        <f>IFERROR(SUMIFS(Raw!$BX$2:$BX$101, Raw!#REF!, "="&amp;Calculations!$A18, Raw!$BX$2:$BX$101, "&gt;"&amp;0)/COUNTIFS(Raw!#REF!, "="&amp;Calculations!$A18, Raw!$BX$2:$BX$101, "&gt;"&amp;0), 0)</f>
        <v>0</v>
      </c>
      <c r="FX18" s="2">
        <f>IFERROR(SUMIFS(Raw!$BX$2:$BX$101, Raw!#REF!, "="&amp;Calculations!$A18, Raw!$BX$2:$BX$101, "&gt;"&amp;0)/COUNTIFS(Raw!#REF!, "="&amp;Calculations!$A18, Raw!$BX$2:$BX$101, "&gt;"&amp;0), 0)</f>
        <v>0</v>
      </c>
      <c r="FY18" s="2">
        <f>IFERROR(SUMIFS(Raw!$BX$2:$BX$101, Raw!#REF!, "="&amp;Calculations!$A18, Raw!$BX$2:$BX$101, "&gt;"&amp;0)/COUNTIFS(Raw!#REF!, "="&amp;Calculations!$A18, Raw!$BX$2:$BX$101, "&gt;"&amp;0), 0)</f>
        <v>0</v>
      </c>
      <c r="FZ18" s="2">
        <f>IFERROR(SUMIFS(Raw!$BX$2:$BX$101, Raw!#REF!, "="&amp;Calculations!$A18, Raw!$BX$2:$BX$101, "&gt;"&amp;0)/COUNTIFS(Raw!#REF!, "="&amp;Calculations!$A18, Raw!$BX$2:$BX$101, "&gt;"&amp;0), 0)</f>
        <v>0</v>
      </c>
      <c r="GA18" s="2">
        <f>IFERROR(SUMIFS(Raw!$BX$2:$BX$101, Raw!#REF!, "="&amp;Calculations!$A18, Raw!$BX$2:$BX$101, "&gt;"&amp;0)/COUNTIFS(Raw!#REF!, "="&amp;Calculations!$A18, Raw!$BX$2:$BX$101, "&gt;"&amp;0), 0)</f>
        <v>0</v>
      </c>
      <c r="GB18" s="2">
        <f>IFERROR(SUMIFS(Raw!$BX$2:$BX$101, Raw!#REF!, "="&amp;Calculations!$A18, Raw!$BX$2:$BX$101, "&gt;"&amp;0)/COUNTIFS(Raw!#REF!, "="&amp;Calculations!$A18, Raw!$BX$2:$BX$101, "&gt;"&amp;0), 0)</f>
        <v>0</v>
      </c>
      <c r="GC18" s="2">
        <f>IFERROR(SUMIFS(Raw!$BX$2:$BX$101, Raw!#REF!, "="&amp;Calculations!$A18, Raw!$BX$2:$BX$101, "&gt;"&amp;0)/COUNTIFS(Raw!#REF!, "="&amp;Calculations!$A18, Raw!$BX$2:$BX$101, "&gt;"&amp;0), 0)</f>
        <v>0</v>
      </c>
      <c r="GD18" s="2">
        <f>IFERROR(SUMIFS(Raw!$BX$2:$BX$101, Raw!#REF!, "="&amp;Calculations!$A18, Raw!$BX$2:$BX$101, "&gt;"&amp;0)/COUNTIFS(Raw!#REF!, "="&amp;Calculations!$A18, Raw!$BX$2:$BX$101, "&gt;"&amp;0), 0)</f>
        <v>0</v>
      </c>
      <c r="GE18" s="2">
        <f>IFERROR(SUMIFS(Raw!$BX$2:$BX$101, Raw!#REF!, "="&amp;Calculations!$A18, Raw!$BX$2:$BX$101, "&gt;"&amp;0)/COUNTIFS(Raw!#REF!, "="&amp;Calculations!$A18, Raw!$BX$2:$BX$101, "&gt;"&amp;0), 0)</f>
        <v>0</v>
      </c>
      <c r="GF18" s="2">
        <f>IFERROR(SUMIFS(Raw!$BX$2:$BX$101, Raw!#REF!, "="&amp;Calculations!$A18, Raw!$BX$2:$BX$101, "&gt;"&amp;0)/COUNTIFS(Raw!#REF!, "="&amp;Calculations!$A18, Raw!$BX$2:$BX$101, "&gt;"&amp;0), 0)</f>
        <v>0</v>
      </c>
      <c r="GG18" s="2">
        <f>IFERROR(SUMIFS(Raw!$BX$2:$BX$101, Raw!#REF!, "="&amp;Calculations!$A18, Raw!$BX$2:$BX$101, "&gt;"&amp;0)/COUNTIFS(Raw!#REF!, "="&amp;Calculations!$A18, Raw!$BX$2:$BX$101, "&gt;"&amp;0), 0)</f>
        <v>0</v>
      </c>
      <c r="GH18" s="2">
        <f>IFERROR(SUMIFS(Raw!$BX$2:$BX$101, Raw!#REF!, "="&amp;Calculations!$A18, Raw!$BX$2:$BX$101, "&gt;"&amp;0)/COUNTIFS(Raw!#REF!, "="&amp;Calculations!$A18, Raw!$BX$2:$BX$101, "&gt;"&amp;0), 0)</f>
        <v>0</v>
      </c>
      <c r="GI18" s="2">
        <f>IFERROR(SUMIFS(Raw!$BX$2:$BX$101, Raw!#REF!, "="&amp;Calculations!$A18, Raw!$BX$2:$BX$101, "&gt;"&amp;0)/COUNTIFS(Raw!#REF!, "="&amp;Calculations!$A18, Raw!$BX$2:$BX$101, "&gt;"&amp;0), 0)</f>
        <v>0</v>
      </c>
      <c r="GJ18" s="2">
        <f>IFERROR(SUMIFS(Raw!$BX$2:$BX$101, Raw!#REF!, "="&amp;Calculations!$A18, Raw!$BX$2:$BX$101, "&gt;"&amp;0)/COUNTIFS(Raw!#REF!, "="&amp;Calculations!$A18, Raw!$BX$2:$BX$101, "&gt;"&amp;0), 0)</f>
        <v>0</v>
      </c>
      <c r="GK18" s="2">
        <f>IFERROR(SUMIFS(Raw!$BX$2:$BX$101, Raw!#REF!, "="&amp;Calculations!$A18, Raw!$BX$2:$BX$101, "&gt;"&amp;0)/COUNTIFS(Raw!#REF!, "="&amp;Calculations!$A18, Raw!$BX$2:$BX$101, "&gt;"&amp;0), 0)</f>
        <v>0</v>
      </c>
      <c r="GL18" s="2">
        <f>IFERROR(SUMIFS(Raw!$BX$2:$BX$101, Raw!#REF!, "="&amp;Calculations!$A18, Raw!$BX$2:$BX$101, "&gt;"&amp;0)/COUNTIFS(Raw!#REF!, "="&amp;Calculations!$A18, Raw!$BX$2:$BX$101, "&gt;"&amp;0), 0)</f>
        <v>0</v>
      </c>
      <c r="GM18" s="2">
        <f>IFERROR(SUMIFS(Raw!$BX$2:$BX$101, Raw!#REF!, "="&amp;Calculations!$A18, Raw!$BX$2:$BX$101, "&gt;"&amp;0)/COUNTIFS(Raw!#REF!, "="&amp;Calculations!$A18, Raw!$BX$2:$BX$101, "&gt;"&amp;0), 0)</f>
        <v>0</v>
      </c>
      <c r="GN18" s="2">
        <f>IFERROR(SUMIFS(Raw!$BX$2:$BX$101, Raw!#REF!, "="&amp;Calculations!$A18, Raw!$BX$2:$BX$101, "&gt;"&amp;0)/COUNTIFS(Raw!#REF!, "="&amp;Calculations!$A18, Raw!$BX$2:$BX$101, "&gt;"&amp;0), 0)</f>
        <v>0</v>
      </c>
      <c r="GO18" s="2">
        <f>IFERROR(SUMIFS(Raw!$BX$2:$BX$101, Raw!#REF!, "="&amp;Calculations!$A18, Raw!$BX$2:$BX$101, "&gt;"&amp;0)/COUNTIFS(Raw!#REF!, "="&amp;Calculations!$A18, Raw!$BX$2:$BX$101, "&gt;"&amp;0), 0)</f>
        <v>0</v>
      </c>
      <c r="GP18" s="2">
        <f>IFERROR(SUMIFS(Raw!$BX$2:$BX$101, Raw!#REF!, "="&amp;Calculations!$A18, Raw!$BX$2:$BX$101, "&gt;"&amp;0)/COUNTIFS(Raw!#REF!, "="&amp;Calculations!$A18, Raw!$BX$2:$BX$101, "&gt;"&amp;0), 0)</f>
        <v>0</v>
      </c>
      <c r="GQ18" s="2">
        <f>IFERROR(SUMIFS(Raw!$BX$2:$BX$101, Raw!#REF!, "="&amp;Calculations!$A18, Raw!$BX$2:$BX$101, "&gt;"&amp;0)/COUNTIFS(Raw!#REF!, "="&amp;Calculations!$A18, Raw!$BX$2:$BX$101, "&gt;"&amp;0), 0)</f>
        <v>0</v>
      </c>
      <c r="GR18" s="2">
        <f>IFERROR(SUMIFS(Raw!$BX$2:$BX$101, Raw!#REF!, "="&amp;Calculations!$A18, Raw!$BX$2:$BX$101, "&gt;"&amp;0)/COUNTIFS(Raw!#REF!, "="&amp;Calculations!$A18, Raw!$BX$2:$BX$101, "&gt;"&amp;0), 0)</f>
        <v>0</v>
      </c>
      <c r="GS18" s="2">
        <f>IFERROR(SUMIFS(Raw!$BX$2:$BX$101, Raw!#REF!, "="&amp;Calculations!$A18, Raw!$BX$2:$BX$101, "&gt;"&amp;0)/COUNTIFS(Raw!#REF!, "="&amp;Calculations!$A18, Raw!$BX$2:$BX$101, "&gt;"&amp;0), 0)</f>
        <v>0</v>
      </c>
      <c r="GT18" s="2">
        <f>IFERROR(SUMIFS(Raw!$BX$2:$BX$101, Raw!#REF!, "="&amp;Calculations!$A18, Raw!$BX$2:$BX$101, "&gt;"&amp;0)/COUNTIFS(Raw!#REF!, "="&amp;Calculations!$A18, Raw!$BX$2:$BX$101, "&gt;"&amp;0), 0)</f>
        <v>0</v>
      </c>
      <c r="GU18" s="2">
        <f>IFERROR(SUMIFS(Raw!$BX$2:$BX$101, Raw!#REF!, "="&amp;Calculations!$A18, Raw!$BX$2:$BX$101, "&gt;"&amp;0)/COUNTIFS(Raw!#REF!, "="&amp;Calculations!$A18, Raw!$BX$2:$BX$101, "&gt;"&amp;0), 0)</f>
        <v>0</v>
      </c>
      <c r="GV18" s="2">
        <f>IFERROR(SUMIFS(Raw!$BX$2:$BX$101, Raw!#REF!, "="&amp;Calculations!$A18, Raw!$BX$2:$BX$101, "&gt;"&amp;0)/COUNTIFS(Raw!#REF!, "="&amp;Calculations!$A18, Raw!$BX$2:$BX$101, "&gt;"&amp;0), 0)</f>
        <v>0</v>
      </c>
      <c r="GW18" s="2">
        <f>IFERROR(SUMIFS(Raw!$BX$2:$BX$101, Raw!#REF!, "="&amp;Calculations!$A18, Raw!$BX$2:$BX$101, "&gt;"&amp;0)/COUNTIFS(Raw!#REF!, "="&amp;Calculations!$A18, Raw!$BX$2:$BX$101, "&gt;"&amp;0), 0)</f>
        <v>0</v>
      </c>
      <c r="GX18" s="2">
        <f>IFERROR(SUMIFS(Raw!$BX$2:$BX$101, Raw!#REF!, "="&amp;Calculations!$A18, Raw!$BX$2:$BX$101, "&gt;"&amp;0)/COUNTIFS(Raw!#REF!, "="&amp;Calculations!$A18, Raw!$BX$2:$BX$101, "&gt;"&amp;0), 0)</f>
        <v>0</v>
      </c>
      <c r="GY18" s="2">
        <f>IFERROR(SUMIFS(Raw!$BX$2:$BX$101, Raw!#REF!, "="&amp;Calculations!$A18, Raw!$BX$2:$BX$101, "&gt;"&amp;0)/COUNTIFS(Raw!#REF!, "="&amp;Calculations!$A18, Raw!$BX$2:$BX$101, "&gt;"&amp;0), 0)</f>
        <v>0</v>
      </c>
      <c r="GZ18" s="2">
        <f>IFERROR(SUMIFS(Raw!$BX$2:$BX$101, Raw!#REF!, "="&amp;Calculations!$A18, Raw!$BX$2:$BX$101, "&gt;"&amp;0)/COUNTIFS(Raw!#REF!, "="&amp;Calculations!$A18, Raw!$BX$2:$BX$101, "&gt;"&amp;0), 0)</f>
        <v>0</v>
      </c>
      <c r="HA18" s="2">
        <f>IFERROR(SUMIFS(Raw!$BX$2:$BX$101, Raw!#REF!, "="&amp;Calculations!$A18, Raw!$BX$2:$BX$101, "&gt;"&amp;0)/COUNTIFS(Raw!#REF!, "="&amp;Calculations!$A18, Raw!$BX$2:$BX$101, "&gt;"&amp;0), 0)</f>
        <v>0</v>
      </c>
      <c r="HB18" s="2">
        <f>IFERROR(SUMIFS(Raw!$BX$2:$BX$101, Raw!#REF!, "="&amp;Calculations!$A18, Raw!$BX$2:$BX$101, "&gt;"&amp;0)/COUNTIFS(Raw!#REF!, "="&amp;Calculations!$A18, Raw!$BX$2:$BX$101, "&gt;"&amp;0), 0)</f>
        <v>0</v>
      </c>
      <c r="HC18" s="2">
        <f>IFERROR(SUMIFS(Raw!$BX$2:$BX$101, Raw!#REF!, "="&amp;Calculations!$A18, Raw!$BX$2:$BX$101, "&gt;"&amp;0)/COUNTIFS(Raw!#REF!, "="&amp;Calculations!$A18, Raw!$BX$2:$BX$101, "&gt;"&amp;0), 0)</f>
        <v>0</v>
      </c>
      <c r="HD18" s="2">
        <f>IFERROR(SUMIFS(Raw!$BX$2:$BX$101, Raw!#REF!, "="&amp;Calculations!$A18, Raw!$BX$2:$BX$101, "&gt;"&amp;0)/COUNTIFS(Raw!#REF!, "="&amp;Calculations!$A18, Raw!$BX$2:$BX$101, "&gt;"&amp;0), 0)</f>
        <v>0</v>
      </c>
      <c r="HE18" s="2">
        <f>IFERROR(SUMIFS(Raw!$BX$2:$BX$101, Raw!#REF!, "="&amp;Calculations!$A18, Raw!$BX$2:$BX$101, "&gt;"&amp;0)/COUNTIFS(Raw!#REF!, "="&amp;Calculations!$A18, Raw!$BX$2:$BX$101, "&gt;"&amp;0), 0)</f>
        <v>0</v>
      </c>
      <c r="HF18" s="2">
        <f>IFERROR(SUMIFS(Raw!$BX$2:$BX$101, Raw!#REF!, "="&amp;Calculations!$A18, Raw!$BX$2:$BX$101, "&gt;"&amp;0)/COUNTIFS(Raw!#REF!, "="&amp;Calculations!$A18, Raw!$BX$2:$BX$101, "&gt;"&amp;0), 0)</f>
        <v>0</v>
      </c>
      <c r="HG18" s="2">
        <f>IFERROR(SUMIFS(Raw!$BX$2:$BX$101, Raw!#REF!, "="&amp;Calculations!$A18, Raw!$BX$2:$BX$101, "&gt;"&amp;0)/COUNTIFS(Raw!#REF!, "="&amp;Calculations!$A18, Raw!$BX$2:$BX$101, "&gt;"&amp;0), 0)</f>
        <v>0</v>
      </c>
      <c r="HH18" s="2">
        <f>IFERROR(SUMIFS(Raw!$BX$2:$BX$101, Raw!#REF!, "="&amp;Calculations!$A18, Raw!$BX$2:$BX$101, "&gt;"&amp;0)/COUNTIFS(Raw!#REF!, "="&amp;Calculations!$A18, Raw!$BX$2:$BX$101, "&gt;"&amp;0), 0)</f>
        <v>0</v>
      </c>
      <c r="HI18" s="2">
        <f>IFERROR(SUMIFS(Raw!$BX$2:$BX$101, Raw!#REF!, "="&amp;Calculations!$A18, Raw!$BX$2:$BX$101, "&gt;"&amp;0)/COUNTIFS(Raw!#REF!, "="&amp;Calculations!$A18, Raw!$BX$2:$BX$101, "&gt;"&amp;0), 0)</f>
        <v>0</v>
      </c>
      <c r="HJ18" s="2">
        <f>IFERROR(SUMIFS(Raw!$BX$2:$BX$101, Raw!#REF!, "="&amp;Calculations!$A18, Raw!$BX$2:$BX$101, "&gt;"&amp;0)/COUNTIFS(Raw!#REF!, "="&amp;Calculations!$A18, Raw!$BX$2:$BX$101, "&gt;"&amp;0), 0)</f>
        <v>0</v>
      </c>
      <c r="HK18" s="2">
        <f>IFERROR(SUMIFS(Raw!$BX$2:$BX$101, Raw!#REF!, "="&amp;Calculations!$A18, Raw!$BX$2:$BX$101, "&gt;"&amp;0)/COUNTIFS(Raw!#REF!, "="&amp;Calculations!$A18, Raw!$BX$2:$BX$101, "&gt;"&amp;0), 0)</f>
        <v>0</v>
      </c>
      <c r="HL18" s="2">
        <f>IFERROR(SUMIFS(Raw!$BX$2:$BX$101, Raw!#REF!, "="&amp;Calculations!$A18, Raw!$BX$2:$BX$101, "&gt;"&amp;0)/COUNTIFS(Raw!#REF!, "="&amp;Calculations!$A18, Raw!$BX$2:$BX$101, "&gt;"&amp;0), 0)</f>
        <v>0</v>
      </c>
      <c r="HM18" s="2">
        <f>IFERROR(SUMIFS(Raw!$BX$2:$BX$101, Raw!#REF!, "="&amp;Calculations!$A18, Raw!$BX$2:$BX$101, "&gt;"&amp;0)/COUNTIFS(Raw!#REF!, "="&amp;Calculations!$A18, Raw!$BX$2:$BX$101, "&gt;"&amp;0), 0)</f>
        <v>0</v>
      </c>
      <c r="HN18" s="2">
        <f>IFERROR(SUMIFS(Raw!$BX$2:$BX$101, Raw!#REF!, "="&amp;Calculations!$A18, Raw!$BX$2:$BX$101, "&gt;"&amp;0)/COUNTIFS(Raw!#REF!, "="&amp;Calculations!$A18, Raw!$BX$2:$BX$101, "&gt;"&amp;0), 0)</f>
        <v>0</v>
      </c>
      <c r="HO18" s="2">
        <f>IFERROR(SUMIFS(Raw!$BX$2:$BX$101, Raw!#REF!, "="&amp;Calculations!$A18, Raw!$BX$2:$BX$101, "&gt;"&amp;0)/COUNTIFS(Raw!#REF!, "="&amp;Calculations!$A18, Raw!$BX$2:$BX$101, "&gt;"&amp;0), 0)</f>
        <v>0</v>
      </c>
      <c r="HP18" s="2">
        <f>IFERROR(SUMIFS(Raw!$BX$2:$BX$101, Raw!#REF!, "="&amp;Calculations!$A18, Raw!$BX$2:$BX$101, "&gt;"&amp;0)/COUNTIFS(Raw!#REF!, "="&amp;Calculations!$A18, Raw!$BX$2:$BX$101, "&gt;"&amp;0), 0)</f>
        <v>0</v>
      </c>
      <c r="HQ18" s="2">
        <f>IFERROR(SUMIFS(Raw!$BX$2:$BX$101, Raw!#REF!, "="&amp;Calculations!$A18, Raw!$BX$2:$BX$101, "&gt;"&amp;0)/COUNTIFS(Raw!#REF!, "="&amp;Calculations!$A18, Raw!$BX$2:$BX$101, "&gt;"&amp;0), 0)</f>
        <v>0</v>
      </c>
      <c r="HR18" s="2">
        <f>IFERROR(SUMIFS(Raw!$BX$2:$BX$101, Raw!#REF!, "="&amp;Calculations!$A18, Raw!$BX$2:$BX$101, "&gt;"&amp;0)/COUNTIFS(Raw!#REF!, "="&amp;Calculations!$A18, Raw!$BX$2:$BX$101, "&gt;"&amp;0), 0)</f>
        <v>0</v>
      </c>
      <c r="HS18" s="2">
        <f>IFERROR(SUMIFS(Raw!$BX$2:$BX$101, Raw!#REF!, "="&amp;Calculations!$A18, Raw!$BX$2:$BX$101, "&gt;"&amp;0)/COUNTIFS(Raw!#REF!, "="&amp;Calculations!$A18, Raw!$BX$2:$BX$101, "&gt;"&amp;0), 0)</f>
        <v>0</v>
      </c>
      <c r="HT18" s="2">
        <f>IFERROR(SUMIFS(Raw!$BX$2:$BX$101, Raw!#REF!, "="&amp;Calculations!$A18, Raw!$BX$2:$BX$101, "&gt;"&amp;0)/COUNTIFS(Raw!#REF!, "="&amp;Calculations!$A18, Raw!$BX$2:$BX$101, "&gt;"&amp;0), 0)</f>
        <v>0</v>
      </c>
      <c r="HU18" s="2">
        <f>IFERROR(SUMIFS(Raw!$BX$2:$BX$101, Raw!#REF!, "="&amp;Calculations!$A18, Raw!$BX$2:$BX$101, "&gt;"&amp;0)/COUNTIFS(Raw!#REF!, "="&amp;Calculations!$A18, Raw!$BX$2:$BX$101, "&gt;"&amp;0), 0)</f>
        <v>0</v>
      </c>
      <c r="HV18" s="2">
        <f>IFERROR(SUMIFS(Raw!$BX$2:$BX$101, Raw!#REF!, "="&amp;Calculations!$A18, Raw!$BX$2:$BX$101, "&gt;"&amp;0)/COUNTIFS(Raw!#REF!, "="&amp;Calculations!$A18, Raw!$BX$2:$BX$101, "&gt;"&amp;0), 0)</f>
        <v>0</v>
      </c>
      <c r="HW18" s="2">
        <f>IFERROR(SUMIFS(Raw!$BX$2:$BX$101, Raw!#REF!, "="&amp;Calculations!$A18, Raw!$BX$2:$BX$101, "&gt;"&amp;0)/COUNTIFS(Raw!#REF!, "="&amp;Calculations!$A18, Raw!$BX$2:$BX$101, "&gt;"&amp;0), 0)</f>
        <v>0</v>
      </c>
      <c r="HX18" s="2">
        <f>IFERROR(SUMIFS(Raw!$BX$2:$BX$101, Raw!#REF!, "="&amp;Calculations!$A18, Raw!$BX$2:$BX$101, "&gt;"&amp;0)/COUNTIFS(Raw!#REF!, "="&amp;Calculations!$A18, Raw!$BX$2:$BX$101, "&gt;"&amp;0), 0)</f>
        <v>0</v>
      </c>
      <c r="HY18" s="2">
        <f>IFERROR(SUMIFS(Raw!$BX$2:$BX$101, Raw!#REF!, "="&amp;Calculations!$A18, Raw!$BX$2:$BX$101, "&gt;"&amp;0)/COUNTIFS(Raw!#REF!, "="&amp;Calculations!$A18, Raw!$BX$2:$BX$101, "&gt;"&amp;0), 0)</f>
        <v>0</v>
      </c>
      <c r="HZ18" s="2">
        <f>IFERROR(SUMIFS(Raw!$BX$2:$BX$101, Raw!#REF!, "="&amp;Calculations!$A18, Raw!$BX$2:$BX$101, "&gt;"&amp;0)/COUNTIFS(Raw!#REF!, "="&amp;Calculations!$A18, Raw!$BX$2:$BX$101, "&gt;"&amp;0), 0)</f>
        <v>0</v>
      </c>
      <c r="IA18" s="2">
        <f>IFERROR(SUMIFS(Raw!$BX$2:$BX$101, Raw!#REF!, "="&amp;Calculations!$A18, Raw!$BX$2:$BX$101, "&gt;"&amp;0)/COUNTIFS(Raw!#REF!, "="&amp;Calculations!$A18, Raw!$BX$2:$BX$101, "&gt;"&amp;0), 0)</f>
        <v>0</v>
      </c>
      <c r="IB18" s="2">
        <f>IFERROR(SUMIFS(Raw!$BX$2:$BX$101, Raw!BN$2:BN$101, "="&amp;Calculations!$A18, Raw!$BX$2:$BX$101, "&gt;"&amp;0)/COUNTIFS(Raw!BN$2:BN$101, "="&amp;Calculations!$A18, Raw!$BX$2:$BX$101, "&gt;"&amp;0), 0)</f>
        <v>0</v>
      </c>
      <c r="IC18" s="2">
        <f>IFERROR(SUMIFS(Raw!$BX$2:$BX$101, Raw!BO$2:BO$101, "="&amp;Calculations!$A18, Raw!$BX$2:$BX$101, "&gt;"&amp;0)/COUNTIFS(Raw!BO$2:BO$101, "="&amp;Calculations!$A18, Raw!$BX$2:$BX$101, "&gt;"&amp;0), 0)</f>
        <v>0</v>
      </c>
      <c r="ID18" s="2">
        <f>IFERROR(SUMIFS(Raw!$BX$2:$BX$101, Raw!BP$2:BP$101, "="&amp;Calculations!$A18, Raw!$BX$2:$BX$101, "&gt;"&amp;0)/COUNTIFS(Raw!BP$2:BP$101, "="&amp;Calculations!$A18, Raw!$BX$2:$BX$101, "&gt;"&amp;0), 0)</f>
        <v>0</v>
      </c>
      <c r="IE18" s="2">
        <f>IFERROR(SUMIFS(Raw!$BX$2:$BX$101, Raw!BQ$2:BQ$101, "="&amp;Calculations!$A18, Raw!$BX$2:$BX$101, "&gt;"&amp;0)/COUNTIFS(Raw!BQ$2:BQ$101, "="&amp;Calculations!$A18, Raw!$BX$2:$BX$101, "&gt;"&amp;0), 0)</f>
        <v>0</v>
      </c>
      <c r="IF18" s="2">
        <f>IFERROR(SUMIFS(Raw!$BX$2:$BX$101, Raw!BR$2:BR$101, "="&amp;Calculations!$A18, Raw!$BX$2:$BX$101, "&gt;"&amp;0)/COUNTIFS(Raw!BR$2:BR$101, "="&amp;Calculations!$A18, Raw!$BX$2:$BX$101, "&gt;"&amp;0), 0)</f>
        <v>0</v>
      </c>
      <c r="IG18" s="2">
        <f>IFERROR(SUMIFS(Raw!$BX$2:$BX$101, Raw!BS$2:BS$101, "="&amp;Calculations!$A18, Raw!$BX$2:$BX$101, "&gt;"&amp;0)/COUNTIFS(Raw!BS$2:BS$101, "="&amp;Calculations!$A18, Raw!$BX$2:$BX$101, "&gt;"&amp;0), 0)</f>
        <v>0</v>
      </c>
      <c r="IH18" s="2">
        <f>IFERROR(SUMIFS(Raw!$BX$2:$BX$101, Raw!BT$2:BT$101, "="&amp;Calculations!$A18, Raw!$BX$2:$BX$101, "&gt;"&amp;0)/COUNTIFS(Raw!BT$2:BT$101, "="&amp;Calculations!$A18, Raw!$BX$2:$BX$101, "&gt;"&amp;0), 0)</f>
        <v>0</v>
      </c>
      <c r="II18" s="2">
        <f>IFERROR(SUMIFS(Raw!$BX$2:$BX$101, Raw!BU$2:BU$101, "="&amp;Calculations!$A18, Raw!$BX$2:$BX$101, "&gt;"&amp;0)/COUNTIFS(Raw!BU$2:BU$101, "="&amp;Calculations!$A18, Raw!$BX$2:$BX$101, "&gt;"&amp;0), 0)</f>
        <v>0</v>
      </c>
      <c r="IM18">
        <v>0</v>
      </c>
    </row>
    <row r="22" spans="1:247" x14ac:dyDescent="0.25">
      <c r="A22" t="s">
        <v>127</v>
      </c>
      <c r="B22">
        <v>5</v>
      </c>
      <c r="C22" t="s">
        <v>147</v>
      </c>
    </row>
    <row r="23" spans="1:247" x14ac:dyDescent="0.25">
      <c r="B23">
        <v>4</v>
      </c>
      <c r="C23" t="s">
        <v>148</v>
      </c>
    </row>
    <row r="24" spans="1:247" x14ac:dyDescent="0.25">
      <c r="B24">
        <v>3</v>
      </c>
      <c r="C24" t="s">
        <v>142</v>
      </c>
    </row>
    <row r="25" spans="1:247" x14ac:dyDescent="0.25">
      <c r="B25">
        <v>2</v>
      </c>
      <c r="C25" t="s">
        <v>149</v>
      </c>
    </row>
    <row r="26" spans="1:247" x14ac:dyDescent="0.25">
      <c r="B26">
        <v>1</v>
      </c>
      <c r="C26" t="s">
        <v>150</v>
      </c>
    </row>
    <row r="27" spans="1:247" x14ac:dyDescent="0.25">
      <c r="A27" s="22" t="s">
        <v>128</v>
      </c>
      <c r="B27" s="22">
        <v>5</v>
      </c>
      <c r="C27" t="s">
        <v>151</v>
      </c>
    </row>
    <row r="28" spans="1:247" x14ac:dyDescent="0.25">
      <c r="A28" s="22"/>
      <c r="B28" s="22">
        <v>4</v>
      </c>
      <c r="C28" t="s">
        <v>152</v>
      </c>
    </row>
    <row r="29" spans="1:247" x14ac:dyDescent="0.25">
      <c r="A29" s="22"/>
      <c r="B29" s="22">
        <v>3</v>
      </c>
      <c r="C29" t="s">
        <v>142</v>
      </c>
    </row>
    <row r="30" spans="1:247" x14ac:dyDescent="0.25">
      <c r="A30" s="22"/>
      <c r="B30" s="22">
        <v>2</v>
      </c>
      <c r="C30" t="s">
        <v>153</v>
      </c>
    </row>
    <row r="31" spans="1:247" x14ac:dyDescent="0.25">
      <c r="A31" s="22"/>
      <c r="B31" s="22">
        <v>1</v>
      </c>
      <c r="C31" t="s">
        <v>154</v>
      </c>
    </row>
    <row r="32" spans="1:247" x14ac:dyDescent="0.25">
      <c r="A32" t="s">
        <v>129</v>
      </c>
      <c r="B32">
        <v>5</v>
      </c>
      <c r="C32" t="s">
        <v>155</v>
      </c>
    </row>
    <row r="33" spans="1:3" x14ac:dyDescent="0.25">
      <c r="B33">
        <v>4</v>
      </c>
      <c r="C33" t="s">
        <v>156</v>
      </c>
    </row>
    <row r="34" spans="1:3" x14ac:dyDescent="0.25">
      <c r="B34">
        <v>3</v>
      </c>
      <c r="C34" t="s">
        <v>142</v>
      </c>
    </row>
    <row r="35" spans="1:3" x14ac:dyDescent="0.25">
      <c r="B35">
        <v>2</v>
      </c>
      <c r="C35" t="s">
        <v>153</v>
      </c>
    </row>
    <row r="36" spans="1:3" x14ac:dyDescent="0.25">
      <c r="B36">
        <v>1</v>
      </c>
      <c r="C36" t="s">
        <v>157</v>
      </c>
    </row>
    <row r="37" spans="1:3" x14ac:dyDescent="0.25">
      <c r="A37" t="s">
        <v>130</v>
      </c>
      <c r="B37">
        <v>5</v>
      </c>
      <c r="C37" t="s">
        <v>158</v>
      </c>
    </row>
    <row r="38" spans="1:3" x14ac:dyDescent="0.25">
      <c r="B38">
        <v>4</v>
      </c>
      <c r="C38" t="s">
        <v>159</v>
      </c>
    </row>
    <row r="39" spans="1:3" x14ac:dyDescent="0.25">
      <c r="B39">
        <v>3</v>
      </c>
      <c r="C39" t="s">
        <v>142</v>
      </c>
    </row>
    <row r="40" spans="1:3" x14ac:dyDescent="0.25">
      <c r="B40">
        <v>2</v>
      </c>
      <c r="C40" t="s">
        <v>160</v>
      </c>
    </row>
    <row r="41" spans="1:3" x14ac:dyDescent="0.25">
      <c r="B41">
        <v>1</v>
      </c>
      <c r="C41" t="s">
        <v>161</v>
      </c>
    </row>
    <row r="42" spans="1:3" x14ac:dyDescent="0.25">
      <c r="A42" t="s">
        <v>131</v>
      </c>
      <c r="B42">
        <v>5</v>
      </c>
      <c r="C42" t="s">
        <v>162</v>
      </c>
    </row>
    <row r="43" spans="1:3" x14ac:dyDescent="0.25">
      <c r="B43">
        <v>4</v>
      </c>
      <c r="C43" t="s">
        <v>163</v>
      </c>
    </row>
    <row r="44" spans="1:3" x14ac:dyDescent="0.25">
      <c r="B44">
        <v>3</v>
      </c>
      <c r="C44" t="s">
        <v>142</v>
      </c>
    </row>
    <row r="45" spans="1:3" x14ac:dyDescent="0.25">
      <c r="B45">
        <v>2</v>
      </c>
      <c r="C45" t="s">
        <v>153</v>
      </c>
    </row>
    <row r="46" spans="1:3" x14ac:dyDescent="0.25">
      <c r="B46">
        <v>1</v>
      </c>
      <c r="C46" t="s">
        <v>157</v>
      </c>
    </row>
    <row r="47" spans="1:3" x14ac:dyDescent="0.25">
      <c r="A47" t="s">
        <v>132</v>
      </c>
      <c r="B47">
        <v>5</v>
      </c>
      <c r="C47" s="22" t="s">
        <v>155</v>
      </c>
    </row>
    <row r="48" spans="1:3" x14ac:dyDescent="0.25">
      <c r="B48">
        <v>4</v>
      </c>
      <c r="C48" s="22" t="s">
        <v>156</v>
      </c>
    </row>
    <row r="49" spans="1:3" x14ac:dyDescent="0.25">
      <c r="B49">
        <v>3</v>
      </c>
      <c r="C49" s="22" t="s">
        <v>142</v>
      </c>
    </row>
    <row r="50" spans="1:3" x14ac:dyDescent="0.25">
      <c r="B50">
        <v>2</v>
      </c>
      <c r="C50" s="22" t="s">
        <v>153</v>
      </c>
    </row>
    <row r="51" spans="1:3" x14ac:dyDescent="0.25">
      <c r="B51">
        <v>1</v>
      </c>
      <c r="C51" s="22" t="s">
        <v>157</v>
      </c>
    </row>
    <row r="52" spans="1:3" x14ac:dyDescent="0.25">
      <c r="A52" t="s">
        <v>133</v>
      </c>
      <c r="B52">
        <v>5</v>
      </c>
      <c r="C52" t="s">
        <v>164</v>
      </c>
    </row>
    <row r="53" spans="1:3" x14ac:dyDescent="0.25">
      <c r="B53">
        <v>4</v>
      </c>
      <c r="C53" t="s">
        <v>165</v>
      </c>
    </row>
    <row r="54" spans="1:3" x14ac:dyDescent="0.25">
      <c r="B54">
        <v>3</v>
      </c>
      <c r="C54" t="s">
        <v>142</v>
      </c>
    </row>
    <row r="55" spans="1:3" x14ac:dyDescent="0.25">
      <c r="B55">
        <v>2</v>
      </c>
      <c r="C55" t="s">
        <v>166</v>
      </c>
    </row>
    <row r="56" spans="1:3" x14ac:dyDescent="0.25">
      <c r="B56">
        <v>1</v>
      </c>
      <c r="C56" t="s">
        <v>167</v>
      </c>
    </row>
    <row r="57" spans="1:3" x14ac:dyDescent="0.25">
      <c r="A57" t="s">
        <v>134</v>
      </c>
      <c r="B57">
        <v>5</v>
      </c>
      <c r="C57" t="s">
        <v>168</v>
      </c>
    </row>
    <row r="58" spans="1:3" x14ac:dyDescent="0.25">
      <c r="B58">
        <v>4</v>
      </c>
      <c r="C58" t="s">
        <v>169</v>
      </c>
    </row>
    <row r="59" spans="1:3" x14ac:dyDescent="0.25">
      <c r="B59">
        <v>3</v>
      </c>
      <c r="C59" t="s">
        <v>142</v>
      </c>
    </row>
    <row r="60" spans="1:3" x14ac:dyDescent="0.25">
      <c r="B60">
        <v>2</v>
      </c>
      <c r="C60" t="s">
        <v>170</v>
      </c>
    </row>
    <row r="61" spans="1:3" x14ac:dyDescent="0.25">
      <c r="B61" s="25">
        <v>1</v>
      </c>
      <c r="C61" t="s">
        <v>171</v>
      </c>
    </row>
    <row r="62" spans="1:3" x14ac:dyDescent="0.25">
      <c r="A62" t="s">
        <v>135</v>
      </c>
      <c r="B62">
        <v>5</v>
      </c>
      <c r="C62" t="s">
        <v>172</v>
      </c>
    </row>
    <row r="63" spans="1:3" x14ac:dyDescent="0.25">
      <c r="B63">
        <v>4</v>
      </c>
      <c r="C63" t="s">
        <v>163</v>
      </c>
    </row>
    <row r="64" spans="1:3" x14ac:dyDescent="0.25">
      <c r="B64">
        <v>3</v>
      </c>
      <c r="C64" t="s">
        <v>142</v>
      </c>
    </row>
    <row r="65" spans="1:5" x14ac:dyDescent="0.25">
      <c r="B65">
        <v>2</v>
      </c>
      <c r="C65" t="s">
        <v>146</v>
      </c>
    </row>
    <row r="66" spans="1:5" x14ac:dyDescent="0.25">
      <c r="B66">
        <v>1</v>
      </c>
      <c r="C66" t="s">
        <v>145</v>
      </c>
    </row>
    <row r="67" spans="1:5" x14ac:dyDescent="0.25">
      <c r="A67" t="s">
        <v>136</v>
      </c>
      <c r="B67">
        <v>5</v>
      </c>
      <c r="C67" t="s">
        <v>144</v>
      </c>
    </row>
    <row r="68" spans="1:5" x14ac:dyDescent="0.25">
      <c r="B68">
        <v>4</v>
      </c>
      <c r="C68" t="s">
        <v>143</v>
      </c>
    </row>
    <row r="69" spans="1:5" x14ac:dyDescent="0.25">
      <c r="B69">
        <v>3</v>
      </c>
      <c r="C69" t="s">
        <v>142</v>
      </c>
    </row>
    <row r="70" spans="1:5" x14ac:dyDescent="0.25">
      <c r="B70">
        <v>2</v>
      </c>
      <c r="C70" t="s">
        <v>141</v>
      </c>
    </row>
    <row r="71" spans="1:5" x14ac:dyDescent="0.25">
      <c r="B71">
        <v>1</v>
      </c>
      <c r="C71" t="s">
        <v>140</v>
      </c>
    </row>
    <row r="72" spans="1:5" x14ac:dyDescent="0.25">
      <c r="A72" s="26"/>
      <c r="B72" s="26"/>
      <c r="C72" s="26"/>
      <c r="D72" s="26"/>
      <c r="E72" s="26"/>
    </row>
    <row r="73" spans="1:5" x14ac:dyDescent="0.25">
      <c r="A73" s="31" t="s">
        <v>173</v>
      </c>
      <c r="B73" s="32">
        <v>1</v>
      </c>
      <c r="C73" s="32" t="s">
        <v>182</v>
      </c>
      <c r="D73" s="31"/>
      <c r="E73" s="31"/>
    </row>
    <row r="74" spans="1:5" x14ac:dyDescent="0.25">
      <c r="B74" s="32">
        <v>2</v>
      </c>
      <c r="C74" s="32" t="s">
        <v>183</v>
      </c>
      <c r="D74" s="31"/>
      <c r="E74" s="31"/>
    </row>
    <row r="75" spans="1:5" x14ac:dyDescent="0.25">
      <c r="B75" s="32">
        <v>3</v>
      </c>
      <c r="C75" s="32" t="s">
        <v>184</v>
      </c>
      <c r="D75" s="31"/>
      <c r="E75" s="31"/>
    </row>
    <row r="76" spans="1:5" x14ac:dyDescent="0.25">
      <c r="B76" s="32">
        <v>4</v>
      </c>
      <c r="C76" s="32" t="s">
        <v>185</v>
      </c>
      <c r="D76" s="31"/>
      <c r="E76" s="31"/>
    </row>
    <row r="77" spans="1:5" x14ac:dyDescent="0.25">
      <c r="B77" s="32">
        <v>5</v>
      </c>
      <c r="C77" s="32" t="s">
        <v>186</v>
      </c>
      <c r="D77" s="31"/>
      <c r="E77" s="31"/>
    </row>
    <row r="78" spans="1:5" x14ac:dyDescent="0.25">
      <c r="A78" s="31" t="s">
        <v>174</v>
      </c>
      <c r="B78" s="32">
        <v>1</v>
      </c>
      <c r="C78" s="32" t="s">
        <v>182</v>
      </c>
      <c r="D78" s="31"/>
      <c r="E78" s="31"/>
    </row>
    <row r="79" spans="1:5" x14ac:dyDescent="0.25">
      <c r="B79" s="32">
        <v>2</v>
      </c>
      <c r="C79" s="32" t="s">
        <v>184</v>
      </c>
      <c r="D79" s="31"/>
      <c r="E79" s="31"/>
    </row>
    <row r="80" spans="1:5" x14ac:dyDescent="0.25">
      <c r="B80" s="32">
        <v>3</v>
      </c>
      <c r="C80" s="32" t="s">
        <v>187</v>
      </c>
      <c r="D80" s="31"/>
      <c r="E80" s="31"/>
    </row>
    <row r="81" spans="1:5" x14ac:dyDescent="0.25">
      <c r="B81" s="32">
        <v>4</v>
      </c>
      <c r="C81" s="32" t="s">
        <v>186</v>
      </c>
      <c r="D81" s="26"/>
      <c r="E81" s="26"/>
    </row>
    <row r="82" spans="1:5" x14ac:dyDescent="0.25">
      <c r="A82" s="31" t="s">
        <v>175</v>
      </c>
      <c r="B82" s="32">
        <v>1</v>
      </c>
      <c r="C82" s="32" t="s">
        <v>182</v>
      </c>
      <c r="D82" s="26"/>
      <c r="E82" s="26"/>
    </row>
    <row r="83" spans="1:5" x14ac:dyDescent="0.25">
      <c r="B83" s="32">
        <v>2</v>
      </c>
      <c r="C83" s="32" t="s">
        <v>188</v>
      </c>
      <c r="D83" s="26"/>
      <c r="E83" s="26"/>
    </row>
    <row r="84" spans="1:5" x14ac:dyDescent="0.25">
      <c r="B84" s="32">
        <v>3</v>
      </c>
      <c r="C84" s="32" t="s">
        <v>189</v>
      </c>
    </row>
    <row r="85" spans="1:5" x14ac:dyDescent="0.25">
      <c r="A85" s="31" t="s">
        <v>176</v>
      </c>
      <c r="B85" s="32">
        <v>1</v>
      </c>
      <c r="C85" s="32" t="s">
        <v>190</v>
      </c>
    </row>
    <row r="86" spans="1:5" x14ac:dyDescent="0.25">
      <c r="B86" s="32">
        <v>2</v>
      </c>
      <c r="C86" s="32" t="s">
        <v>191</v>
      </c>
    </row>
    <row r="87" spans="1:5" x14ac:dyDescent="0.25">
      <c r="B87" s="32">
        <v>3</v>
      </c>
      <c r="C87" s="34" t="s">
        <v>192</v>
      </c>
    </row>
    <row r="88" spans="1:5" x14ac:dyDescent="0.25">
      <c r="B88" s="32">
        <v>4</v>
      </c>
      <c r="C88" s="34" t="s">
        <v>193</v>
      </c>
    </row>
    <row r="89" spans="1:5" x14ac:dyDescent="0.25">
      <c r="B89" s="32">
        <v>5</v>
      </c>
      <c r="C89" s="34" t="s">
        <v>194</v>
      </c>
    </row>
    <row r="90" spans="1:5" x14ac:dyDescent="0.25">
      <c r="B90" s="32">
        <v>6</v>
      </c>
      <c r="C90" s="34" t="s">
        <v>195</v>
      </c>
    </row>
    <row r="91" spans="1:5" x14ac:dyDescent="0.25">
      <c r="A91" s="31" t="s">
        <v>177</v>
      </c>
      <c r="B91" s="32">
        <v>1</v>
      </c>
      <c r="C91" s="34" t="s">
        <v>194</v>
      </c>
    </row>
    <row r="92" spans="1:5" x14ac:dyDescent="0.25">
      <c r="B92" s="32">
        <v>2</v>
      </c>
      <c r="C92" s="34" t="s">
        <v>196</v>
      </c>
    </row>
    <row r="93" spans="1:5" x14ac:dyDescent="0.25">
      <c r="B93" s="32">
        <v>3</v>
      </c>
      <c r="C93" s="34" t="s">
        <v>197</v>
      </c>
    </row>
    <row r="94" spans="1:5" x14ac:dyDescent="0.25">
      <c r="B94" s="32">
        <v>4</v>
      </c>
      <c r="C94" s="34" t="s">
        <v>195</v>
      </c>
    </row>
    <row r="95" spans="1:5" x14ac:dyDescent="0.25">
      <c r="A95" s="31" t="s">
        <v>178</v>
      </c>
      <c r="B95" s="32">
        <v>1</v>
      </c>
      <c r="C95" s="33" t="s">
        <v>182</v>
      </c>
    </row>
    <row r="96" spans="1:5" x14ac:dyDescent="0.25">
      <c r="B96" s="32">
        <v>2</v>
      </c>
      <c r="C96" s="33" t="s">
        <v>198</v>
      </c>
    </row>
    <row r="97" spans="1:3" x14ac:dyDescent="0.25">
      <c r="B97" s="32">
        <v>3</v>
      </c>
      <c r="C97" s="33" t="s">
        <v>199</v>
      </c>
    </row>
    <row r="98" spans="1:3" x14ac:dyDescent="0.25">
      <c r="A98" s="31" t="s">
        <v>179</v>
      </c>
      <c r="B98" s="32">
        <v>1</v>
      </c>
      <c r="C98" s="33" t="s">
        <v>200</v>
      </c>
    </row>
    <row r="99" spans="1:3" x14ac:dyDescent="0.25">
      <c r="B99" s="32">
        <v>2</v>
      </c>
      <c r="C99" s="33" t="s">
        <v>203</v>
      </c>
    </row>
    <row r="100" spans="1:3" x14ac:dyDescent="0.25">
      <c r="B100" s="32">
        <v>3</v>
      </c>
      <c r="C100" s="33" t="s">
        <v>201</v>
      </c>
    </row>
    <row r="101" spans="1:3" x14ac:dyDescent="0.25">
      <c r="B101" s="32">
        <v>4</v>
      </c>
      <c r="C101" s="33" t="s">
        <v>202</v>
      </c>
    </row>
    <row r="102" spans="1:3" x14ac:dyDescent="0.25">
      <c r="A102" s="31" t="s">
        <v>180</v>
      </c>
      <c r="B102" s="32">
        <v>1</v>
      </c>
      <c r="C102" s="33" t="s">
        <v>200</v>
      </c>
    </row>
    <row r="103" spans="1:3" x14ac:dyDescent="0.25">
      <c r="B103" s="32">
        <v>2</v>
      </c>
      <c r="C103" s="33" t="s">
        <v>204</v>
      </c>
    </row>
    <row r="104" spans="1:3" x14ac:dyDescent="0.25">
      <c r="B104" s="32">
        <v>3</v>
      </c>
      <c r="C104" s="33" t="s">
        <v>203</v>
      </c>
    </row>
  </sheetData>
  <mergeCells count="18">
    <mergeCell ref="BO1:CA1"/>
    <mergeCell ref="B1:N1"/>
    <mergeCell ref="O1:AA1"/>
    <mergeCell ref="AB1:AN1"/>
    <mergeCell ref="AO1:BA1"/>
    <mergeCell ref="BB1:BN1"/>
    <mergeCell ref="HO1:I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133"/>
  <sheetViews>
    <sheetView topLeftCell="A5" zoomScale="70" zoomScaleNormal="70" workbookViewId="0">
      <selection activeCell="BY9" sqref="BY9"/>
    </sheetView>
  </sheetViews>
  <sheetFormatPr defaultRowHeight="15" x14ac:dyDescent="0.25"/>
  <cols>
    <col min="1" max="1" width="6.42578125" style="45" customWidth="1"/>
    <col min="2" max="2" width="8.140625" customWidth="1"/>
    <col min="3" max="3" width="5" bestFit="1" customWidth="1"/>
    <col min="4" max="4" width="4.28515625" bestFit="1" customWidth="1"/>
    <col min="5" max="5" width="3.28515625" bestFit="1" customWidth="1"/>
    <col min="6" max="6" width="3.42578125" bestFit="1" customWidth="1"/>
    <col min="7" max="7" width="3.28515625" bestFit="1" customWidth="1"/>
    <col min="8" max="8" width="3.5703125" bestFit="1" customWidth="1"/>
    <col min="9" max="9" width="4.85546875" bestFit="1" customWidth="1"/>
    <col min="10" max="10" width="4" bestFit="1" customWidth="1"/>
    <col min="11" max="11" width="3.85546875" bestFit="1" customWidth="1"/>
    <col min="12" max="12" width="4.140625" bestFit="1" customWidth="1"/>
    <col min="13" max="13" width="4" bestFit="1" customWidth="1"/>
    <col min="14" max="14" width="3.28515625" bestFit="1" customWidth="1"/>
    <col min="15" max="15" width="2.85546875" bestFit="1" customWidth="1"/>
    <col min="16" max="16" width="9.28515625" customWidth="1"/>
    <col min="17" max="17" width="4.28515625" bestFit="1" customWidth="1"/>
    <col min="18" max="18" width="3.28515625" bestFit="1" customWidth="1"/>
    <col min="19" max="19" width="3.42578125" bestFit="1" customWidth="1"/>
    <col min="20" max="20" width="3.28515625" bestFit="1" customWidth="1"/>
    <col min="21" max="21" width="3.5703125" bestFit="1" customWidth="1"/>
    <col min="22" max="22" width="4.85546875" bestFit="1" customWidth="1"/>
    <col min="23" max="23" width="4" bestFit="1" customWidth="1"/>
    <col min="24" max="24" width="3.85546875" bestFit="1" customWidth="1"/>
    <col min="25" max="25" width="4.140625" bestFit="1" customWidth="1"/>
    <col min="26" max="26" width="4" bestFit="1" customWidth="1"/>
    <col min="27" max="27" width="3.28515625" bestFit="1" customWidth="1"/>
    <col min="28" max="28" width="8.42578125" customWidth="1"/>
    <col min="29" max="29" width="5" bestFit="1" customWidth="1"/>
    <col min="30" max="30" width="4.28515625" bestFit="1" customWidth="1"/>
    <col min="31" max="31" width="3.28515625" bestFit="1" customWidth="1"/>
    <col min="32" max="32" width="3.42578125" bestFit="1" customWidth="1"/>
    <col min="33" max="33" width="3.28515625" bestFit="1" customWidth="1"/>
    <col min="34" max="34" width="3.5703125" bestFit="1" customWidth="1"/>
    <col min="35" max="35" width="4.85546875" bestFit="1" customWidth="1"/>
    <col min="36" max="36" width="4" bestFit="1" customWidth="1"/>
    <col min="37" max="37" width="3.85546875" bestFit="1" customWidth="1"/>
    <col min="38" max="38" width="4.140625" bestFit="1" customWidth="1"/>
    <col min="39" max="39" width="4" bestFit="1" customWidth="1"/>
    <col min="40" max="40" width="10" customWidth="1"/>
    <col min="41" max="41" width="2.85546875" bestFit="1" customWidth="1"/>
    <col min="42" max="42" width="5" bestFit="1" customWidth="1"/>
    <col min="43" max="43" width="4.28515625" bestFit="1" customWidth="1"/>
    <col min="44" max="44" width="3.28515625" bestFit="1" customWidth="1"/>
    <col min="45" max="45" width="3.42578125" bestFit="1" customWidth="1"/>
    <col min="46" max="46" width="3.28515625" bestFit="1" customWidth="1"/>
    <col min="47" max="47" width="3.5703125" bestFit="1" customWidth="1"/>
    <col min="48" max="48" width="4.85546875" bestFit="1" customWidth="1"/>
    <col min="49" max="49" width="4" bestFit="1" customWidth="1"/>
    <col min="50" max="50" width="3.85546875" bestFit="1" customWidth="1"/>
    <col min="51" max="51" width="4.140625" bestFit="1" customWidth="1"/>
    <col min="52" max="52" width="10" customWidth="1"/>
    <col min="53" max="53" width="3.28515625" bestFit="1" customWidth="1"/>
    <col min="54" max="54" width="2.85546875" bestFit="1" customWidth="1"/>
    <col min="55" max="55" width="5" bestFit="1" customWidth="1"/>
    <col min="56" max="56" width="4.28515625" bestFit="1" customWidth="1"/>
    <col min="57" max="57" width="3.28515625" bestFit="1" customWidth="1"/>
    <col min="58" max="58" width="3.42578125" bestFit="1" customWidth="1"/>
    <col min="59" max="59" width="3.28515625" bestFit="1" customWidth="1"/>
    <col min="60" max="60" width="3.5703125" bestFit="1" customWidth="1"/>
    <col min="61" max="61" width="4.85546875" bestFit="1" customWidth="1"/>
    <col min="62" max="62" width="4" bestFit="1" customWidth="1"/>
    <col min="63" max="63" width="3.85546875" bestFit="1" customWidth="1"/>
    <col min="64" max="64" width="4.140625" bestFit="1" customWidth="1"/>
    <col min="65" max="65" width="4" bestFit="1" customWidth="1"/>
    <col min="66" max="66" width="3.28515625" bestFit="1" customWidth="1"/>
    <col min="67" max="67" width="2.85546875" bestFit="1" customWidth="1"/>
    <col min="68" max="68" width="5" bestFit="1" customWidth="1"/>
    <col min="69" max="69" width="4.28515625" bestFit="1" customWidth="1"/>
    <col min="70" max="70" width="3.28515625" bestFit="1" customWidth="1"/>
    <col min="71" max="71" width="3.42578125" bestFit="1" customWidth="1"/>
    <col min="72" max="72" width="3.28515625" bestFit="1" customWidth="1"/>
    <col min="73" max="73" width="3.5703125" bestFit="1" customWidth="1"/>
    <col min="74" max="74" width="4.85546875" bestFit="1" customWidth="1"/>
    <col min="75" max="75" width="4" bestFit="1" customWidth="1"/>
    <col min="76" max="76" width="3.85546875" bestFit="1" customWidth="1"/>
    <col min="77" max="77" width="4.140625" bestFit="1" customWidth="1"/>
    <col min="78" max="78" width="4" bestFit="1" customWidth="1"/>
    <col min="79" max="79" width="3.28515625" bestFit="1" customWidth="1"/>
    <col min="80" max="80" width="2.85546875" bestFit="1" customWidth="1"/>
    <col min="81" max="81" width="5" bestFit="1" customWidth="1"/>
    <col min="82" max="82" width="4.28515625" bestFit="1" customWidth="1"/>
    <col min="83" max="83" width="3.28515625" bestFit="1" customWidth="1"/>
    <col min="84" max="84" width="3.42578125" bestFit="1" customWidth="1"/>
    <col min="85" max="85" width="3.28515625" bestFit="1" customWidth="1"/>
    <col min="86" max="86" width="3.5703125" bestFit="1" customWidth="1"/>
    <col min="87" max="87" width="4.85546875" bestFit="1" customWidth="1"/>
    <col min="88" max="88" width="4" bestFit="1" customWidth="1"/>
    <col min="89" max="89" width="3.85546875" bestFit="1" customWidth="1"/>
    <col min="90" max="90" width="4.140625" bestFit="1" customWidth="1"/>
    <col min="91" max="91" width="4" bestFit="1" customWidth="1"/>
    <col min="92" max="92" width="3.28515625" bestFit="1" customWidth="1"/>
    <col min="93" max="93" width="2.85546875" bestFit="1" customWidth="1"/>
    <col min="94" max="94" width="5" bestFit="1" customWidth="1"/>
    <col min="95" max="95" width="4.28515625" bestFit="1" customWidth="1"/>
    <col min="96" max="96" width="3.28515625" bestFit="1" customWidth="1"/>
    <col min="97" max="97" width="3.42578125" bestFit="1" customWidth="1"/>
    <col min="98" max="98" width="3.28515625" bestFit="1" customWidth="1"/>
    <col min="99" max="99" width="3.5703125" bestFit="1" customWidth="1"/>
    <col min="100" max="100" width="4.85546875" bestFit="1" customWidth="1"/>
    <col min="101" max="101" width="4" bestFit="1" customWidth="1"/>
    <col min="102" max="102" width="3.85546875" bestFit="1" customWidth="1"/>
    <col min="103" max="103" width="4.140625" bestFit="1" customWidth="1"/>
    <col min="104" max="104" width="4" bestFit="1" customWidth="1"/>
    <col min="105" max="105" width="3.28515625" bestFit="1" customWidth="1"/>
    <col min="106" max="106" width="2.85546875" bestFit="1" customWidth="1"/>
    <col min="107" max="107" width="5" bestFit="1" customWidth="1"/>
    <col min="108" max="108" width="4.28515625" bestFit="1" customWidth="1"/>
    <col min="109" max="109" width="3.28515625" bestFit="1" customWidth="1"/>
    <col min="110" max="110" width="3.42578125" bestFit="1" customWidth="1"/>
    <col min="111" max="111" width="3.28515625" bestFit="1" customWidth="1"/>
    <col min="112" max="112" width="3.5703125" bestFit="1" customWidth="1"/>
    <col min="113" max="113" width="4.85546875" bestFit="1" customWidth="1"/>
    <col min="114" max="114" width="4" bestFit="1" customWidth="1"/>
    <col min="115" max="115" width="3.85546875" bestFit="1" customWidth="1"/>
    <col min="116" max="116" width="4.140625" bestFit="1" customWidth="1"/>
    <col min="117" max="117" width="4" bestFit="1" customWidth="1"/>
    <col min="118" max="118" width="3.28515625" bestFit="1" customWidth="1"/>
    <col min="119" max="119" width="2.85546875" bestFit="1" customWidth="1"/>
    <col min="120" max="120" width="5" bestFit="1" customWidth="1"/>
    <col min="121" max="121" width="4.28515625" bestFit="1" customWidth="1"/>
    <col min="122" max="122" width="3.28515625" bestFit="1" customWidth="1"/>
    <col min="123" max="123" width="3.42578125" bestFit="1" customWidth="1"/>
    <col min="124" max="124" width="3.28515625" bestFit="1" customWidth="1"/>
    <col min="125" max="125" width="3.5703125" bestFit="1" customWidth="1"/>
    <col min="126" max="126" width="4.85546875" bestFit="1" customWidth="1"/>
    <col min="127" max="127" width="4" bestFit="1" customWidth="1"/>
    <col min="128" max="128" width="3.85546875" bestFit="1" customWidth="1"/>
    <col min="129" max="129" width="4.140625" bestFit="1" customWidth="1"/>
    <col min="130" max="130" width="4" bestFit="1" customWidth="1"/>
    <col min="131" max="131" width="3.28515625" bestFit="1" customWidth="1"/>
    <col min="132" max="132" width="2.85546875" bestFit="1" customWidth="1"/>
    <col min="133" max="133" width="5" bestFit="1" customWidth="1"/>
    <col min="134" max="134" width="4.28515625" bestFit="1" customWidth="1"/>
    <col min="135" max="135" width="3.28515625" bestFit="1" customWidth="1"/>
    <col min="136" max="136" width="3.42578125" bestFit="1" customWidth="1"/>
    <col min="137" max="137" width="3.28515625" bestFit="1" customWidth="1"/>
    <col min="138" max="138" width="3.5703125" bestFit="1" customWidth="1"/>
    <col min="139" max="139" width="4.85546875" bestFit="1" customWidth="1"/>
    <col min="140" max="140" width="4" bestFit="1" customWidth="1"/>
    <col min="141" max="141" width="3.85546875" bestFit="1" customWidth="1"/>
    <col min="142" max="142" width="4.140625" bestFit="1" customWidth="1"/>
    <col min="143" max="143" width="4" bestFit="1" customWidth="1"/>
    <col min="144" max="144" width="3.28515625" bestFit="1" customWidth="1"/>
    <col min="145" max="145" width="2.85546875" bestFit="1" customWidth="1"/>
    <col min="146" max="146" width="5" bestFit="1" customWidth="1"/>
    <col min="147" max="147" width="4.28515625" bestFit="1" customWidth="1"/>
    <col min="148" max="148" width="3.28515625" bestFit="1" customWidth="1"/>
    <col min="149" max="149" width="3.42578125" bestFit="1" customWidth="1"/>
    <col min="150" max="150" width="3.28515625" bestFit="1" customWidth="1"/>
    <col min="151" max="151" width="3.5703125" bestFit="1" customWidth="1"/>
    <col min="152" max="152" width="4.85546875" bestFit="1" customWidth="1"/>
    <col min="153" max="153" width="4" bestFit="1" customWidth="1"/>
    <col min="154" max="154" width="3.85546875" bestFit="1" customWidth="1"/>
    <col min="155" max="155" width="4.140625" bestFit="1" customWidth="1"/>
    <col min="156" max="156" width="4" bestFit="1" customWidth="1"/>
    <col min="157" max="157" width="3.28515625" bestFit="1" customWidth="1"/>
    <col min="158" max="158" width="2.85546875" bestFit="1" customWidth="1"/>
    <col min="159" max="159" width="5" bestFit="1" customWidth="1"/>
    <col min="160" max="160" width="4.28515625" bestFit="1" customWidth="1"/>
    <col min="161" max="161" width="3.28515625" bestFit="1" customWidth="1"/>
    <col min="162" max="162" width="3.42578125" bestFit="1" customWidth="1"/>
    <col min="163" max="163" width="3.28515625" bestFit="1" customWidth="1"/>
    <col min="164" max="164" width="3.5703125" bestFit="1" customWidth="1"/>
    <col min="165" max="165" width="4.85546875" bestFit="1" customWidth="1"/>
    <col min="166" max="166" width="4" bestFit="1" customWidth="1"/>
    <col min="167" max="167" width="3.85546875" bestFit="1" customWidth="1"/>
    <col min="168" max="168" width="4.140625" bestFit="1" customWidth="1"/>
    <col min="169" max="169" width="4" bestFit="1" customWidth="1"/>
    <col min="170" max="170" width="3.28515625" bestFit="1" customWidth="1"/>
    <col min="171" max="171" width="2.85546875" bestFit="1" customWidth="1"/>
    <col min="172" max="172" width="5" bestFit="1" customWidth="1"/>
    <col min="173" max="173" width="4.28515625" bestFit="1" customWidth="1"/>
    <col min="174" max="174" width="3.28515625" bestFit="1" customWidth="1"/>
    <col min="175" max="175" width="3.42578125" bestFit="1" customWidth="1"/>
    <col min="176" max="176" width="3.28515625" bestFit="1" customWidth="1"/>
    <col min="177" max="177" width="3.5703125" bestFit="1" customWidth="1"/>
    <col min="178" max="178" width="4.85546875" bestFit="1" customWidth="1"/>
    <col min="179" max="179" width="4" bestFit="1" customWidth="1"/>
    <col min="180" max="180" width="3.85546875" bestFit="1" customWidth="1"/>
    <col min="181" max="181" width="4.140625" bestFit="1" customWidth="1"/>
    <col min="182" max="182" width="4" bestFit="1" customWidth="1"/>
    <col min="183" max="183" width="3.28515625" bestFit="1" customWidth="1"/>
    <col min="184" max="184" width="2.85546875" bestFit="1" customWidth="1"/>
    <col min="185" max="185" width="5" bestFit="1" customWidth="1"/>
    <col min="186" max="186" width="4.28515625" bestFit="1" customWidth="1"/>
    <col min="187" max="187" width="3.28515625" bestFit="1" customWidth="1"/>
    <col min="188" max="188" width="3.42578125" bestFit="1" customWidth="1"/>
    <col min="189" max="189" width="3.28515625" bestFit="1" customWidth="1"/>
    <col min="190" max="190" width="3.5703125" bestFit="1" customWidth="1"/>
    <col min="191" max="191" width="4.85546875" bestFit="1" customWidth="1"/>
    <col min="192" max="192" width="4" bestFit="1" customWidth="1"/>
    <col min="193" max="193" width="3.85546875" bestFit="1" customWidth="1"/>
    <col min="194" max="194" width="4.140625" bestFit="1" customWidth="1"/>
    <col min="195" max="195" width="4" bestFit="1" customWidth="1"/>
    <col min="196" max="196" width="3.28515625" bestFit="1" customWidth="1"/>
    <col min="197" max="197" width="2.85546875" bestFit="1" customWidth="1"/>
    <col min="198" max="198" width="5" bestFit="1" customWidth="1"/>
    <col min="199" max="199" width="4.28515625" bestFit="1" customWidth="1"/>
    <col min="200" max="200" width="3.28515625" bestFit="1" customWidth="1"/>
    <col min="201" max="201" width="3.42578125" bestFit="1" customWidth="1"/>
    <col min="202" max="202" width="3.28515625" bestFit="1" customWidth="1"/>
    <col min="203" max="203" width="3.5703125" bestFit="1" customWidth="1"/>
    <col min="204" max="204" width="4.85546875" bestFit="1" customWidth="1"/>
    <col min="205" max="205" width="4" bestFit="1" customWidth="1"/>
    <col min="206" max="206" width="3.85546875" bestFit="1" customWidth="1"/>
    <col min="207" max="207" width="4.140625" bestFit="1" customWidth="1"/>
    <col min="208" max="208" width="4" bestFit="1" customWidth="1"/>
    <col min="209" max="209" width="3.28515625" bestFit="1" customWidth="1"/>
    <col min="210" max="210" width="2.85546875" bestFit="1" customWidth="1"/>
    <col min="211" max="211" width="5" bestFit="1" customWidth="1"/>
    <col min="212" max="212" width="4.28515625" bestFit="1" customWidth="1"/>
    <col min="213" max="213" width="3.28515625" bestFit="1" customWidth="1"/>
    <col min="214" max="214" width="3.42578125" bestFit="1" customWidth="1"/>
    <col min="215" max="215" width="3.28515625" bestFit="1" customWidth="1"/>
    <col min="216" max="216" width="3.5703125" bestFit="1" customWidth="1"/>
    <col min="217" max="217" width="4.85546875" bestFit="1" customWidth="1"/>
    <col min="218" max="218" width="4" bestFit="1" customWidth="1"/>
    <col min="219" max="219" width="3.85546875" bestFit="1" customWidth="1"/>
    <col min="220" max="220" width="4.140625" bestFit="1" customWidth="1"/>
    <col min="221" max="221" width="4" bestFit="1" customWidth="1"/>
    <col min="222" max="222" width="3.28515625" bestFit="1" customWidth="1"/>
    <col min="223" max="223" width="2.85546875" bestFit="1" customWidth="1"/>
    <col min="224" max="224" width="5" bestFit="1" customWidth="1"/>
    <col min="225" max="225" width="4.28515625" bestFit="1" customWidth="1"/>
    <col min="226" max="226" width="3.28515625" bestFit="1" customWidth="1"/>
    <col min="227" max="227" width="3.42578125" bestFit="1" customWidth="1"/>
    <col min="228" max="228" width="3.28515625" bestFit="1" customWidth="1"/>
    <col min="229" max="229" width="3.5703125" bestFit="1" customWidth="1"/>
    <col min="230" max="230" width="4.85546875" bestFit="1" customWidth="1"/>
    <col min="231" max="231" width="4" bestFit="1" customWidth="1"/>
    <col min="232" max="232" width="3.85546875" bestFit="1" customWidth="1"/>
    <col min="233" max="233" width="4.140625" bestFit="1" customWidth="1"/>
    <col min="234" max="234" width="4" bestFit="1" customWidth="1"/>
    <col min="235" max="235" width="3.28515625" bestFit="1" customWidth="1"/>
    <col min="236" max="237" width="2.85546875" bestFit="1" customWidth="1"/>
    <col min="238" max="238" width="4.85546875" bestFit="1" customWidth="1"/>
    <col min="239" max="239" width="3.42578125" bestFit="1" customWidth="1"/>
    <col min="240" max="240" width="3.140625" bestFit="1" customWidth="1"/>
    <col min="241" max="241" width="4.7109375" bestFit="1" customWidth="1"/>
    <col min="242" max="242" width="3.28515625" bestFit="1" customWidth="1"/>
    <col min="243" max="243" width="3.42578125" bestFit="1" customWidth="1"/>
    <col min="244" max="244" width="3.28515625" bestFit="1" customWidth="1"/>
  </cols>
  <sheetData>
    <row r="1" spans="2:247" x14ac:dyDescent="0.25">
      <c r="C1" s="68" t="s">
        <v>60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 t="s">
        <v>61</v>
      </c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 t="s">
        <v>62</v>
      </c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 t="s">
        <v>63</v>
      </c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 t="s">
        <v>64</v>
      </c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 t="s">
        <v>65</v>
      </c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 t="s">
        <v>66</v>
      </c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 t="s">
        <v>67</v>
      </c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 t="s">
        <v>68</v>
      </c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 t="s">
        <v>69</v>
      </c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 t="s">
        <v>70</v>
      </c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 t="s">
        <v>71</v>
      </c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 t="s">
        <v>72</v>
      </c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 t="s">
        <v>73</v>
      </c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 t="s">
        <v>77</v>
      </c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 t="s">
        <v>74</v>
      </c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 t="s">
        <v>75</v>
      </c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 t="s">
        <v>76</v>
      </c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22" t="s">
        <v>23</v>
      </c>
      <c r="ID1" s="22" t="s">
        <v>18</v>
      </c>
      <c r="IE1" s="22" t="s">
        <v>19</v>
      </c>
      <c r="IF1" s="22" t="s">
        <v>20</v>
      </c>
      <c r="IG1" s="22" t="s">
        <v>21</v>
      </c>
      <c r="IH1" s="22" t="s">
        <v>22</v>
      </c>
      <c r="II1" s="22" t="s">
        <v>24</v>
      </c>
      <c r="IJ1" s="22" t="s">
        <v>25</v>
      </c>
    </row>
    <row r="2" spans="2:247" x14ac:dyDescent="0.25">
      <c r="C2" s="22" t="s">
        <v>29</v>
      </c>
      <c r="D2" s="22" t="s">
        <v>30</v>
      </c>
      <c r="E2" s="22" t="s">
        <v>31</v>
      </c>
      <c r="F2" s="22" t="s">
        <v>32</v>
      </c>
      <c r="G2" s="22" t="s">
        <v>33</v>
      </c>
      <c r="H2" s="22" t="s">
        <v>34</v>
      </c>
      <c r="I2" s="22" t="s">
        <v>35</v>
      </c>
      <c r="J2" s="22" t="s">
        <v>36</v>
      </c>
      <c r="K2" s="22" t="s">
        <v>37</v>
      </c>
      <c r="L2" s="22" t="s">
        <v>38</v>
      </c>
      <c r="M2" s="22" t="s">
        <v>39</v>
      </c>
      <c r="N2" s="22" t="s">
        <v>40</v>
      </c>
      <c r="O2" s="22" t="s">
        <v>41</v>
      </c>
      <c r="P2" s="22" t="s">
        <v>29</v>
      </c>
      <c r="Q2" s="22" t="s">
        <v>30</v>
      </c>
      <c r="R2" s="22" t="s">
        <v>31</v>
      </c>
      <c r="S2" s="22" t="s">
        <v>32</v>
      </c>
      <c r="T2" s="22" t="s">
        <v>33</v>
      </c>
      <c r="U2" s="22" t="s">
        <v>34</v>
      </c>
      <c r="V2" s="22" t="s">
        <v>35</v>
      </c>
      <c r="W2" s="22" t="s">
        <v>36</v>
      </c>
      <c r="X2" s="22" t="s">
        <v>37</v>
      </c>
      <c r="Y2" s="22" t="s">
        <v>38</v>
      </c>
      <c r="Z2" s="22" t="s">
        <v>39</v>
      </c>
      <c r="AA2" s="22" t="s">
        <v>40</v>
      </c>
      <c r="AB2" s="22" t="s">
        <v>41</v>
      </c>
      <c r="AC2" s="22" t="s">
        <v>29</v>
      </c>
      <c r="AD2" s="22" t="s">
        <v>30</v>
      </c>
      <c r="AE2" s="22" t="s">
        <v>31</v>
      </c>
      <c r="AF2" s="22" t="s">
        <v>32</v>
      </c>
      <c r="AG2" s="22" t="s">
        <v>33</v>
      </c>
      <c r="AH2" s="22" t="s">
        <v>34</v>
      </c>
      <c r="AI2" s="22" t="s">
        <v>35</v>
      </c>
      <c r="AJ2" s="22" t="s">
        <v>36</v>
      </c>
      <c r="AK2" s="22" t="s">
        <v>37</v>
      </c>
      <c r="AL2" s="22" t="s">
        <v>38</v>
      </c>
      <c r="AM2" s="22" t="s">
        <v>39</v>
      </c>
      <c r="AN2" s="22" t="s">
        <v>40</v>
      </c>
      <c r="AO2" s="22" t="s">
        <v>41</v>
      </c>
      <c r="AP2" s="22" t="s">
        <v>29</v>
      </c>
      <c r="AQ2" s="22" t="s">
        <v>30</v>
      </c>
      <c r="AR2" s="22" t="s">
        <v>31</v>
      </c>
      <c r="AS2" s="22" t="s">
        <v>32</v>
      </c>
      <c r="AT2" s="22" t="s">
        <v>33</v>
      </c>
      <c r="AU2" s="22" t="s">
        <v>34</v>
      </c>
      <c r="AV2" s="22" t="s">
        <v>35</v>
      </c>
      <c r="AW2" s="22" t="s">
        <v>36</v>
      </c>
      <c r="AX2" s="22" t="s">
        <v>37</v>
      </c>
      <c r="AY2" s="22" t="s">
        <v>38</v>
      </c>
      <c r="AZ2" s="22" t="s">
        <v>39</v>
      </c>
      <c r="BA2" s="22" t="s">
        <v>40</v>
      </c>
      <c r="BB2" s="22" t="s">
        <v>41</v>
      </c>
      <c r="BC2" s="22" t="s">
        <v>29</v>
      </c>
      <c r="BD2" s="22" t="s">
        <v>30</v>
      </c>
      <c r="BE2" s="22" t="s">
        <v>31</v>
      </c>
      <c r="BF2" s="22" t="s">
        <v>32</v>
      </c>
      <c r="BG2" s="22" t="s">
        <v>33</v>
      </c>
      <c r="BH2" s="22" t="s">
        <v>34</v>
      </c>
      <c r="BI2" s="22" t="s">
        <v>35</v>
      </c>
      <c r="BJ2" s="22" t="s">
        <v>36</v>
      </c>
      <c r="BK2" s="22" t="s">
        <v>37</v>
      </c>
      <c r="BL2" s="22" t="s">
        <v>38</v>
      </c>
      <c r="BM2" s="22" t="s">
        <v>39</v>
      </c>
      <c r="BN2" s="22" t="s">
        <v>40</v>
      </c>
      <c r="BO2" s="22" t="s">
        <v>41</v>
      </c>
      <c r="BP2" s="22" t="s">
        <v>29</v>
      </c>
      <c r="BQ2" s="22" t="s">
        <v>30</v>
      </c>
      <c r="BR2" s="22" t="s">
        <v>31</v>
      </c>
      <c r="BS2" s="22" t="s">
        <v>32</v>
      </c>
      <c r="BT2" s="22" t="s">
        <v>33</v>
      </c>
      <c r="BU2" s="22" t="s">
        <v>34</v>
      </c>
      <c r="BV2" s="22" t="s">
        <v>35</v>
      </c>
      <c r="BW2" s="22" t="s">
        <v>36</v>
      </c>
      <c r="BX2" s="22" t="s">
        <v>37</v>
      </c>
      <c r="BY2" s="22" t="s">
        <v>38</v>
      </c>
      <c r="BZ2" s="22" t="s">
        <v>39</v>
      </c>
      <c r="CA2" s="22" t="s">
        <v>40</v>
      </c>
      <c r="CB2" s="22" t="s">
        <v>41</v>
      </c>
      <c r="CC2" s="22" t="s">
        <v>29</v>
      </c>
      <c r="CD2" s="22" t="s">
        <v>30</v>
      </c>
      <c r="CE2" s="22" t="s">
        <v>31</v>
      </c>
      <c r="CF2" s="22" t="s">
        <v>32</v>
      </c>
      <c r="CG2" s="22" t="s">
        <v>33</v>
      </c>
      <c r="CH2" s="22" t="s">
        <v>34</v>
      </c>
      <c r="CI2" s="22" t="s">
        <v>35</v>
      </c>
      <c r="CJ2" s="22" t="s">
        <v>36</v>
      </c>
      <c r="CK2" s="22" t="s">
        <v>37</v>
      </c>
      <c r="CL2" s="22" t="s">
        <v>38</v>
      </c>
      <c r="CM2" s="22" t="s">
        <v>39</v>
      </c>
      <c r="CN2" s="22" t="s">
        <v>40</v>
      </c>
      <c r="CO2" s="22" t="s">
        <v>41</v>
      </c>
      <c r="CP2" s="22" t="s">
        <v>29</v>
      </c>
      <c r="CQ2" s="22" t="s">
        <v>30</v>
      </c>
      <c r="CR2" s="22" t="s">
        <v>31</v>
      </c>
      <c r="CS2" s="22" t="s">
        <v>32</v>
      </c>
      <c r="CT2" s="22" t="s">
        <v>33</v>
      </c>
      <c r="CU2" s="22" t="s">
        <v>34</v>
      </c>
      <c r="CV2" s="22" t="s">
        <v>35</v>
      </c>
      <c r="CW2" s="22" t="s">
        <v>36</v>
      </c>
      <c r="CX2" s="22" t="s">
        <v>37</v>
      </c>
      <c r="CY2" s="22" t="s">
        <v>38</v>
      </c>
      <c r="CZ2" s="22" t="s">
        <v>39</v>
      </c>
      <c r="DA2" s="22" t="s">
        <v>40</v>
      </c>
      <c r="DB2" s="22" t="s">
        <v>41</v>
      </c>
      <c r="DC2" s="22" t="s">
        <v>29</v>
      </c>
      <c r="DD2" s="22" t="s">
        <v>30</v>
      </c>
      <c r="DE2" s="22" t="s">
        <v>31</v>
      </c>
      <c r="DF2" s="22" t="s">
        <v>32</v>
      </c>
      <c r="DG2" s="22" t="s">
        <v>33</v>
      </c>
      <c r="DH2" s="22" t="s">
        <v>34</v>
      </c>
      <c r="DI2" s="22" t="s">
        <v>35</v>
      </c>
      <c r="DJ2" s="22" t="s">
        <v>36</v>
      </c>
      <c r="DK2" s="22" t="s">
        <v>37</v>
      </c>
      <c r="DL2" s="22" t="s">
        <v>38</v>
      </c>
      <c r="DM2" s="22" t="s">
        <v>39</v>
      </c>
      <c r="DN2" s="22" t="s">
        <v>40</v>
      </c>
      <c r="DO2" s="22" t="s">
        <v>41</v>
      </c>
      <c r="DP2" s="22" t="s">
        <v>29</v>
      </c>
      <c r="DQ2" s="22" t="s">
        <v>30</v>
      </c>
      <c r="DR2" s="22" t="s">
        <v>31</v>
      </c>
      <c r="DS2" s="22" t="s">
        <v>32</v>
      </c>
      <c r="DT2" s="22" t="s">
        <v>33</v>
      </c>
      <c r="DU2" s="22" t="s">
        <v>34</v>
      </c>
      <c r="DV2" s="22" t="s">
        <v>35</v>
      </c>
      <c r="DW2" s="22" t="s">
        <v>36</v>
      </c>
      <c r="DX2" s="22" t="s">
        <v>37</v>
      </c>
      <c r="DY2" s="22" t="s">
        <v>38</v>
      </c>
      <c r="DZ2" s="22" t="s">
        <v>39</v>
      </c>
      <c r="EA2" s="22" t="s">
        <v>40</v>
      </c>
      <c r="EB2" s="22" t="s">
        <v>41</v>
      </c>
      <c r="EC2" s="22" t="s">
        <v>29</v>
      </c>
      <c r="ED2" s="22" t="s">
        <v>30</v>
      </c>
      <c r="EE2" s="22" t="s">
        <v>31</v>
      </c>
      <c r="EF2" s="22" t="s">
        <v>32</v>
      </c>
      <c r="EG2" s="22" t="s">
        <v>33</v>
      </c>
      <c r="EH2" s="22" t="s">
        <v>34</v>
      </c>
      <c r="EI2" s="22" t="s">
        <v>35</v>
      </c>
      <c r="EJ2" s="22" t="s">
        <v>36</v>
      </c>
      <c r="EK2" s="22" t="s">
        <v>37</v>
      </c>
      <c r="EL2" s="22" t="s">
        <v>38</v>
      </c>
      <c r="EM2" s="22" t="s">
        <v>39</v>
      </c>
      <c r="EN2" s="22" t="s">
        <v>40</v>
      </c>
      <c r="EO2" s="22" t="s">
        <v>41</v>
      </c>
      <c r="EP2" s="22" t="s">
        <v>29</v>
      </c>
      <c r="EQ2" s="22" t="s">
        <v>30</v>
      </c>
      <c r="ER2" s="22" t="s">
        <v>31</v>
      </c>
      <c r="ES2" s="22" t="s">
        <v>32</v>
      </c>
      <c r="ET2" s="22" t="s">
        <v>33</v>
      </c>
      <c r="EU2" s="22" t="s">
        <v>34</v>
      </c>
      <c r="EV2" s="22" t="s">
        <v>35</v>
      </c>
      <c r="EW2" s="22" t="s">
        <v>36</v>
      </c>
      <c r="EX2" s="22" t="s">
        <v>37</v>
      </c>
      <c r="EY2" s="22" t="s">
        <v>38</v>
      </c>
      <c r="EZ2" s="22" t="s">
        <v>39</v>
      </c>
      <c r="FA2" s="22" t="s">
        <v>40</v>
      </c>
      <c r="FB2" s="22" t="s">
        <v>41</v>
      </c>
      <c r="FC2" s="22" t="s">
        <v>29</v>
      </c>
      <c r="FD2" s="22" t="s">
        <v>30</v>
      </c>
      <c r="FE2" s="22" t="s">
        <v>31</v>
      </c>
      <c r="FF2" s="22" t="s">
        <v>32</v>
      </c>
      <c r="FG2" s="22" t="s">
        <v>33</v>
      </c>
      <c r="FH2" s="22" t="s">
        <v>34</v>
      </c>
      <c r="FI2" s="22" t="s">
        <v>35</v>
      </c>
      <c r="FJ2" s="22" t="s">
        <v>36</v>
      </c>
      <c r="FK2" s="22" t="s">
        <v>37</v>
      </c>
      <c r="FL2" s="22" t="s">
        <v>38</v>
      </c>
      <c r="FM2" s="22" t="s">
        <v>39</v>
      </c>
      <c r="FN2" s="22" t="s">
        <v>40</v>
      </c>
      <c r="FO2" s="22" t="s">
        <v>41</v>
      </c>
      <c r="FP2" s="22" t="s">
        <v>29</v>
      </c>
      <c r="FQ2" s="22" t="s">
        <v>30</v>
      </c>
      <c r="FR2" s="22" t="s">
        <v>31</v>
      </c>
      <c r="FS2" s="22" t="s">
        <v>32</v>
      </c>
      <c r="FT2" s="22" t="s">
        <v>33</v>
      </c>
      <c r="FU2" s="22" t="s">
        <v>34</v>
      </c>
      <c r="FV2" s="22" t="s">
        <v>35</v>
      </c>
      <c r="FW2" s="22" t="s">
        <v>36</v>
      </c>
      <c r="FX2" s="22" t="s">
        <v>37</v>
      </c>
      <c r="FY2" s="22" t="s">
        <v>38</v>
      </c>
      <c r="FZ2" s="22" t="s">
        <v>39</v>
      </c>
      <c r="GA2" s="22" t="s">
        <v>40</v>
      </c>
      <c r="GB2" s="22" t="s">
        <v>41</v>
      </c>
      <c r="GC2" s="22" t="s">
        <v>29</v>
      </c>
      <c r="GD2" s="22" t="s">
        <v>30</v>
      </c>
      <c r="GE2" s="22" t="s">
        <v>31</v>
      </c>
      <c r="GF2" s="22" t="s">
        <v>32</v>
      </c>
      <c r="GG2" s="22" t="s">
        <v>33</v>
      </c>
      <c r="GH2" s="22" t="s">
        <v>34</v>
      </c>
      <c r="GI2" s="22" t="s">
        <v>35</v>
      </c>
      <c r="GJ2" s="22" t="s">
        <v>36</v>
      </c>
      <c r="GK2" s="22" t="s">
        <v>37</v>
      </c>
      <c r="GL2" s="22" t="s">
        <v>38</v>
      </c>
      <c r="GM2" s="22" t="s">
        <v>39</v>
      </c>
      <c r="GN2" s="22" t="s">
        <v>40</v>
      </c>
      <c r="GO2" s="22" t="s">
        <v>41</v>
      </c>
      <c r="GP2" s="22" t="s">
        <v>29</v>
      </c>
      <c r="GQ2" s="22" t="s">
        <v>30</v>
      </c>
      <c r="GR2" s="22" t="s">
        <v>31</v>
      </c>
      <c r="GS2" s="22" t="s">
        <v>32</v>
      </c>
      <c r="GT2" s="22" t="s">
        <v>33</v>
      </c>
      <c r="GU2" s="22" t="s">
        <v>34</v>
      </c>
      <c r="GV2" s="22" t="s">
        <v>35</v>
      </c>
      <c r="GW2" s="22" t="s">
        <v>36</v>
      </c>
      <c r="GX2" s="22" t="s">
        <v>37</v>
      </c>
      <c r="GY2" s="22" t="s">
        <v>38</v>
      </c>
      <c r="GZ2" s="22" t="s">
        <v>39</v>
      </c>
      <c r="HA2" s="22" t="s">
        <v>40</v>
      </c>
      <c r="HB2" s="22" t="s">
        <v>41</v>
      </c>
      <c r="HC2" s="22" t="s">
        <v>29</v>
      </c>
      <c r="HD2" s="22" t="s">
        <v>30</v>
      </c>
      <c r="HE2" s="22" t="s">
        <v>31</v>
      </c>
      <c r="HF2" s="22" t="s">
        <v>32</v>
      </c>
      <c r="HG2" s="22" t="s">
        <v>33</v>
      </c>
      <c r="HH2" s="22" t="s">
        <v>34</v>
      </c>
      <c r="HI2" s="22" t="s">
        <v>35</v>
      </c>
      <c r="HJ2" s="22" t="s">
        <v>36</v>
      </c>
      <c r="HK2" s="22" t="s">
        <v>37</v>
      </c>
      <c r="HL2" s="22" t="s">
        <v>38</v>
      </c>
      <c r="HM2" s="22" t="s">
        <v>39</v>
      </c>
      <c r="HN2" s="22" t="s">
        <v>40</v>
      </c>
      <c r="HO2" s="22" t="s">
        <v>41</v>
      </c>
      <c r="HP2" s="22" t="s">
        <v>29</v>
      </c>
      <c r="HQ2" s="22" t="s">
        <v>30</v>
      </c>
      <c r="HR2" s="22" t="s">
        <v>31</v>
      </c>
      <c r="HS2" s="22" t="s">
        <v>32</v>
      </c>
      <c r="HT2" s="22" t="s">
        <v>33</v>
      </c>
      <c r="HU2" s="22" t="s">
        <v>34</v>
      </c>
      <c r="HV2" s="22" t="s">
        <v>35</v>
      </c>
      <c r="HW2" s="22" t="s">
        <v>36</v>
      </c>
      <c r="HX2" s="22" t="s">
        <v>37</v>
      </c>
      <c r="HY2" s="22" t="s">
        <v>38</v>
      </c>
      <c r="HZ2" s="22" t="s">
        <v>39</v>
      </c>
      <c r="IA2" s="22" t="s">
        <v>40</v>
      </c>
      <c r="IB2" s="22" t="s">
        <v>41</v>
      </c>
      <c r="IC2" s="22"/>
      <c r="ID2" s="22"/>
      <c r="IE2" s="22"/>
      <c r="IF2" s="22"/>
      <c r="IG2" s="22"/>
      <c r="IH2" s="22"/>
      <c r="II2" s="22"/>
      <c r="IJ2" s="22"/>
    </row>
    <row r="3" spans="2:247" x14ac:dyDescent="0.25">
      <c r="B3" t="s">
        <v>126</v>
      </c>
      <c r="C3" s="54">
        <v>5</v>
      </c>
      <c r="D3" s="54">
        <v>1</v>
      </c>
      <c r="E3" s="54">
        <v>3</v>
      </c>
      <c r="F3" s="54">
        <v>1</v>
      </c>
      <c r="G3" s="54">
        <v>3</v>
      </c>
      <c r="H3" s="54">
        <v>4</v>
      </c>
      <c r="I3" s="54">
        <v>4</v>
      </c>
      <c r="J3" s="54">
        <v>4</v>
      </c>
      <c r="K3" s="54">
        <v>4</v>
      </c>
      <c r="L3" s="54">
        <v>4</v>
      </c>
      <c r="M3" s="54">
        <v>0</v>
      </c>
      <c r="N3" s="54">
        <v>0</v>
      </c>
      <c r="O3" s="54">
        <v>0</v>
      </c>
      <c r="P3" s="54">
        <v>3</v>
      </c>
      <c r="Q3" s="54">
        <v>1</v>
      </c>
      <c r="R3" s="54">
        <v>3</v>
      </c>
      <c r="S3" s="54">
        <v>5</v>
      </c>
      <c r="T3" s="54">
        <v>3</v>
      </c>
      <c r="U3" s="54">
        <v>1</v>
      </c>
      <c r="V3" s="54">
        <v>4</v>
      </c>
      <c r="W3" s="54">
        <v>4</v>
      </c>
      <c r="X3" s="54">
        <v>4</v>
      </c>
      <c r="Y3" s="54">
        <v>1</v>
      </c>
      <c r="Z3" s="54">
        <v>0</v>
      </c>
      <c r="AA3" s="54">
        <v>0</v>
      </c>
      <c r="AB3" s="54">
        <v>0</v>
      </c>
      <c r="AC3" s="54">
        <v>3</v>
      </c>
      <c r="AD3" s="54">
        <v>1</v>
      </c>
      <c r="AE3" s="54">
        <v>3</v>
      </c>
      <c r="AF3" s="54">
        <v>1</v>
      </c>
      <c r="AG3" s="54">
        <v>3</v>
      </c>
      <c r="AH3" s="54">
        <v>1</v>
      </c>
      <c r="AI3" s="54">
        <v>5</v>
      </c>
      <c r="AJ3" s="54">
        <v>3</v>
      </c>
      <c r="AK3" s="54">
        <v>4</v>
      </c>
      <c r="AL3" s="54">
        <v>1</v>
      </c>
      <c r="AM3" s="54">
        <v>0</v>
      </c>
      <c r="AN3" s="54">
        <v>0</v>
      </c>
      <c r="AO3" s="54">
        <v>0</v>
      </c>
      <c r="AP3" s="54">
        <v>3</v>
      </c>
      <c r="AQ3" s="54">
        <v>1</v>
      </c>
      <c r="AR3" s="54">
        <v>4</v>
      </c>
      <c r="AS3" s="54">
        <v>2</v>
      </c>
      <c r="AT3" s="54">
        <v>3</v>
      </c>
      <c r="AU3" s="54">
        <v>1</v>
      </c>
      <c r="AV3" s="54">
        <v>5</v>
      </c>
      <c r="AW3" s="54">
        <v>4</v>
      </c>
      <c r="AX3" s="54">
        <v>4</v>
      </c>
      <c r="AY3" s="54">
        <v>1</v>
      </c>
      <c r="AZ3" s="54">
        <v>1</v>
      </c>
      <c r="BA3" s="54">
        <v>0</v>
      </c>
      <c r="BB3" s="54">
        <v>1</v>
      </c>
      <c r="BC3" s="54">
        <v>4</v>
      </c>
      <c r="BD3" s="54">
        <v>1</v>
      </c>
      <c r="BE3" s="54">
        <v>4</v>
      </c>
      <c r="BF3" s="54">
        <v>5</v>
      </c>
      <c r="BG3" s="54">
        <v>2</v>
      </c>
      <c r="BH3" s="54">
        <v>1</v>
      </c>
      <c r="BI3" s="54">
        <v>5</v>
      </c>
      <c r="BJ3" s="54">
        <v>4</v>
      </c>
      <c r="BK3" s="54">
        <v>3</v>
      </c>
      <c r="BL3" s="54">
        <v>1</v>
      </c>
      <c r="BM3" s="54">
        <v>0</v>
      </c>
      <c r="BN3" s="54">
        <v>0</v>
      </c>
      <c r="BO3" s="54">
        <v>0</v>
      </c>
      <c r="BP3" s="54">
        <v>5</v>
      </c>
      <c r="BQ3" s="54">
        <v>1</v>
      </c>
      <c r="BR3" s="54">
        <v>3</v>
      </c>
      <c r="BS3" s="54">
        <v>1</v>
      </c>
      <c r="BT3" s="54">
        <v>3</v>
      </c>
      <c r="BU3" s="54">
        <v>1</v>
      </c>
      <c r="BV3" s="54">
        <v>5</v>
      </c>
      <c r="BW3" s="54">
        <v>4</v>
      </c>
      <c r="BX3" s="54">
        <v>4</v>
      </c>
      <c r="BY3" s="54">
        <v>1</v>
      </c>
      <c r="BZ3" s="54">
        <v>1</v>
      </c>
      <c r="CA3" s="54">
        <v>0</v>
      </c>
      <c r="CB3" s="54">
        <v>0</v>
      </c>
      <c r="CC3" s="54">
        <v>5</v>
      </c>
      <c r="CD3" s="54">
        <v>5</v>
      </c>
      <c r="CE3" s="54">
        <v>3</v>
      </c>
      <c r="CF3" s="54">
        <v>1</v>
      </c>
      <c r="CG3" s="54">
        <v>3</v>
      </c>
      <c r="CH3" s="54">
        <v>1</v>
      </c>
      <c r="CI3" s="54">
        <v>5</v>
      </c>
      <c r="CJ3" s="54">
        <v>4</v>
      </c>
      <c r="CK3" s="54">
        <v>4</v>
      </c>
      <c r="CL3" s="54">
        <v>1</v>
      </c>
      <c r="CM3" s="54">
        <v>0</v>
      </c>
      <c r="CN3" s="54">
        <v>1</v>
      </c>
      <c r="CO3" s="54">
        <v>0</v>
      </c>
      <c r="CP3" s="54">
        <v>3</v>
      </c>
      <c r="CQ3" s="54">
        <v>1</v>
      </c>
      <c r="CR3" s="54">
        <v>3</v>
      </c>
      <c r="CS3" s="54">
        <v>1</v>
      </c>
      <c r="CT3" s="54">
        <v>3</v>
      </c>
      <c r="CU3" s="54">
        <v>1</v>
      </c>
      <c r="CV3" s="54">
        <v>4</v>
      </c>
      <c r="CW3" s="54">
        <v>4</v>
      </c>
      <c r="CX3" s="54">
        <v>4</v>
      </c>
      <c r="CY3" s="54">
        <v>1</v>
      </c>
      <c r="CZ3" s="54">
        <v>1</v>
      </c>
      <c r="DA3" s="54">
        <v>0</v>
      </c>
      <c r="DB3" s="54">
        <v>0</v>
      </c>
      <c r="DC3" s="54">
        <v>5</v>
      </c>
      <c r="DD3" s="54">
        <v>1</v>
      </c>
      <c r="DE3" s="54">
        <v>5</v>
      </c>
      <c r="DF3" s="54">
        <v>1</v>
      </c>
      <c r="DG3" s="54">
        <v>3</v>
      </c>
      <c r="DH3" s="54">
        <v>1</v>
      </c>
      <c r="DI3" s="54">
        <v>5</v>
      </c>
      <c r="DJ3" s="54">
        <v>4</v>
      </c>
      <c r="DK3" s="54">
        <v>3</v>
      </c>
      <c r="DL3" s="54">
        <v>1</v>
      </c>
      <c r="DM3" s="54">
        <v>0</v>
      </c>
      <c r="DN3" s="54">
        <v>1</v>
      </c>
      <c r="DO3" s="54">
        <v>0</v>
      </c>
      <c r="DP3" s="54">
        <v>5</v>
      </c>
      <c r="DQ3" s="54">
        <v>3</v>
      </c>
      <c r="DR3" s="54">
        <v>5</v>
      </c>
      <c r="DS3" s="54">
        <v>1</v>
      </c>
      <c r="DT3" s="54">
        <v>4</v>
      </c>
      <c r="DU3" s="54">
        <v>1</v>
      </c>
      <c r="DV3" s="54">
        <v>5</v>
      </c>
      <c r="DW3" s="54">
        <v>4</v>
      </c>
      <c r="DX3" s="54">
        <v>5</v>
      </c>
      <c r="DY3" s="54">
        <v>1</v>
      </c>
      <c r="DZ3" s="54">
        <v>1</v>
      </c>
      <c r="EA3" s="54">
        <v>0</v>
      </c>
      <c r="EB3" s="54">
        <v>1</v>
      </c>
      <c r="EC3" s="54">
        <v>5</v>
      </c>
      <c r="ED3" s="54">
        <v>1</v>
      </c>
      <c r="EE3" s="54">
        <v>5</v>
      </c>
      <c r="EF3" s="54">
        <v>4</v>
      </c>
      <c r="EG3" s="54">
        <v>3</v>
      </c>
      <c r="EH3" s="54">
        <v>1</v>
      </c>
      <c r="EI3" s="54">
        <v>5</v>
      </c>
      <c r="EJ3" s="54">
        <v>4</v>
      </c>
      <c r="EK3" s="54">
        <v>3</v>
      </c>
      <c r="EL3" s="54">
        <v>1</v>
      </c>
      <c r="EM3" s="54">
        <v>0</v>
      </c>
      <c r="EN3" s="54">
        <v>1</v>
      </c>
      <c r="EO3" s="54">
        <v>0</v>
      </c>
      <c r="EP3" s="54">
        <v>4</v>
      </c>
      <c r="EQ3" s="54">
        <v>1</v>
      </c>
      <c r="ER3" s="54">
        <v>5</v>
      </c>
      <c r="ES3" s="54">
        <v>1</v>
      </c>
      <c r="ET3" s="54">
        <v>3</v>
      </c>
      <c r="EU3" s="54">
        <v>4</v>
      </c>
      <c r="EV3" s="54">
        <v>4</v>
      </c>
      <c r="EW3" s="54">
        <v>4</v>
      </c>
      <c r="EX3" s="54">
        <v>3</v>
      </c>
      <c r="EY3" s="54">
        <v>1</v>
      </c>
      <c r="EZ3" s="54">
        <v>0</v>
      </c>
      <c r="FA3" s="54">
        <v>1</v>
      </c>
      <c r="FB3" s="54">
        <v>1</v>
      </c>
      <c r="FC3" s="54">
        <v>5</v>
      </c>
      <c r="FD3" s="54">
        <v>1</v>
      </c>
      <c r="FE3" s="54">
        <v>5</v>
      </c>
      <c r="FF3" s="54">
        <v>1</v>
      </c>
      <c r="FG3" s="54">
        <v>3</v>
      </c>
      <c r="FH3" s="54">
        <v>1</v>
      </c>
      <c r="FI3" s="54">
        <v>5</v>
      </c>
      <c r="FJ3" s="54">
        <v>4</v>
      </c>
      <c r="FK3" s="54">
        <v>3</v>
      </c>
      <c r="FL3" s="54">
        <v>1</v>
      </c>
      <c r="FM3" s="54">
        <v>0</v>
      </c>
      <c r="FN3" s="54">
        <v>0</v>
      </c>
      <c r="FO3" s="54">
        <v>0</v>
      </c>
      <c r="FP3" s="54">
        <v>4</v>
      </c>
      <c r="FQ3" s="54">
        <v>1</v>
      </c>
      <c r="FR3" s="54">
        <v>5</v>
      </c>
      <c r="FS3" s="54">
        <v>1</v>
      </c>
      <c r="FT3" s="54">
        <v>3</v>
      </c>
      <c r="FU3" s="54">
        <v>1</v>
      </c>
      <c r="FV3" s="54">
        <v>4</v>
      </c>
      <c r="FW3" s="54">
        <v>4</v>
      </c>
      <c r="FX3" s="54">
        <v>5</v>
      </c>
      <c r="FY3" s="54">
        <v>1</v>
      </c>
      <c r="FZ3" s="54">
        <v>0</v>
      </c>
      <c r="GA3" s="54">
        <v>0</v>
      </c>
      <c r="GB3" s="54">
        <v>0</v>
      </c>
      <c r="GC3" s="54">
        <v>5</v>
      </c>
      <c r="GD3" s="54">
        <v>1</v>
      </c>
      <c r="GE3" s="54">
        <v>2</v>
      </c>
      <c r="GF3" s="54">
        <v>1</v>
      </c>
      <c r="GG3" s="54">
        <v>5</v>
      </c>
      <c r="GH3" s="54">
        <v>1</v>
      </c>
      <c r="GI3" s="54">
        <v>5</v>
      </c>
      <c r="GJ3" s="54">
        <v>4</v>
      </c>
      <c r="GK3" s="54">
        <v>3</v>
      </c>
      <c r="GL3" s="54">
        <v>1</v>
      </c>
      <c r="GM3" s="54">
        <v>0</v>
      </c>
      <c r="GN3" s="54">
        <v>0</v>
      </c>
      <c r="GO3" s="54">
        <v>0</v>
      </c>
      <c r="GP3" s="54">
        <v>1</v>
      </c>
      <c r="GQ3" s="54">
        <v>4</v>
      </c>
      <c r="GR3" s="54">
        <v>5</v>
      </c>
      <c r="GS3" s="54">
        <v>1</v>
      </c>
      <c r="GT3" s="54">
        <v>3</v>
      </c>
      <c r="GU3" s="54">
        <v>1</v>
      </c>
      <c r="GV3" s="54">
        <v>5</v>
      </c>
      <c r="GW3" s="54">
        <v>4</v>
      </c>
      <c r="GX3" s="54">
        <v>4</v>
      </c>
      <c r="GY3" s="54">
        <v>1</v>
      </c>
      <c r="GZ3" s="54">
        <v>0</v>
      </c>
      <c r="HA3" s="54">
        <v>1</v>
      </c>
      <c r="HB3" s="54">
        <v>1</v>
      </c>
      <c r="HC3" s="54">
        <v>3</v>
      </c>
      <c r="HD3" s="54">
        <v>1</v>
      </c>
      <c r="HE3" s="54">
        <v>3</v>
      </c>
      <c r="HF3" s="54">
        <v>1</v>
      </c>
      <c r="HG3" s="54">
        <v>3</v>
      </c>
      <c r="HH3" s="54">
        <v>4</v>
      </c>
      <c r="HI3" s="54">
        <v>5</v>
      </c>
      <c r="HJ3" s="54">
        <v>4</v>
      </c>
      <c r="HK3" s="54">
        <v>3</v>
      </c>
      <c r="HL3" s="54">
        <v>1</v>
      </c>
      <c r="HM3" s="54">
        <v>0</v>
      </c>
      <c r="HN3" s="54">
        <v>0</v>
      </c>
      <c r="HO3" s="54">
        <v>1</v>
      </c>
      <c r="HP3" s="54">
        <v>5</v>
      </c>
      <c r="HQ3" s="54">
        <v>1</v>
      </c>
      <c r="HR3" s="54">
        <v>5</v>
      </c>
      <c r="HS3" s="54">
        <v>1</v>
      </c>
      <c r="HT3" s="54">
        <v>2</v>
      </c>
      <c r="HU3" s="54">
        <v>1</v>
      </c>
      <c r="HV3" s="54">
        <v>4</v>
      </c>
      <c r="HW3" s="54">
        <v>4</v>
      </c>
      <c r="HX3" s="54">
        <v>3</v>
      </c>
      <c r="HY3" s="54">
        <v>1</v>
      </c>
      <c r="HZ3" s="54">
        <v>0</v>
      </c>
      <c r="IA3" s="54">
        <v>1</v>
      </c>
      <c r="IB3" s="54">
        <v>1</v>
      </c>
      <c r="IC3" s="54">
        <v>1</v>
      </c>
      <c r="ID3" s="54">
        <v>1</v>
      </c>
      <c r="IE3" s="54">
        <v>2</v>
      </c>
      <c r="IF3" s="54">
        <v>5</v>
      </c>
      <c r="IG3" s="54">
        <v>2</v>
      </c>
      <c r="IH3" s="54">
        <v>2</v>
      </c>
      <c r="II3" s="54">
        <v>3</v>
      </c>
      <c r="IJ3" s="54">
        <v>1</v>
      </c>
      <c r="IK3" s="54">
        <v>190</v>
      </c>
      <c r="IL3" s="54">
        <v>144</v>
      </c>
      <c r="IM3" s="54">
        <v>0.56886227544910095</v>
      </c>
    </row>
    <row r="5" spans="2:247" ht="15.75" thickBo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7" x14ac:dyDescent="0.25">
      <c r="B6" s="86" t="s">
        <v>61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30"/>
      <c r="N6" s="87" t="s">
        <v>62</v>
      </c>
      <c r="O6" s="87"/>
      <c r="P6" s="87"/>
      <c r="Q6" s="87"/>
      <c r="R6" s="87"/>
      <c r="S6" s="87"/>
      <c r="T6" s="87"/>
      <c r="U6" s="87"/>
      <c r="V6" s="87"/>
      <c r="W6" s="87"/>
      <c r="X6" s="88"/>
      <c r="Z6" s="86" t="s">
        <v>66</v>
      </c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30"/>
      <c r="AL6" s="87" t="s">
        <v>73</v>
      </c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30"/>
      <c r="AX6" s="87" t="s">
        <v>75</v>
      </c>
      <c r="AY6" s="87"/>
      <c r="AZ6" s="87"/>
      <c r="BA6" s="87"/>
      <c r="BB6" s="87"/>
      <c r="BC6" s="87"/>
      <c r="BD6" s="87"/>
      <c r="BE6" s="87"/>
      <c r="BF6" s="87"/>
      <c r="BG6" s="87"/>
      <c r="BH6" s="88"/>
    </row>
    <row r="7" spans="2:247" x14ac:dyDescent="0.25">
      <c r="B7" s="83" t="s">
        <v>127</v>
      </c>
      <c r="C7" s="84"/>
      <c r="D7" s="84"/>
      <c r="E7" s="26">
        <f>P3</f>
        <v>3</v>
      </c>
      <c r="F7" s="76" t="str">
        <f>VLOOKUP(E7, Men, 2, FALSE)</f>
        <v>Normal</v>
      </c>
      <c r="G7" s="76"/>
      <c r="H7" s="76"/>
      <c r="I7" s="76"/>
      <c r="J7" s="76"/>
      <c r="K7" s="76"/>
      <c r="L7" s="76"/>
      <c r="M7" s="26"/>
      <c r="N7" s="84" t="s">
        <v>127</v>
      </c>
      <c r="O7" s="84"/>
      <c r="P7" s="84"/>
      <c r="Q7" s="26">
        <f>AC3</f>
        <v>3</v>
      </c>
      <c r="R7" s="76" t="str">
        <f>VLOOKUP(Q7, Men, 2, FALSE)</f>
        <v>Normal</v>
      </c>
      <c r="S7" s="76"/>
      <c r="T7" s="76"/>
      <c r="U7" s="76"/>
      <c r="V7" s="76"/>
      <c r="W7" s="76"/>
      <c r="X7" s="85"/>
      <c r="Z7" s="83" t="s">
        <v>127</v>
      </c>
      <c r="AA7" s="84"/>
      <c r="AB7" s="84"/>
      <c r="AC7" s="26">
        <f>CC3</f>
        <v>5</v>
      </c>
      <c r="AD7" s="76" t="str">
        <f>VLOOKUP(AC7, Men, 2, FALSE)</f>
        <v>Very Offensive</v>
      </c>
      <c r="AE7" s="76"/>
      <c r="AF7" s="76"/>
      <c r="AG7" s="76"/>
      <c r="AH7" s="76"/>
      <c r="AI7" s="76"/>
      <c r="AJ7" s="76"/>
      <c r="AK7" s="26"/>
      <c r="AL7" s="84" t="s">
        <v>127</v>
      </c>
      <c r="AM7" s="84"/>
      <c r="AN7" s="84"/>
      <c r="AO7" s="26">
        <f>FP3</f>
        <v>4</v>
      </c>
      <c r="AP7" s="76" t="str">
        <f>VLOOKUP(AO7, Men, 2, FALSE)</f>
        <v>Offensive</v>
      </c>
      <c r="AQ7" s="76"/>
      <c r="AR7" s="76"/>
      <c r="AS7" s="76"/>
      <c r="AT7" s="76"/>
      <c r="AU7" s="76"/>
      <c r="AV7" s="76"/>
      <c r="AW7" s="26"/>
      <c r="AX7" s="84" t="s">
        <v>127</v>
      </c>
      <c r="AY7" s="84"/>
      <c r="AZ7" s="84"/>
      <c r="BA7" s="26">
        <f>HC3</f>
        <v>3</v>
      </c>
      <c r="BB7" s="76" t="str">
        <f>VLOOKUP(BA7, Men, 2, FALSE)</f>
        <v>Normal</v>
      </c>
      <c r="BC7" s="76"/>
      <c r="BD7" s="76"/>
      <c r="BE7" s="76"/>
      <c r="BF7" s="76"/>
      <c r="BG7" s="76"/>
      <c r="BH7" s="85"/>
      <c r="BL7" s="22"/>
      <c r="BR7" s="22"/>
      <c r="BU7" s="22"/>
      <c r="CF7" s="22"/>
    </row>
    <row r="8" spans="2:247" x14ac:dyDescent="0.25">
      <c r="B8" s="83" t="s">
        <v>128</v>
      </c>
      <c r="C8" s="84"/>
      <c r="D8" s="84"/>
      <c r="E8" s="26">
        <f>Q3</f>
        <v>1</v>
      </c>
      <c r="F8" s="76" t="str">
        <f>VLOOKUP(E8, Agg, 2, FALSE)</f>
        <v>Calm</v>
      </c>
      <c r="G8" s="76"/>
      <c r="H8" s="76"/>
      <c r="I8" s="76"/>
      <c r="J8" s="76"/>
      <c r="K8" s="76"/>
      <c r="L8" s="76"/>
      <c r="M8" s="26"/>
      <c r="N8" s="84" t="s">
        <v>128</v>
      </c>
      <c r="O8" s="84"/>
      <c r="P8" s="84"/>
      <c r="Q8" s="26">
        <f>AD3</f>
        <v>1</v>
      </c>
      <c r="R8" s="76" t="str">
        <f>VLOOKUP(Q8, Agg, 2, FALSE)</f>
        <v>Calm</v>
      </c>
      <c r="S8" s="76"/>
      <c r="T8" s="76"/>
      <c r="U8" s="76"/>
      <c r="V8" s="76"/>
      <c r="W8" s="76"/>
      <c r="X8" s="85"/>
      <c r="Z8" s="83" t="s">
        <v>128</v>
      </c>
      <c r="AA8" s="84"/>
      <c r="AB8" s="84"/>
      <c r="AC8" s="26">
        <f>CD3</f>
        <v>5</v>
      </c>
      <c r="AD8" s="76" t="str">
        <f>VLOOKUP(AC8, Agg, 2, FALSE)</f>
        <v>Berserk</v>
      </c>
      <c r="AE8" s="76"/>
      <c r="AF8" s="76"/>
      <c r="AG8" s="76"/>
      <c r="AH8" s="76"/>
      <c r="AI8" s="76"/>
      <c r="AJ8" s="76"/>
      <c r="AK8" s="26"/>
      <c r="AL8" s="84" t="s">
        <v>128</v>
      </c>
      <c r="AM8" s="84"/>
      <c r="AN8" s="84"/>
      <c r="AO8" s="26">
        <f>FQ3</f>
        <v>1</v>
      </c>
      <c r="AP8" s="76" t="str">
        <f>VLOOKUP(AO8, Agg, 2, FALSE)</f>
        <v>Calm</v>
      </c>
      <c r="AQ8" s="76"/>
      <c r="AR8" s="76"/>
      <c r="AS8" s="76"/>
      <c r="AT8" s="76"/>
      <c r="AU8" s="76"/>
      <c r="AV8" s="76"/>
      <c r="AW8" s="26"/>
      <c r="AX8" s="84" t="s">
        <v>128</v>
      </c>
      <c r="AY8" s="84"/>
      <c r="AZ8" s="84"/>
      <c r="BA8" s="26">
        <f>HD3</f>
        <v>1</v>
      </c>
      <c r="BB8" s="76" t="str">
        <f>VLOOKUP(BA8, Agg, 2, FALSE)</f>
        <v>Calm</v>
      </c>
      <c r="BC8" s="76"/>
      <c r="BD8" s="76"/>
      <c r="BE8" s="76"/>
      <c r="BF8" s="76"/>
      <c r="BG8" s="76"/>
      <c r="BH8" s="85"/>
      <c r="BL8" s="22"/>
      <c r="BR8" s="22"/>
      <c r="BU8" s="22"/>
      <c r="CF8" s="22"/>
    </row>
    <row r="9" spans="2:247" x14ac:dyDescent="0.25">
      <c r="B9" s="83" t="s">
        <v>129</v>
      </c>
      <c r="C9" s="84"/>
      <c r="D9" s="84"/>
      <c r="E9" s="26">
        <f>R3</f>
        <v>3</v>
      </c>
      <c r="F9" s="76" t="str">
        <f>VLOOKUP(E9, BC, 2, FALSE)</f>
        <v>Normal</v>
      </c>
      <c r="G9" s="76"/>
      <c r="H9" s="76"/>
      <c r="I9" s="76"/>
      <c r="J9" s="76"/>
      <c r="K9" s="76"/>
      <c r="L9" s="76"/>
      <c r="M9" s="26"/>
      <c r="N9" s="84" t="s">
        <v>129</v>
      </c>
      <c r="O9" s="84"/>
      <c r="P9" s="84"/>
      <c r="Q9" s="26">
        <f>AE3</f>
        <v>3</v>
      </c>
      <c r="R9" s="76" t="str">
        <f>VLOOKUP(Q9, BC, 2, FALSE)</f>
        <v>Normal</v>
      </c>
      <c r="S9" s="76"/>
      <c r="T9" s="76"/>
      <c r="U9" s="76"/>
      <c r="V9" s="76"/>
      <c r="W9" s="76"/>
      <c r="X9" s="85"/>
      <c r="Z9" s="83" t="s">
        <v>129</v>
      </c>
      <c r="AA9" s="84"/>
      <c r="AB9" s="84"/>
      <c r="AC9" s="26">
        <f>CE3</f>
        <v>3</v>
      </c>
      <c r="AD9" s="76" t="str">
        <f>VLOOKUP(AC9, BC, 2, FALSE)</f>
        <v>Normal</v>
      </c>
      <c r="AE9" s="76"/>
      <c r="AF9" s="76"/>
      <c r="AG9" s="76"/>
      <c r="AH9" s="76"/>
      <c r="AI9" s="76"/>
      <c r="AJ9" s="76"/>
      <c r="AK9" s="26"/>
      <c r="AL9" s="84" t="s">
        <v>129</v>
      </c>
      <c r="AM9" s="84"/>
      <c r="AN9" s="84"/>
      <c r="AO9" s="26">
        <f>FR3</f>
        <v>5</v>
      </c>
      <c r="AP9" s="76" t="str">
        <f>VLOOKUP(AO9, BC, 2, FALSE)</f>
        <v>Very Hard</v>
      </c>
      <c r="AQ9" s="76"/>
      <c r="AR9" s="76"/>
      <c r="AS9" s="76"/>
      <c r="AT9" s="76"/>
      <c r="AU9" s="76"/>
      <c r="AV9" s="76"/>
      <c r="AW9" s="26"/>
      <c r="AX9" s="84" t="s">
        <v>129</v>
      </c>
      <c r="AY9" s="84"/>
      <c r="AZ9" s="84"/>
      <c r="BA9" s="26">
        <f>HE3</f>
        <v>3</v>
      </c>
      <c r="BB9" s="76" t="str">
        <f>VLOOKUP(BA9, BC, 2, FALSE)</f>
        <v>Normal</v>
      </c>
      <c r="BC9" s="76"/>
      <c r="BD9" s="76"/>
      <c r="BE9" s="76"/>
      <c r="BF9" s="76"/>
      <c r="BG9" s="76"/>
      <c r="BH9" s="85"/>
      <c r="BL9" s="22"/>
      <c r="BR9" s="22"/>
      <c r="BU9" s="22"/>
      <c r="CF9" s="22"/>
    </row>
    <row r="10" spans="2:247" x14ac:dyDescent="0.25">
      <c r="B10" s="83" t="s">
        <v>130</v>
      </c>
      <c r="C10" s="84"/>
      <c r="D10" s="84"/>
      <c r="E10" s="26">
        <f>S3</f>
        <v>5</v>
      </c>
      <c r="F10" s="76" t="str">
        <f>VLOOKUP(E10, GC, 2, FALSE)</f>
        <v>Very Relaxed</v>
      </c>
      <c r="G10" s="76"/>
      <c r="H10" s="76"/>
      <c r="I10" s="76"/>
      <c r="J10" s="76"/>
      <c r="K10" s="76"/>
      <c r="L10" s="76"/>
      <c r="M10" s="26"/>
      <c r="N10" s="84" t="s">
        <v>130</v>
      </c>
      <c r="O10" s="84"/>
      <c r="P10" s="84"/>
      <c r="Q10" s="26">
        <f>AF3</f>
        <v>1</v>
      </c>
      <c r="R10" s="76" t="str">
        <f>VLOOKUP(Q10, GC, 2, FALSE)</f>
        <v>Very Tight</v>
      </c>
      <c r="S10" s="76"/>
      <c r="T10" s="76"/>
      <c r="U10" s="76"/>
      <c r="V10" s="76"/>
      <c r="W10" s="76"/>
      <c r="X10" s="85"/>
      <c r="Z10" s="83" t="s">
        <v>130</v>
      </c>
      <c r="AA10" s="84"/>
      <c r="AB10" s="84"/>
      <c r="AC10" s="26">
        <f>CF3</f>
        <v>1</v>
      </c>
      <c r="AD10" s="76" t="str">
        <f>VLOOKUP(AC10, GC, 2, FALSE)</f>
        <v>Very Tight</v>
      </c>
      <c r="AE10" s="76"/>
      <c r="AF10" s="76"/>
      <c r="AG10" s="76"/>
      <c r="AH10" s="76"/>
      <c r="AI10" s="76"/>
      <c r="AJ10" s="76"/>
      <c r="AK10" s="26"/>
      <c r="AL10" s="84" t="s">
        <v>130</v>
      </c>
      <c r="AM10" s="84"/>
      <c r="AN10" s="84"/>
      <c r="AO10" s="26">
        <f>FS3</f>
        <v>1</v>
      </c>
      <c r="AP10" s="76" t="str">
        <f>VLOOKUP(AO10, GC, 2, FALSE)</f>
        <v>Very Tight</v>
      </c>
      <c r="AQ10" s="76"/>
      <c r="AR10" s="76"/>
      <c r="AS10" s="76"/>
      <c r="AT10" s="76"/>
      <c r="AU10" s="76"/>
      <c r="AV10" s="76"/>
      <c r="AW10" s="26"/>
      <c r="AX10" s="84" t="s">
        <v>130</v>
      </c>
      <c r="AY10" s="84"/>
      <c r="AZ10" s="84"/>
      <c r="BA10" s="26">
        <f>HF3</f>
        <v>1</v>
      </c>
      <c r="BB10" s="76" t="str">
        <f>VLOOKUP(BA10, GC, 2, FALSE)</f>
        <v>Very Tight</v>
      </c>
      <c r="BC10" s="76"/>
      <c r="BD10" s="76"/>
      <c r="BE10" s="76"/>
      <c r="BF10" s="76"/>
      <c r="BG10" s="76"/>
      <c r="BH10" s="85"/>
      <c r="BL10" s="22"/>
      <c r="BR10" s="22"/>
      <c r="BU10" s="22"/>
      <c r="CF10" s="22"/>
    </row>
    <row r="11" spans="2:247" x14ac:dyDescent="0.25">
      <c r="B11" s="83" t="s">
        <v>131</v>
      </c>
      <c r="C11" s="84"/>
      <c r="D11" s="84"/>
      <c r="E11" s="26">
        <f>T3</f>
        <v>3</v>
      </c>
      <c r="F11" s="76" t="str">
        <f>VLOOKUP(E11, PP, 2, FALSE)</f>
        <v>Normal</v>
      </c>
      <c r="G11" s="76"/>
      <c r="H11" s="76"/>
      <c r="I11" s="76"/>
      <c r="J11" s="76"/>
      <c r="K11" s="76"/>
      <c r="L11" s="76"/>
      <c r="M11" s="26"/>
      <c r="N11" s="84" t="s">
        <v>131</v>
      </c>
      <c r="O11" s="84"/>
      <c r="P11" s="84"/>
      <c r="Q11" s="26">
        <f>AG3</f>
        <v>3</v>
      </c>
      <c r="R11" s="76" t="str">
        <f>VLOOKUP(Q11, PP, 2, FALSE)</f>
        <v>Normal</v>
      </c>
      <c r="S11" s="76"/>
      <c r="T11" s="76"/>
      <c r="U11" s="76"/>
      <c r="V11" s="76"/>
      <c r="W11" s="76"/>
      <c r="X11" s="85"/>
      <c r="Z11" s="83" t="s">
        <v>131</v>
      </c>
      <c r="AA11" s="84"/>
      <c r="AB11" s="84"/>
      <c r="AC11" s="26">
        <f>CG3</f>
        <v>3</v>
      </c>
      <c r="AD11" s="76" t="str">
        <f>VLOOKUP(AC11, PP, 2, FALSE)</f>
        <v>Normal</v>
      </c>
      <c r="AE11" s="76"/>
      <c r="AF11" s="76"/>
      <c r="AG11" s="76"/>
      <c r="AH11" s="76"/>
      <c r="AI11" s="76"/>
      <c r="AJ11" s="76"/>
      <c r="AK11" s="26"/>
      <c r="AL11" s="84" t="s">
        <v>131</v>
      </c>
      <c r="AM11" s="84"/>
      <c r="AN11" s="84"/>
      <c r="AO11" s="26">
        <f>FT3</f>
        <v>3</v>
      </c>
      <c r="AP11" s="76" t="str">
        <f>VLOOKUP(AO11, PP, 2, FALSE)</f>
        <v>Normal</v>
      </c>
      <c r="AQ11" s="76"/>
      <c r="AR11" s="76"/>
      <c r="AS11" s="76"/>
      <c r="AT11" s="76"/>
      <c r="AU11" s="76"/>
      <c r="AV11" s="76"/>
      <c r="AW11" s="26"/>
      <c r="AX11" s="84" t="s">
        <v>131</v>
      </c>
      <c r="AY11" s="84"/>
      <c r="AZ11" s="84"/>
      <c r="BA11" s="26">
        <f>HG3</f>
        <v>3</v>
      </c>
      <c r="BB11" s="76" t="str">
        <f>VLOOKUP(BA11, PP, 2, FALSE)</f>
        <v>Normal</v>
      </c>
      <c r="BC11" s="76"/>
      <c r="BD11" s="76"/>
      <c r="BE11" s="76"/>
      <c r="BF11" s="76"/>
      <c r="BG11" s="76"/>
      <c r="BH11" s="85"/>
      <c r="BL11" s="22"/>
      <c r="BR11" s="22"/>
      <c r="BU11" s="22"/>
      <c r="CF11" s="22"/>
    </row>
    <row r="12" spans="2:247" x14ac:dyDescent="0.25">
      <c r="B12" s="83" t="s">
        <v>132</v>
      </c>
      <c r="C12" s="84"/>
      <c r="D12" s="84"/>
      <c r="E12" s="26">
        <f>U3</f>
        <v>1</v>
      </c>
      <c r="F12" s="76" t="str">
        <f>VLOOKUP(E12, Hit, 2, FALSE)</f>
        <v>Very Easy</v>
      </c>
      <c r="G12" s="76"/>
      <c r="H12" s="76"/>
      <c r="I12" s="76"/>
      <c r="J12" s="76"/>
      <c r="K12" s="76"/>
      <c r="L12" s="76"/>
      <c r="M12" s="26"/>
      <c r="N12" s="84" t="s">
        <v>132</v>
      </c>
      <c r="O12" s="84"/>
      <c r="P12" s="84"/>
      <c r="Q12" s="26">
        <f>AH3</f>
        <v>1</v>
      </c>
      <c r="R12" s="76" t="str">
        <f>VLOOKUP(Q12, Hit, 2, FALSE)</f>
        <v>Very Easy</v>
      </c>
      <c r="S12" s="76"/>
      <c r="T12" s="76"/>
      <c r="U12" s="76"/>
      <c r="V12" s="76"/>
      <c r="W12" s="76"/>
      <c r="X12" s="85"/>
      <c r="Z12" s="83" t="s">
        <v>132</v>
      </c>
      <c r="AA12" s="84"/>
      <c r="AB12" s="84"/>
      <c r="AC12" s="26">
        <f>CH3</f>
        <v>1</v>
      </c>
      <c r="AD12" s="76" t="str">
        <f>VLOOKUP(AC12, Hit, 2, FALSE)</f>
        <v>Very Easy</v>
      </c>
      <c r="AE12" s="76"/>
      <c r="AF12" s="76"/>
      <c r="AG12" s="76"/>
      <c r="AH12" s="76"/>
      <c r="AI12" s="76"/>
      <c r="AJ12" s="76"/>
      <c r="AK12" s="26"/>
      <c r="AL12" s="84" t="s">
        <v>132</v>
      </c>
      <c r="AM12" s="84"/>
      <c r="AN12" s="84"/>
      <c r="AO12" s="26">
        <f>FU3</f>
        <v>1</v>
      </c>
      <c r="AP12" s="76" t="str">
        <f>VLOOKUP(AO12, Hit, 2, FALSE)</f>
        <v>Very Easy</v>
      </c>
      <c r="AQ12" s="76"/>
      <c r="AR12" s="76"/>
      <c r="AS12" s="76"/>
      <c r="AT12" s="76"/>
      <c r="AU12" s="76"/>
      <c r="AV12" s="76"/>
      <c r="AW12" s="26"/>
      <c r="AX12" s="84" t="s">
        <v>132</v>
      </c>
      <c r="AY12" s="84"/>
      <c r="AZ12" s="84"/>
      <c r="BA12" s="26">
        <f>HH3</f>
        <v>4</v>
      </c>
      <c r="BB12" s="76" t="str">
        <f>VLOOKUP(BA12, Hit, 2, FALSE)</f>
        <v>Hard</v>
      </c>
      <c r="BC12" s="76"/>
      <c r="BD12" s="76"/>
      <c r="BE12" s="76"/>
      <c r="BF12" s="76"/>
      <c r="BG12" s="76"/>
      <c r="BH12" s="85"/>
      <c r="BL12" s="22"/>
      <c r="BR12" s="22"/>
      <c r="BU12" s="22"/>
      <c r="CF12" s="22"/>
    </row>
    <row r="13" spans="2:247" x14ac:dyDescent="0.25">
      <c r="B13" s="83" t="s">
        <v>133</v>
      </c>
      <c r="C13" s="84"/>
      <c r="D13" s="84"/>
      <c r="E13" s="26">
        <f>V3</f>
        <v>4</v>
      </c>
      <c r="F13" s="76" t="str">
        <f>VLOOKUP(E13, Tem, 2, FALSE)</f>
        <v>High</v>
      </c>
      <c r="G13" s="76"/>
      <c r="H13" s="76"/>
      <c r="I13" s="76"/>
      <c r="J13" s="76"/>
      <c r="K13" s="76"/>
      <c r="L13" s="76"/>
      <c r="M13" s="26"/>
      <c r="N13" s="84" t="s">
        <v>133</v>
      </c>
      <c r="O13" s="84"/>
      <c r="P13" s="84"/>
      <c r="Q13" s="26">
        <f>AI3</f>
        <v>5</v>
      </c>
      <c r="R13" s="76" t="str">
        <f>VLOOKUP(Q13, Tem, 2, FALSE)</f>
        <v>Very High</v>
      </c>
      <c r="S13" s="76"/>
      <c r="T13" s="76"/>
      <c r="U13" s="76"/>
      <c r="V13" s="76"/>
      <c r="W13" s="76"/>
      <c r="X13" s="85"/>
      <c r="Z13" s="83" t="s">
        <v>133</v>
      </c>
      <c r="AA13" s="84"/>
      <c r="AB13" s="84"/>
      <c r="AC13" s="26">
        <f>CI3</f>
        <v>5</v>
      </c>
      <c r="AD13" s="76" t="str">
        <f>VLOOKUP(AC13, Tem, 2, FALSE)</f>
        <v>Very High</v>
      </c>
      <c r="AE13" s="76"/>
      <c r="AF13" s="76"/>
      <c r="AG13" s="76"/>
      <c r="AH13" s="76"/>
      <c r="AI13" s="76"/>
      <c r="AJ13" s="76"/>
      <c r="AK13" s="26"/>
      <c r="AL13" s="84" t="s">
        <v>133</v>
      </c>
      <c r="AM13" s="84"/>
      <c r="AN13" s="84"/>
      <c r="AO13" s="26">
        <f>FV3</f>
        <v>4</v>
      </c>
      <c r="AP13" s="76" t="str">
        <f>VLOOKUP(AO13, Tem, 2, FALSE)</f>
        <v>High</v>
      </c>
      <c r="AQ13" s="76"/>
      <c r="AR13" s="76"/>
      <c r="AS13" s="76"/>
      <c r="AT13" s="76"/>
      <c r="AU13" s="76"/>
      <c r="AV13" s="76"/>
      <c r="AW13" s="26"/>
      <c r="AX13" s="84" t="s">
        <v>133</v>
      </c>
      <c r="AY13" s="84"/>
      <c r="AZ13" s="84"/>
      <c r="BA13" s="26">
        <f>HI3</f>
        <v>5</v>
      </c>
      <c r="BB13" s="76" t="str">
        <f>VLOOKUP(BA13, Tem, 2, FALSE)</f>
        <v>Very High</v>
      </c>
      <c r="BC13" s="76"/>
      <c r="BD13" s="76"/>
      <c r="BE13" s="76"/>
      <c r="BF13" s="76"/>
      <c r="BG13" s="76"/>
      <c r="BH13" s="85"/>
      <c r="BL13" s="22"/>
      <c r="BR13" s="22"/>
      <c r="BU13" s="22"/>
      <c r="CF13" s="22"/>
    </row>
    <row r="14" spans="2:247" x14ac:dyDescent="0.25">
      <c r="B14" s="83" t="s">
        <v>134</v>
      </c>
      <c r="C14" s="84"/>
      <c r="D14" s="84"/>
      <c r="E14" s="26">
        <f>W3</f>
        <v>4</v>
      </c>
      <c r="F14" s="76" t="str">
        <f>VLOOKUP(E14, Pas, 2, FALSE)</f>
        <v>Creative</v>
      </c>
      <c r="G14" s="76"/>
      <c r="H14" s="76"/>
      <c r="I14" s="76"/>
      <c r="J14" s="76"/>
      <c r="K14" s="76"/>
      <c r="L14" s="76"/>
      <c r="M14" s="26"/>
      <c r="N14" s="84" t="s">
        <v>134</v>
      </c>
      <c r="O14" s="84"/>
      <c r="P14" s="84"/>
      <c r="Q14" s="26">
        <f>AJ3</f>
        <v>3</v>
      </c>
      <c r="R14" s="76" t="str">
        <f>VLOOKUP(Q14, Pas, 2, FALSE)</f>
        <v>Normal</v>
      </c>
      <c r="S14" s="76"/>
      <c r="T14" s="76"/>
      <c r="U14" s="76"/>
      <c r="V14" s="76"/>
      <c r="W14" s="76"/>
      <c r="X14" s="85"/>
      <c r="Z14" s="83" t="s">
        <v>134</v>
      </c>
      <c r="AA14" s="84"/>
      <c r="AB14" s="84"/>
      <c r="AC14" s="26">
        <f>CJ3</f>
        <v>4</v>
      </c>
      <c r="AD14" s="76" t="str">
        <f>VLOOKUP(AC14, Pas, 2, FALSE)</f>
        <v>Creative</v>
      </c>
      <c r="AE14" s="76"/>
      <c r="AF14" s="76"/>
      <c r="AG14" s="76"/>
      <c r="AH14" s="76"/>
      <c r="AI14" s="76"/>
      <c r="AJ14" s="76"/>
      <c r="AK14" s="26"/>
      <c r="AL14" s="84" t="s">
        <v>134</v>
      </c>
      <c r="AM14" s="84"/>
      <c r="AN14" s="84"/>
      <c r="AO14" s="26">
        <f>FW3</f>
        <v>4</v>
      </c>
      <c r="AP14" s="76" t="str">
        <f>VLOOKUP(AO14, Pas, 2, FALSE)</f>
        <v>Creative</v>
      </c>
      <c r="AQ14" s="76"/>
      <c r="AR14" s="76"/>
      <c r="AS14" s="76"/>
      <c r="AT14" s="76"/>
      <c r="AU14" s="76"/>
      <c r="AV14" s="76"/>
      <c r="AW14" s="26"/>
      <c r="AX14" s="84" t="s">
        <v>134</v>
      </c>
      <c r="AY14" s="84"/>
      <c r="AZ14" s="84"/>
      <c r="BA14" s="26">
        <f>HJ3</f>
        <v>4</v>
      </c>
      <c r="BB14" s="76" t="str">
        <f>VLOOKUP(BA14, Pas, 2, FALSE)</f>
        <v>Creative</v>
      </c>
      <c r="BC14" s="76"/>
      <c r="BD14" s="76"/>
      <c r="BE14" s="76"/>
      <c r="BF14" s="76"/>
      <c r="BG14" s="76"/>
      <c r="BH14" s="85"/>
      <c r="BL14" s="22"/>
      <c r="BR14" s="22"/>
      <c r="BU14" s="22"/>
      <c r="CF14" s="22"/>
    </row>
    <row r="15" spans="2:247" x14ac:dyDescent="0.25">
      <c r="B15" s="83" t="s">
        <v>135</v>
      </c>
      <c r="C15" s="84"/>
      <c r="D15" s="84"/>
      <c r="E15" s="26">
        <f>X3</f>
        <v>4</v>
      </c>
      <c r="F15" s="76" t="str">
        <f>VLOOKUP(E15, Sht, 2, FALSE)</f>
        <v>Heavy</v>
      </c>
      <c r="G15" s="76"/>
      <c r="H15" s="76"/>
      <c r="I15" s="76"/>
      <c r="J15" s="76"/>
      <c r="K15" s="76"/>
      <c r="L15" s="76"/>
      <c r="M15" s="26"/>
      <c r="N15" s="84" t="s">
        <v>135</v>
      </c>
      <c r="O15" s="84"/>
      <c r="P15" s="84"/>
      <c r="Q15" s="26">
        <f>AK3</f>
        <v>4</v>
      </c>
      <c r="R15" s="76" t="str">
        <f>VLOOKUP(Q15, Sht, 2, FALSE)</f>
        <v>Heavy</v>
      </c>
      <c r="S15" s="76"/>
      <c r="T15" s="76"/>
      <c r="U15" s="76"/>
      <c r="V15" s="76"/>
      <c r="W15" s="76"/>
      <c r="X15" s="85"/>
      <c r="Z15" s="83" t="s">
        <v>135</v>
      </c>
      <c r="AA15" s="84"/>
      <c r="AB15" s="84"/>
      <c r="AC15" s="26">
        <f>CK3</f>
        <v>4</v>
      </c>
      <c r="AD15" s="76" t="str">
        <f>VLOOKUP(AC15, Sht, 2, FALSE)</f>
        <v>Heavy</v>
      </c>
      <c r="AE15" s="76"/>
      <c r="AF15" s="76"/>
      <c r="AG15" s="76"/>
      <c r="AH15" s="76"/>
      <c r="AI15" s="76"/>
      <c r="AJ15" s="76"/>
      <c r="AK15" s="26"/>
      <c r="AL15" s="84" t="s">
        <v>135</v>
      </c>
      <c r="AM15" s="84"/>
      <c r="AN15" s="84"/>
      <c r="AO15" s="26">
        <f>FX3</f>
        <v>5</v>
      </c>
      <c r="AP15" s="76" t="str">
        <f>VLOOKUP(AO15, Sht, 2, FALSE)</f>
        <v>Barrage</v>
      </c>
      <c r="AQ15" s="76"/>
      <c r="AR15" s="76"/>
      <c r="AS15" s="76"/>
      <c r="AT15" s="76"/>
      <c r="AU15" s="76"/>
      <c r="AV15" s="76"/>
      <c r="AW15" s="26"/>
      <c r="AX15" s="84" t="s">
        <v>135</v>
      </c>
      <c r="AY15" s="84"/>
      <c r="AZ15" s="84"/>
      <c r="BA15" s="26">
        <f>HK3</f>
        <v>3</v>
      </c>
      <c r="BB15" s="76" t="str">
        <f>VLOOKUP(BA15, Sht, 2, FALSE)</f>
        <v>Normal</v>
      </c>
      <c r="BC15" s="76"/>
      <c r="BD15" s="76"/>
      <c r="BE15" s="76"/>
      <c r="BF15" s="76"/>
      <c r="BG15" s="76"/>
      <c r="BH15" s="85"/>
      <c r="BL15" s="22"/>
      <c r="BR15" s="22"/>
      <c r="BU15" s="22"/>
      <c r="CF15" s="22"/>
    </row>
    <row r="16" spans="2:247" x14ac:dyDescent="0.25">
      <c r="B16" s="83" t="s">
        <v>136</v>
      </c>
      <c r="C16" s="84"/>
      <c r="D16" s="84"/>
      <c r="E16" s="26">
        <f>Y3</f>
        <v>1</v>
      </c>
      <c r="F16" s="76" t="str">
        <f>VLOOKUP(E16, DtP, 2, FALSE)</f>
        <v>Very Rarely</v>
      </c>
      <c r="G16" s="76"/>
      <c r="H16" s="76"/>
      <c r="I16" s="76"/>
      <c r="J16" s="76"/>
      <c r="K16" s="76"/>
      <c r="L16" s="76"/>
      <c r="M16" s="26"/>
      <c r="N16" s="84" t="s">
        <v>136</v>
      </c>
      <c r="O16" s="84"/>
      <c r="P16" s="84"/>
      <c r="Q16" s="26">
        <f>AL3</f>
        <v>1</v>
      </c>
      <c r="R16" s="76" t="str">
        <f>VLOOKUP(Q16, DtP, 2, FALSE)</f>
        <v>Very Rarely</v>
      </c>
      <c r="S16" s="76"/>
      <c r="T16" s="76"/>
      <c r="U16" s="76"/>
      <c r="V16" s="76"/>
      <c r="W16" s="76"/>
      <c r="X16" s="85"/>
      <c r="Z16" s="83" t="s">
        <v>136</v>
      </c>
      <c r="AA16" s="84"/>
      <c r="AB16" s="84"/>
      <c r="AC16" s="26">
        <f>CL3</f>
        <v>1</v>
      </c>
      <c r="AD16" s="76" t="str">
        <f>VLOOKUP(AC16, DtP, 2, FALSE)</f>
        <v>Very Rarely</v>
      </c>
      <c r="AE16" s="76"/>
      <c r="AF16" s="76"/>
      <c r="AG16" s="76"/>
      <c r="AH16" s="76"/>
      <c r="AI16" s="76"/>
      <c r="AJ16" s="76"/>
      <c r="AK16" s="26"/>
      <c r="AL16" s="84" t="s">
        <v>136</v>
      </c>
      <c r="AM16" s="84"/>
      <c r="AN16" s="84"/>
      <c r="AO16" s="26">
        <f>FY3</f>
        <v>1</v>
      </c>
      <c r="AP16" s="76" t="str">
        <f>VLOOKUP(AO16, DtP, 2, FALSE)</f>
        <v>Very Rarely</v>
      </c>
      <c r="AQ16" s="76"/>
      <c r="AR16" s="76"/>
      <c r="AS16" s="76"/>
      <c r="AT16" s="76"/>
      <c r="AU16" s="76"/>
      <c r="AV16" s="76"/>
      <c r="AW16" s="26"/>
      <c r="AX16" s="84" t="s">
        <v>136</v>
      </c>
      <c r="AY16" s="84"/>
      <c r="AZ16" s="84"/>
      <c r="BA16" s="26">
        <f>HL3</f>
        <v>1</v>
      </c>
      <c r="BB16" s="76" t="str">
        <f>VLOOKUP(BA16, DtP, 2, FALSE)</f>
        <v>Very Rarely</v>
      </c>
      <c r="BC16" s="76"/>
      <c r="BD16" s="76"/>
      <c r="BE16" s="76"/>
      <c r="BF16" s="76"/>
      <c r="BG16" s="76"/>
      <c r="BH16" s="85"/>
      <c r="BL16" s="22"/>
      <c r="BR16" s="22"/>
      <c r="BU16" s="22"/>
      <c r="CF16" s="22"/>
    </row>
    <row r="17" spans="2:84" x14ac:dyDescent="0.25">
      <c r="B17" s="83" t="s">
        <v>137</v>
      </c>
      <c r="C17" s="84"/>
      <c r="D17" s="84"/>
      <c r="E17" s="26">
        <f>Z3</f>
        <v>0</v>
      </c>
      <c r="F17" s="76" t="str">
        <f>IF(E17=0, "Pass", "Shoot")</f>
        <v>Pass</v>
      </c>
      <c r="G17" s="76"/>
      <c r="H17" s="76"/>
      <c r="I17" s="76"/>
      <c r="J17" s="76"/>
      <c r="K17" s="76"/>
      <c r="L17" s="76"/>
      <c r="M17" s="26"/>
      <c r="N17" s="84" t="s">
        <v>137</v>
      </c>
      <c r="O17" s="84"/>
      <c r="P17" s="84"/>
      <c r="Q17" s="26">
        <f>AM3</f>
        <v>0</v>
      </c>
      <c r="R17" s="76" t="str">
        <f>IF(Q17=0, "Pass", "Shoot")</f>
        <v>Pass</v>
      </c>
      <c r="S17" s="76"/>
      <c r="T17" s="76"/>
      <c r="U17" s="76"/>
      <c r="V17" s="76"/>
      <c r="W17" s="76"/>
      <c r="X17" s="85"/>
      <c r="Z17" s="83" t="s">
        <v>137</v>
      </c>
      <c r="AA17" s="84"/>
      <c r="AB17" s="84"/>
      <c r="AC17" s="26">
        <f>CM3</f>
        <v>0</v>
      </c>
      <c r="AD17" s="76" t="str">
        <f>IF(AC17=0, "Pass", "Shoot")</f>
        <v>Pass</v>
      </c>
      <c r="AE17" s="76"/>
      <c r="AF17" s="76"/>
      <c r="AG17" s="76"/>
      <c r="AH17" s="76"/>
      <c r="AI17" s="76"/>
      <c r="AJ17" s="76"/>
      <c r="AK17" s="26"/>
      <c r="AL17" s="84" t="s">
        <v>137</v>
      </c>
      <c r="AM17" s="84"/>
      <c r="AN17" s="84"/>
      <c r="AO17" s="26">
        <f>FZ3</f>
        <v>0</v>
      </c>
      <c r="AP17" s="76" t="str">
        <f>IF(AO17=0, "Pass", "Shoot")</f>
        <v>Pass</v>
      </c>
      <c r="AQ17" s="76"/>
      <c r="AR17" s="76"/>
      <c r="AS17" s="76"/>
      <c r="AT17" s="76"/>
      <c r="AU17" s="76"/>
      <c r="AV17" s="76"/>
      <c r="AW17" s="26"/>
      <c r="AX17" s="84" t="s">
        <v>137</v>
      </c>
      <c r="AY17" s="84"/>
      <c r="AZ17" s="84"/>
      <c r="BA17" s="26">
        <f>HM3</f>
        <v>0</v>
      </c>
      <c r="BB17" s="76" t="str">
        <f>IF(BA17=0, "Pass", "Shoot")</f>
        <v>Pass</v>
      </c>
      <c r="BC17" s="76"/>
      <c r="BD17" s="76"/>
      <c r="BE17" s="76"/>
      <c r="BF17" s="76"/>
      <c r="BG17" s="76"/>
      <c r="BH17" s="85"/>
      <c r="BL17" s="22"/>
      <c r="BR17" s="22"/>
      <c r="BU17" s="22"/>
      <c r="CF17" s="22"/>
    </row>
    <row r="18" spans="2:84" x14ac:dyDescent="0.25">
      <c r="B18" s="83" t="s">
        <v>139</v>
      </c>
      <c r="C18" s="84"/>
      <c r="D18" s="84"/>
      <c r="E18" s="26">
        <f>AA3</f>
        <v>0</v>
      </c>
      <c r="F18" s="76" t="str">
        <f>IF(E18=0, "No", "Yes")</f>
        <v>No</v>
      </c>
      <c r="G18" s="76"/>
      <c r="H18" s="76"/>
      <c r="I18" s="76"/>
      <c r="J18" s="76"/>
      <c r="K18" s="76"/>
      <c r="L18" s="76"/>
      <c r="M18" s="26"/>
      <c r="N18" s="84" t="s">
        <v>139</v>
      </c>
      <c r="O18" s="84"/>
      <c r="P18" s="84"/>
      <c r="Q18" s="26">
        <f>AN3</f>
        <v>0</v>
      </c>
      <c r="R18" s="76" t="str">
        <f>IF(Q18=0, "No", "Yes")</f>
        <v>No</v>
      </c>
      <c r="S18" s="76"/>
      <c r="T18" s="76"/>
      <c r="U18" s="76"/>
      <c r="V18" s="76"/>
      <c r="W18" s="76"/>
      <c r="X18" s="85"/>
      <c r="Z18" s="83" t="s">
        <v>139</v>
      </c>
      <c r="AA18" s="84"/>
      <c r="AB18" s="84"/>
      <c r="AC18" s="26">
        <f>CN3</f>
        <v>1</v>
      </c>
      <c r="AD18" s="76" t="str">
        <f>IF(AC18=0, "No", "Yes")</f>
        <v>Yes</v>
      </c>
      <c r="AE18" s="76"/>
      <c r="AF18" s="76"/>
      <c r="AG18" s="76"/>
      <c r="AH18" s="76"/>
      <c r="AI18" s="76"/>
      <c r="AJ18" s="76"/>
      <c r="AK18" s="26"/>
      <c r="AL18" s="84" t="s">
        <v>139</v>
      </c>
      <c r="AM18" s="84"/>
      <c r="AN18" s="84"/>
      <c r="AO18" s="26">
        <f>GA3</f>
        <v>0</v>
      </c>
      <c r="AP18" s="76" t="str">
        <f>IF(AO18=0, "No", "Yes")</f>
        <v>No</v>
      </c>
      <c r="AQ18" s="76"/>
      <c r="AR18" s="76"/>
      <c r="AS18" s="76"/>
      <c r="AT18" s="76"/>
      <c r="AU18" s="76"/>
      <c r="AV18" s="76"/>
      <c r="AW18" s="26"/>
      <c r="AX18" s="84" t="s">
        <v>139</v>
      </c>
      <c r="AY18" s="84"/>
      <c r="AZ18" s="84"/>
      <c r="BA18" s="26">
        <f>HN3</f>
        <v>0</v>
      </c>
      <c r="BB18" s="76" t="str">
        <f>IF(BA18=0, "No", "Yes")</f>
        <v>No</v>
      </c>
      <c r="BC18" s="76"/>
      <c r="BD18" s="76"/>
      <c r="BE18" s="76"/>
      <c r="BF18" s="76"/>
      <c r="BG18" s="76"/>
      <c r="BH18" s="85"/>
      <c r="BL18" s="22"/>
      <c r="BR18" s="22"/>
      <c r="BU18" s="22"/>
      <c r="CF18" s="22"/>
    </row>
    <row r="19" spans="2:84" ht="15.75" thickBot="1" x14ac:dyDescent="0.3">
      <c r="B19" s="79" t="s">
        <v>138</v>
      </c>
      <c r="C19" s="80"/>
      <c r="D19" s="80"/>
      <c r="E19" s="27">
        <f>AB3</f>
        <v>0</v>
      </c>
      <c r="F19" s="81" t="str">
        <f>IF(E19=0, "No", "Yes")</f>
        <v>No</v>
      </c>
      <c r="G19" s="81"/>
      <c r="H19" s="81"/>
      <c r="I19" s="81"/>
      <c r="J19" s="81"/>
      <c r="K19" s="81"/>
      <c r="L19" s="81"/>
      <c r="M19" s="27"/>
      <c r="N19" s="80" t="s">
        <v>138</v>
      </c>
      <c r="O19" s="80"/>
      <c r="P19" s="80"/>
      <c r="Q19" s="27">
        <f>AO3</f>
        <v>0</v>
      </c>
      <c r="R19" s="81" t="str">
        <f>IF(Q19=0, "No", "Yes")</f>
        <v>No</v>
      </c>
      <c r="S19" s="81"/>
      <c r="T19" s="81"/>
      <c r="U19" s="81"/>
      <c r="V19" s="81"/>
      <c r="W19" s="81"/>
      <c r="X19" s="82"/>
      <c r="Z19" s="79" t="s">
        <v>138</v>
      </c>
      <c r="AA19" s="80"/>
      <c r="AB19" s="80"/>
      <c r="AC19" s="27">
        <f>CO3</f>
        <v>0</v>
      </c>
      <c r="AD19" s="81" t="str">
        <f>IF(AC19=0, "No", "Yes")</f>
        <v>No</v>
      </c>
      <c r="AE19" s="81"/>
      <c r="AF19" s="81"/>
      <c r="AG19" s="81"/>
      <c r="AH19" s="81"/>
      <c r="AI19" s="81"/>
      <c r="AJ19" s="81"/>
      <c r="AK19" s="27"/>
      <c r="AL19" s="80" t="s">
        <v>138</v>
      </c>
      <c r="AM19" s="80"/>
      <c r="AN19" s="80"/>
      <c r="AO19" s="27">
        <f>GB3</f>
        <v>0</v>
      </c>
      <c r="AP19" s="81" t="str">
        <f>IF(AO19=0, "No", "Yes")</f>
        <v>No</v>
      </c>
      <c r="AQ19" s="81"/>
      <c r="AR19" s="81"/>
      <c r="AS19" s="81"/>
      <c r="AT19" s="81"/>
      <c r="AU19" s="81"/>
      <c r="AV19" s="81"/>
      <c r="AW19" s="27"/>
      <c r="AX19" s="80" t="s">
        <v>138</v>
      </c>
      <c r="AY19" s="80"/>
      <c r="AZ19" s="80"/>
      <c r="BA19" s="27">
        <f>HO3</f>
        <v>1</v>
      </c>
      <c r="BB19" s="81" t="str">
        <f>IF(BA19=0, "No", "Yes")</f>
        <v>Yes</v>
      </c>
      <c r="BC19" s="81"/>
      <c r="BD19" s="81"/>
      <c r="BE19" s="81"/>
      <c r="BF19" s="81"/>
      <c r="BG19" s="81"/>
      <c r="BH19" s="82"/>
      <c r="BL19" s="22"/>
      <c r="BR19" s="22"/>
      <c r="BU19" s="22"/>
      <c r="CF19" s="22"/>
    </row>
    <row r="20" spans="2:84" ht="3.75" customHeight="1" thickBot="1" x14ac:dyDescent="0.3"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9"/>
      <c r="Z20" s="28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9"/>
    </row>
    <row r="21" spans="2:84" x14ac:dyDescent="0.25">
      <c r="B21" s="86" t="s">
        <v>60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30"/>
      <c r="N21" s="87" t="s">
        <v>63</v>
      </c>
      <c r="O21" s="87"/>
      <c r="P21" s="87"/>
      <c r="Q21" s="87"/>
      <c r="R21" s="87"/>
      <c r="S21" s="87"/>
      <c r="T21" s="87"/>
      <c r="U21" s="87"/>
      <c r="V21" s="87"/>
      <c r="W21" s="87"/>
      <c r="X21" s="88"/>
      <c r="Z21" s="86" t="s">
        <v>68</v>
      </c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30"/>
      <c r="AL21" s="87" t="s">
        <v>70</v>
      </c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30"/>
      <c r="AX21" s="87" t="s">
        <v>77</v>
      </c>
      <c r="AY21" s="87"/>
      <c r="AZ21" s="87"/>
      <c r="BA21" s="87"/>
      <c r="BB21" s="87"/>
      <c r="BC21" s="87"/>
      <c r="BD21" s="87"/>
      <c r="BE21" s="87"/>
      <c r="BF21" s="87"/>
      <c r="BG21" s="87"/>
      <c r="BH21" s="88"/>
    </row>
    <row r="22" spans="2:84" x14ac:dyDescent="0.25">
      <c r="B22" s="83" t="s">
        <v>127</v>
      </c>
      <c r="C22" s="84"/>
      <c r="D22" s="84"/>
      <c r="E22" s="26">
        <f>C3</f>
        <v>5</v>
      </c>
      <c r="F22" s="76" t="str">
        <f>VLOOKUP(E22, Men, 2, FALSE)</f>
        <v>Very Offensive</v>
      </c>
      <c r="G22" s="76"/>
      <c r="H22" s="76"/>
      <c r="I22" s="76"/>
      <c r="J22" s="76"/>
      <c r="K22" s="76"/>
      <c r="L22" s="76"/>
      <c r="M22" s="26"/>
      <c r="N22" s="84" t="s">
        <v>127</v>
      </c>
      <c r="O22" s="84"/>
      <c r="P22" s="84"/>
      <c r="Q22" s="26">
        <f>AP3</f>
        <v>3</v>
      </c>
      <c r="R22" s="76" t="str">
        <f>VLOOKUP(Q22, Men, 2, FALSE)</f>
        <v>Normal</v>
      </c>
      <c r="S22" s="76"/>
      <c r="T22" s="76"/>
      <c r="U22" s="76"/>
      <c r="V22" s="76"/>
      <c r="W22" s="76"/>
      <c r="X22" s="85"/>
      <c r="Z22" s="83" t="s">
        <v>127</v>
      </c>
      <c r="AA22" s="84"/>
      <c r="AB22" s="84"/>
      <c r="AC22" s="26">
        <f>DC3</f>
        <v>5</v>
      </c>
      <c r="AD22" s="76" t="str">
        <f>VLOOKUP(AC22, Men, 2, FALSE)</f>
        <v>Very Offensive</v>
      </c>
      <c r="AE22" s="76"/>
      <c r="AF22" s="76"/>
      <c r="AG22" s="76"/>
      <c r="AH22" s="76"/>
      <c r="AI22" s="76"/>
      <c r="AJ22" s="76"/>
      <c r="AK22" s="26"/>
      <c r="AL22" s="84" t="s">
        <v>127</v>
      </c>
      <c r="AM22" s="84"/>
      <c r="AN22" s="84"/>
      <c r="AO22" s="26">
        <f>EC3</f>
        <v>5</v>
      </c>
      <c r="AP22" s="76" t="str">
        <f>VLOOKUP(AO22, Men, 2, FALSE)</f>
        <v>Very Offensive</v>
      </c>
      <c r="AQ22" s="76"/>
      <c r="AR22" s="76"/>
      <c r="AS22" s="76"/>
      <c r="AT22" s="76"/>
      <c r="AU22" s="76"/>
      <c r="AV22" s="76"/>
      <c r="AW22" s="26"/>
      <c r="AX22" s="84" t="s">
        <v>127</v>
      </c>
      <c r="AY22" s="84"/>
      <c r="AZ22" s="84"/>
      <c r="BA22" s="26">
        <f>GC3</f>
        <v>5</v>
      </c>
      <c r="BB22" s="76" t="str">
        <f>VLOOKUP(BA22, Men, 2, FALSE)</f>
        <v>Very Offensive</v>
      </c>
      <c r="BC22" s="76"/>
      <c r="BD22" s="76"/>
      <c r="BE22" s="76"/>
      <c r="BF22" s="76"/>
      <c r="BG22" s="76"/>
      <c r="BH22" s="85"/>
    </row>
    <row r="23" spans="2:84" x14ac:dyDescent="0.25">
      <c r="B23" s="83" t="s">
        <v>128</v>
      </c>
      <c r="C23" s="84"/>
      <c r="D23" s="84"/>
      <c r="E23" s="26">
        <f>D3</f>
        <v>1</v>
      </c>
      <c r="F23" s="76" t="str">
        <f>VLOOKUP(E23, Agg, 2, FALSE)</f>
        <v>Calm</v>
      </c>
      <c r="G23" s="76"/>
      <c r="H23" s="76"/>
      <c r="I23" s="76"/>
      <c r="J23" s="76"/>
      <c r="K23" s="76"/>
      <c r="L23" s="76"/>
      <c r="M23" s="26"/>
      <c r="N23" s="84" t="s">
        <v>128</v>
      </c>
      <c r="O23" s="84"/>
      <c r="P23" s="84"/>
      <c r="Q23" s="26">
        <f>AQ3</f>
        <v>1</v>
      </c>
      <c r="R23" s="76" t="str">
        <f>VLOOKUP(Q23, Agg, 2, FALSE)</f>
        <v>Calm</v>
      </c>
      <c r="S23" s="76"/>
      <c r="T23" s="76"/>
      <c r="U23" s="76"/>
      <c r="V23" s="76"/>
      <c r="W23" s="76"/>
      <c r="X23" s="85"/>
      <c r="Z23" s="83" t="s">
        <v>128</v>
      </c>
      <c r="AA23" s="84"/>
      <c r="AB23" s="84"/>
      <c r="AC23" s="26">
        <f>DD3</f>
        <v>1</v>
      </c>
      <c r="AD23" s="76" t="str">
        <f>VLOOKUP(AC23, Agg, 2, FALSE)</f>
        <v>Calm</v>
      </c>
      <c r="AE23" s="76"/>
      <c r="AF23" s="76"/>
      <c r="AG23" s="76"/>
      <c r="AH23" s="76"/>
      <c r="AI23" s="76"/>
      <c r="AJ23" s="76"/>
      <c r="AK23" s="26"/>
      <c r="AL23" s="84" t="s">
        <v>128</v>
      </c>
      <c r="AM23" s="84"/>
      <c r="AN23" s="84"/>
      <c r="AO23" s="26">
        <f>ED3</f>
        <v>1</v>
      </c>
      <c r="AP23" s="76" t="str">
        <f>VLOOKUP(AO23, Agg, 2, FALSE)</f>
        <v>Calm</v>
      </c>
      <c r="AQ23" s="76"/>
      <c r="AR23" s="76"/>
      <c r="AS23" s="76"/>
      <c r="AT23" s="76"/>
      <c r="AU23" s="76"/>
      <c r="AV23" s="76"/>
      <c r="AW23" s="26"/>
      <c r="AX23" s="84" t="s">
        <v>128</v>
      </c>
      <c r="AY23" s="84"/>
      <c r="AZ23" s="84"/>
      <c r="BA23" s="26">
        <f>GD3</f>
        <v>1</v>
      </c>
      <c r="BB23" s="76" t="str">
        <f>VLOOKUP(BA23, Agg, 2, FALSE)</f>
        <v>Calm</v>
      </c>
      <c r="BC23" s="76"/>
      <c r="BD23" s="76"/>
      <c r="BE23" s="76"/>
      <c r="BF23" s="76"/>
      <c r="BG23" s="76"/>
      <c r="BH23" s="85"/>
    </row>
    <row r="24" spans="2:84" x14ac:dyDescent="0.25">
      <c r="B24" s="83" t="s">
        <v>129</v>
      </c>
      <c r="C24" s="84"/>
      <c r="D24" s="84"/>
      <c r="E24" s="26">
        <f>E3</f>
        <v>3</v>
      </c>
      <c r="F24" s="76" t="str">
        <f>VLOOKUP(E24, BC, 2, FALSE)</f>
        <v>Normal</v>
      </c>
      <c r="G24" s="76"/>
      <c r="H24" s="76"/>
      <c r="I24" s="76"/>
      <c r="J24" s="76"/>
      <c r="K24" s="76"/>
      <c r="L24" s="76"/>
      <c r="M24" s="26"/>
      <c r="N24" s="84" t="s">
        <v>129</v>
      </c>
      <c r="O24" s="84"/>
      <c r="P24" s="84"/>
      <c r="Q24" s="26">
        <f>AR3</f>
        <v>4</v>
      </c>
      <c r="R24" s="76" t="str">
        <f>VLOOKUP(Q24, BC, 2, FALSE)</f>
        <v>Hard</v>
      </c>
      <c r="S24" s="76"/>
      <c r="T24" s="76"/>
      <c r="U24" s="76"/>
      <c r="V24" s="76"/>
      <c r="W24" s="76"/>
      <c r="X24" s="85"/>
      <c r="Z24" s="83" t="s">
        <v>129</v>
      </c>
      <c r="AA24" s="84"/>
      <c r="AB24" s="84"/>
      <c r="AC24" s="26">
        <f>DE3</f>
        <v>5</v>
      </c>
      <c r="AD24" s="76" t="str">
        <f>VLOOKUP(AC24, BC, 2, FALSE)</f>
        <v>Very Hard</v>
      </c>
      <c r="AE24" s="76"/>
      <c r="AF24" s="76"/>
      <c r="AG24" s="76"/>
      <c r="AH24" s="76"/>
      <c r="AI24" s="76"/>
      <c r="AJ24" s="76"/>
      <c r="AK24" s="26"/>
      <c r="AL24" s="84" t="s">
        <v>129</v>
      </c>
      <c r="AM24" s="84"/>
      <c r="AN24" s="84"/>
      <c r="AO24" s="26">
        <f>EE3</f>
        <v>5</v>
      </c>
      <c r="AP24" s="76" t="str">
        <f>VLOOKUP(AO24, BC, 2, FALSE)</f>
        <v>Very Hard</v>
      </c>
      <c r="AQ24" s="76"/>
      <c r="AR24" s="76"/>
      <c r="AS24" s="76"/>
      <c r="AT24" s="76"/>
      <c r="AU24" s="76"/>
      <c r="AV24" s="76"/>
      <c r="AW24" s="26"/>
      <c r="AX24" s="84" t="s">
        <v>129</v>
      </c>
      <c r="AY24" s="84"/>
      <c r="AZ24" s="84"/>
      <c r="BA24" s="26">
        <f>GE3</f>
        <v>2</v>
      </c>
      <c r="BB24" s="76" t="str">
        <f>VLOOKUP(BA24, BC, 2, FALSE)</f>
        <v>Easy</v>
      </c>
      <c r="BC24" s="76"/>
      <c r="BD24" s="76"/>
      <c r="BE24" s="76"/>
      <c r="BF24" s="76"/>
      <c r="BG24" s="76"/>
      <c r="BH24" s="85"/>
    </row>
    <row r="25" spans="2:84" x14ac:dyDescent="0.25">
      <c r="B25" s="83" t="s">
        <v>130</v>
      </c>
      <c r="C25" s="84"/>
      <c r="D25" s="84"/>
      <c r="E25" s="26">
        <f>F3</f>
        <v>1</v>
      </c>
      <c r="F25" s="76" t="str">
        <f>VLOOKUP(E25, GC, 2, FALSE)</f>
        <v>Very Tight</v>
      </c>
      <c r="G25" s="76"/>
      <c r="H25" s="76"/>
      <c r="I25" s="76"/>
      <c r="J25" s="76"/>
      <c r="K25" s="76"/>
      <c r="L25" s="76"/>
      <c r="M25" s="26"/>
      <c r="N25" s="84" t="s">
        <v>130</v>
      </c>
      <c r="O25" s="84"/>
      <c r="P25" s="84"/>
      <c r="Q25" s="26">
        <f>AS3</f>
        <v>2</v>
      </c>
      <c r="R25" s="76" t="str">
        <f>VLOOKUP(Q25, GC, 2, FALSE)</f>
        <v>Tight</v>
      </c>
      <c r="S25" s="76"/>
      <c r="T25" s="76"/>
      <c r="U25" s="76"/>
      <c r="V25" s="76"/>
      <c r="W25" s="76"/>
      <c r="X25" s="85"/>
      <c r="Z25" s="83" t="s">
        <v>130</v>
      </c>
      <c r="AA25" s="84"/>
      <c r="AB25" s="84"/>
      <c r="AC25" s="26">
        <f>DF3</f>
        <v>1</v>
      </c>
      <c r="AD25" s="76" t="str">
        <f>VLOOKUP(AC25, GC, 2, FALSE)</f>
        <v>Very Tight</v>
      </c>
      <c r="AE25" s="76"/>
      <c r="AF25" s="76"/>
      <c r="AG25" s="76"/>
      <c r="AH25" s="76"/>
      <c r="AI25" s="76"/>
      <c r="AJ25" s="76"/>
      <c r="AK25" s="26"/>
      <c r="AL25" s="84" t="s">
        <v>130</v>
      </c>
      <c r="AM25" s="84"/>
      <c r="AN25" s="84"/>
      <c r="AO25" s="26">
        <f>EF3</f>
        <v>4</v>
      </c>
      <c r="AP25" s="76" t="str">
        <f>VLOOKUP(AO25, GC, 2, FALSE)</f>
        <v>Relaxed</v>
      </c>
      <c r="AQ25" s="76"/>
      <c r="AR25" s="76"/>
      <c r="AS25" s="76"/>
      <c r="AT25" s="76"/>
      <c r="AU25" s="76"/>
      <c r="AV25" s="76"/>
      <c r="AW25" s="26"/>
      <c r="AX25" s="84" t="s">
        <v>130</v>
      </c>
      <c r="AY25" s="84"/>
      <c r="AZ25" s="84"/>
      <c r="BA25" s="26">
        <f>GF3</f>
        <v>1</v>
      </c>
      <c r="BB25" s="76" t="str">
        <f>VLOOKUP(BA25, GC, 2, FALSE)</f>
        <v>Very Tight</v>
      </c>
      <c r="BC25" s="76"/>
      <c r="BD25" s="76"/>
      <c r="BE25" s="76"/>
      <c r="BF25" s="76"/>
      <c r="BG25" s="76"/>
      <c r="BH25" s="85"/>
    </row>
    <row r="26" spans="2:84" x14ac:dyDescent="0.25">
      <c r="B26" s="83" t="s">
        <v>131</v>
      </c>
      <c r="C26" s="84"/>
      <c r="D26" s="84"/>
      <c r="E26" s="26">
        <f>G3</f>
        <v>3</v>
      </c>
      <c r="F26" s="76" t="str">
        <f>VLOOKUP(E26, PP, 2, FALSE)</f>
        <v>Normal</v>
      </c>
      <c r="G26" s="76"/>
      <c r="H26" s="76"/>
      <c r="I26" s="76"/>
      <c r="J26" s="76"/>
      <c r="K26" s="76"/>
      <c r="L26" s="76"/>
      <c r="M26" s="26"/>
      <c r="N26" s="84" t="s">
        <v>131</v>
      </c>
      <c r="O26" s="84"/>
      <c r="P26" s="84"/>
      <c r="Q26" s="26">
        <f>AT3</f>
        <v>3</v>
      </c>
      <c r="R26" s="76" t="str">
        <f>VLOOKUP(Q26, PP, 2, FALSE)</f>
        <v>Normal</v>
      </c>
      <c r="S26" s="76"/>
      <c r="T26" s="76"/>
      <c r="U26" s="76"/>
      <c r="V26" s="76"/>
      <c r="W26" s="76"/>
      <c r="X26" s="85"/>
      <c r="Z26" s="83" t="s">
        <v>131</v>
      </c>
      <c r="AA26" s="84"/>
      <c r="AB26" s="84"/>
      <c r="AC26" s="26">
        <f>DG3</f>
        <v>3</v>
      </c>
      <c r="AD26" s="76" t="str">
        <f>VLOOKUP(AC26, PP, 2, FALSE)</f>
        <v>Normal</v>
      </c>
      <c r="AE26" s="76"/>
      <c r="AF26" s="76"/>
      <c r="AG26" s="76"/>
      <c r="AH26" s="76"/>
      <c r="AI26" s="76"/>
      <c r="AJ26" s="76"/>
      <c r="AK26" s="26"/>
      <c r="AL26" s="84" t="s">
        <v>131</v>
      </c>
      <c r="AM26" s="84"/>
      <c r="AN26" s="84"/>
      <c r="AO26" s="26">
        <f>EG3</f>
        <v>3</v>
      </c>
      <c r="AP26" s="76" t="str">
        <f>VLOOKUP(AO26, PP, 2, FALSE)</f>
        <v>Normal</v>
      </c>
      <c r="AQ26" s="76"/>
      <c r="AR26" s="76"/>
      <c r="AS26" s="76"/>
      <c r="AT26" s="76"/>
      <c r="AU26" s="76"/>
      <c r="AV26" s="76"/>
      <c r="AW26" s="26"/>
      <c r="AX26" s="84" t="s">
        <v>131</v>
      </c>
      <c r="AY26" s="84"/>
      <c r="AZ26" s="84"/>
      <c r="BA26" s="26">
        <f>GG3</f>
        <v>5</v>
      </c>
      <c r="BB26" s="76" t="str">
        <f>VLOOKUP(BA26, PP, 2, FALSE)</f>
        <v>Very Heavy</v>
      </c>
      <c r="BC26" s="76"/>
      <c r="BD26" s="76"/>
      <c r="BE26" s="76"/>
      <c r="BF26" s="76"/>
      <c r="BG26" s="76"/>
      <c r="BH26" s="85"/>
    </row>
    <row r="27" spans="2:84" x14ac:dyDescent="0.25">
      <c r="B27" s="83" t="s">
        <v>132</v>
      </c>
      <c r="C27" s="84"/>
      <c r="D27" s="84"/>
      <c r="E27" s="26">
        <f>H3</f>
        <v>4</v>
      </c>
      <c r="F27" s="76" t="str">
        <f>VLOOKUP(E27, Hit, 2, FALSE)</f>
        <v>Hard</v>
      </c>
      <c r="G27" s="76"/>
      <c r="H27" s="76"/>
      <c r="I27" s="76"/>
      <c r="J27" s="76"/>
      <c r="K27" s="76"/>
      <c r="L27" s="76"/>
      <c r="M27" s="26"/>
      <c r="N27" s="84" t="s">
        <v>132</v>
      </c>
      <c r="O27" s="84"/>
      <c r="P27" s="84"/>
      <c r="Q27" s="26">
        <f>AU3</f>
        <v>1</v>
      </c>
      <c r="R27" s="76" t="str">
        <f>VLOOKUP(Q27, Hit, 2, FALSE)</f>
        <v>Very Easy</v>
      </c>
      <c r="S27" s="76"/>
      <c r="T27" s="76"/>
      <c r="U27" s="76"/>
      <c r="V27" s="76"/>
      <c r="W27" s="76"/>
      <c r="X27" s="85"/>
      <c r="Z27" s="83" t="s">
        <v>132</v>
      </c>
      <c r="AA27" s="84"/>
      <c r="AB27" s="84"/>
      <c r="AC27" s="26">
        <f>DH3</f>
        <v>1</v>
      </c>
      <c r="AD27" s="76" t="str">
        <f>VLOOKUP(AC27, Hit, 2, FALSE)</f>
        <v>Very Easy</v>
      </c>
      <c r="AE27" s="76"/>
      <c r="AF27" s="76"/>
      <c r="AG27" s="76"/>
      <c r="AH27" s="76"/>
      <c r="AI27" s="76"/>
      <c r="AJ27" s="76"/>
      <c r="AK27" s="26"/>
      <c r="AL27" s="84" t="s">
        <v>132</v>
      </c>
      <c r="AM27" s="84"/>
      <c r="AN27" s="84"/>
      <c r="AO27" s="26">
        <f>EH3</f>
        <v>1</v>
      </c>
      <c r="AP27" s="76" t="str">
        <f>VLOOKUP(AO27, Hit, 2, FALSE)</f>
        <v>Very Easy</v>
      </c>
      <c r="AQ27" s="76"/>
      <c r="AR27" s="76"/>
      <c r="AS27" s="76"/>
      <c r="AT27" s="76"/>
      <c r="AU27" s="76"/>
      <c r="AV27" s="76"/>
      <c r="AW27" s="26"/>
      <c r="AX27" s="84" t="s">
        <v>132</v>
      </c>
      <c r="AY27" s="84"/>
      <c r="AZ27" s="84"/>
      <c r="BA27" s="26">
        <f>GH3</f>
        <v>1</v>
      </c>
      <c r="BB27" s="76" t="str">
        <f>VLOOKUP(BA27, Hit, 2, FALSE)</f>
        <v>Very Easy</v>
      </c>
      <c r="BC27" s="76"/>
      <c r="BD27" s="76"/>
      <c r="BE27" s="76"/>
      <c r="BF27" s="76"/>
      <c r="BG27" s="76"/>
      <c r="BH27" s="85"/>
    </row>
    <row r="28" spans="2:84" x14ac:dyDescent="0.25">
      <c r="B28" s="83" t="s">
        <v>133</v>
      </c>
      <c r="C28" s="84"/>
      <c r="D28" s="84"/>
      <c r="E28" s="26">
        <f>I3</f>
        <v>4</v>
      </c>
      <c r="F28" s="76" t="str">
        <f>VLOOKUP(E28, Tem, 2, FALSE)</f>
        <v>High</v>
      </c>
      <c r="G28" s="76"/>
      <c r="H28" s="76"/>
      <c r="I28" s="76"/>
      <c r="J28" s="76"/>
      <c r="K28" s="76"/>
      <c r="L28" s="76"/>
      <c r="M28" s="26"/>
      <c r="N28" s="84" t="s">
        <v>133</v>
      </c>
      <c r="O28" s="84"/>
      <c r="P28" s="84"/>
      <c r="Q28" s="26">
        <f>AV3</f>
        <v>5</v>
      </c>
      <c r="R28" s="76" t="str">
        <f>VLOOKUP(Q28, Tem, 2, FALSE)</f>
        <v>Very High</v>
      </c>
      <c r="S28" s="76"/>
      <c r="T28" s="76"/>
      <c r="U28" s="76"/>
      <c r="V28" s="76"/>
      <c r="W28" s="76"/>
      <c r="X28" s="85"/>
      <c r="Z28" s="83" t="s">
        <v>133</v>
      </c>
      <c r="AA28" s="84"/>
      <c r="AB28" s="84"/>
      <c r="AC28" s="26">
        <f>DI3</f>
        <v>5</v>
      </c>
      <c r="AD28" s="76" t="str">
        <f>VLOOKUP(AC28, Tem, 2, FALSE)</f>
        <v>Very High</v>
      </c>
      <c r="AE28" s="76"/>
      <c r="AF28" s="76"/>
      <c r="AG28" s="76"/>
      <c r="AH28" s="76"/>
      <c r="AI28" s="76"/>
      <c r="AJ28" s="76"/>
      <c r="AK28" s="26"/>
      <c r="AL28" s="84" t="s">
        <v>133</v>
      </c>
      <c r="AM28" s="84"/>
      <c r="AN28" s="84"/>
      <c r="AO28" s="26">
        <f>EI3</f>
        <v>5</v>
      </c>
      <c r="AP28" s="76" t="str">
        <f>VLOOKUP(AO28, Tem, 2, FALSE)</f>
        <v>Very High</v>
      </c>
      <c r="AQ28" s="76"/>
      <c r="AR28" s="76"/>
      <c r="AS28" s="76"/>
      <c r="AT28" s="76"/>
      <c r="AU28" s="76"/>
      <c r="AV28" s="76"/>
      <c r="AW28" s="26"/>
      <c r="AX28" s="84" t="s">
        <v>133</v>
      </c>
      <c r="AY28" s="84"/>
      <c r="AZ28" s="84"/>
      <c r="BA28" s="26">
        <f>GI3</f>
        <v>5</v>
      </c>
      <c r="BB28" s="76" t="str">
        <f>VLOOKUP(BA28, Tem, 2, FALSE)</f>
        <v>Very High</v>
      </c>
      <c r="BC28" s="76"/>
      <c r="BD28" s="76"/>
      <c r="BE28" s="76"/>
      <c r="BF28" s="76"/>
      <c r="BG28" s="76"/>
      <c r="BH28" s="85"/>
    </row>
    <row r="29" spans="2:84" x14ac:dyDescent="0.25">
      <c r="B29" s="83" t="s">
        <v>134</v>
      </c>
      <c r="C29" s="84"/>
      <c r="D29" s="84"/>
      <c r="E29" s="26">
        <f>J3</f>
        <v>4</v>
      </c>
      <c r="F29" s="76" t="str">
        <f>VLOOKUP(E29, Pas, 2, FALSE)</f>
        <v>Creative</v>
      </c>
      <c r="G29" s="76"/>
      <c r="H29" s="76"/>
      <c r="I29" s="76"/>
      <c r="J29" s="76"/>
      <c r="K29" s="76"/>
      <c r="L29" s="76"/>
      <c r="M29" s="26"/>
      <c r="N29" s="84" t="s">
        <v>134</v>
      </c>
      <c r="O29" s="84"/>
      <c r="P29" s="84"/>
      <c r="Q29" s="26">
        <f>AW3</f>
        <v>4</v>
      </c>
      <c r="R29" s="76" t="str">
        <f>VLOOKUP(Q29, Pas, 2, FALSE)</f>
        <v>Creative</v>
      </c>
      <c r="S29" s="76"/>
      <c r="T29" s="76"/>
      <c r="U29" s="76"/>
      <c r="V29" s="76"/>
      <c r="W29" s="76"/>
      <c r="X29" s="85"/>
      <c r="Z29" s="83" t="s">
        <v>134</v>
      </c>
      <c r="AA29" s="84"/>
      <c r="AB29" s="84"/>
      <c r="AC29" s="26">
        <f>DJ3</f>
        <v>4</v>
      </c>
      <c r="AD29" s="76" t="str">
        <f>VLOOKUP(AC29, Pas, 2, FALSE)</f>
        <v>Creative</v>
      </c>
      <c r="AE29" s="76"/>
      <c r="AF29" s="76"/>
      <c r="AG29" s="76"/>
      <c r="AH29" s="76"/>
      <c r="AI29" s="76"/>
      <c r="AJ29" s="76"/>
      <c r="AK29" s="26"/>
      <c r="AL29" s="84" t="s">
        <v>134</v>
      </c>
      <c r="AM29" s="84"/>
      <c r="AN29" s="84"/>
      <c r="AO29" s="26">
        <f>EJ3</f>
        <v>4</v>
      </c>
      <c r="AP29" s="76" t="str">
        <f>VLOOKUP(AO29, Pas, 2, FALSE)</f>
        <v>Creative</v>
      </c>
      <c r="AQ29" s="76"/>
      <c r="AR29" s="76"/>
      <c r="AS29" s="76"/>
      <c r="AT29" s="76"/>
      <c r="AU29" s="76"/>
      <c r="AV29" s="76"/>
      <c r="AW29" s="26"/>
      <c r="AX29" s="84" t="s">
        <v>134</v>
      </c>
      <c r="AY29" s="84"/>
      <c r="AZ29" s="84"/>
      <c r="BA29" s="26">
        <f>GJ3</f>
        <v>4</v>
      </c>
      <c r="BB29" s="76" t="str">
        <f>VLOOKUP(BA29, Pas, 2, FALSE)</f>
        <v>Creative</v>
      </c>
      <c r="BC29" s="76"/>
      <c r="BD29" s="76"/>
      <c r="BE29" s="76"/>
      <c r="BF29" s="76"/>
      <c r="BG29" s="76"/>
      <c r="BH29" s="85"/>
    </row>
    <row r="30" spans="2:84" x14ac:dyDescent="0.25">
      <c r="B30" s="83" t="s">
        <v>135</v>
      </c>
      <c r="C30" s="84"/>
      <c r="D30" s="84"/>
      <c r="E30" s="26">
        <f>K3</f>
        <v>4</v>
      </c>
      <c r="F30" s="76" t="str">
        <f>VLOOKUP(E30, Sht, 2, FALSE)</f>
        <v>Heavy</v>
      </c>
      <c r="G30" s="76"/>
      <c r="H30" s="76"/>
      <c r="I30" s="76"/>
      <c r="J30" s="76"/>
      <c r="K30" s="76"/>
      <c r="L30" s="76"/>
      <c r="M30" s="26"/>
      <c r="N30" s="84" t="s">
        <v>135</v>
      </c>
      <c r="O30" s="84"/>
      <c r="P30" s="84"/>
      <c r="Q30" s="26">
        <f>AX3</f>
        <v>4</v>
      </c>
      <c r="R30" s="76" t="str">
        <f>VLOOKUP(Q30, Sht, 2, FALSE)</f>
        <v>Heavy</v>
      </c>
      <c r="S30" s="76"/>
      <c r="T30" s="76"/>
      <c r="U30" s="76"/>
      <c r="V30" s="76"/>
      <c r="W30" s="76"/>
      <c r="X30" s="85"/>
      <c r="Z30" s="83" t="s">
        <v>135</v>
      </c>
      <c r="AA30" s="84"/>
      <c r="AB30" s="84"/>
      <c r="AC30" s="26">
        <f>DK3</f>
        <v>3</v>
      </c>
      <c r="AD30" s="76" t="str">
        <f>VLOOKUP(AC30, Sht, 2, FALSE)</f>
        <v>Normal</v>
      </c>
      <c r="AE30" s="76"/>
      <c r="AF30" s="76"/>
      <c r="AG30" s="76"/>
      <c r="AH30" s="76"/>
      <c r="AI30" s="76"/>
      <c r="AJ30" s="76"/>
      <c r="AK30" s="26"/>
      <c r="AL30" s="84" t="s">
        <v>135</v>
      </c>
      <c r="AM30" s="84"/>
      <c r="AN30" s="84"/>
      <c r="AO30" s="26">
        <f>EK3</f>
        <v>3</v>
      </c>
      <c r="AP30" s="76" t="str">
        <f>VLOOKUP(AO30, Sht, 2, FALSE)</f>
        <v>Normal</v>
      </c>
      <c r="AQ30" s="76"/>
      <c r="AR30" s="76"/>
      <c r="AS30" s="76"/>
      <c r="AT30" s="76"/>
      <c r="AU30" s="76"/>
      <c r="AV30" s="76"/>
      <c r="AW30" s="26"/>
      <c r="AX30" s="84" t="s">
        <v>135</v>
      </c>
      <c r="AY30" s="84"/>
      <c r="AZ30" s="84"/>
      <c r="BA30" s="26">
        <f>GK3</f>
        <v>3</v>
      </c>
      <c r="BB30" s="76" t="str">
        <f>VLOOKUP(BA30, Sht, 2, FALSE)</f>
        <v>Normal</v>
      </c>
      <c r="BC30" s="76"/>
      <c r="BD30" s="76"/>
      <c r="BE30" s="76"/>
      <c r="BF30" s="76"/>
      <c r="BG30" s="76"/>
      <c r="BH30" s="85"/>
    </row>
    <row r="31" spans="2:84" x14ac:dyDescent="0.25">
      <c r="B31" s="83" t="s">
        <v>136</v>
      </c>
      <c r="C31" s="84"/>
      <c r="D31" s="84"/>
      <c r="E31" s="26">
        <f>L3</f>
        <v>4</v>
      </c>
      <c r="F31" s="76" t="str">
        <f>VLOOKUP(E31, DtP, 2, FALSE)</f>
        <v>Often</v>
      </c>
      <c r="G31" s="76"/>
      <c r="H31" s="76"/>
      <c r="I31" s="76"/>
      <c r="J31" s="76"/>
      <c r="K31" s="76"/>
      <c r="L31" s="76"/>
      <c r="M31" s="26"/>
      <c r="N31" s="84" t="s">
        <v>136</v>
      </c>
      <c r="O31" s="84"/>
      <c r="P31" s="84"/>
      <c r="Q31" s="26">
        <f>AY3</f>
        <v>1</v>
      </c>
      <c r="R31" s="76" t="str">
        <f>VLOOKUP(Q31, DtP, 2, FALSE)</f>
        <v>Very Rarely</v>
      </c>
      <c r="S31" s="76"/>
      <c r="T31" s="76"/>
      <c r="U31" s="76"/>
      <c r="V31" s="76"/>
      <c r="W31" s="76"/>
      <c r="X31" s="85"/>
      <c r="Z31" s="83" t="s">
        <v>136</v>
      </c>
      <c r="AA31" s="84"/>
      <c r="AB31" s="84"/>
      <c r="AC31" s="26">
        <f>DL3</f>
        <v>1</v>
      </c>
      <c r="AD31" s="76" t="str">
        <f>VLOOKUP(AC31, DtP, 2, FALSE)</f>
        <v>Very Rarely</v>
      </c>
      <c r="AE31" s="76"/>
      <c r="AF31" s="76"/>
      <c r="AG31" s="76"/>
      <c r="AH31" s="76"/>
      <c r="AI31" s="76"/>
      <c r="AJ31" s="76"/>
      <c r="AK31" s="26"/>
      <c r="AL31" s="84" t="s">
        <v>136</v>
      </c>
      <c r="AM31" s="84"/>
      <c r="AN31" s="84"/>
      <c r="AO31" s="26">
        <f>EL3</f>
        <v>1</v>
      </c>
      <c r="AP31" s="76" t="str">
        <f>VLOOKUP(AO31, DtP, 2, FALSE)</f>
        <v>Very Rarely</v>
      </c>
      <c r="AQ31" s="76"/>
      <c r="AR31" s="76"/>
      <c r="AS31" s="76"/>
      <c r="AT31" s="76"/>
      <c r="AU31" s="76"/>
      <c r="AV31" s="76"/>
      <c r="AW31" s="26"/>
      <c r="AX31" s="84" t="s">
        <v>136</v>
      </c>
      <c r="AY31" s="84"/>
      <c r="AZ31" s="84"/>
      <c r="BA31" s="26">
        <f>GL3</f>
        <v>1</v>
      </c>
      <c r="BB31" s="76" t="str">
        <f>VLOOKUP(BA31, DtP, 2, FALSE)</f>
        <v>Very Rarely</v>
      </c>
      <c r="BC31" s="76"/>
      <c r="BD31" s="76"/>
      <c r="BE31" s="76"/>
      <c r="BF31" s="76"/>
      <c r="BG31" s="76"/>
      <c r="BH31" s="85"/>
    </row>
    <row r="32" spans="2:84" x14ac:dyDescent="0.25">
      <c r="B32" s="83" t="s">
        <v>137</v>
      </c>
      <c r="C32" s="84"/>
      <c r="D32" s="84"/>
      <c r="E32" s="26">
        <f>M3</f>
        <v>0</v>
      </c>
      <c r="F32" s="76" t="str">
        <f>IF(E32=0, "Pass", "Shoot")</f>
        <v>Pass</v>
      </c>
      <c r="G32" s="76"/>
      <c r="H32" s="76"/>
      <c r="I32" s="76"/>
      <c r="J32" s="76"/>
      <c r="K32" s="76"/>
      <c r="L32" s="76"/>
      <c r="M32" s="26"/>
      <c r="N32" s="84" t="s">
        <v>137</v>
      </c>
      <c r="O32" s="84"/>
      <c r="P32" s="84"/>
      <c r="Q32" s="26">
        <f>AZ3</f>
        <v>1</v>
      </c>
      <c r="R32" s="76" t="str">
        <f>IF(Q32=0, "Pass", "Shoot")</f>
        <v>Shoot</v>
      </c>
      <c r="S32" s="76"/>
      <c r="T32" s="76"/>
      <c r="U32" s="76"/>
      <c r="V32" s="76"/>
      <c r="W32" s="76"/>
      <c r="X32" s="85"/>
      <c r="Z32" s="83" t="s">
        <v>137</v>
      </c>
      <c r="AA32" s="84"/>
      <c r="AB32" s="84"/>
      <c r="AC32" s="26">
        <f>DM3</f>
        <v>0</v>
      </c>
      <c r="AD32" s="76" t="str">
        <f>IF(AC32=0, "Pass", "Shoot")</f>
        <v>Pass</v>
      </c>
      <c r="AE32" s="76"/>
      <c r="AF32" s="76"/>
      <c r="AG32" s="76"/>
      <c r="AH32" s="76"/>
      <c r="AI32" s="76"/>
      <c r="AJ32" s="76"/>
      <c r="AK32" s="26"/>
      <c r="AL32" s="84" t="s">
        <v>137</v>
      </c>
      <c r="AM32" s="84"/>
      <c r="AN32" s="84"/>
      <c r="AO32" s="26">
        <f>EM3</f>
        <v>0</v>
      </c>
      <c r="AP32" s="76" t="str">
        <f>IF(AO32=0, "Pass", "Shoot")</f>
        <v>Pass</v>
      </c>
      <c r="AQ32" s="76"/>
      <c r="AR32" s="76"/>
      <c r="AS32" s="76"/>
      <c r="AT32" s="76"/>
      <c r="AU32" s="76"/>
      <c r="AV32" s="76"/>
      <c r="AW32" s="26"/>
      <c r="AX32" s="84" t="s">
        <v>137</v>
      </c>
      <c r="AY32" s="84"/>
      <c r="AZ32" s="84"/>
      <c r="BA32" s="26">
        <f>GM3</f>
        <v>0</v>
      </c>
      <c r="BB32" s="76" t="str">
        <f>IF(BA32=0, "Pass", "Shoot")</f>
        <v>Pass</v>
      </c>
      <c r="BC32" s="76"/>
      <c r="BD32" s="76"/>
      <c r="BE32" s="76"/>
      <c r="BF32" s="76"/>
      <c r="BG32" s="76"/>
      <c r="BH32" s="85"/>
    </row>
    <row r="33" spans="2:60" x14ac:dyDescent="0.25">
      <c r="B33" s="83" t="s">
        <v>139</v>
      </c>
      <c r="C33" s="84"/>
      <c r="D33" s="84"/>
      <c r="E33" s="26">
        <f>N3</f>
        <v>0</v>
      </c>
      <c r="F33" s="76" t="str">
        <f>IF(E33=0, "No", "Yes")</f>
        <v>No</v>
      </c>
      <c r="G33" s="76"/>
      <c r="H33" s="76"/>
      <c r="I33" s="76"/>
      <c r="J33" s="76"/>
      <c r="K33" s="76"/>
      <c r="L33" s="76"/>
      <c r="M33" s="26"/>
      <c r="N33" s="84" t="s">
        <v>139</v>
      </c>
      <c r="O33" s="84"/>
      <c r="P33" s="84"/>
      <c r="Q33" s="26">
        <f>BA3</f>
        <v>0</v>
      </c>
      <c r="R33" s="76" t="str">
        <f>IF(Q33=0, "No", "Yes")</f>
        <v>No</v>
      </c>
      <c r="S33" s="76"/>
      <c r="T33" s="76"/>
      <c r="U33" s="76"/>
      <c r="V33" s="76"/>
      <c r="W33" s="76"/>
      <c r="X33" s="85"/>
      <c r="Z33" s="83" t="s">
        <v>139</v>
      </c>
      <c r="AA33" s="84"/>
      <c r="AB33" s="84"/>
      <c r="AC33" s="26">
        <f>DN3</f>
        <v>1</v>
      </c>
      <c r="AD33" s="76" t="str">
        <f>IF(AC33=0, "No", "Yes")</f>
        <v>Yes</v>
      </c>
      <c r="AE33" s="76"/>
      <c r="AF33" s="76"/>
      <c r="AG33" s="76"/>
      <c r="AH33" s="76"/>
      <c r="AI33" s="76"/>
      <c r="AJ33" s="76"/>
      <c r="AK33" s="26"/>
      <c r="AL33" s="84" t="s">
        <v>139</v>
      </c>
      <c r="AM33" s="84"/>
      <c r="AN33" s="84"/>
      <c r="AO33" s="26">
        <f>EN3</f>
        <v>1</v>
      </c>
      <c r="AP33" s="76" t="str">
        <f>IF(AO33=0, "No", "Yes")</f>
        <v>Yes</v>
      </c>
      <c r="AQ33" s="76"/>
      <c r="AR33" s="76"/>
      <c r="AS33" s="76"/>
      <c r="AT33" s="76"/>
      <c r="AU33" s="76"/>
      <c r="AV33" s="76"/>
      <c r="AW33" s="26"/>
      <c r="AX33" s="84" t="s">
        <v>139</v>
      </c>
      <c r="AY33" s="84"/>
      <c r="AZ33" s="84"/>
      <c r="BA33" s="26">
        <f>GN3</f>
        <v>0</v>
      </c>
      <c r="BB33" s="76" t="str">
        <f>IF(BA33=0, "No", "Yes")</f>
        <v>No</v>
      </c>
      <c r="BC33" s="76"/>
      <c r="BD33" s="76"/>
      <c r="BE33" s="76"/>
      <c r="BF33" s="76"/>
      <c r="BG33" s="76"/>
      <c r="BH33" s="85"/>
    </row>
    <row r="34" spans="2:60" ht="15.75" thickBot="1" x14ac:dyDescent="0.3">
      <c r="B34" s="79" t="s">
        <v>138</v>
      </c>
      <c r="C34" s="80"/>
      <c r="D34" s="80"/>
      <c r="E34" s="27">
        <f>O3</f>
        <v>0</v>
      </c>
      <c r="F34" s="81" t="str">
        <f>IF(E34=0, "No", "Yes")</f>
        <v>No</v>
      </c>
      <c r="G34" s="81"/>
      <c r="H34" s="81"/>
      <c r="I34" s="81"/>
      <c r="J34" s="81"/>
      <c r="K34" s="81"/>
      <c r="L34" s="81"/>
      <c r="M34" s="27"/>
      <c r="N34" s="80" t="s">
        <v>138</v>
      </c>
      <c r="O34" s="80"/>
      <c r="P34" s="80"/>
      <c r="Q34" s="27">
        <f>BB3</f>
        <v>1</v>
      </c>
      <c r="R34" s="81" t="str">
        <f>IF(Q34=0, "No", "Yes")</f>
        <v>Yes</v>
      </c>
      <c r="S34" s="81"/>
      <c r="T34" s="81"/>
      <c r="U34" s="81"/>
      <c r="V34" s="81"/>
      <c r="W34" s="81"/>
      <c r="X34" s="82"/>
      <c r="Z34" s="79" t="s">
        <v>138</v>
      </c>
      <c r="AA34" s="80"/>
      <c r="AB34" s="80"/>
      <c r="AC34" s="27">
        <f>DO3</f>
        <v>0</v>
      </c>
      <c r="AD34" s="81" t="str">
        <f>IF(AC34=0, "No", "Yes")</f>
        <v>No</v>
      </c>
      <c r="AE34" s="81"/>
      <c r="AF34" s="81"/>
      <c r="AG34" s="81"/>
      <c r="AH34" s="81"/>
      <c r="AI34" s="81"/>
      <c r="AJ34" s="81"/>
      <c r="AK34" s="27"/>
      <c r="AL34" s="80" t="s">
        <v>138</v>
      </c>
      <c r="AM34" s="80"/>
      <c r="AN34" s="80"/>
      <c r="AO34" s="27">
        <f>EO3</f>
        <v>0</v>
      </c>
      <c r="AP34" s="81" t="str">
        <f>IF(AO34=0, "No", "Yes")</f>
        <v>No</v>
      </c>
      <c r="AQ34" s="81"/>
      <c r="AR34" s="81"/>
      <c r="AS34" s="81"/>
      <c r="AT34" s="81"/>
      <c r="AU34" s="81"/>
      <c r="AV34" s="81"/>
      <c r="AW34" s="27"/>
      <c r="AX34" s="80" t="s">
        <v>138</v>
      </c>
      <c r="AY34" s="80"/>
      <c r="AZ34" s="80"/>
      <c r="BA34" s="27">
        <f>GO3</f>
        <v>0</v>
      </c>
      <c r="BB34" s="81" t="str">
        <f>IF(BA34=0, "No", "Yes")</f>
        <v>No</v>
      </c>
      <c r="BC34" s="81"/>
      <c r="BD34" s="81"/>
      <c r="BE34" s="81"/>
      <c r="BF34" s="81"/>
      <c r="BG34" s="81"/>
      <c r="BH34" s="82"/>
    </row>
    <row r="35" spans="2:60" ht="3.75" customHeight="1" thickBot="1" x14ac:dyDescent="0.3">
      <c r="B35" s="28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9"/>
      <c r="Z35" s="28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9"/>
    </row>
    <row r="36" spans="2:60" x14ac:dyDescent="0.25">
      <c r="B36" s="86" t="s">
        <v>65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30"/>
      <c r="N36" s="87" t="s">
        <v>64</v>
      </c>
      <c r="O36" s="87"/>
      <c r="P36" s="87"/>
      <c r="Q36" s="87"/>
      <c r="R36" s="87"/>
      <c r="S36" s="87"/>
      <c r="T36" s="87"/>
      <c r="U36" s="87"/>
      <c r="V36" s="87"/>
      <c r="W36" s="87"/>
      <c r="X36" s="88"/>
      <c r="Z36" s="86" t="s">
        <v>69</v>
      </c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30"/>
      <c r="AL36" s="87" t="s">
        <v>71</v>
      </c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30"/>
      <c r="AX36" s="87" t="s">
        <v>74</v>
      </c>
      <c r="AY36" s="87"/>
      <c r="AZ36" s="87"/>
      <c r="BA36" s="87"/>
      <c r="BB36" s="87"/>
      <c r="BC36" s="87"/>
      <c r="BD36" s="87"/>
      <c r="BE36" s="87"/>
      <c r="BF36" s="87"/>
      <c r="BG36" s="87"/>
      <c r="BH36" s="88"/>
    </row>
    <row r="37" spans="2:60" x14ac:dyDescent="0.25">
      <c r="B37" s="83" t="s">
        <v>127</v>
      </c>
      <c r="C37" s="84"/>
      <c r="D37" s="84"/>
      <c r="E37" s="26">
        <f>BP3</f>
        <v>5</v>
      </c>
      <c r="F37" s="76" t="str">
        <f>VLOOKUP(E37, Men, 2, FALSE)</f>
        <v>Very Offensive</v>
      </c>
      <c r="G37" s="76"/>
      <c r="H37" s="76"/>
      <c r="I37" s="76"/>
      <c r="J37" s="76"/>
      <c r="K37" s="76"/>
      <c r="L37" s="76"/>
      <c r="M37" s="26"/>
      <c r="N37" s="84" t="s">
        <v>127</v>
      </c>
      <c r="O37" s="84"/>
      <c r="P37" s="84"/>
      <c r="Q37" s="26">
        <f>BC3</f>
        <v>4</v>
      </c>
      <c r="R37" s="76" t="str">
        <f>VLOOKUP(Q37, Men, 2, FALSE)</f>
        <v>Offensive</v>
      </c>
      <c r="S37" s="76"/>
      <c r="T37" s="76"/>
      <c r="U37" s="76"/>
      <c r="V37" s="76"/>
      <c r="W37" s="76"/>
      <c r="X37" s="85"/>
      <c r="Z37" s="83" t="s">
        <v>127</v>
      </c>
      <c r="AA37" s="84"/>
      <c r="AB37" s="84"/>
      <c r="AC37" s="26">
        <f>DP3</f>
        <v>5</v>
      </c>
      <c r="AD37" s="76" t="str">
        <f>VLOOKUP(AC37, Men, 2, FALSE)</f>
        <v>Very Offensive</v>
      </c>
      <c r="AE37" s="76"/>
      <c r="AF37" s="76"/>
      <c r="AG37" s="76"/>
      <c r="AH37" s="76"/>
      <c r="AI37" s="76"/>
      <c r="AJ37" s="76"/>
      <c r="AK37" s="26"/>
      <c r="AL37" s="84" t="s">
        <v>127</v>
      </c>
      <c r="AM37" s="84"/>
      <c r="AN37" s="84"/>
      <c r="AO37" s="26">
        <f>EP3</f>
        <v>4</v>
      </c>
      <c r="AP37" s="76" t="str">
        <f>VLOOKUP(AO37, Men, 2, FALSE)</f>
        <v>Offensive</v>
      </c>
      <c r="AQ37" s="76"/>
      <c r="AR37" s="76"/>
      <c r="AS37" s="76"/>
      <c r="AT37" s="76"/>
      <c r="AU37" s="76"/>
      <c r="AV37" s="76"/>
      <c r="AW37" s="26"/>
      <c r="AX37" s="84" t="s">
        <v>127</v>
      </c>
      <c r="AY37" s="84"/>
      <c r="AZ37" s="84"/>
      <c r="BA37" s="26">
        <f>GP3</f>
        <v>1</v>
      </c>
      <c r="BB37" s="76" t="str">
        <f>VLOOKUP(BA37, Men, 2, FALSE)</f>
        <v>Very Defensive</v>
      </c>
      <c r="BC37" s="76"/>
      <c r="BD37" s="76"/>
      <c r="BE37" s="76"/>
      <c r="BF37" s="76"/>
      <c r="BG37" s="76"/>
      <c r="BH37" s="85"/>
    </row>
    <row r="38" spans="2:60" x14ac:dyDescent="0.25">
      <c r="B38" s="83" t="s">
        <v>128</v>
      </c>
      <c r="C38" s="84"/>
      <c r="D38" s="84"/>
      <c r="E38" s="26">
        <f>BQ3</f>
        <v>1</v>
      </c>
      <c r="F38" s="76" t="str">
        <f>VLOOKUP(E38, Agg, 2, FALSE)</f>
        <v>Calm</v>
      </c>
      <c r="G38" s="76"/>
      <c r="H38" s="76"/>
      <c r="I38" s="76"/>
      <c r="J38" s="76"/>
      <c r="K38" s="76"/>
      <c r="L38" s="76"/>
      <c r="M38" s="26"/>
      <c r="N38" s="84" t="s">
        <v>128</v>
      </c>
      <c r="O38" s="84"/>
      <c r="P38" s="84"/>
      <c r="Q38" s="26">
        <f>BD3</f>
        <v>1</v>
      </c>
      <c r="R38" s="76" t="str">
        <f>VLOOKUP(Q38, Agg, 2, FALSE)</f>
        <v>Calm</v>
      </c>
      <c r="S38" s="76"/>
      <c r="T38" s="76"/>
      <c r="U38" s="76"/>
      <c r="V38" s="76"/>
      <c r="W38" s="76"/>
      <c r="X38" s="85"/>
      <c r="Z38" s="83" t="s">
        <v>128</v>
      </c>
      <c r="AA38" s="84"/>
      <c r="AB38" s="84"/>
      <c r="AC38" s="26">
        <f>DQ3</f>
        <v>3</v>
      </c>
      <c r="AD38" s="76" t="str">
        <f>VLOOKUP(AC38, Agg, 2, FALSE)</f>
        <v>Normal</v>
      </c>
      <c r="AE38" s="76"/>
      <c r="AF38" s="76"/>
      <c r="AG38" s="76"/>
      <c r="AH38" s="76"/>
      <c r="AI38" s="76"/>
      <c r="AJ38" s="76"/>
      <c r="AK38" s="26"/>
      <c r="AL38" s="84" t="s">
        <v>128</v>
      </c>
      <c r="AM38" s="84"/>
      <c r="AN38" s="84"/>
      <c r="AO38" s="26">
        <f>EQ3</f>
        <v>1</v>
      </c>
      <c r="AP38" s="76" t="str">
        <f>VLOOKUP(AO38, Agg, 2, FALSE)</f>
        <v>Calm</v>
      </c>
      <c r="AQ38" s="76"/>
      <c r="AR38" s="76"/>
      <c r="AS38" s="76"/>
      <c r="AT38" s="76"/>
      <c r="AU38" s="76"/>
      <c r="AV38" s="76"/>
      <c r="AW38" s="26"/>
      <c r="AX38" s="84" t="s">
        <v>128</v>
      </c>
      <c r="AY38" s="84"/>
      <c r="AZ38" s="84"/>
      <c r="BA38" s="26">
        <f>GQ3</f>
        <v>4</v>
      </c>
      <c r="BB38" s="76" t="str">
        <f>VLOOKUP(BA38, Agg, 2, FALSE)</f>
        <v>Aggressive</v>
      </c>
      <c r="BC38" s="76"/>
      <c r="BD38" s="76"/>
      <c r="BE38" s="76"/>
      <c r="BF38" s="76"/>
      <c r="BG38" s="76"/>
      <c r="BH38" s="85"/>
    </row>
    <row r="39" spans="2:60" x14ac:dyDescent="0.25">
      <c r="B39" s="83" t="s">
        <v>129</v>
      </c>
      <c r="C39" s="84"/>
      <c r="D39" s="84"/>
      <c r="E39" s="26">
        <f>BR3</f>
        <v>3</v>
      </c>
      <c r="F39" s="76" t="str">
        <f>VLOOKUP(E39, BC, 2, FALSE)</f>
        <v>Normal</v>
      </c>
      <c r="G39" s="76"/>
      <c r="H39" s="76"/>
      <c r="I39" s="76"/>
      <c r="J39" s="76"/>
      <c r="K39" s="76"/>
      <c r="L39" s="76"/>
      <c r="M39" s="26"/>
      <c r="N39" s="84" t="s">
        <v>129</v>
      </c>
      <c r="O39" s="84"/>
      <c r="P39" s="84"/>
      <c r="Q39" s="26">
        <f>BE3</f>
        <v>4</v>
      </c>
      <c r="R39" s="76" t="str">
        <f>VLOOKUP(Q39, BC, 2, FALSE)</f>
        <v>Hard</v>
      </c>
      <c r="S39" s="76"/>
      <c r="T39" s="76"/>
      <c r="U39" s="76"/>
      <c r="V39" s="76"/>
      <c r="W39" s="76"/>
      <c r="X39" s="85"/>
      <c r="Z39" s="83" t="s">
        <v>129</v>
      </c>
      <c r="AA39" s="84"/>
      <c r="AB39" s="84"/>
      <c r="AC39" s="26">
        <f>DR3</f>
        <v>5</v>
      </c>
      <c r="AD39" s="76" t="str">
        <f>VLOOKUP(AC39, BC, 2, FALSE)</f>
        <v>Very Hard</v>
      </c>
      <c r="AE39" s="76"/>
      <c r="AF39" s="76"/>
      <c r="AG39" s="76"/>
      <c r="AH39" s="76"/>
      <c r="AI39" s="76"/>
      <c r="AJ39" s="76"/>
      <c r="AK39" s="26"/>
      <c r="AL39" s="84" t="s">
        <v>129</v>
      </c>
      <c r="AM39" s="84"/>
      <c r="AN39" s="84"/>
      <c r="AO39" s="26">
        <f>ER3</f>
        <v>5</v>
      </c>
      <c r="AP39" s="76" t="str">
        <f>VLOOKUP(AO39, BC, 2, FALSE)</f>
        <v>Very Hard</v>
      </c>
      <c r="AQ39" s="76"/>
      <c r="AR39" s="76"/>
      <c r="AS39" s="76"/>
      <c r="AT39" s="76"/>
      <c r="AU39" s="76"/>
      <c r="AV39" s="76"/>
      <c r="AW39" s="26"/>
      <c r="AX39" s="84" t="s">
        <v>129</v>
      </c>
      <c r="AY39" s="84"/>
      <c r="AZ39" s="84"/>
      <c r="BA39" s="26">
        <f>GR3</f>
        <v>5</v>
      </c>
      <c r="BB39" s="76" t="str">
        <f>VLOOKUP(BA39, BC, 2, FALSE)</f>
        <v>Very Hard</v>
      </c>
      <c r="BC39" s="76"/>
      <c r="BD39" s="76"/>
      <c r="BE39" s="76"/>
      <c r="BF39" s="76"/>
      <c r="BG39" s="76"/>
      <c r="BH39" s="85"/>
    </row>
    <row r="40" spans="2:60" x14ac:dyDescent="0.25">
      <c r="B40" s="83" t="s">
        <v>130</v>
      </c>
      <c r="C40" s="84"/>
      <c r="D40" s="84"/>
      <c r="E40" s="26">
        <f>BS3</f>
        <v>1</v>
      </c>
      <c r="F40" s="76" t="str">
        <f>VLOOKUP(E40, GC, 2, FALSE)</f>
        <v>Very Tight</v>
      </c>
      <c r="G40" s="76"/>
      <c r="H40" s="76"/>
      <c r="I40" s="76"/>
      <c r="J40" s="76"/>
      <c r="K40" s="76"/>
      <c r="L40" s="76"/>
      <c r="M40" s="26"/>
      <c r="N40" s="84" t="s">
        <v>130</v>
      </c>
      <c r="O40" s="84"/>
      <c r="P40" s="84"/>
      <c r="Q40" s="26">
        <f>BF3</f>
        <v>5</v>
      </c>
      <c r="R40" s="76" t="str">
        <f>VLOOKUP(Q40, GC, 2, FALSE)</f>
        <v>Very Relaxed</v>
      </c>
      <c r="S40" s="76"/>
      <c r="T40" s="76"/>
      <c r="U40" s="76"/>
      <c r="V40" s="76"/>
      <c r="W40" s="76"/>
      <c r="X40" s="85"/>
      <c r="Z40" s="83" t="s">
        <v>130</v>
      </c>
      <c r="AA40" s="84"/>
      <c r="AB40" s="84"/>
      <c r="AC40" s="26">
        <f>DS3</f>
        <v>1</v>
      </c>
      <c r="AD40" s="76" t="str">
        <f>VLOOKUP(AC40, GC, 2, FALSE)</f>
        <v>Very Tight</v>
      </c>
      <c r="AE40" s="76"/>
      <c r="AF40" s="76"/>
      <c r="AG40" s="76"/>
      <c r="AH40" s="76"/>
      <c r="AI40" s="76"/>
      <c r="AJ40" s="76"/>
      <c r="AK40" s="26"/>
      <c r="AL40" s="84" t="s">
        <v>130</v>
      </c>
      <c r="AM40" s="84"/>
      <c r="AN40" s="84"/>
      <c r="AO40" s="26">
        <f>ES3</f>
        <v>1</v>
      </c>
      <c r="AP40" s="76" t="str">
        <f>VLOOKUP(AO40, GC, 2, FALSE)</f>
        <v>Very Tight</v>
      </c>
      <c r="AQ40" s="76"/>
      <c r="AR40" s="76"/>
      <c r="AS40" s="76"/>
      <c r="AT40" s="76"/>
      <c r="AU40" s="76"/>
      <c r="AV40" s="76"/>
      <c r="AW40" s="26"/>
      <c r="AX40" s="84" t="s">
        <v>130</v>
      </c>
      <c r="AY40" s="84"/>
      <c r="AZ40" s="84"/>
      <c r="BA40" s="26">
        <f>GS3</f>
        <v>1</v>
      </c>
      <c r="BB40" s="76" t="str">
        <f>VLOOKUP(BA40, GC, 2, FALSE)</f>
        <v>Very Tight</v>
      </c>
      <c r="BC40" s="76"/>
      <c r="BD40" s="76"/>
      <c r="BE40" s="76"/>
      <c r="BF40" s="76"/>
      <c r="BG40" s="76"/>
      <c r="BH40" s="85"/>
    </row>
    <row r="41" spans="2:60" x14ac:dyDescent="0.25">
      <c r="B41" s="83" t="s">
        <v>131</v>
      </c>
      <c r="C41" s="84"/>
      <c r="D41" s="84"/>
      <c r="E41" s="26">
        <f>BT3</f>
        <v>3</v>
      </c>
      <c r="F41" s="76" t="str">
        <f>VLOOKUP(E41, PP, 2, FALSE)</f>
        <v>Normal</v>
      </c>
      <c r="G41" s="76"/>
      <c r="H41" s="76"/>
      <c r="I41" s="76"/>
      <c r="J41" s="76"/>
      <c r="K41" s="76"/>
      <c r="L41" s="76"/>
      <c r="M41" s="26"/>
      <c r="N41" s="84" t="s">
        <v>131</v>
      </c>
      <c r="O41" s="84"/>
      <c r="P41" s="84"/>
      <c r="Q41" s="26">
        <f>BG3</f>
        <v>2</v>
      </c>
      <c r="R41" s="76" t="str">
        <f>VLOOKUP(Q41, PP, 2, FALSE)</f>
        <v>Easy</v>
      </c>
      <c r="S41" s="76"/>
      <c r="T41" s="76"/>
      <c r="U41" s="76"/>
      <c r="V41" s="76"/>
      <c r="W41" s="76"/>
      <c r="X41" s="85"/>
      <c r="Z41" s="83" t="s">
        <v>131</v>
      </c>
      <c r="AA41" s="84"/>
      <c r="AB41" s="84"/>
      <c r="AC41" s="26">
        <f>DT3</f>
        <v>4</v>
      </c>
      <c r="AD41" s="76" t="str">
        <f>VLOOKUP(AC41, PP, 2, FALSE)</f>
        <v>Heavy</v>
      </c>
      <c r="AE41" s="76"/>
      <c r="AF41" s="76"/>
      <c r="AG41" s="76"/>
      <c r="AH41" s="76"/>
      <c r="AI41" s="76"/>
      <c r="AJ41" s="76"/>
      <c r="AK41" s="26"/>
      <c r="AL41" s="84" t="s">
        <v>131</v>
      </c>
      <c r="AM41" s="84"/>
      <c r="AN41" s="84"/>
      <c r="AO41" s="26">
        <f>ET3</f>
        <v>3</v>
      </c>
      <c r="AP41" s="76" t="str">
        <f>VLOOKUP(AO41, PP, 2, FALSE)</f>
        <v>Normal</v>
      </c>
      <c r="AQ41" s="76"/>
      <c r="AR41" s="76"/>
      <c r="AS41" s="76"/>
      <c r="AT41" s="76"/>
      <c r="AU41" s="76"/>
      <c r="AV41" s="76"/>
      <c r="AW41" s="26"/>
      <c r="AX41" s="84" t="s">
        <v>131</v>
      </c>
      <c r="AY41" s="84"/>
      <c r="AZ41" s="84"/>
      <c r="BA41" s="26">
        <f>GT3</f>
        <v>3</v>
      </c>
      <c r="BB41" s="76" t="str">
        <f>VLOOKUP(BA41, PP, 2, FALSE)</f>
        <v>Normal</v>
      </c>
      <c r="BC41" s="76"/>
      <c r="BD41" s="76"/>
      <c r="BE41" s="76"/>
      <c r="BF41" s="76"/>
      <c r="BG41" s="76"/>
      <c r="BH41" s="85"/>
    </row>
    <row r="42" spans="2:60" x14ac:dyDescent="0.25">
      <c r="B42" s="83" t="s">
        <v>132</v>
      </c>
      <c r="C42" s="84"/>
      <c r="D42" s="84"/>
      <c r="E42" s="26">
        <f>BU3</f>
        <v>1</v>
      </c>
      <c r="F42" s="76" t="str">
        <f>VLOOKUP(E42, Hit, 2, FALSE)</f>
        <v>Very Easy</v>
      </c>
      <c r="G42" s="76"/>
      <c r="H42" s="76"/>
      <c r="I42" s="76"/>
      <c r="J42" s="76"/>
      <c r="K42" s="76"/>
      <c r="L42" s="76"/>
      <c r="M42" s="26"/>
      <c r="N42" s="84" t="s">
        <v>132</v>
      </c>
      <c r="O42" s="84"/>
      <c r="P42" s="84"/>
      <c r="Q42" s="26">
        <f>BH3</f>
        <v>1</v>
      </c>
      <c r="R42" s="76" t="str">
        <f>VLOOKUP(Q42, Hit, 2, FALSE)</f>
        <v>Very Easy</v>
      </c>
      <c r="S42" s="76"/>
      <c r="T42" s="76"/>
      <c r="U42" s="76"/>
      <c r="V42" s="76"/>
      <c r="W42" s="76"/>
      <c r="X42" s="85"/>
      <c r="Z42" s="83" t="s">
        <v>132</v>
      </c>
      <c r="AA42" s="84"/>
      <c r="AB42" s="84"/>
      <c r="AC42" s="26">
        <f>DU3</f>
        <v>1</v>
      </c>
      <c r="AD42" s="76" t="str">
        <f>VLOOKUP(AC42, Hit, 2, FALSE)</f>
        <v>Very Easy</v>
      </c>
      <c r="AE42" s="76"/>
      <c r="AF42" s="76"/>
      <c r="AG42" s="76"/>
      <c r="AH42" s="76"/>
      <c r="AI42" s="76"/>
      <c r="AJ42" s="76"/>
      <c r="AK42" s="26"/>
      <c r="AL42" s="84" t="s">
        <v>132</v>
      </c>
      <c r="AM42" s="84"/>
      <c r="AN42" s="84"/>
      <c r="AO42" s="26">
        <f>EU3</f>
        <v>4</v>
      </c>
      <c r="AP42" s="76" t="str">
        <f>VLOOKUP(AO42, Hit, 2, FALSE)</f>
        <v>Hard</v>
      </c>
      <c r="AQ42" s="76"/>
      <c r="AR42" s="76"/>
      <c r="AS42" s="76"/>
      <c r="AT42" s="76"/>
      <c r="AU42" s="76"/>
      <c r="AV42" s="76"/>
      <c r="AW42" s="26"/>
      <c r="AX42" s="84" t="s">
        <v>132</v>
      </c>
      <c r="AY42" s="84"/>
      <c r="AZ42" s="84"/>
      <c r="BA42" s="26">
        <f>GU3</f>
        <v>1</v>
      </c>
      <c r="BB42" s="76" t="str">
        <f>VLOOKUP(BA42, Hit, 2, FALSE)</f>
        <v>Very Easy</v>
      </c>
      <c r="BC42" s="76"/>
      <c r="BD42" s="76"/>
      <c r="BE42" s="76"/>
      <c r="BF42" s="76"/>
      <c r="BG42" s="76"/>
      <c r="BH42" s="85"/>
    </row>
    <row r="43" spans="2:60" x14ac:dyDescent="0.25">
      <c r="B43" s="83" t="s">
        <v>133</v>
      </c>
      <c r="C43" s="84"/>
      <c r="D43" s="84"/>
      <c r="E43" s="26">
        <f>BV3</f>
        <v>5</v>
      </c>
      <c r="F43" s="76" t="str">
        <f>VLOOKUP(E43, Tem, 2, FALSE)</f>
        <v>Very High</v>
      </c>
      <c r="G43" s="76"/>
      <c r="H43" s="76"/>
      <c r="I43" s="76"/>
      <c r="J43" s="76"/>
      <c r="K43" s="76"/>
      <c r="L43" s="76"/>
      <c r="M43" s="26"/>
      <c r="N43" s="84" t="s">
        <v>133</v>
      </c>
      <c r="O43" s="84"/>
      <c r="P43" s="84"/>
      <c r="Q43" s="26">
        <f>BI3</f>
        <v>5</v>
      </c>
      <c r="R43" s="76" t="str">
        <f>VLOOKUP(Q43, Tem, 2, FALSE)</f>
        <v>Very High</v>
      </c>
      <c r="S43" s="76"/>
      <c r="T43" s="76"/>
      <c r="U43" s="76"/>
      <c r="V43" s="76"/>
      <c r="W43" s="76"/>
      <c r="X43" s="85"/>
      <c r="Z43" s="83" t="s">
        <v>133</v>
      </c>
      <c r="AA43" s="84"/>
      <c r="AB43" s="84"/>
      <c r="AC43" s="26">
        <f>DV3</f>
        <v>5</v>
      </c>
      <c r="AD43" s="76" t="str">
        <f>VLOOKUP(AC43, Tem, 2, FALSE)</f>
        <v>Very High</v>
      </c>
      <c r="AE43" s="76"/>
      <c r="AF43" s="76"/>
      <c r="AG43" s="76"/>
      <c r="AH43" s="76"/>
      <c r="AI43" s="76"/>
      <c r="AJ43" s="76"/>
      <c r="AK43" s="26"/>
      <c r="AL43" s="84" t="s">
        <v>133</v>
      </c>
      <c r="AM43" s="84"/>
      <c r="AN43" s="84"/>
      <c r="AO43" s="26">
        <f>EV3</f>
        <v>4</v>
      </c>
      <c r="AP43" s="76" t="str">
        <f>VLOOKUP(AO43, Tem, 2, FALSE)</f>
        <v>High</v>
      </c>
      <c r="AQ43" s="76"/>
      <c r="AR43" s="76"/>
      <c r="AS43" s="76"/>
      <c r="AT43" s="76"/>
      <c r="AU43" s="76"/>
      <c r="AV43" s="76"/>
      <c r="AW43" s="26"/>
      <c r="AX43" s="84" t="s">
        <v>133</v>
      </c>
      <c r="AY43" s="84"/>
      <c r="AZ43" s="84"/>
      <c r="BA43" s="26">
        <f>GV3</f>
        <v>5</v>
      </c>
      <c r="BB43" s="76" t="str">
        <f>VLOOKUP(BA43, Tem, 2, FALSE)</f>
        <v>Very High</v>
      </c>
      <c r="BC43" s="76"/>
      <c r="BD43" s="76"/>
      <c r="BE43" s="76"/>
      <c r="BF43" s="76"/>
      <c r="BG43" s="76"/>
      <c r="BH43" s="85"/>
    </row>
    <row r="44" spans="2:60" x14ac:dyDescent="0.25">
      <c r="B44" s="83" t="s">
        <v>134</v>
      </c>
      <c r="C44" s="84"/>
      <c r="D44" s="84"/>
      <c r="E44" s="26">
        <f>BW3</f>
        <v>4</v>
      </c>
      <c r="F44" s="76" t="str">
        <f>VLOOKUP(E44, Pas, 2, FALSE)</f>
        <v>Creative</v>
      </c>
      <c r="G44" s="76"/>
      <c r="H44" s="76"/>
      <c r="I44" s="76"/>
      <c r="J44" s="76"/>
      <c r="K44" s="76"/>
      <c r="L44" s="76"/>
      <c r="M44" s="26"/>
      <c r="N44" s="84" t="s">
        <v>134</v>
      </c>
      <c r="O44" s="84"/>
      <c r="P44" s="84"/>
      <c r="Q44" s="26">
        <f>BJ3</f>
        <v>4</v>
      </c>
      <c r="R44" s="76" t="str">
        <f>VLOOKUP(Q44, Pas, 2, FALSE)</f>
        <v>Creative</v>
      </c>
      <c r="S44" s="76"/>
      <c r="T44" s="76"/>
      <c r="U44" s="76"/>
      <c r="V44" s="76"/>
      <c r="W44" s="76"/>
      <c r="X44" s="85"/>
      <c r="Z44" s="83" t="s">
        <v>134</v>
      </c>
      <c r="AA44" s="84"/>
      <c r="AB44" s="84"/>
      <c r="AC44" s="26">
        <f>DW3</f>
        <v>4</v>
      </c>
      <c r="AD44" s="76" t="str">
        <f>VLOOKUP(AC44, Pas, 2, FALSE)</f>
        <v>Creative</v>
      </c>
      <c r="AE44" s="76"/>
      <c r="AF44" s="76"/>
      <c r="AG44" s="76"/>
      <c r="AH44" s="76"/>
      <c r="AI44" s="76"/>
      <c r="AJ44" s="76"/>
      <c r="AK44" s="26"/>
      <c r="AL44" s="84" t="s">
        <v>134</v>
      </c>
      <c r="AM44" s="84"/>
      <c r="AN44" s="84"/>
      <c r="AO44" s="26">
        <f>EW3</f>
        <v>4</v>
      </c>
      <c r="AP44" s="76" t="str">
        <f>VLOOKUP(AO44, Pas, 2, FALSE)</f>
        <v>Creative</v>
      </c>
      <c r="AQ44" s="76"/>
      <c r="AR44" s="76"/>
      <c r="AS44" s="76"/>
      <c r="AT44" s="76"/>
      <c r="AU44" s="76"/>
      <c r="AV44" s="76"/>
      <c r="AW44" s="26"/>
      <c r="AX44" s="84" t="s">
        <v>134</v>
      </c>
      <c r="AY44" s="84"/>
      <c r="AZ44" s="84"/>
      <c r="BA44" s="26">
        <f>GW3</f>
        <v>4</v>
      </c>
      <c r="BB44" s="76" t="str">
        <f>VLOOKUP(BA44, Pas, 2, FALSE)</f>
        <v>Creative</v>
      </c>
      <c r="BC44" s="76"/>
      <c r="BD44" s="76"/>
      <c r="BE44" s="76"/>
      <c r="BF44" s="76"/>
      <c r="BG44" s="76"/>
      <c r="BH44" s="85"/>
    </row>
    <row r="45" spans="2:60" x14ac:dyDescent="0.25">
      <c r="B45" s="83" t="s">
        <v>135</v>
      </c>
      <c r="C45" s="84"/>
      <c r="D45" s="84"/>
      <c r="E45" s="26">
        <f>BX3</f>
        <v>4</v>
      </c>
      <c r="F45" s="76" t="str">
        <f>VLOOKUP(E45, Sht, 2, FALSE)</f>
        <v>Heavy</v>
      </c>
      <c r="G45" s="76"/>
      <c r="H45" s="76"/>
      <c r="I45" s="76"/>
      <c r="J45" s="76"/>
      <c r="K45" s="76"/>
      <c r="L45" s="76"/>
      <c r="M45" s="26"/>
      <c r="N45" s="84" t="s">
        <v>135</v>
      </c>
      <c r="O45" s="84"/>
      <c r="P45" s="84"/>
      <c r="Q45" s="26">
        <f>BK3</f>
        <v>3</v>
      </c>
      <c r="R45" s="76" t="str">
        <f>VLOOKUP(Q45, Sht, 2, FALSE)</f>
        <v>Normal</v>
      </c>
      <c r="S45" s="76"/>
      <c r="T45" s="76"/>
      <c r="U45" s="76"/>
      <c r="V45" s="76"/>
      <c r="W45" s="76"/>
      <c r="X45" s="85"/>
      <c r="Z45" s="83" t="s">
        <v>135</v>
      </c>
      <c r="AA45" s="84"/>
      <c r="AB45" s="84"/>
      <c r="AC45" s="26">
        <f>DX3</f>
        <v>5</v>
      </c>
      <c r="AD45" s="76" t="str">
        <f>VLOOKUP(AC45, Sht, 2, FALSE)</f>
        <v>Barrage</v>
      </c>
      <c r="AE45" s="76"/>
      <c r="AF45" s="76"/>
      <c r="AG45" s="76"/>
      <c r="AH45" s="76"/>
      <c r="AI45" s="76"/>
      <c r="AJ45" s="76"/>
      <c r="AK45" s="26"/>
      <c r="AL45" s="84" t="s">
        <v>135</v>
      </c>
      <c r="AM45" s="84"/>
      <c r="AN45" s="84"/>
      <c r="AO45" s="26">
        <f>EX3</f>
        <v>3</v>
      </c>
      <c r="AP45" s="76" t="str">
        <f>VLOOKUP(AO45, Sht, 2, FALSE)</f>
        <v>Normal</v>
      </c>
      <c r="AQ45" s="76"/>
      <c r="AR45" s="76"/>
      <c r="AS45" s="76"/>
      <c r="AT45" s="76"/>
      <c r="AU45" s="76"/>
      <c r="AV45" s="76"/>
      <c r="AW45" s="26"/>
      <c r="AX45" s="84" t="s">
        <v>135</v>
      </c>
      <c r="AY45" s="84"/>
      <c r="AZ45" s="84"/>
      <c r="BA45" s="26">
        <f>GX3</f>
        <v>4</v>
      </c>
      <c r="BB45" s="76" t="str">
        <f>VLOOKUP(BA45, Sht, 2, FALSE)</f>
        <v>Heavy</v>
      </c>
      <c r="BC45" s="76"/>
      <c r="BD45" s="76"/>
      <c r="BE45" s="76"/>
      <c r="BF45" s="76"/>
      <c r="BG45" s="76"/>
      <c r="BH45" s="85"/>
    </row>
    <row r="46" spans="2:60" x14ac:dyDescent="0.25">
      <c r="B46" s="83" t="s">
        <v>136</v>
      </c>
      <c r="C46" s="84"/>
      <c r="D46" s="84"/>
      <c r="E46" s="26">
        <f>BY3</f>
        <v>1</v>
      </c>
      <c r="F46" s="76" t="str">
        <f>VLOOKUP(E46, DtP, 2, FALSE)</f>
        <v>Very Rarely</v>
      </c>
      <c r="G46" s="76"/>
      <c r="H46" s="76"/>
      <c r="I46" s="76"/>
      <c r="J46" s="76"/>
      <c r="K46" s="76"/>
      <c r="L46" s="76"/>
      <c r="M46" s="26"/>
      <c r="N46" s="84" t="s">
        <v>136</v>
      </c>
      <c r="O46" s="84"/>
      <c r="P46" s="84"/>
      <c r="Q46" s="26">
        <f>BL3</f>
        <v>1</v>
      </c>
      <c r="R46" s="76" t="str">
        <f>VLOOKUP(Q46, DtP, 2, FALSE)</f>
        <v>Very Rarely</v>
      </c>
      <c r="S46" s="76"/>
      <c r="T46" s="76"/>
      <c r="U46" s="76"/>
      <c r="V46" s="76"/>
      <c r="W46" s="76"/>
      <c r="X46" s="85"/>
      <c r="Z46" s="83" t="s">
        <v>136</v>
      </c>
      <c r="AA46" s="84"/>
      <c r="AB46" s="84"/>
      <c r="AC46" s="26">
        <f>DY3</f>
        <v>1</v>
      </c>
      <c r="AD46" s="76" t="str">
        <f>VLOOKUP(AC46, DtP, 2, FALSE)</f>
        <v>Very Rarely</v>
      </c>
      <c r="AE46" s="76"/>
      <c r="AF46" s="76"/>
      <c r="AG46" s="76"/>
      <c r="AH46" s="76"/>
      <c r="AI46" s="76"/>
      <c r="AJ46" s="76"/>
      <c r="AK46" s="26"/>
      <c r="AL46" s="84" t="s">
        <v>136</v>
      </c>
      <c r="AM46" s="84"/>
      <c r="AN46" s="84"/>
      <c r="AO46" s="26">
        <f>EY3</f>
        <v>1</v>
      </c>
      <c r="AP46" s="76" t="str">
        <f>VLOOKUP(AO46, DtP, 2, FALSE)</f>
        <v>Very Rarely</v>
      </c>
      <c r="AQ46" s="76"/>
      <c r="AR46" s="76"/>
      <c r="AS46" s="76"/>
      <c r="AT46" s="76"/>
      <c r="AU46" s="76"/>
      <c r="AV46" s="76"/>
      <c r="AW46" s="26"/>
      <c r="AX46" s="84" t="s">
        <v>136</v>
      </c>
      <c r="AY46" s="84"/>
      <c r="AZ46" s="84"/>
      <c r="BA46" s="26">
        <f>GY3</f>
        <v>1</v>
      </c>
      <c r="BB46" s="76" t="str">
        <f>VLOOKUP(BA46, DtP, 2, FALSE)</f>
        <v>Very Rarely</v>
      </c>
      <c r="BC46" s="76"/>
      <c r="BD46" s="76"/>
      <c r="BE46" s="76"/>
      <c r="BF46" s="76"/>
      <c r="BG46" s="76"/>
      <c r="BH46" s="85"/>
    </row>
    <row r="47" spans="2:60" x14ac:dyDescent="0.25">
      <c r="B47" s="83" t="s">
        <v>137</v>
      </c>
      <c r="C47" s="84"/>
      <c r="D47" s="84"/>
      <c r="E47" s="26">
        <f>BZ3</f>
        <v>1</v>
      </c>
      <c r="F47" s="76" t="str">
        <f>IF(E47=0, "Pass", "Shoot")</f>
        <v>Shoot</v>
      </c>
      <c r="G47" s="76"/>
      <c r="H47" s="76"/>
      <c r="I47" s="76"/>
      <c r="J47" s="76"/>
      <c r="K47" s="76"/>
      <c r="L47" s="76"/>
      <c r="M47" s="26"/>
      <c r="N47" s="84" t="s">
        <v>137</v>
      </c>
      <c r="O47" s="84"/>
      <c r="P47" s="84"/>
      <c r="Q47" s="26">
        <f>BM3</f>
        <v>0</v>
      </c>
      <c r="R47" s="76" t="str">
        <f>IF(Q47=0, "Pass", "Shoot")</f>
        <v>Pass</v>
      </c>
      <c r="S47" s="76"/>
      <c r="T47" s="76"/>
      <c r="U47" s="76"/>
      <c r="V47" s="76"/>
      <c r="W47" s="76"/>
      <c r="X47" s="85"/>
      <c r="Z47" s="83" t="s">
        <v>137</v>
      </c>
      <c r="AA47" s="84"/>
      <c r="AB47" s="84"/>
      <c r="AC47" s="26">
        <f>DZ3</f>
        <v>1</v>
      </c>
      <c r="AD47" s="76" t="str">
        <f>IF(AC47=0, "Pass", "Shoot")</f>
        <v>Shoot</v>
      </c>
      <c r="AE47" s="76"/>
      <c r="AF47" s="76"/>
      <c r="AG47" s="76"/>
      <c r="AH47" s="76"/>
      <c r="AI47" s="76"/>
      <c r="AJ47" s="76"/>
      <c r="AK47" s="26"/>
      <c r="AL47" s="84" t="s">
        <v>137</v>
      </c>
      <c r="AM47" s="84"/>
      <c r="AN47" s="84"/>
      <c r="AO47" s="26">
        <f>EZ3</f>
        <v>0</v>
      </c>
      <c r="AP47" s="76" t="str">
        <f>IF(AO47=0, "Pass", "Shoot")</f>
        <v>Pass</v>
      </c>
      <c r="AQ47" s="76"/>
      <c r="AR47" s="76"/>
      <c r="AS47" s="76"/>
      <c r="AT47" s="76"/>
      <c r="AU47" s="76"/>
      <c r="AV47" s="76"/>
      <c r="AW47" s="26"/>
      <c r="AX47" s="84" t="s">
        <v>137</v>
      </c>
      <c r="AY47" s="84"/>
      <c r="AZ47" s="84"/>
      <c r="BA47" s="26">
        <f>GZ3</f>
        <v>0</v>
      </c>
      <c r="BB47" s="76" t="str">
        <f>IF(BA47=0, "Pass", "Shoot")</f>
        <v>Pass</v>
      </c>
      <c r="BC47" s="76"/>
      <c r="BD47" s="76"/>
      <c r="BE47" s="76"/>
      <c r="BF47" s="76"/>
      <c r="BG47" s="76"/>
      <c r="BH47" s="85"/>
    </row>
    <row r="48" spans="2:60" x14ac:dyDescent="0.25">
      <c r="B48" s="83" t="s">
        <v>139</v>
      </c>
      <c r="C48" s="84"/>
      <c r="D48" s="84"/>
      <c r="E48" s="26">
        <f>CA3</f>
        <v>0</v>
      </c>
      <c r="F48" s="76" t="str">
        <f>IF(E48=0, "No", "Yes")</f>
        <v>No</v>
      </c>
      <c r="G48" s="76"/>
      <c r="H48" s="76"/>
      <c r="I48" s="76"/>
      <c r="J48" s="76"/>
      <c r="K48" s="76"/>
      <c r="L48" s="76"/>
      <c r="M48" s="26"/>
      <c r="N48" s="84" t="s">
        <v>139</v>
      </c>
      <c r="O48" s="84"/>
      <c r="P48" s="84"/>
      <c r="Q48" s="26">
        <f>BN3</f>
        <v>0</v>
      </c>
      <c r="R48" s="76" t="str">
        <f>IF(Q48=0, "No", "Yes")</f>
        <v>No</v>
      </c>
      <c r="S48" s="76"/>
      <c r="T48" s="76"/>
      <c r="U48" s="76"/>
      <c r="V48" s="76"/>
      <c r="W48" s="76"/>
      <c r="X48" s="85"/>
      <c r="Z48" s="83" t="s">
        <v>139</v>
      </c>
      <c r="AA48" s="84"/>
      <c r="AB48" s="84"/>
      <c r="AC48" s="26">
        <f>EA3</f>
        <v>0</v>
      </c>
      <c r="AD48" s="76" t="str">
        <f>IF(AC48=0, "No", "Yes")</f>
        <v>No</v>
      </c>
      <c r="AE48" s="76"/>
      <c r="AF48" s="76"/>
      <c r="AG48" s="76"/>
      <c r="AH48" s="76"/>
      <c r="AI48" s="76"/>
      <c r="AJ48" s="76"/>
      <c r="AK48" s="26"/>
      <c r="AL48" s="84" t="s">
        <v>139</v>
      </c>
      <c r="AM48" s="84"/>
      <c r="AN48" s="84"/>
      <c r="AO48" s="26">
        <f>FA3</f>
        <v>1</v>
      </c>
      <c r="AP48" s="76" t="str">
        <f>IF(AO48=0, "No", "Yes")</f>
        <v>Yes</v>
      </c>
      <c r="AQ48" s="76"/>
      <c r="AR48" s="76"/>
      <c r="AS48" s="76"/>
      <c r="AT48" s="76"/>
      <c r="AU48" s="76"/>
      <c r="AV48" s="76"/>
      <c r="AW48" s="26"/>
      <c r="AX48" s="84" t="s">
        <v>139</v>
      </c>
      <c r="AY48" s="84"/>
      <c r="AZ48" s="84"/>
      <c r="BA48" s="26">
        <f>HA3</f>
        <v>1</v>
      </c>
      <c r="BB48" s="76" t="str">
        <f>IF(BA48=0, "No", "Yes")</f>
        <v>Yes</v>
      </c>
      <c r="BC48" s="76"/>
      <c r="BD48" s="76"/>
      <c r="BE48" s="76"/>
      <c r="BF48" s="76"/>
      <c r="BG48" s="76"/>
      <c r="BH48" s="85"/>
    </row>
    <row r="49" spans="2:60" ht="15.75" thickBot="1" x14ac:dyDescent="0.3">
      <c r="B49" s="79" t="s">
        <v>138</v>
      </c>
      <c r="C49" s="80"/>
      <c r="D49" s="80"/>
      <c r="E49" s="27">
        <f>CB3</f>
        <v>0</v>
      </c>
      <c r="F49" s="81" t="str">
        <f>IF(E49=0, "No", "Yes")</f>
        <v>No</v>
      </c>
      <c r="G49" s="81"/>
      <c r="H49" s="81"/>
      <c r="I49" s="81"/>
      <c r="J49" s="81"/>
      <c r="K49" s="81"/>
      <c r="L49" s="81"/>
      <c r="M49" s="27"/>
      <c r="N49" s="80" t="s">
        <v>138</v>
      </c>
      <c r="O49" s="80"/>
      <c r="P49" s="80"/>
      <c r="Q49" s="27">
        <f>BO3</f>
        <v>0</v>
      </c>
      <c r="R49" s="81" t="str">
        <f>IF(Q49=0, "No", "Yes")</f>
        <v>No</v>
      </c>
      <c r="S49" s="81"/>
      <c r="T49" s="81"/>
      <c r="U49" s="81"/>
      <c r="V49" s="81"/>
      <c r="W49" s="81"/>
      <c r="X49" s="82"/>
      <c r="Z49" s="79" t="s">
        <v>138</v>
      </c>
      <c r="AA49" s="80"/>
      <c r="AB49" s="80"/>
      <c r="AC49" s="27">
        <f>EB3</f>
        <v>1</v>
      </c>
      <c r="AD49" s="81" t="str">
        <f>IF(AC49=0, "No", "Yes")</f>
        <v>Yes</v>
      </c>
      <c r="AE49" s="81"/>
      <c r="AF49" s="81"/>
      <c r="AG49" s="81"/>
      <c r="AH49" s="81"/>
      <c r="AI49" s="81"/>
      <c r="AJ49" s="81"/>
      <c r="AK49" s="27"/>
      <c r="AL49" s="80" t="s">
        <v>138</v>
      </c>
      <c r="AM49" s="80"/>
      <c r="AN49" s="80"/>
      <c r="AO49" s="27">
        <f>FB3</f>
        <v>1</v>
      </c>
      <c r="AP49" s="81" t="str">
        <f>IF(AO49=0, "No", "Yes")</f>
        <v>Yes</v>
      </c>
      <c r="AQ49" s="81"/>
      <c r="AR49" s="81"/>
      <c r="AS49" s="81"/>
      <c r="AT49" s="81"/>
      <c r="AU49" s="81"/>
      <c r="AV49" s="81"/>
      <c r="AW49" s="27"/>
      <c r="AX49" s="80" t="s">
        <v>138</v>
      </c>
      <c r="AY49" s="80"/>
      <c r="AZ49" s="80"/>
      <c r="BA49" s="27">
        <f>HB3</f>
        <v>1</v>
      </c>
      <c r="BB49" s="81" t="str">
        <f>IF(BA49=0, "No", "Yes")</f>
        <v>Yes</v>
      </c>
      <c r="BC49" s="81"/>
      <c r="BD49" s="81"/>
      <c r="BE49" s="81"/>
      <c r="BF49" s="81"/>
      <c r="BG49" s="81"/>
      <c r="BH49" s="82"/>
    </row>
    <row r="50" spans="2:60" ht="3.75" customHeight="1" thickBot="1" x14ac:dyDescent="0.3">
      <c r="Z50" s="28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9"/>
    </row>
    <row r="51" spans="2:60" x14ac:dyDescent="0.25">
      <c r="B51" s="74" t="s">
        <v>181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 t="s">
        <v>207</v>
      </c>
      <c r="Q51" s="74"/>
      <c r="R51" s="74"/>
      <c r="S51" s="74"/>
      <c r="T51" s="74"/>
      <c r="U51" s="74"/>
      <c r="V51" s="74"/>
      <c r="W51" s="74"/>
      <c r="X51" s="74"/>
      <c r="Z51" s="86" t="s">
        <v>67</v>
      </c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30"/>
      <c r="AL51" s="87" t="s">
        <v>72</v>
      </c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30"/>
      <c r="AX51" s="87" t="s">
        <v>76</v>
      </c>
      <c r="AY51" s="87"/>
      <c r="AZ51" s="87"/>
      <c r="BA51" s="87"/>
      <c r="BB51" s="87"/>
      <c r="BC51" s="87"/>
      <c r="BD51" s="87"/>
      <c r="BE51" s="87"/>
      <c r="BF51" s="87"/>
      <c r="BG51" s="87"/>
      <c r="BH51" s="88"/>
    </row>
    <row r="52" spans="2:60" x14ac:dyDescent="0.25">
      <c r="B52" s="76" t="s">
        <v>173</v>
      </c>
      <c r="C52" s="76"/>
      <c r="D52" s="76"/>
      <c r="E52" s="76"/>
      <c r="F52" s="76"/>
      <c r="G52" s="31">
        <f>IC3</f>
        <v>1</v>
      </c>
      <c r="H52" s="75" t="str">
        <f>VLOOKUP(G52, Br, 2, FALSE)</f>
        <v>Positional</v>
      </c>
      <c r="I52" s="75"/>
      <c r="J52" s="75"/>
      <c r="K52" s="75"/>
      <c r="L52" s="75"/>
      <c r="M52" s="75"/>
      <c r="N52" s="75"/>
      <c r="O52" s="75"/>
      <c r="P52" s="77" t="s">
        <v>206</v>
      </c>
      <c r="Q52" s="77"/>
      <c r="R52" s="77"/>
      <c r="S52" s="77"/>
      <c r="T52" s="77"/>
      <c r="U52" s="77">
        <f>IK3</f>
        <v>190</v>
      </c>
      <c r="V52" s="77"/>
      <c r="W52" s="77"/>
      <c r="X52" s="77"/>
      <c r="Z52" s="83" t="s">
        <v>127</v>
      </c>
      <c r="AA52" s="84"/>
      <c r="AB52" s="84"/>
      <c r="AC52" s="26">
        <f>CP3</f>
        <v>3</v>
      </c>
      <c r="AD52" s="76" t="str">
        <f>VLOOKUP(AC52, Men, 2, FALSE)</f>
        <v>Normal</v>
      </c>
      <c r="AE52" s="76"/>
      <c r="AF52" s="76"/>
      <c r="AG52" s="76"/>
      <c r="AH52" s="76"/>
      <c r="AI52" s="76"/>
      <c r="AJ52" s="76"/>
      <c r="AK52" s="26"/>
      <c r="AL52" s="84" t="s">
        <v>127</v>
      </c>
      <c r="AM52" s="84"/>
      <c r="AN52" s="84"/>
      <c r="AO52" s="26">
        <f>FC3</f>
        <v>5</v>
      </c>
      <c r="AP52" s="76" t="str">
        <f>VLOOKUP(AO52, Men, 2, FALSE)</f>
        <v>Very Offensive</v>
      </c>
      <c r="AQ52" s="76"/>
      <c r="AR52" s="76"/>
      <c r="AS52" s="76"/>
      <c r="AT52" s="76"/>
      <c r="AU52" s="76"/>
      <c r="AV52" s="76"/>
      <c r="AW52" s="26"/>
      <c r="AX52" s="84" t="s">
        <v>127</v>
      </c>
      <c r="AY52" s="84"/>
      <c r="AZ52" s="84"/>
      <c r="BA52" s="26">
        <f>HP3</f>
        <v>5</v>
      </c>
      <c r="BB52" s="76" t="str">
        <f>VLOOKUP(BA52, Men, 2, FALSE)</f>
        <v>Very Offensive</v>
      </c>
      <c r="BC52" s="76"/>
      <c r="BD52" s="76"/>
      <c r="BE52" s="76"/>
      <c r="BF52" s="76"/>
      <c r="BG52" s="76"/>
      <c r="BH52" s="85"/>
    </row>
    <row r="53" spans="2:60" x14ac:dyDescent="0.25">
      <c r="B53" s="76" t="s">
        <v>174</v>
      </c>
      <c r="C53" s="76"/>
      <c r="D53" s="76"/>
      <c r="E53" s="76"/>
      <c r="F53" s="76"/>
      <c r="G53" s="31">
        <f>ID3</f>
        <v>1</v>
      </c>
      <c r="H53" s="75" t="str">
        <f>VLOOKUP(G53, NZO, 2, FALSE)</f>
        <v>Positional</v>
      </c>
      <c r="I53" s="75"/>
      <c r="J53" s="75"/>
      <c r="K53" s="75"/>
      <c r="L53" s="75"/>
      <c r="M53" s="75"/>
      <c r="N53" s="75"/>
      <c r="O53" s="75"/>
      <c r="P53" s="77"/>
      <c r="Q53" s="77"/>
      <c r="R53" s="77"/>
      <c r="S53" s="77"/>
      <c r="T53" s="77"/>
      <c r="U53" s="77"/>
      <c r="V53" s="77"/>
      <c r="W53" s="77"/>
      <c r="X53" s="77"/>
      <c r="Z53" s="83" t="s">
        <v>128</v>
      </c>
      <c r="AA53" s="84"/>
      <c r="AB53" s="84"/>
      <c r="AC53" s="26">
        <f>CQ3</f>
        <v>1</v>
      </c>
      <c r="AD53" s="76" t="str">
        <f>VLOOKUP(AC53, Agg, 2, FALSE)</f>
        <v>Calm</v>
      </c>
      <c r="AE53" s="76"/>
      <c r="AF53" s="76"/>
      <c r="AG53" s="76"/>
      <c r="AH53" s="76"/>
      <c r="AI53" s="76"/>
      <c r="AJ53" s="76"/>
      <c r="AK53" s="26"/>
      <c r="AL53" s="84" t="s">
        <v>128</v>
      </c>
      <c r="AM53" s="84"/>
      <c r="AN53" s="84"/>
      <c r="AO53" s="26">
        <f>FD3</f>
        <v>1</v>
      </c>
      <c r="AP53" s="76" t="str">
        <f>VLOOKUP(AO53, Agg, 2, FALSE)</f>
        <v>Calm</v>
      </c>
      <c r="AQ53" s="76"/>
      <c r="AR53" s="76"/>
      <c r="AS53" s="76"/>
      <c r="AT53" s="76"/>
      <c r="AU53" s="76"/>
      <c r="AV53" s="76"/>
      <c r="AW53" s="26"/>
      <c r="AX53" s="84" t="s">
        <v>128</v>
      </c>
      <c r="AY53" s="84"/>
      <c r="AZ53" s="84"/>
      <c r="BA53" s="26">
        <f>HQ3</f>
        <v>1</v>
      </c>
      <c r="BB53" s="76" t="str">
        <f>VLOOKUP(BA53, Agg, 2, FALSE)</f>
        <v>Calm</v>
      </c>
      <c r="BC53" s="76"/>
      <c r="BD53" s="76"/>
      <c r="BE53" s="76"/>
      <c r="BF53" s="76"/>
      <c r="BG53" s="76"/>
      <c r="BH53" s="85"/>
    </row>
    <row r="54" spans="2:60" x14ac:dyDescent="0.25">
      <c r="B54" s="76" t="s">
        <v>175</v>
      </c>
      <c r="C54" s="76"/>
      <c r="D54" s="76"/>
      <c r="E54" s="76"/>
      <c r="F54" s="76"/>
      <c r="G54" s="31">
        <f>IE3</f>
        <v>2</v>
      </c>
      <c r="H54" s="75" t="str">
        <f>VLOOKUP(G54, OZ, 2, FALSE)</f>
        <v>Overload Slot</v>
      </c>
      <c r="I54" s="75"/>
      <c r="J54" s="75"/>
      <c r="K54" s="75"/>
      <c r="L54" s="75"/>
      <c r="M54" s="75"/>
      <c r="N54" s="75"/>
      <c r="O54" s="75"/>
      <c r="P54" s="77"/>
      <c r="Q54" s="77"/>
      <c r="R54" s="77"/>
      <c r="S54" s="77"/>
      <c r="T54" s="77"/>
      <c r="U54" s="77"/>
      <c r="V54" s="77"/>
      <c r="W54" s="77"/>
      <c r="X54" s="77"/>
      <c r="Z54" s="83" t="s">
        <v>129</v>
      </c>
      <c r="AA54" s="84"/>
      <c r="AB54" s="84"/>
      <c r="AC54" s="26">
        <f>CR3</f>
        <v>3</v>
      </c>
      <c r="AD54" s="76" t="str">
        <f>VLOOKUP(AC54, BC, 2, FALSE)</f>
        <v>Normal</v>
      </c>
      <c r="AE54" s="76"/>
      <c r="AF54" s="76"/>
      <c r="AG54" s="76"/>
      <c r="AH54" s="76"/>
      <c r="AI54" s="76"/>
      <c r="AJ54" s="76"/>
      <c r="AK54" s="26"/>
      <c r="AL54" s="84" t="s">
        <v>129</v>
      </c>
      <c r="AM54" s="84"/>
      <c r="AN54" s="84"/>
      <c r="AO54" s="26">
        <f>FE3</f>
        <v>5</v>
      </c>
      <c r="AP54" s="76" t="str">
        <f>VLOOKUP(AO54, BC, 2, FALSE)</f>
        <v>Very Hard</v>
      </c>
      <c r="AQ54" s="76"/>
      <c r="AR54" s="76"/>
      <c r="AS54" s="76"/>
      <c r="AT54" s="76"/>
      <c r="AU54" s="76"/>
      <c r="AV54" s="76"/>
      <c r="AW54" s="26"/>
      <c r="AX54" s="84" t="s">
        <v>129</v>
      </c>
      <c r="AY54" s="84"/>
      <c r="AZ54" s="84"/>
      <c r="BA54" s="26">
        <f>HR3</f>
        <v>5</v>
      </c>
      <c r="BB54" s="76" t="str">
        <f>VLOOKUP(BA54, BC, 2, FALSE)</f>
        <v>Very Hard</v>
      </c>
      <c r="BC54" s="76"/>
      <c r="BD54" s="76"/>
      <c r="BE54" s="76"/>
      <c r="BF54" s="76"/>
      <c r="BG54" s="76"/>
      <c r="BH54" s="85"/>
    </row>
    <row r="55" spans="2:60" x14ac:dyDescent="0.25">
      <c r="B55" s="76" t="s">
        <v>176</v>
      </c>
      <c r="C55" s="76"/>
      <c r="D55" s="76"/>
      <c r="E55" s="76"/>
      <c r="F55" s="76"/>
      <c r="G55" s="31">
        <f>IF3</f>
        <v>5</v>
      </c>
      <c r="H55" s="75" t="str">
        <f>VLOOKUP(G55, FC, 2, FALSE)</f>
        <v>1-2-2</v>
      </c>
      <c r="I55" s="75"/>
      <c r="J55" s="75"/>
      <c r="K55" s="75"/>
      <c r="L55" s="75"/>
      <c r="M55" s="75"/>
      <c r="N55" s="75"/>
      <c r="O55" s="75"/>
      <c r="P55" s="77" t="s">
        <v>205</v>
      </c>
      <c r="Q55" s="77"/>
      <c r="R55" s="77"/>
      <c r="S55" s="77"/>
      <c r="T55" s="77"/>
      <c r="U55" s="77">
        <f>IL3</f>
        <v>144</v>
      </c>
      <c r="V55" s="77"/>
      <c r="W55" s="77"/>
      <c r="X55" s="77"/>
      <c r="Z55" s="83" t="s">
        <v>130</v>
      </c>
      <c r="AA55" s="84"/>
      <c r="AB55" s="84"/>
      <c r="AC55" s="26">
        <f>CS3</f>
        <v>1</v>
      </c>
      <c r="AD55" s="76" t="str">
        <f>VLOOKUP(AC55, GC, 2, FALSE)</f>
        <v>Very Tight</v>
      </c>
      <c r="AE55" s="76"/>
      <c r="AF55" s="76"/>
      <c r="AG55" s="76"/>
      <c r="AH55" s="76"/>
      <c r="AI55" s="76"/>
      <c r="AJ55" s="76"/>
      <c r="AK55" s="26"/>
      <c r="AL55" s="84" t="s">
        <v>130</v>
      </c>
      <c r="AM55" s="84"/>
      <c r="AN55" s="84"/>
      <c r="AO55" s="26">
        <f>FF3</f>
        <v>1</v>
      </c>
      <c r="AP55" s="76" t="str">
        <f>VLOOKUP(AO55, GC, 2, FALSE)</f>
        <v>Very Tight</v>
      </c>
      <c r="AQ55" s="76"/>
      <c r="AR55" s="76"/>
      <c r="AS55" s="76"/>
      <c r="AT55" s="76"/>
      <c r="AU55" s="76"/>
      <c r="AV55" s="76"/>
      <c r="AW55" s="26"/>
      <c r="AX55" s="84" t="s">
        <v>130</v>
      </c>
      <c r="AY55" s="84"/>
      <c r="AZ55" s="84"/>
      <c r="BA55" s="26">
        <f>HS3</f>
        <v>1</v>
      </c>
      <c r="BB55" s="76" t="str">
        <f>VLOOKUP(BA55, GC, 2, FALSE)</f>
        <v>Very Tight</v>
      </c>
      <c r="BC55" s="76"/>
      <c r="BD55" s="76"/>
      <c r="BE55" s="76"/>
      <c r="BF55" s="76"/>
      <c r="BG55" s="76"/>
      <c r="BH55" s="85"/>
    </row>
    <row r="56" spans="2:60" x14ac:dyDescent="0.25">
      <c r="B56" s="76" t="s">
        <v>177</v>
      </c>
      <c r="C56" s="76"/>
      <c r="D56" s="76"/>
      <c r="E56" s="76"/>
      <c r="F56" s="76"/>
      <c r="G56" s="31">
        <f>IG3</f>
        <v>2</v>
      </c>
      <c r="H56" s="75" t="str">
        <f>VLOOKUP(G56, NZD, 2, FALSE)</f>
        <v>1-1-3</v>
      </c>
      <c r="I56" s="75"/>
      <c r="J56" s="75"/>
      <c r="K56" s="75"/>
      <c r="L56" s="75"/>
      <c r="M56" s="75"/>
      <c r="N56" s="75"/>
      <c r="O56" s="75"/>
      <c r="P56" s="77"/>
      <c r="Q56" s="77"/>
      <c r="R56" s="77"/>
      <c r="S56" s="77"/>
      <c r="T56" s="77"/>
      <c r="U56" s="77"/>
      <c r="V56" s="77"/>
      <c r="W56" s="77"/>
      <c r="X56" s="77"/>
      <c r="Z56" s="83" t="s">
        <v>131</v>
      </c>
      <c r="AA56" s="84"/>
      <c r="AB56" s="84"/>
      <c r="AC56" s="26">
        <f>CT3</f>
        <v>3</v>
      </c>
      <c r="AD56" s="76" t="str">
        <f>VLOOKUP(AC56, PP, 2, FALSE)</f>
        <v>Normal</v>
      </c>
      <c r="AE56" s="76"/>
      <c r="AF56" s="76"/>
      <c r="AG56" s="76"/>
      <c r="AH56" s="76"/>
      <c r="AI56" s="76"/>
      <c r="AJ56" s="76"/>
      <c r="AK56" s="26"/>
      <c r="AL56" s="84" t="s">
        <v>131</v>
      </c>
      <c r="AM56" s="84"/>
      <c r="AN56" s="84"/>
      <c r="AO56" s="26">
        <f>FG3</f>
        <v>3</v>
      </c>
      <c r="AP56" s="76" t="str">
        <f>VLOOKUP(AO56, PP, 2, FALSE)</f>
        <v>Normal</v>
      </c>
      <c r="AQ56" s="76"/>
      <c r="AR56" s="76"/>
      <c r="AS56" s="76"/>
      <c r="AT56" s="76"/>
      <c r="AU56" s="76"/>
      <c r="AV56" s="76"/>
      <c r="AW56" s="26"/>
      <c r="AX56" s="84" t="s">
        <v>131</v>
      </c>
      <c r="AY56" s="84"/>
      <c r="AZ56" s="84"/>
      <c r="BA56" s="26">
        <f>HT3</f>
        <v>2</v>
      </c>
      <c r="BB56" s="76" t="str">
        <f>VLOOKUP(BA56, PP, 2, FALSE)</f>
        <v>Easy</v>
      </c>
      <c r="BC56" s="76"/>
      <c r="BD56" s="76"/>
      <c r="BE56" s="76"/>
      <c r="BF56" s="76"/>
      <c r="BG56" s="76"/>
      <c r="BH56" s="85"/>
    </row>
    <row r="57" spans="2:60" x14ac:dyDescent="0.25">
      <c r="B57" s="76" t="s">
        <v>178</v>
      </c>
      <c r="C57" s="76"/>
      <c r="D57" s="76"/>
      <c r="E57" s="76"/>
      <c r="F57" s="76"/>
      <c r="G57" s="31">
        <f>IH3</f>
        <v>2</v>
      </c>
      <c r="H57" s="75" t="str">
        <f>VLOOKUP(G57, DZ, 2, FALSE)</f>
        <v>Collapse</v>
      </c>
      <c r="I57" s="75"/>
      <c r="J57" s="75"/>
      <c r="K57" s="75"/>
      <c r="L57" s="75"/>
      <c r="M57" s="75"/>
      <c r="N57" s="75"/>
      <c r="O57" s="75"/>
      <c r="P57" s="77"/>
      <c r="Q57" s="77"/>
      <c r="R57" s="77"/>
      <c r="S57" s="77"/>
      <c r="T57" s="77"/>
      <c r="U57" s="77"/>
      <c r="V57" s="77"/>
      <c r="W57" s="77"/>
      <c r="X57" s="77"/>
      <c r="Z57" s="83" t="s">
        <v>132</v>
      </c>
      <c r="AA57" s="84"/>
      <c r="AB57" s="84"/>
      <c r="AC57" s="26">
        <f>CU3</f>
        <v>1</v>
      </c>
      <c r="AD57" s="76" t="str">
        <f>VLOOKUP(AC57, Hit, 2, FALSE)</f>
        <v>Very Easy</v>
      </c>
      <c r="AE57" s="76"/>
      <c r="AF57" s="76"/>
      <c r="AG57" s="76"/>
      <c r="AH57" s="76"/>
      <c r="AI57" s="76"/>
      <c r="AJ57" s="76"/>
      <c r="AK57" s="26"/>
      <c r="AL57" s="84" t="s">
        <v>132</v>
      </c>
      <c r="AM57" s="84"/>
      <c r="AN57" s="84"/>
      <c r="AO57" s="26">
        <f>FH3</f>
        <v>1</v>
      </c>
      <c r="AP57" s="76" t="str">
        <f>VLOOKUP(AO57, Hit, 2, FALSE)</f>
        <v>Very Easy</v>
      </c>
      <c r="AQ57" s="76"/>
      <c r="AR57" s="76"/>
      <c r="AS57" s="76"/>
      <c r="AT57" s="76"/>
      <c r="AU57" s="76"/>
      <c r="AV57" s="76"/>
      <c r="AW57" s="26"/>
      <c r="AX57" s="84" t="s">
        <v>132</v>
      </c>
      <c r="AY57" s="84"/>
      <c r="AZ57" s="84"/>
      <c r="BA57" s="26">
        <f>HU3</f>
        <v>1</v>
      </c>
      <c r="BB57" s="76" t="str">
        <f>VLOOKUP(BA57, Hit, 2, FALSE)</f>
        <v>Very Easy</v>
      </c>
      <c r="BC57" s="76"/>
      <c r="BD57" s="76"/>
      <c r="BE57" s="76"/>
      <c r="BF57" s="76"/>
      <c r="BG57" s="76"/>
      <c r="BH57" s="85"/>
    </row>
    <row r="58" spans="2:60" x14ac:dyDescent="0.25">
      <c r="B58" s="76" t="s">
        <v>179</v>
      </c>
      <c r="C58" s="76"/>
      <c r="D58" s="76"/>
      <c r="E58" s="76"/>
      <c r="F58" s="76"/>
      <c r="G58" s="31">
        <f>II3</f>
        <v>3</v>
      </c>
      <c r="H58" s="75" t="str">
        <f>VLOOKUP(G58, OF, 2, FALSE)</f>
        <v>Drop Pass</v>
      </c>
      <c r="I58" s="75"/>
      <c r="J58" s="75"/>
      <c r="K58" s="75"/>
      <c r="L58" s="75"/>
      <c r="M58" s="75"/>
      <c r="N58" s="75"/>
      <c r="O58" s="75"/>
      <c r="P58" s="77" t="s">
        <v>28</v>
      </c>
      <c r="Q58" s="77"/>
      <c r="R58" s="77"/>
      <c r="S58" s="77"/>
      <c r="T58" s="77"/>
      <c r="U58" s="77">
        <f>IM3</f>
        <v>0.56886227544910095</v>
      </c>
      <c r="V58" s="77"/>
      <c r="W58" s="77"/>
      <c r="X58" s="77"/>
      <c r="Z58" s="83" t="s">
        <v>133</v>
      </c>
      <c r="AA58" s="84"/>
      <c r="AB58" s="84"/>
      <c r="AC58" s="26">
        <f>CV3</f>
        <v>4</v>
      </c>
      <c r="AD58" s="76" t="str">
        <f>VLOOKUP(AC58, Tem, 2, FALSE)</f>
        <v>High</v>
      </c>
      <c r="AE58" s="76"/>
      <c r="AF58" s="76"/>
      <c r="AG58" s="76"/>
      <c r="AH58" s="76"/>
      <c r="AI58" s="76"/>
      <c r="AJ58" s="76"/>
      <c r="AK58" s="26"/>
      <c r="AL58" s="84" t="s">
        <v>133</v>
      </c>
      <c r="AM58" s="84"/>
      <c r="AN58" s="84"/>
      <c r="AO58" s="26">
        <f>FI3</f>
        <v>5</v>
      </c>
      <c r="AP58" s="76" t="str">
        <f>VLOOKUP(AO58, Tem, 2, FALSE)</f>
        <v>Very High</v>
      </c>
      <c r="AQ58" s="76"/>
      <c r="AR58" s="76"/>
      <c r="AS58" s="76"/>
      <c r="AT58" s="76"/>
      <c r="AU58" s="76"/>
      <c r="AV58" s="76"/>
      <c r="AW58" s="26"/>
      <c r="AX58" s="84" t="s">
        <v>133</v>
      </c>
      <c r="AY58" s="84"/>
      <c r="AZ58" s="84"/>
      <c r="BA58" s="26">
        <f>HV3</f>
        <v>4</v>
      </c>
      <c r="BB58" s="76" t="str">
        <f>VLOOKUP(BA58, Tem, 2, FALSE)</f>
        <v>High</v>
      </c>
      <c r="BC58" s="76"/>
      <c r="BD58" s="76"/>
      <c r="BE58" s="76"/>
      <c r="BF58" s="76"/>
      <c r="BG58" s="76"/>
      <c r="BH58" s="85"/>
    </row>
    <row r="59" spans="2:60" x14ac:dyDescent="0.25">
      <c r="B59" s="76" t="s">
        <v>180</v>
      </c>
      <c r="C59" s="76"/>
      <c r="D59" s="76"/>
      <c r="E59" s="76"/>
      <c r="F59" s="76"/>
      <c r="G59" s="31">
        <f>IJ3</f>
        <v>1</v>
      </c>
      <c r="H59" s="75" t="str">
        <f>VLOOKUP(G59, DF, 2, FALSE)</f>
        <v>Basic</v>
      </c>
      <c r="I59" s="75"/>
      <c r="J59" s="75"/>
      <c r="K59" s="75"/>
      <c r="L59" s="75"/>
      <c r="M59" s="75"/>
      <c r="N59" s="75"/>
      <c r="O59" s="75"/>
      <c r="P59" s="77"/>
      <c r="Q59" s="77"/>
      <c r="R59" s="77"/>
      <c r="S59" s="77"/>
      <c r="T59" s="77"/>
      <c r="U59" s="77"/>
      <c r="V59" s="77"/>
      <c r="W59" s="77"/>
      <c r="X59" s="77"/>
      <c r="Z59" s="83" t="s">
        <v>134</v>
      </c>
      <c r="AA59" s="84"/>
      <c r="AB59" s="84"/>
      <c r="AC59" s="26">
        <f>CW3</f>
        <v>4</v>
      </c>
      <c r="AD59" s="76" t="str">
        <f>VLOOKUP(AC59, Pas, 2, FALSE)</f>
        <v>Creative</v>
      </c>
      <c r="AE59" s="76"/>
      <c r="AF59" s="76"/>
      <c r="AG59" s="76"/>
      <c r="AH59" s="76"/>
      <c r="AI59" s="76"/>
      <c r="AJ59" s="76"/>
      <c r="AK59" s="26"/>
      <c r="AL59" s="84" t="s">
        <v>134</v>
      </c>
      <c r="AM59" s="84"/>
      <c r="AN59" s="84"/>
      <c r="AO59" s="26">
        <f>FJ3</f>
        <v>4</v>
      </c>
      <c r="AP59" s="76" t="str">
        <f>VLOOKUP(AO59, Pas, 2, FALSE)</f>
        <v>Creative</v>
      </c>
      <c r="AQ59" s="76"/>
      <c r="AR59" s="76"/>
      <c r="AS59" s="76"/>
      <c r="AT59" s="76"/>
      <c r="AU59" s="76"/>
      <c r="AV59" s="76"/>
      <c r="AW59" s="26"/>
      <c r="AX59" s="84" t="s">
        <v>134</v>
      </c>
      <c r="AY59" s="84"/>
      <c r="AZ59" s="84"/>
      <c r="BA59" s="26">
        <f>HW3</f>
        <v>4</v>
      </c>
      <c r="BB59" s="76" t="str">
        <f>VLOOKUP(BA59, Pas, 2, FALSE)</f>
        <v>Creative</v>
      </c>
      <c r="BC59" s="76"/>
      <c r="BD59" s="76"/>
      <c r="BE59" s="76"/>
      <c r="BF59" s="76"/>
      <c r="BG59" s="76"/>
      <c r="BH59" s="85"/>
    </row>
    <row r="60" spans="2:60" x14ac:dyDescent="0.25">
      <c r="B60" s="78" t="s">
        <v>208</v>
      </c>
      <c r="C60" s="78"/>
      <c r="D60" s="78"/>
      <c r="E60" s="78"/>
      <c r="F60" s="78"/>
      <c r="G60">
        <v>0</v>
      </c>
      <c r="H60" s="68" t="s">
        <v>209</v>
      </c>
      <c r="I60" s="68"/>
      <c r="J60" s="68"/>
      <c r="K60" s="68"/>
      <c r="L60" s="68"/>
      <c r="M60" s="68"/>
      <c r="N60" s="68"/>
      <c r="O60" s="68"/>
      <c r="P60" s="77"/>
      <c r="Q60" s="77"/>
      <c r="R60" s="77"/>
      <c r="S60" s="77"/>
      <c r="T60" s="77"/>
      <c r="U60" s="77"/>
      <c r="V60" s="77"/>
      <c r="W60" s="77"/>
      <c r="X60" s="77"/>
      <c r="Z60" s="83" t="s">
        <v>135</v>
      </c>
      <c r="AA60" s="84"/>
      <c r="AB60" s="84"/>
      <c r="AC60" s="26">
        <f>CX3</f>
        <v>4</v>
      </c>
      <c r="AD60" s="76" t="str">
        <f>VLOOKUP(AC60, Sht, 2, FALSE)</f>
        <v>Heavy</v>
      </c>
      <c r="AE60" s="76"/>
      <c r="AF60" s="76"/>
      <c r="AG60" s="76"/>
      <c r="AH60" s="76"/>
      <c r="AI60" s="76"/>
      <c r="AJ60" s="76"/>
      <c r="AK60" s="26"/>
      <c r="AL60" s="84" t="s">
        <v>135</v>
      </c>
      <c r="AM60" s="84"/>
      <c r="AN60" s="84"/>
      <c r="AO60" s="26">
        <f>FK3</f>
        <v>3</v>
      </c>
      <c r="AP60" s="76" t="str">
        <f>VLOOKUP(AO60, Sht, 2, FALSE)</f>
        <v>Normal</v>
      </c>
      <c r="AQ60" s="76"/>
      <c r="AR60" s="76"/>
      <c r="AS60" s="76"/>
      <c r="AT60" s="76"/>
      <c r="AU60" s="76"/>
      <c r="AV60" s="76"/>
      <c r="AW60" s="26"/>
      <c r="AX60" s="84" t="s">
        <v>135</v>
      </c>
      <c r="AY60" s="84"/>
      <c r="AZ60" s="84"/>
      <c r="BA60" s="26">
        <f>HX3</f>
        <v>3</v>
      </c>
      <c r="BB60" s="76" t="str">
        <f>VLOOKUP(BA60, Sht, 2, FALSE)</f>
        <v>Normal</v>
      </c>
      <c r="BC60" s="76"/>
      <c r="BD60" s="76"/>
      <c r="BE60" s="76"/>
      <c r="BF60" s="76"/>
      <c r="BG60" s="76"/>
      <c r="BH60" s="85"/>
    </row>
    <row r="61" spans="2:60" x14ac:dyDescent="0.25">
      <c r="Z61" s="83" t="s">
        <v>136</v>
      </c>
      <c r="AA61" s="84"/>
      <c r="AB61" s="84"/>
      <c r="AC61" s="26">
        <f>CY3</f>
        <v>1</v>
      </c>
      <c r="AD61" s="76" t="str">
        <f>VLOOKUP(AC61, DtP, 2, FALSE)</f>
        <v>Very Rarely</v>
      </c>
      <c r="AE61" s="76"/>
      <c r="AF61" s="76"/>
      <c r="AG61" s="76"/>
      <c r="AH61" s="76"/>
      <c r="AI61" s="76"/>
      <c r="AJ61" s="76"/>
      <c r="AK61" s="26"/>
      <c r="AL61" s="84" t="s">
        <v>136</v>
      </c>
      <c r="AM61" s="84"/>
      <c r="AN61" s="84"/>
      <c r="AO61" s="26">
        <f>FL3</f>
        <v>1</v>
      </c>
      <c r="AP61" s="76" t="str">
        <f>VLOOKUP(AO61, DtP, 2, FALSE)</f>
        <v>Very Rarely</v>
      </c>
      <c r="AQ61" s="76"/>
      <c r="AR61" s="76"/>
      <c r="AS61" s="76"/>
      <c r="AT61" s="76"/>
      <c r="AU61" s="76"/>
      <c r="AV61" s="76"/>
      <c r="AW61" s="26"/>
      <c r="AX61" s="84" t="s">
        <v>136</v>
      </c>
      <c r="AY61" s="84"/>
      <c r="AZ61" s="84"/>
      <c r="BA61" s="26">
        <f>HY3</f>
        <v>1</v>
      </c>
      <c r="BB61" s="76" t="str">
        <f>VLOOKUP(BA61, DtP, 2, FALSE)</f>
        <v>Very Rarely</v>
      </c>
      <c r="BC61" s="76"/>
      <c r="BD61" s="76"/>
      <c r="BE61" s="76"/>
      <c r="BF61" s="76"/>
      <c r="BG61" s="76"/>
      <c r="BH61" s="85"/>
    </row>
    <row r="62" spans="2:60" x14ac:dyDescent="0.25">
      <c r="Z62" s="83" t="s">
        <v>137</v>
      </c>
      <c r="AA62" s="84"/>
      <c r="AB62" s="84"/>
      <c r="AC62" s="26">
        <f>CZ3</f>
        <v>1</v>
      </c>
      <c r="AD62" s="76" t="str">
        <f>IF(AC62=0, "Pass", "Shoot")</f>
        <v>Shoot</v>
      </c>
      <c r="AE62" s="76"/>
      <c r="AF62" s="76"/>
      <c r="AG62" s="76"/>
      <c r="AH62" s="76"/>
      <c r="AI62" s="76"/>
      <c r="AJ62" s="76"/>
      <c r="AK62" s="26"/>
      <c r="AL62" s="84" t="s">
        <v>137</v>
      </c>
      <c r="AM62" s="84"/>
      <c r="AN62" s="84"/>
      <c r="AO62" s="26">
        <f>FM3</f>
        <v>0</v>
      </c>
      <c r="AP62" s="76" t="str">
        <f>IF(AO62=0, "Pass", "Shoot")</f>
        <v>Pass</v>
      </c>
      <c r="AQ62" s="76"/>
      <c r="AR62" s="76"/>
      <c r="AS62" s="76"/>
      <c r="AT62" s="76"/>
      <c r="AU62" s="76"/>
      <c r="AV62" s="76"/>
      <c r="AW62" s="26"/>
      <c r="AX62" s="84" t="s">
        <v>137</v>
      </c>
      <c r="AY62" s="84"/>
      <c r="AZ62" s="84"/>
      <c r="BA62" s="26">
        <f>HZ3</f>
        <v>0</v>
      </c>
      <c r="BB62" s="76" t="str">
        <f>IF(BA62=0, "Pass", "Shoot")</f>
        <v>Pass</v>
      </c>
      <c r="BC62" s="76"/>
      <c r="BD62" s="76"/>
      <c r="BE62" s="76"/>
      <c r="BF62" s="76"/>
      <c r="BG62" s="76"/>
      <c r="BH62" s="85"/>
    </row>
    <row r="63" spans="2:60" x14ac:dyDescent="0.25">
      <c r="Z63" s="83" t="s">
        <v>139</v>
      </c>
      <c r="AA63" s="84"/>
      <c r="AB63" s="84"/>
      <c r="AC63" s="26">
        <f>DA3</f>
        <v>0</v>
      </c>
      <c r="AD63" s="76" t="str">
        <f>IF(AC63=0, "No", "Yes")</f>
        <v>No</v>
      </c>
      <c r="AE63" s="76"/>
      <c r="AF63" s="76"/>
      <c r="AG63" s="76"/>
      <c r="AH63" s="76"/>
      <c r="AI63" s="76"/>
      <c r="AJ63" s="76"/>
      <c r="AK63" s="26"/>
      <c r="AL63" s="84" t="s">
        <v>139</v>
      </c>
      <c r="AM63" s="84"/>
      <c r="AN63" s="84"/>
      <c r="AO63" s="26">
        <f>FN3</f>
        <v>0</v>
      </c>
      <c r="AP63" s="76" t="str">
        <f>IF(AO63=0, "No", "Yes")</f>
        <v>No</v>
      </c>
      <c r="AQ63" s="76"/>
      <c r="AR63" s="76"/>
      <c r="AS63" s="76"/>
      <c r="AT63" s="76"/>
      <c r="AU63" s="76"/>
      <c r="AV63" s="76"/>
      <c r="AW63" s="26"/>
      <c r="AX63" s="84" t="s">
        <v>139</v>
      </c>
      <c r="AY63" s="84"/>
      <c r="AZ63" s="84"/>
      <c r="BA63" s="26">
        <f>IA3</f>
        <v>1</v>
      </c>
      <c r="BB63" s="76" t="str">
        <f>IF(BA63=0, "No", "Yes")</f>
        <v>Yes</v>
      </c>
      <c r="BC63" s="76"/>
      <c r="BD63" s="76"/>
      <c r="BE63" s="76"/>
      <c r="BF63" s="76"/>
      <c r="BG63" s="76"/>
      <c r="BH63" s="85"/>
    </row>
    <row r="64" spans="2:60" ht="15.75" thickBot="1" x14ac:dyDescent="0.3">
      <c r="Z64" s="79" t="s">
        <v>138</v>
      </c>
      <c r="AA64" s="80"/>
      <c r="AB64" s="80"/>
      <c r="AC64" s="27">
        <f>DB3</f>
        <v>0</v>
      </c>
      <c r="AD64" s="81" t="str">
        <f>IF(AC64=0, "No", "Yes")</f>
        <v>No</v>
      </c>
      <c r="AE64" s="81"/>
      <c r="AF64" s="81"/>
      <c r="AG64" s="81"/>
      <c r="AH64" s="81"/>
      <c r="AI64" s="81"/>
      <c r="AJ64" s="81"/>
      <c r="AK64" s="27"/>
      <c r="AL64" s="80" t="s">
        <v>138</v>
      </c>
      <c r="AM64" s="80"/>
      <c r="AN64" s="80"/>
      <c r="AO64" s="27">
        <f>FO3</f>
        <v>0</v>
      </c>
      <c r="AP64" s="81" t="str">
        <f>IF(AO64=0, "No", "Yes")</f>
        <v>No</v>
      </c>
      <c r="AQ64" s="81"/>
      <c r="AR64" s="81"/>
      <c r="AS64" s="81"/>
      <c r="AT64" s="81"/>
      <c r="AU64" s="81"/>
      <c r="AV64" s="81"/>
      <c r="AW64" s="27"/>
      <c r="AX64" s="80" t="s">
        <v>138</v>
      </c>
      <c r="AY64" s="80"/>
      <c r="AZ64" s="80"/>
      <c r="BA64" s="27">
        <f>IB3</f>
        <v>1</v>
      </c>
      <c r="BB64" s="81" t="str">
        <f>IF(BA64=0, "No", "Yes")</f>
        <v>Yes</v>
      </c>
      <c r="BC64" s="81"/>
      <c r="BD64" s="81"/>
      <c r="BE64" s="81"/>
      <c r="BF64" s="81"/>
      <c r="BG64" s="81"/>
      <c r="BH64" s="82"/>
    </row>
    <row r="67" spans="2:247" x14ac:dyDescent="0.25">
      <c r="B67" s="50"/>
      <c r="C67" s="68" t="s">
        <v>60</v>
      </c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 t="s">
        <v>61</v>
      </c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 t="s">
        <v>62</v>
      </c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 t="s">
        <v>63</v>
      </c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 t="s">
        <v>64</v>
      </c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 t="s">
        <v>65</v>
      </c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 t="s">
        <v>66</v>
      </c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 t="s">
        <v>67</v>
      </c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 t="s">
        <v>68</v>
      </c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 t="s">
        <v>69</v>
      </c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 t="s">
        <v>70</v>
      </c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 t="s">
        <v>71</v>
      </c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 t="s">
        <v>72</v>
      </c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 t="s">
        <v>73</v>
      </c>
      <c r="FQ67" s="68"/>
      <c r="FR67" s="68"/>
      <c r="FS67" s="68"/>
      <c r="FT67" s="68"/>
      <c r="FU67" s="68"/>
      <c r="FV67" s="68"/>
      <c r="FW67" s="68"/>
      <c r="FX67" s="68"/>
      <c r="FY67" s="68"/>
      <c r="FZ67" s="68"/>
      <c r="GA67" s="68"/>
      <c r="GB67" s="68"/>
      <c r="GC67" s="68" t="s">
        <v>77</v>
      </c>
      <c r="GD67" s="68"/>
      <c r="GE67" s="68"/>
      <c r="GF67" s="68"/>
      <c r="GG67" s="68"/>
      <c r="GH67" s="68"/>
      <c r="GI67" s="68"/>
      <c r="GJ67" s="68"/>
      <c r="GK67" s="68"/>
      <c r="GL67" s="68"/>
      <c r="GM67" s="68"/>
      <c r="GN67" s="68"/>
      <c r="GO67" s="68"/>
      <c r="GP67" s="68" t="s">
        <v>74</v>
      </c>
      <c r="GQ67" s="68"/>
      <c r="GR67" s="68"/>
      <c r="GS67" s="68"/>
      <c r="GT67" s="68"/>
      <c r="GU67" s="68"/>
      <c r="GV67" s="68"/>
      <c r="GW67" s="68"/>
      <c r="GX67" s="68"/>
      <c r="GY67" s="68"/>
      <c r="GZ67" s="68"/>
      <c r="HA67" s="68"/>
      <c r="HB67" s="68"/>
      <c r="HC67" s="68" t="s">
        <v>75</v>
      </c>
      <c r="HD67" s="68"/>
      <c r="HE67" s="68"/>
      <c r="HF67" s="68"/>
      <c r="HG67" s="68"/>
      <c r="HH67" s="68"/>
      <c r="HI67" s="68"/>
      <c r="HJ67" s="68"/>
      <c r="HK67" s="68"/>
      <c r="HL67" s="68"/>
      <c r="HM67" s="68"/>
      <c r="HN67" s="68"/>
      <c r="HO67" s="68"/>
      <c r="HP67" s="68" t="s">
        <v>76</v>
      </c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50" t="s">
        <v>23</v>
      </c>
      <c r="ID67" s="50" t="s">
        <v>18</v>
      </c>
      <c r="IE67" s="50" t="s">
        <v>19</v>
      </c>
      <c r="IF67" s="50" t="s">
        <v>20</v>
      </c>
      <c r="IG67" s="50" t="s">
        <v>21</v>
      </c>
      <c r="IH67" s="50" t="s">
        <v>22</v>
      </c>
      <c r="II67" s="50" t="s">
        <v>24</v>
      </c>
      <c r="IJ67" s="50" t="s">
        <v>25</v>
      </c>
      <c r="IK67" s="50"/>
      <c r="IL67" s="50"/>
      <c r="IM67" s="50"/>
    </row>
    <row r="68" spans="2:247" x14ac:dyDescent="0.25">
      <c r="B68" s="50"/>
      <c r="C68" s="50" t="s">
        <v>29</v>
      </c>
      <c r="D68" s="50" t="s">
        <v>30</v>
      </c>
      <c r="E68" s="50" t="s">
        <v>31</v>
      </c>
      <c r="F68" s="50" t="s">
        <v>32</v>
      </c>
      <c r="G68" s="50" t="s">
        <v>33</v>
      </c>
      <c r="H68" s="50" t="s">
        <v>34</v>
      </c>
      <c r="I68" s="50" t="s">
        <v>35</v>
      </c>
      <c r="J68" s="50" t="s">
        <v>36</v>
      </c>
      <c r="K68" s="50" t="s">
        <v>37</v>
      </c>
      <c r="L68" s="50" t="s">
        <v>38</v>
      </c>
      <c r="M68" s="50" t="s">
        <v>39</v>
      </c>
      <c r="N68" s="50" t="s">
        <v>40</v>
      </c>
      <c r="O68" s="50" t="s">
        <v>41</v>
      </c>
      <c r="P68" s="50" t="s">
        <v>29</v>
      </c>
      <c r="Q68" s="50" t="s">
        <v>30</v>
      </c>
      <c r="R68" s="50" t="s">
        <v>31</v>
      </c>
      <c r="S68" s="50" t="s">
        <v>32</v>
      </c>
      <c r="T68" s="50" t="s">
        <v>33</v>
      </c>
      <c r="U68" s="50" t="s">
        <v>34</v>
      </c>
      <c r="V68" s="50" t="s">
        <v>35</v>
      </c>
      <c r="W68" s="50" t="s">
        <v>36</v>
      </c>
      <c r="X68" s="50" t="s">
        <v>37</v>
      </c>
      <c r="Y68" s="50" t="s">
        <v>38</v>
      </c>
      <c r="Z68" s="50" t="s">
        <v>39</v>
      </c>
      <c r="AA68" s="50" t="s">
        <v>40</v>
      </c>
      <c r="AB68" s="50" t="s">
        <v>41</v>
      </c>
      <c r="AC68" s="50" t="s">
        <v>29</v>
      </c>
      <c r="AD68" s="50" t="s">
        <v>30</v>
      </c>
      <c r="AE68" s="50" t="s">
        <v>31</v>
      </c>
      <c r="AF68" s="50" t="s">
        <v>32</v>
      </c>
      <c r="AG68" s="50" t="s">
        <v>33</v>
      </c>
      <c r="AH68" s="50" t="s">
        <v>34</v>
      </c>
      <c r="AI68" s="50" t="s">
        <v>35</v>
      </c>
      <c r="AJ68" s="50" t="s">
        <v>36</v>
      </c>
      <c r="AK68" s="50" t="s">
        <v>37</v>
      </c>
      <c r="AL68" s="50" t="s">
        <v>38</v>
      </c>
      <c r="AM68" s="50" t="s">
        <v>39</v>
      </c>
      <c r="AN68" s="50" t="s">
        <v>40</v>
      </c>
      <c r="AO68" s="50" t="s">
        <v>41</v>
      </c>
      <c r="AP68" s="50" t="s">
        <v>29</v>
      </c>
      <c r="AQ68" s="50" t="s">
        <v>30</v>
      </c>
      <c r="AR68" s="50" t="s">
        <v>31</v>
      </c>
      <c r="AS68" s="50" t="s">
        <v>32</v>
      </c>
      <c r="AT68" s="50" t="s">
        <v>33</v>
      </c>
      <c r="AU68" s="50" t="s">
        <v>34</v>
      </c>
      <c r="AV68" s="50" t="s">
        <v>35</v>
      </c>
      <c r="AW68" s="50" t="s">
        <v>36</v>
      </c>
      <c r="AX68" s="50" t="s">
        <v>37</v>
      </c>
      <c r="AY68" s="50" t="s">
        <v>38</v>
      </c>
      <c r="AZ68" s="50" t="s">
        <v>39</v>
      </c>
      <c r="BA68" s="50" t="s">
        <v>40</v>
      </c>
      <c r="BB68" s="50" t="s">
        <v>41</v>
      </c>
      <c r="BC68" s="50" t="s">
        <v>29</v>
      </c>
      <c r="BD68" s="50" t="s">
        <v>30</v>
      </c>
      <c r="BE68" s="50" t="s">
        <v>31</v>
      </c>
      <c r="BF68" s="50" t="s">
        <v>32</v>
      </c>
      <c r="BG68" s="50" t="s">
        <v>33</v>
      </c>
      <c r="BH68" s="50" t="s">
        <v>34</v>
      </c>
      <c r="BI68" s="50" t="s">
        <v>35</v>
      </c>
      <c r="BJ68" s="50" t="s">
        <v>36</v>
      </c>
      <c r="BK68" s="50" t="s">
        <v>37</v>
      </c>
      <c r="BL68" s="50" t="s">
        <v>38</v>
      </c>
      <c r="BM68" s="50" t="s">
        <v>39</v>
      </c>
      <c r="BN68" s="50" t="s">
        <v>40</v>
      </c>
      <c r="BO68" s="50" t="s">
        <v>41</v>
      </c>
      <c r="BP68" s="50" t="s">
        <v>29</v>
      </c>
      <c r="BQ68" s="50" t="s">
        <v>30</v>
      </c>
      <c r="BR68" s="50" t="s">
        <v>31</v>
      </c>
      <c r="BS68" s="50" t="s">
        <v>32</v>
      </c>
      <c r="BT68" s="50" t="s">
        <v>33</v>
      </c>
      <c r="BU68" s="50" t="s">
        <v>34</v>
      </c>
      <c r="BV68" s="50" t="s">
        <v>35</v>
      </c>
      <c r="BW68" s="50" t="s">
        <v>36</v>
      </c>
      <c r="BX68" s="50" t="s">
        <v>37</v>
      </c>
      <c r="BY68" s="50" t="s">
        <v>38</v>
      </c>
      <c r="BZ68" s="50" t="s">
        <v>39</v>
      </c>
      <c r="CA68" s="50" t="s">
        <v>40</v>
      </c>
      <c r="CB68" s="50" t="s">
        <v>41</v>
      </c>
      <c r="CC68" s="50" t="s">
        <v>29</v>
      </c>
      <c r="CD68" s="50" t="s">
        <v>30</v>
      </c>
      <c r="CE68" s="50" t="s">
        <v>31</v>
      </c>
      <c r="CF68" s="50" t="s">
        <v>32</v>
      </c>
      <c r="CG68" s="50" t="s">
        <v>33</v>
      </c>
      <c r="CH68" s="50" t="s">
        <v>34</v>
      </c>
      <c r="CI68" s="50" t="s">
        <v>35</v>
      </c>
      <c r="CJ68" s="50" t="s">
        <v>36</v>
      </c>
      <c r="CK68" s="50" t="s">
        <v>37</v>
      </c>
      <c r="CL68" s="50" t="s">
        <v>38</v>
      </c>
      <c r="CM68" s="50" t="s">
        <v>39</v>
      </c>
      <c r="CN68" s="50" t="s">
        <v>40</v>
      </c>
      <c r="CO68" s="50" t="s">
        <v>41</v>
      </c>
      <c r="CP68" s="50" t="s">
        <v>29</v>
      </c>
      <c r="CQ68" s="50" t="s">
        <v>30</v>
      </c>
      <c r="CR68" s="50" t="s">
        <v>31</v>
      </c>
      <c r="CS68" s="50" t="s">
        <v>32</v>
      </c>
      <c r="CT68" s="50" t="s">
        <v>33</v>
      </c>
      <c r="CU68" s="50" t="s">
        <v>34</v>
      </c>
      <c r="CV68" s="50" t="s">
        <v>35</v>
      </c>
      <c r="CW68" s="50" t="s">
        <v>36</v>
      </c>
      <c r="CX68" s="50" t="s">
        <v>37</v>
      </c>
      <c r="CY68" s="50" t="s">
        <v>38</v>
      </c>
      <c r="CZ68" s="50" t="s">
        <v>39</v>
      </c>
      <c r="DA68" s="50" t="s">
        <v>40</v>
      </c>
      <c r="DB68" s="50" t="s">
        <v>41</v>
      </c>
      <c r="DC68" s="50" t="s">
        <v>29</v>
      </c>
      <c r="DD68" s="50" t="s">
        <v>30</v>
      </c>
      <c r="DE68" s="50" t="s">
        <v>31</v>
      </c>
      <c r="DF68" s="50" t="s">
        <v>32</v>
      </c>
      <c r="DG68" s="50" t="s">
        <v>33</v>
      </c>
      <c r="DH68" s="50" t="s">
        <v>34</v>
      </c>
      <c r="DI68" s="50" t="s">
        <v>35</v>
      </c>
      <c r="DJ68" s="50" t="s">
        <v>36</v>
      </c>
      <c r="DK68" s="50" t="s">
        <v>37</v>
      </c>
      <c r="DL68" s="50" t="s">
        <v>38</v>
      </c>
      <c r="DM68" s="50" t="s">
        <v>39</v>
      </c>
      <c r="DN68" s="50" t="s">
        <v>40</v>
      </c>
      <c r="DO68" s="50" t="s">
        <v>41</v>
      </c>
      <c r="DP68" s="50" t="s">
        <v>29</v>
      </c>
      <c r="DQ68" s="50" t="s">
        <v>30</v>
      </c>
      <c r="DR68" s="50" t="s">
        <v>31</v>
      </c>
      <c r="DS68" s="50" t="s">
        <v>32</v>
      </c>
      <c r="DT68" s="50" t="s">
        <v>33</v>
      </c>
      <c r="DU68" s="50" t="s">
        <v>34</v>
      </c>
      <c r="DV68" s="50" t="s">
        <v>35</v>
      </c>
      <c r="DW68" s="50" t="s">
        <v>36</v>
      </c>
      <c r="DX68" s="50" t="s">
        <v>37</v>
      </c>
      <c r="DY68" s="50" t="s">
        <v>38</v>
      </c>
      <c r="DZ68" s="50" t="s">
        <v>39</v>
      </c>
      <c r="EA68" s="50" t="s">
        <v>40</v>
      </c>
      <c r="EB68" s="50" t="s">
        <v>41</v>
      </c>
      <c r="EC68" s="50" t="s">
        <v>29</v>
      </c>
      <c r="ED68" s="50" t="s">
        <v>30</v>
      </c>
      <c r="EE68" s="50" t="s">
        <v>31</v>
      </c>
      <c r="EF68" s="50" t="s">
        <v>32</v>
      </c>
      <c r="EG68" s="50" t="s">
        <v>33</v>
      </c>
      <c r="EH68" s="50" t="s">
        <v>34</v>
      </c>
      <c r="EI68" s="50" t="s">
        <v>35</v>
      </c>
      <c r="EJ68" s="50" t="s">
        <v>36</v>
      </c>
      <c r="EK68" s="50" t="s">
        <v>37</v>
      </c>
      <c r="EL68" s="50" t="s">
        <v>38</v>
      </c>
      <c r="EM68" s="50" t="s">
        <v>39</v>
      </c>
      <c r="EN68" s="50" t="s">
        <v>40</v>
      </c>
      <c r="EO68" s="50" t="s">
        <v>41</v>
      </c>
      <c r="EP68" s="50" t="s">
        <v>29</v>
      </c>
      <c r="EQ68" s="50" t="s">
        <v>30</v>
      </c>
      <c r="ER68" s="50" t="s">
        <v>31</v>
      </c>
      <c r="ES68" s="50" t="s">
        <v>32</v>
      </c>
      <c r="ET68" s="50" t="s">
        <v>33</v>
      </c>
      <c r="EU68" s="50" t="s">
        <v>34</v>
      </c>
      <c r="EV68" s="50" t="s">
        <v>35</v>
      </c>
      <c r="EW68" s="50" t="s">
        <v>36</v>
      </c>
      <c r="EX68" s="50" t="s">
        <v>37</v>
      </c>
      <c r="EY68" s="50" t="s">
        <v>38</v>
      </c>
      <c r="EZ68" s="50" t="s">
        <v>39</v>
      </c>
      <c r="FA68" s="50" t="s">
        <v>40</v>
      </c>
      <c r="FB68" s="50" t="s">
        <v>41</v>
      </c>
      <c r="FC68" s="50" t="s">
        <v>29</v>
      </c>
      <c r="FD68" s="50" t="s">
        <v>30</v>
      </c>
      <c r="FE68" s="50" t="s">
        <v>31</v>
      </c>
      <c r="FF68" s="50" t="s">
        <v>32</v>
      </c>
      <c r="FG68" s="50" t="s">
        <v>33</v>
      </c>
      <c r="FH68" s="50" t="s">
        <v>34</v>
      </c>
      <c r="FI68" s="50" t="s">
        <v>35</v>
      </c>
      <c r="FJ68" s="50" t="s">
        <v>36</v>
      </c>
      <c r="FK68" s="50" t="s">
        <v>37</v>
      </c>
      <c r="FL68" s="50" t="s">
        <v>38</v>
      </c>
      <c r="FM68" s="50" t="s">
        <v>39</v>
      </c>
      <c r="FN68" s="50" t="s">
        <v>40</v>
      </c>
      <c r="FO68" s="50" t="s">
        <v>41</v>
      </c>
      <c r="FP68" s="50" t="s">
        <v>29</v>
      </c>
      <c r="FQ68" s="50" t="s">
        <v>30</v>
      </c>
      <c r="FR68" s="50" t="s">
        <v>31</v>
      </c>
      <c r="FS68" s="50" t="s">
        <v>32</v>
      </c>
      <c r="FT68" s="50" t="s">
        <v>33</v>
      </c>
      <c r="FU68" s="50" t="s">
        <v>34</v>
      </c>
      <c r="FV68" s="50" t="s">
        <v>35</v>
      </c>
      <c r="FW68" s="50" t="s">
        <v>36</v>
      </c>
      <c r="FX68" s="50" t="s">
        <v>37</v>
      </c>
      <c r="FY68" s="50" t="s">
        <v>38</v>
      </c>
      <c r="FZ68" s="50" t="s">
        <v>39</v>
      </c>
      <c r="GA68" s="50" t="s">
        <v>40</v>
      </c>
      <c r="GB68" s="50" t="s">
        <v>41</v>
      </c>
      <c r="GC68" s="50" t="s">
        <v>29</v>
      </c>
      <c r="GD68" s="50" t="s">
        <v>30</v>
      </c>
      <c r="GE68" s="50" t="s">
        <v>31</v>
      </c>
      <c r="GF68" s="50" t="s">
        <v>32</v>
      </c>
      <c r="GG68" s="50" t="s">
        <v>33</v>
      </c>
      <c r="GH68" s="50" t="s">
        <v>34</v>
      </c>
      <c r="GI68" s="50" t="s">
        <v>35</v>
      </c>
      <c r="GJ68" s="50" t="s">
        <v>36</v>
      </c>
      <c r="GK68" s="50" t="s">
        <v>37</v>
      </c>
      <c r="GL68" s="50" t="s">
        <v>38</v>
      </c>
      <c r="GM68" s="50" t="s">
        <v>39</v>
      </c>
      <c r="GN68" s="50" t="s">
        <v>40</v>
      </c>
      <c r="GO68" s="50" t="s">
        <v>41</v>
      </c>
      <c r="GP68" s="50" t="s">
        <v>29</v>
      </c>
      <c r="GQ68" s="50" t="s">
        <v>30</v>
      </c>
      <c r="GR68" s="50" t="s">
        <v>31</v>
      </c>
      <c r="GS68" s="50" t="s">
        <v>32</v>
      </c>
      <c r="GT68" s="50" t="s">
        <v>33</v>
      </c>
      <c r="GU68" s="50" t="s">
        <v>34</v>
      </c>
      <c r="GV68" s="50" t="s">
        <v>35</v>
      </c>
      <c r="GW68" s="50" t="s">
        <v>36</v>
      </c>
      <c r="GX68" s="50" t="s">
        <v>37</v>
      </c>
      <c r="GY68" s="50" t="s">
        <v>38</v>
      </c>
      <c r="GZ68" s="50" t="s">
        <v>39</v>
      </c>
      <c r="HA68" s="50" t="s">
        <v>40</v>
      </c>
      <c r="HB68" s="50" t="s">
        <v>41</v>
      </c>
      <c r="HC68" s="50" t="s">
        <v>29</v>
      </c>
      <c r="HD68" s="50" t="s">
        <v>30</v>
      </c>
      <c r="HE68" s="50" t="s">
        <v>31</v>
      </c>
      <c r="HF68" s="50" t="s">
        <v>32</v>
      </c>
      <c r="HG68" s="50" t="s">
        <v>33</v>
      </c>
      <c r="HH68" s="50" t="s">
        <v>34</v>
      </c>
      <c r="HI68" s="50" t="s">
        <v>35</v>
      </c>
      <c r="HJ68" s="50" t="s">
        <v>36</v>
      </c>
      <c r="HK68" s="50" t="s">
        <v>37</v>
      </c>
      <c r="HL68" s="50" t="s">
        <v>38</v>
      </c>
      <c r="HM68" s="50" t="s">
        <v>39</v>
      </c>
      <c r="HN68" s="50" t="s">
        <v>40</v>
      </c>
      <c r="HO68" s="50" t="s">
        <v>41</v>
      </c>
      <c r="HP68" s="50" t="s">
        <v>29</v>
      </c>
      <c r="HQ68" s="50" t="s">
        <v>30</v>
      </c>
      <c r="HR68" s="50" t="s">
        <v>31</v>
      </c>
      <c r="HS68" s="50" t="s">
        <v>32</v>
      </c>
      <c r="HT68" s="50" t="s">
        <v>33</v>
      </c>
      <c r="HU68" s="50" t="s">
        <v>34</v>
      </c>
      <c r="HV68" s="50" t="s">
        <v>35</v>
      </c>
      <c r="HW68" s="50" t="s">
        <v>36</v>
      </c>
      <c r="HX68" s="50" t="s">
        <v>37</v>
      </c>
      <c r="HY68" s="50" t="s">
        <v>38</v>
      </c>
      <c r="HZ68" s="50" t="s">
        <v>39</v>
      </c>
      <c r="IA68" s="50" t="s">
        <v>40</v>
      </c>
      <c r="IB68" s="50" t="s">
        <v>41</v>
      </c>
      <c r="IC68" s="50"/>
      <c r="ID68" s="50"/>
      <c r="IE68" s="50"/>
      <c r="IF68" s="50"/>
      <c r="IG68" s="50"/>
      <c r="IH68" s="50"/>
      <c r="II68" s="50"/>
      <c r="IJ68" s="50"/>
      <c r="IK68" s="50"/>
      <c r="IL68" s="50"/>
      <c r="IM68" s="50"/>
    </row>
    <row r="69" spans="2:247" x14ac:dyDescent="0.25">
      <c r="B69" s="50" t="s">
        <v>126</v>
      </c>
      <c r="C69" s="50">
        <v>5</v>
      </c>
      <c r="D69" s="50">
        <v>1</v>
      </c>
      <c r="E69" s="50">
        <v>5</v>
      </c>
      <c r="F69" s="50">
        <v>1</v>
      </c>
      <c r="G69" s="50">
        <v>3</v>
      </c>
      <c r="H69" s="50">
        <v>1</v>
      </c>
      <c r="I69" s="50">
        <v>5</v>
      </c>
      <c r="J69" s="50">
        <v>4</v>
      </c>
      <c r="K69" s="50">
        <v>3</v>
      </c>
      <c r="L69" s="50">
        <v>4</v>
      </c>
      <c r="M69" s="50">
        <v>0</v>
      </c>
      <c r="N69" s="50">
        <v>0</v>
      </c>
      <c r="O69" s="50">
        <v>0</v>
      </c>
      <c r="P69" s="50">
        <v>3</v>
      </c>
      <c r="Q69" s="50">
        <v>1</v>
      </c>
      <c r="R69" s="50">
        <v>5</v>
      </c>
      <c r="S69" s="50">
        <v>1</v>
      </c>
      <c r="T69" s="50">
        <v>3</v>
      </c>
      <c r="U69" s="50">
        <v>1</v>
      </c>
      <c r="V69" s="50">
        <v>5</v>
      </c>
      <c r="W69" s="50">
        <v>4</v>
      </c>
      <c r="X69" s="50">
        <v>3</v>
      </c>
      <c r="Y69" s="50">
        <v>1</v>
      </c>
      <c r="Z69" s="50">
        <v>0</v>
      </c>
      <c r="AA69" s="50">
        <v>0</v>
      </c>
      <c r="AB69" s="50">
        <v>0</v>
      </c>
      <c r="AC69" s="50">
        <v>3</v>
      </c>
      <c r="AD69" s="50">
        <v>1</v>
      </c>
      <c r="AE69" s="50">
        <v>5</v>
      </c>
      <c r="AF69" s="50">
        <v>1</v>
      </c>
      <c r="AG69" s="50">
        <v>3</v>
      </c>
      <c r="AH69" s="50">
        <v>1</v>
      </c>
      <c r="AI69" s="50">
        <v>4</v>
      </c>
      <c r="AJ69" s="50">
        <v>4</v>
      </c>
      <c r="AK69" s="50">
        <v>3</v>
      </c>
      <c r="AL69" s="50">
        <v>1</v>
      </c>
      <c r="AM69" s="50">
        <v>0</v>
      </c>
      <c r="AN69" s="50">
        <v>0</v>
      </c>
      <c r="AO69" s="50">
        <v>0</v>
      </c>
      <c r="AP69" s="50">
        <v>3</v>
      </c>
      <c r="AQ69" s="50">
        <v>1</v>
      </c>
      <c r="AR69" s="50">
        <v>5</v>
      </c>
      <c r="AS69" s="50">
        <v>1</v>
      </c>
      <c r="AT69" s="50">
        <v>3</v>
      </c>
      <c r="AU69" s="50">
        <v>1</v>
      </c>
      <c r="AV69" s="50">
        <v>5</v>
      </c>
      <c r="AW69" s="50">
        <v>4</v>
      </c>
      <c r="AX69" s="50">
        <v>3</v>
      </c>
      <c r="AY69" s="50">
        <v>1</v>
      </c>
      <c r="AZ69" s="50">
        <v>0</v>
      </c>
      <c r="BA69" s="50">
        <v>0</v>
      </c>
      <c r="BB69" s="50">
        <v>0</v>
      </c>
      <c r="BC69" s="50">
        <v>5</v>
      </c>
      <c r="BD69" s="50">
        <v>1</v>
      </c>
      <c r="BE69" s="50">
        <v>3</v>
      </c>
      <c r="BF69" s="50">
        <v>1</v>
      </c>
      <c r="BG69" s="50">
        <v>3</v>
      </c>
      <c r="BH69" s="50">
        <v>5</v>
      </c>
      <c r="BI69" s="50">
        <v>5</v>
      </c>
      <c r="BJ69" s="50">
        <v>4</v>
      </c>
      <c r="BK69" s="50">
        <v>1</v>
      </c>
      <c r="BL69" s="50">
        <v>1</v>
      </c>
      <c r="BM69" s="50">
        <v>0</v>
      </c>
      <c r="BN69" s="50">
        <v>0</v>
      </c>
      <c r="BO69" s="50">
        <v>0</v>
      </c>
      <c r="BP69" s="50">
        <v>5</v>
      </c>
      <c r="BQ69" s="50">
        <v>1</v>
      </c>
      <c r="BR69" s="50">
        <v>5</v>
      </c>
      <c r="BS69" s="50">
        <v>1</v>
      </c>
      <c r="BT69" s="50">
        <v>3</v>
      </c>
      <c r="BU69" s="50">
        <v>2</v>
      </c>
      <c r="BV69" s="50">
        <v>5</v>
      </c>
      <c r="BW69" s="50">
        <v>4</v>
      </c>
      <c r="BX69" s="50">
        <v>3</v>
      </c>
      <c r="BY69" s="50">
        <v>1</v>
      </c>
      <c r="BZ69" s="50">
        <v>1</v>
      </c>
      <c r="CA69" s="50">
        <v>0</v>
      </c>
      <c r="CB69" s="50">
        <v>0</v>
      </c>
      <c r="CC69" s="50">
        <v>5</v>
      </c>
      <c r="CD69" s="50">
        <v>1</v>
      </c>
      <c r="CE69" s="50">
        <v>5</v>
      </c>
      <c r="CF69" s="50">
        <v>1</v>
      </c>
      <c r="CG69" s="50">
        <v>3</v>
      </c>
      <c r="CH69" s="50">
        <v>1</v>
      </c>
      <c r="CI69" s="50">
        <v>5</v>
      </c>
      <c r="CJ69" s="50">
        <v>4</v>
      </c>
      <c r="CK69" s="50">
        <v>3</v>
      </c>
      <c r="CL69" s="50">
        <v>1</v>
      </c>
      <c r="CM69" s="50">
        <v>0</v>
      </c>
      <c r="CN69" s="50">
        <v>0</v>
      </c>
      <c r="CO69" s="50">
        <v>0</v>
      </c>
      <c r="CP69" s="50">
        <v>5</v>
      </c>
      <c r="CQ69" s="50">
        <v>1</v>
      </c>
      <c r="CR69" s="50">
        <v>3</v>
      </c>
      <c r="CS69" s="50">
        <v>1</v>
      </c>
      <c r="CT69" s="50">
        <v>3</v>
      </c>
      <c r="CU69" s="50">
        <v>1</v>
      </c>
      <c r="CV69" s="50">
        <v>4</v>
      </c>
      <c r="CW69" s="50">
        <v>4</v>
      </c>
      <c r="CX69" s="50">
        <v>4</v>
      </c>
      <c r="CY69" s="50">
        <v>1</v>
      </c>
      <c r="CZ69" s="50">
        <v>0</v>
      </c>
      <c r="DA69" s="50">
        <v>1</v>
      </c>
      <c r="DB69" s="50">
        <v>0</v>
      </c>
      <c r="DC69" s="50">
        <v>5</v>
      </c>
      <c r="DD69" s="50">
        <v>1</v>
      </c>
      <c r="DE69" s="50">
        <v>5</v>
      </c>
      <c r="DF69" s="50">
        <v>1</v>
      </c>
      <c r="DG69" s="50">
        <v>3</v>
      </c>
      <c r="DH69" s="50">
        <v>1</v>
      </c>
      <c r="DI69" s="50">
        <v>5</v>
      </c>
      <c r="DJ69" s="50">
        <v>4</v>
      </c>
      <c r="DK69" s="50">
        <v>3</v>
      </c>
      <c r="DL69" s="50">
        <v>1</v>
      </c>
      <c r="DM69" s="50">
        <v>0</v>
      </c>
      <c r="DN69" s="50">
        <v>1</v>
      </c>
      <c r="DO69" s="50">
        <v>1</v>
      </c>
      <c r="DP69" s="50">
        <v>5</v>
      </c>
      <c r="DQ69" s="50">
        <v>1</v>
      </c>
      <c r="DR69" s="50">
        <v>5</v>
      </c>
      <c r="DS69" s="50">
        <v>1</v>
      </c>
      <c r="DT69" s="50">
        <v>3</v>
      </c>
      <c r="DU69" s="50">
        <v>1</v>
      </c>
      <c r="DV69" s="50">
        <v>5</v>
      </c>
      <c r="DW69" s="50">
        <v>4</v>
      </c>
      <c r="DX69" s="50">
        <v>3</v>
      </c>
      <c r="DY69" s="50">
        <v>4</v>
      </c>
      <c r="DZ69" s="50">
        <v>0</v>
      </c>
      <c r="EA69" s="50">
        <v>0</v>
      </c>
      <c r="EB69" s="50">
        <v>0</v>
      </c>
      <c r="EC69" s="50">
        <v>3</v>
      </c>
      <c r="ED69" s="50">
        <v>1</v>
      </c>
      <c r="EE69" s="50">
        <v>5</v>
      </c>
      <c r="EF69" s="50">
        <v>1</v>
      </c>
      <c r="EG69" s="50">
        <v>3</v>
      </c>
      <c r="EH69" s="50">
        <v>1</v>
      </c>
      <c r="EI69" s="50">
        <v>4</v>
      </c>
      <c r="EJ69" s="50">
        <v>4</v>
      </c>
      <c r="EK69" s="50">
        <v>3</v>
      </c>
      <c r="EL69" s="50">
        <v>1</v>
      </c>
      <c r="EM69" s="50">
        <v>1</v>
      </c>
      <c r="EN69" s="50">
        <v>0</v>
      </c>
      <c r="EO69" s="50">
        <v>0</v>
      </c>
      <c r="EP69" s="50">
        <v>5</v>
      </c>
      <c r="EQ69" s="50">
        <v>1</v>
      </c>
      <c r="ER69" s="50">
        <v>3</v>
      </c>
      <c r="ES69" s="50">
        <v>1</v>
      </c>
      <c r="ET69" s="50">
        <v>3</v>
      </c>
      <c r="EU69" s="50">
        <v>1</v>
      </c>
      <c r="EV69" s="50">
        <v>5</v>
      </c>
      <c r="EW69" s="50">
        <v>4</v>
      </c>
      <c r="EX69" s="50">
        <v>3</v>
      </c>
      <c r="EY69" s="50">
        <v>1</v>
      </c>
      <c r="EZ69" s="50">
        <v>0</v>
      </c>
      <c r="FA69" s="50">
        <v>0</v>
      </c>
      <c r="FB69" s="50">
        <v>0</v>
      </c>
      <c r="FC69" s="50">
        <v>5</v>
      </c>
      <c r="FD69" s="50">
        <v>1</v>
      </c>
      <c r="FE69" s="50">
        <v>3</v>
      </c>
      <c r="FF69" s="50">
        <v>1</v>
      </c>
      <c r="FG69" s="50">
        <v>3</v>
      </c>
      <c r="FH69" s="50">
        <v>1</v>
      </c>
      <c r="FI69" s="50">
        <v>5</v>
      </c>
      <c r="FJ69" s="50">
        <v>4</v>
      </c>
      <c r="FK69" s="50">
        <v>3</v>
      </c>
      <c r="FL69" s="50">
        <v>1</v>
      </c>
      <c r="FM69" s="50">
        <v>1</v>
      </c>
      <c r="FN69" s="50">
        <v>0</v>
      </c>
      <c r="FO69" s="50">
        <v>1</v>
      </c>
      <c r="FP69" s="50">
        <v>3</v>
      </c>
      <c r="FQ69" s="50">
        <v>1</v>
      </c>
      <c r="FR69" s="50">
        <v>5</v>
      </c>
      <c r="FS69" s="50">
        <v>1</v>
      </c>
      <c r="FT69" s="50">
        <v>3</v>
      </c>
      <c r="FU69" s="50">
        <v>1</v>
      </c>
      <c r="FV69" s="50">
        <v>5</v>
      </c>
      <c r="FW69" s="50">
        <v>4</v>
      </c>
      <c r="FX69" s="50">
        <v>3</v>
      </c>
      <c r="FY69" s="50">
        <v>1</v>
      </c>
      <c r="FZ69" s="50">
        <v>0</v>
      </c>
      <c r="GA69" s="50">
        <v>0</v>
      </c>
      <c r="GB69" s="50">
        <v>0</v>
      </c>
      <c r="GC69" s="50">
        <v>5</v>
      </c>
      <c r="GD69" s="50">
        <v>1</v>
      </c>
      <c r="GE69" s="50">
        <v>2</v>
      </c>
      <c r="GF69" s="50">
        <v>1</v>
      </c>
      <c r="GG69" s="50">
        <v>3</v>
      </c>
      <c r="GH69" s="50">
        <v>1</v>
      </c>
      <c r="GI69" s="50">
        <v>5</v>
      </c>
      <c r="GJ69" s="50">
        <v>4</v>
      </c>
      <c r="GK69" s="50">
        <v>4</v>
      </c>
      <c r="GL69" s="50">
        <v>1</v>
      </c>
      <c r="GM69" s="50">
        <v>0</v>
      </c>
      <c r="GN69" s="50">
        <v>0</v>
      </c>
      <c r="GO69" s="50">
        <v>0</v>
      </c>
      <c r="GP69" s="50">
        <v>5</v>
      </c>
      <c r="GQ69" s="50">
        <v>1</v>
      </c>
      <c r="GR69" s="50">
        <v>5</v>
      </c>
      <c r="GS69" s="50">
        <v>4</v>
      </c>
      <c r="GT69" s="50">
        <v>3</v>
      </c>
      <c r="GU69" s="50">
        <v>1</v>
      </c>
      <c r="GV69" s="50">
        <v>4</v>
      </c>
      <c r="GW69" s="50">
        <v>4</v>
      </c>
      <c r="GX69" s="50">
        <v>4</v>
      </c>
      <c r="GY69" s="50">
        <v>1</v>
      </c>
      <c r="GZ69" s="50">
        <v>0</v>
      </c>
      <c r="HA69" s="50">
        <v>0</v>
      </c>
      <c r="HB69" s="50">
        <v>1</v>
      </c>
      <c r="HC69" s="50">
        <v>5</v>
      </c>
      <c r="HD69" s="50">
        <v>1</v>
      </c>
      <c r="HE69" s="50">
        <v>3</v>
      </c>
      <c r="HF69" s="50">
        <v>1</v>
      </c>
      <c r="HG69" s="50">
        <v>3</v>
      </c>
      <c r="HH69" s="50">
        <v>1</v>
      </c>
      <c r="HI69" s="50">
        <v>5</v>
      </c>
      <c r="HJ69" s="50">
        <v>4</v>
      </c>
      <c r="HK69" s="50">
        <v>4</v>
      </c>
      <c r="HL69" s="50">
        <v>1</v>
      </c>
      <c r="HM69" s="50">
        <v>0</v>
      </c>
      <c r="HN69" s="50">
        <v>0</v>
      </c>
      <c r="HO69" s="50">
        <v>1</v>
      </c>
      <c r="HP69" s="50">
        <v>5</v>
      </c>
      <c r="HQ69" s="50">
        <v>1</v>
      </c>
      <c r="HR69" s="50">
        <v>5</v>
      </c>
      <c r="HS69" s="50">
        <v>1</v>
      </c>
      <c r="HT69" s="50">
        <v>3</v>
      </c>
      <c r="HU69" s="50">
        <v>3</v>
      </c>
      <c r="HV69" s="50">
        <v>5</v>
      </c>
      <c r="HW69" s="50">
        <v>4</v>
      </c>
      <c r="HX69" s="50">
        <v>4</v>
      </c>
      <c r="HY69" s="50">
        <v>1</v>
      </c>
      <c r="HZ69" s="50">
        <v>0</v>
      </c>
      <c r="IA69" s="50">
        <v>0</v>
      </c>
      <c r="IB69" s="50">
        <v>0</v>
      </c>
      <c r="IC69" s="50">
        <v>1</v>
      </c>
      <c r="ID69" s="50">
        <v>1</v>
      </c>
      <c r="IE69" s="50">
        <v>2</v>
      </c>
      <c r="IF69" s="50">
        <v>5</v>
      </c>
      <c r="IG69" s="50">
        <v>2</v>
      </c>
      <c r="IH69" s="50">
        <v>2</v>
      </c>
      <c r="II69" s="50">
        <v>3</v>
      </c>
      <c r="IJ69" s="50">
        <v>1</v>
      </c>
      <c r="IK69" s="50">
        <v>63</v>
      </c>
      <c r="IL69" s="50">
        <v>42</v>
      </c>
      <c r="IM69" s="50">
        <v>0.6</v>
      </c>
    </row>
    <row r="70" spans="2:247" x14ac:dyDescent="0.25"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/>
      <c r="EK70" s="50"/>
      <c r="EL70" s="50"/>
      <c r="EM70" s="50"/>
      <c r="EN70" s="50"/>
      <c r="EO70" s="50"/>
      <c r="EP70" s="50"/>
      <c r="EQ70" s="50"/>
      <c r="ER70" s="50"/>
      <c r="ES70" s="50"/>
      <c r="ET70" s="50"/>
      <c r="EU70" s="50"/>
      <c r="EV70" s="50"/>
      <c r="EW70" s="50"/>
      <c r="EX70" s="50"/>
      <c r="EY70" s="50"/>
      <c r="EZ70" s="50"/>
      <c r="FA70" s="50"/>
      <c r="FB70" s="50"/>
      <c r="FC70" s="50"/>
      <c r="FD70" s="50"/>
      <c r="FE70" s="50"/>
      <c r="FF70" s="50"/>
      <c r="FG70" s="50"/>
      <c r="FH70" s="50"/>
      <c r="FI70" s="50"/>
      <c r="FJ70" s="50"/>
      <c r="FK70" s="50"/>
      <c r="FL70" s="50"/>
      <c r="FM70" s="50"/>
      <c r="FN70" s="50"/>
      <c r="FO70" s="50"/>
      <c r="FP70" s="50"/>
      <c r="FQ70" s="50"/>
      <c r="FR70" s="50"/>
      <c r="FS70" s="50"/>
      <c r="FT70" s="50"/>
      <c r="FU70" s="50"/>
      <c r="FV70" s="50"/>
      <c r="FW70" s="50"/>
      <c r="FX70" s="50"/>
      <c r="FY70" s="50"/>
      <c r="FZ70" s="50"/>
      <c r="GA70" s="50"/>
      <c r="GB70" s="50"/>
      <c r="GC70" s="50"/>
      <c r="GD70" s="50"/>
      <c r="GE70" s="50"/>
      <c r="GF70" s="50"/>
      <c r="GG70" s="50"/>
      <c r="GH70" s="50"/>
      <c r="GI70" s="50"/>
      <c r="GJ70" s="50"/>
      <c r="GK70" s="50"/>
      <c r="GL70" s="50"/>
      <c r="GM70" s="50"/>
      <c r="GN70" s="50"/>
      <c r="GO70" s="50"/>
      <c r="GP70" s="50"/>
      <c r="GQ70" s="50"/>
      <c r="GR70" s="50"/>
      <c r="GS70" s="50"/>
      <c r="GT70" s="50"/>
      <c r="GU70" s="50"/>
      <c r="GV70" s="50"/>
      <c r="GW70" s="50"/>
      <c r="GX70" s="50"/>
      <c r="GY70" s="50"/>
      <c r="GZ70" s="50"/>
      <c r="HA70" s="50"/>
      <c r="HB70" s="50"/>
      <c r="HC70" s="50"/>
      <c r="HD70" s="50"/>
      <c r="HE70" s="50"/>
      <c r="HF70" s="50"/>
      <c r="HG70" s="50"/>
      <c r="HH70" s="50"/>
      <c r="HI70" s="50"/>
      <c r="HJ70" s="50"/>
      <c r="HK70" s="50"/>
      <c r="HL70" s="50"/>
      <c r="HM70" s="50"/>
      <c r="HN70" s="50"/>
      <c r="HO70" s="50"/>
      <c r="HP70" s="50"/>
      <c r="HQ70" s="50"/>
      <c r="HR70" s="50"/>
      <c r="HS70" s="50"/>
      <c r="HT70" s="50"/>
      <c r="HU70" s="50"/>
      <c r="HV70" s="50"/>
      <c r="HW70" s="50"/>
      <c r="HX70" s="50"/>
      <c r="HY70" s="50"/>
      <c r="HZ70" s="50"/>
      <c r="IA70" s="50"/>
      <c r="IB70" s="50"/>
      <c r="IC70" s="50"/>
      <c r="ID70" s="50"/>
      <c r="IE70" s="50"/>
      <c r="IF70" s="50"/>
      <c r="IG70" s="50"/>
      <c r="IH70" s="50"/>
      <c r="II70" s="50"/>
      <c r="IJ70" s="50"/>
      <c r="IK70" s="50"/>
      <c r="IL70" s="50"/>
      <c r="IM70" s="50"/>
    </row>
    <row r="71" spans="2:247" ht="15.75" thickBo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  <c r="EL71" s="50"/>
      <c r="EM71" s="50"/>
      <c r="EN71" s="50"/>
      <c r="EO71" s="50"/>
      <c r="EP71" s="50"/>
      <c r="EQ71" s="50"/>
      <c r="ER71" s="50"/>
      <c r="ES71" s="50"/>
      <c r="ET71" s="50"/>
      <c r="EU71" s="50"/>
      <c r="EV71" s="50"/>
      <c r="EW71" s="50"/>
      <c r="EX71" s="50"/>
      <c r="EY71" s="50"/>
      <c r="EZ71" s="50"/>
      <c r="FA71" s="50"/>
      <c r="FB71" s="50"/>
      <c r="FC71" s="50"/>
      <c r="FD71" s="50"/>
      <c r="FE71" s="50"/>
      <c r="FF71" s="50"/>
      <c r="FG71" s="50"/>
      <c r="FH71" s="50"/>
      <c r="FI71" s="50"/>
      <c r="FJ71" s="50"/>
      <c r="FK71" s="50"/>
      <c r="FL71" s="50"/>
      <c r="FM71" s="50"/>
      <c r="FN71" s="50"/>
      <c r="FO71" s="50"/>
      <c r="FP71" s="50"/>
      <c r="FQ71" s="50"/>
      <c r="FR71" s="50"/>
      <c r="FS71" s="50"/>
      <c r="FT71" s="50"/>
      <c r="FU71" s="50"/>
      <c r="FV71" s="50"/>
      <c r="FW71" s="50"/>
      <c r="FX71" s="50"/>
      <c r="FY71" s="50"/>
      <c r="FZ71" s="50"/>
      <c r="GA71" s="50"/>
      <c r="GB71" s="50"/>
      <c r="GC71" s="50"/>
      <c r="GD71" s="50"/>
      <c r="GE71" s="50"/>
      <c r="GF71" s="50"/>
      <c r="GG71" s="50"/>
      <c r="GH71" s="50"/>
      <c r="GI71" s="50"/>
      <c r="GJ71" s="50"/>
      <c r="GK71" s="50"/>
      <c r="GL71" s="50"/>
      <c r="GM71" s="50"/>
      <c r="GN71" s="50"/>
      <c r="GO71" s="50"/>
      <c r="GP71" s="50"/>
      <c r="GQ71" s="50"/>
      <c r="GR71" s="50"/>
      <c r="GS71" s="50"/>
      <c r="GT71" s="50"/>
      <c r="GU71" s="50"/>
      <c r="GV71" s="50"/>
      <c r="GW71" s="50"/>
      <c r="GX71" s="50"/>
      <c r="GY71" s="50"/>
      <c r="GZ71" s="50"/>
      <c r="HA71" s="50"/>
      <c r="HB71" s="50"/>
      <c r="HC71" s="50"/>
      <c r="HD71" s="50"/>
      <c r="HE71" s="50"/>
      <c r="HF71" s="50"/>
      <c r="HG71" s="50"/>
      <c r="HH71" s="50"/>
      <c r="HI71" s="50"/>
      <c r="HJ71" s="50"/>
      <c r="HK71" s="50"/>
      <c r="HL71" s="50"/>
      <c r="HM71" s="50"/>
      <c r="HN71" s="50"/>
      <c r="HO71" s="50"/>
      <c r="HP71" s="50"/>
      <c r="HQ71" s="50"/>
      <c r="HR71" s="50"/>
      <c r="HS71" s="50"/>
      <c r="HT71" s="50"/>
      <c r="HU71" s="50"/>
      <c r="HV71" s="50"/>
      <c r="HW71" s="50"/>
      <c r="HX71" s="50"/>
      <c r="HY71" s="50"/>
      <c r="HZ71" s="50"/>
      <c r="IA71" s="50"/>
      <c r="IB71" s="50"/>
      <c r="IC71" s="50"/>
      <c r="ID71" s="50"/>
      <c r="IE71" s="50"/>
      <c r="IF71" s="50"/>
      <c r="IG71" s="50"/>
      <c r="IH71" s="50"/>
      <c r="II71" s="50"/>
      <c r="IJ71" s="50"/>
      <c r="IK71" s="50"/>
      <c r="IL71" s="50"/>
      <c r="IM71" s="50"/>
    </row>
    <row r="72" spans="2:247" x14ac:dyDescent="0.25">
      <c r="B72" s="86" t="s">
        <v>61</v>
      </c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30"/>
      <c r="N72" s="87" t="s">
        <v>62</v>
      </c>
      <c r="O72" s="87"/>
      <c r="P72" s="87"/>
      <c r="Q72" s="87"/>
      <c r="R72" s="87"/>
      <c r="S72" s="87"/>
      <c r="T72" s="87"/>
      <c r="U72" s="87"/>
      <c r="V72" s="87"/>
      <c r="W72" s="87"/>
      <c r="X72" s="88"/>
      <c r="Y72" s="50"/>
      <c r="Z72" s="86" t="s">
        <v>66</v>
      </c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30"/>
      <c r="AL72" s="87" t="s">
        <v>73</v>
      </c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30"/>
      <c r="AX72" s="87" t="s">
        <v>75</v>
      </c>
      <c r="AY72" s="87"/>
      <c r="AZ72" s="87"/>
      <c r="BA72" s="87"/>
      <c r="BB72" s="87"/>
      <c r="BC72" s="87"/>
      <c r="BD72" s="87"/>
      <c r="BE72" s="87"/>
      <c r="BF72" s="87"/>
      <c r="BG72" s="87"/>
      <c r="BH72" s="88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  <c r="DS72" s="50"/>
      <c r="DT72" s="50"/>
      <c r="DU72" s="50"/>
      <c r="DV72" s="50"/>
      <c r="DW72" s="50"/>
      <c r="DX72" s="50"/>
      <c r="DY72" s="50"/>
      <c r="DZ72" s="50"/>
      <c r="EA72" s="50"/>
      <c r="EB72" s="50"/>
      <c r="EC72" s="50"/>
      <c r="ED72" s="50"/>
      <c r="EE72" s="50"/>
      <c r="EF72" s="50"/>
      <c r="EG72" s="50"/>
      <c r="EH72" s="50"/>
      <c r="EI72" s="50"/>
      <c r="EJ72" s="50"/>
      <c r="EK72" s="50"/>
      <c r="EL72" s="50"/>
      <c r="EM72" s="50"/>
      <c r="EN72" s="50"/>
      <c r="EO72" s="50"/>
      <c r="EP72" s="50"/>
      <c r="EQ72" s="50"/>
      <c r="ER72" s="50"/>
      <c r="ES72" s="50"/>
      <c r="ET72" s="50"/>
      <c r="EU72" s="50"/>
      <c r="EV72" s="50"/>
      <c r="EW72" s="50"/>
      <c r="EX72" s="50"/>
      <c r="EY72" s="50"/>
      <c r="EZ72" s="50"/>
      <c r="FA72" s="50"/>
      <c r="FB72" s="50"/>
      <c r="FC72" s="50"/>
      <c r="FD72" s="50"/>
      <c r="FE72" s="50"/>
      <c r="FF72" s="50"/>
      <c r="FG72" s="50"/>
      <c r="FH72" s="50"/>
      <c r="FI72" s="50"/>
      <c r="FJ72" s="50"/>
      <c r="FK72" s="50"/>
      <c r="FL72" s="50"/>
      <c r="FM72" s="50"/>
      <c r="FN72" s="50"/>
      <c r="FO72" s="50"/>
      <c r="FP72" s="50"/>
      <c r="FQ72" s="50"/>
      <c r="FR72" s="50"/>
      <c r="FS72" s="50"/>
      <c r="FT72" s="50"/>
      <c r="FU72" s="50"/>
      <c r="FV72" s="50"/>
      <c r="FW72" s="50"/>
      <c r="FX72" s="50"/>
      <c r="FY72" s="50"/>
      <c r="FZ72" s="50"/>
      <c r="GA72" s="50"/>
      <c r="GB72" s="50"/>
      <c r="GC72" s="50"/>
      <c r="GD72" s="50"/>
      <c r="GE72" s="50"/>
      <c r="GF72" s="50"/>
      <c r="GG72" s="50"/>
      <c r="GH72" s="50"/>
      <c r="GI72" s="50"/>
      <c r="GJ72" s="50"/>
      <c r="GK72" s="50"/>
      <c r="GL72" s="50"/>
      <c r="GM72" s="50"/>
      <c r="GN72" s="50"/>
      <c r="GO72" s="50"/>
      <c r="GP72" s="50"/>
      <c r="GQ72" s="50"/>
      <c r="GR72" s="50"/>
      <c r="GS72" s="50"/>
      <c r="GT72" s="50"/>
      <c r="GU72" s="50"/>
      <c r="GV72" s="50"/>
      <c r="GW72" s="50"/>
      <c r="GX72" s="50"/>
      <c r="GY72" s="50"/>
      <c r="GZ72" s="50"/>
      <c r="HA72" s="50"/>
      <c r="HB72" s="50"/>
      <c r="HC72" s="50"/>
      <c r="HD72" s="50"/>
      <c r="HE72" s="50"/>
      <c r="HF72" s="50"/>
      <c r="HG72" s="50"/>
      <c r="HH72" s="50"/>
      <c r="HI72" s="50"/>
      <c r="HJ72" s="50"/>
      <c r="HK72" s="50"/>
      <c r="HL72" s="50"/>
      <c r="HM72" s="50"/>
      <c r="HN72" s="50"/>
      <c r="HO72" s="50"/>
      <c r="HP72" s="50"/>
      <c r="HQ72" s="50"/>
      <c r="HR72" s="50"/>
      <c r="HS72" s="50"/>
      <c r="HT72" s="50"/>
      <c r="HU72" s="50"/>
      <c r="HV72" s="50"/>
      <c r="HW72" s="50"/>
      <c r="HX72" s="50"/>
      <c r="HY72" s="50"/>
      <c r="HZ72" s="50"/>
      <c r="IA72" s="50"/>
      <c r="IB72" s="50"/>
      <c r="IC72" s="50"/>
      <c r="ID72" s="50"/>
      <c r="IE72" s="50"/>
      <c r="IF72" s="50"/>
      <c r="IG72" s="50"/>
      <c r="IH72" s="50"/>
      <c r="II72" s="50"/>
      <c r="IJ72" s="50"/>
      <c r="IK72" s="50"/>
      <c r="IL72" s="50"/>
      <c r="IM72" s="50"/>
    </row>
    <row r="73" spans="2:247" x14ac:dyDescent="0.25">
      <c r="B73" s="83" t="s">
        <v>127</v>
      </c>
      <c r="C73" s="84"/>
      <c r="D73" s="84"/>
      <c r="E73" s="51">
        <f>P69</f>
        <v>3</v>
      </c>
      <c r="F73" s="76" t="str">
        <f>VLOOKUP(E73, Men, 2, FALSE)</f>
        <v>Normal</v>
      </c>
      <c r="G73" s="76"/>
      <c r="H73" s="76"/>
      <c r="I73" s="76"/>
      <c r="J73" s="76"/>
      <c r="K73" s="76"/>
      <c r="L73" s="76"/>
      <c r="M73" s="51"/>
      <c r="N73" s="84" t="s">
        <v>127</v>
      </c>
      <c r="O73" s="84"/>
      <c r="P73" s="84"/>
      <c r="Q73" s="51">
        <f>AC69</f>
        <v>3</v>
      </c>
      <c r="R73" s="76" t="str">
        <f>VLOOKUP(Q73, Men, 2, FALSE)</f>
        <v>Normal</v>
      </c>
      <c r="S73" s="76"/>
      <c r="T73" s="76"/>
      <c r="U73" s="76"/>
      <c r="V73" s="76"/>
      <c r="W73" s="76"/>
      <c r="X73" s="85"/>
      <c r="Y73" s="50"/>
      <c r="Z73" s="83" t="s">
        <v>127</v>
      </c>
      <c r="AA73" s="84"/>
      <c r="AB73" s="84"/>
      <c r="AC73" s="51">
        <f>CC69</f>
        <v>5</v>
      </c>
      <c r="AD73" s="76" t="str">
        <f>VLOOKUP(AC73, Men, 2, FALSE)</f>
        <v>Very Offensive</v>
      </c>
      <c r="AE73" s="76"/>
      <c r="AF73" s="76"/>
      <c r="AG73" s="76"/>
      <c r="AH73" s="76"/>
      <c r="AI73" s="76"/>
      <c r="AJ73" s="76"/>
      <c r="AK73" s="51"/>
      <c r="AL73" s="84" t="s">
        <v>127</v>
      </c>
      <c r="AM73" s="84"/>
      <c r="AN73" s="84"/>
      <c r="AO73" s="51">
        <f>FP69</f>
        <v>3</v>
      </c>
      <c r="AP73" s="76" t="str">
        <f>VLOOKUP(AO73, Men, 2, FALSE)</f>
        <v>Normal</v>
      </c>
      <c r="AQ73" s="76"/>
      <c r="AR73" s="76"/>
      <c r="AS73" s="76"/>
      <c r="AT73" s="76"/>
      <c r="AU73" s="76"/>
      <c r="AV73" s="76"/>
      <c r="AW73" s="51"/>
      <c r="AX73" s="84" t="s">
        <v>127</v>
      </c>
      <c r="AY73" s="84"/>
      <c r="AZ73" s="84"/>
      <c r="BA73" s="51">
        <f>HC69</f>
        <v>5</v>
      </c>
      <c r="BB73" s="76" t="str">
        <f>VLOOKUP(BA73, Men, 2, FALSE)</f>
        <v>Very Offensive</v>
      </c>
      <c r="BC73" s="76"/>
      <c r="BD73" s="76"/>
      <c r="BE73" s="76"/>
      <c r="BF73" s="76"/>
      <c r="BG73" s="76"/>
      <c r="BH73" s="85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  <c r="DS73" s="50"/>
      <c r="DT73" s="50"/>
      <c r="DU73" s="50"/>
      <c r="DV73" s="50"/>
      <c r="DW73" s="50"/>
      <c r="DX73" s="50"/>
      <c r="DY73" s="50"/>
      <c r="DZ73" s="50"/>
      <c r="EA73" s="50"/>
      <c r="EB73" s="50"/>
      <c r="EC73" s="50"/>
      <c r="ED73" s="50"/>
      <c r="EE73" s="50"/>
      <c r="EF73" s="50"/>
      <c r="EG73" s="50"/>
      <c r="EH73" s="50"/>
      <c r="EI73" s="50"/>
      <c r="EJ73" s="50"/>
      <c r="EK73" s="50"/>
      <c r="EL73" s="50"/>
      <c r="EM73" s="50"/>
      <c r="EN73" s="50"/>
      <c r="EO73" s="50"/>
      <c r="EP73" s="50"/>
      <c r="EQ73" s="50"/>
      <c r="ER73" s="50"/>
      <c r="ES73" s="50"/>
      <c r="ET73" s="50"/>
      <c r="EU73" s="50"/>
      <c r="EV73" s="50"/>
      <c r="EW73" s="50"/>
      <c r="EX73" s="50"/>
      <c r="EY73" s="50"/>
      <c r="EZ73" s="50"/>
      <c r="FA73" s="50"/>
      <c r="FB73" s="50"/>
      <c r="FC73" s="50"/>
      <c r="FD73" s="50"/>
      <c r="FE73" s="50"/>
      <c r="FF73" s="50"/>
      <c r="FG73" s="50"/>
      <c r="FH73" s="50"/>
      <c r="FI73" s="50"/>
      <c r="FJ73" s="50"/>
      <c r="FK73" s="50"/>
      <c r="FL73" s="50"/>
      <c r="FM73" s="50"/>
      <c r="FN73" s="50"/>
      <c r="FO73" s="50"/>
      <c r="FP73" s="50"/>
      <c r="FQ73" s="50"/>
      <c r="FR73" s="50"/>
      <c r="FS73" s="50"/>
      <c r="FT73" s="50"/>
      <c r="FU73" s="50"/>
      <c r="FV73" s="50"/>
      <c r="FW73" s="50"/>
      <c r="FX73" s="50"/>
      <c r="FY73" s="50"/>
      <c r="FZ73" s="50"/>
      <c r="GA73" s="50"/>
      <c r="GB73" s="50"/>
      <c r="GC73" s="50"/>
      <c r="GD73" s="50"/>
      <c r="GE73" s="50"/>
      <c r="GF73" s="50"/>
      <c r="GG73" s="50"/>
      <c r="GH73" s="50"/>
      <c r="GI73" s="50"/>
      <c r="GJ73" s="50"/>
      <c r="GK73" s="50"/>
      <c r="GL73" s="50"/>
      <c r="GM73" s="50"/>
      <c r="GN73" s="50"/>
      <c r="GO73" s="50"/>
      <c r="GP73" s="50"/>
      <c r="GQ73" s="50"/>
      <c r="GR73" s="50"/>
      <c r="GS73" s="50"/>
      <c r="GT73" s="50"/>
      <c r="GU73" s="50"/>
      <c r="GV73" s="50"/>
      <c r="GW73" s="50"/>
      <c r="GX73" s="50"/>
      <c r="GY73" s="50"/>
      <c r="GZ73" s="50"/>
      <c r="HA73" s="50"/>
      <c r="HB73" s="50"/>
      <c r="HC73" s="50"/>
      <c r="HD73" s="50"/>
      <c r="HE73" s="50"/>
      <c r="HF73" s="50"/>
      <c r="HG73" s="50"/>
      <c r="HH73" s="50"/>
      <c r="HI73" s="50"/>
      <c r="HJ73" s="50"/>
      <c r="HK73" s="50"/>
      <c r="HL73" s="50"/>
      <c r="HM73" s="50"/>
      <c r="HN73" s="50"/>
      <c r="HO73" s="50"/>
      <c r="HP73" s="50"/>
      <c r="HQ73" s="50"/>
      <c r="HR73" s="50"/>
      <c r="HS73" s="50"/>
      <c r="HT73" s="50"/>
      <c r="HU73" s="50"/>
      <c r="HV73" s="50"/>
      <c r="HW73" s="50"/>
      <c r="HX73" s="50"/>
      <c r="HY73" s="50"/>
      <c r="HZ73" s="50"/>
      <c r="IA73" s="50"/>
      <c r="IB73" s="50"/>
      <c r="IC73" s="50"/>
      <c r="ID73" s="50"/>
      <c r="IE73" s="50"/>
      <c r="IF73" s="50"/>
      <c r="IG73" s="50"/>
      <c r="IH73" s="50"/>
      <c r="II73" s="50"/>
      <c r="IJ73" s="50"/>
      <c r="IK73" s="50"/>
      <c r="IL73" s="50"/>
      <c r="IM73" s="50"/>
    </row>
    <row r="74" spans="2:247" x14ac:dyDescent="0.25">
      <c r="B74" s="83" t="s">
        <v>128</v>
      </c>
      <c r="C74" s="84"/>
      <c r="D74" s="84"/>
      <c r="E74" s="51">
        <f>Q69</f>
        <v>1</v>
      </c>
      <c r="F74" s="76" t="str">
        <f>VLOOKUP(E74, Agg, 2, FALSE)</f>
        <v>Calm</v>
      </c>
      <c r="G74" s="76"/>
      <c r="H74" s="76"/>
      <c r="I74" s="76"/>
      <c r="J74" s="76"/>
      <c r="K74" s="76"/>
      <c r="L74" s="76"/>
      <c r="M74" s="51"/>
      <c r="N74" s="84" t="s">
        <v>128</v>
      </c>
      <c r="O74" s="84"/>
      <c r="P74" s="84"/>
      <c r="Q74" s="51">
        <f>AD69</f>
        <v>1</v>
      </c>
      <c r="R74" s="76" t="str">
        <f>VLOOKUP(Q74, Agg, 2, FALSE)</f>
        <v>Calm</v>
      </c>
      <c r="S74" s="76"/>
      <c r="T74" s="76"/>
      <c r="U74" s="76"/>
      <c r="V74" s="76"/>
      <c r="W74" s="76"/>
      <c r="X74" s="85"/>
      <c r="Y74" s="50"/>
      <c r="Z74" s="83" t="s">
        <v>128</v>
      </c>
      <c r="AA74" s="84"/>
      <c r="AB74" s="84"/>
      <c r="AC74" s="51">
        <f>CD69</f>
        <v>1</v>
      </c>
      <c r="AD74" s="76" t="str">
        <f>VLOOKUP(AC74, Agg, 2, FALSE)</f>
        <v>Calm</v>
      </c>
      <c r="AE74" s="76"/>
      <c r="AF74" s="76"/>
      <c r="AG74" s="76"/>
      <c r="AH74" s="76"/>
      <c r="AI74" s="76"/>
      <c r="AJ74" s="76"/>
      <c r="AK74" s="51"/>
      <c r="AL74" s="84" t="s">
        <v>128</v>
      </c>
      <c r="AM74" s="84"/>
      <c r="AN74" s="84"/>
      <c r="AO74" s="51">
        <f>FQ69</f>
        <v>1</v>
      </c>
      <c r="AP74" s="76" t="str">
        <f>VLOOKUP(AO74, Agg, 2, FALSE)</f>
        <v>Calm</v>
      </c>
      <c r="AQ74" s="76"/>
      <c r="AR74" s="76"/>
      <c r="AS74" s="76"/>
      <c r="AT74" s="76"/>
      <c r="AU74" s="76"/>
      <c r="AV74" s="76"/>
      <c r="AW74" s="51"/>
      <c r="AX74" s="84" t="s">
        <v>128</v>
      </c>
      <c r="AY74" s="84"/>
      <c r="AZ74" s="84"/>
      <c r="BA74" s="51">
        <f>HD69</f>
        <v>1</v>
      </c>
      <c r="BB74" s="76" t="str">
        <f>VLOOKUP(BA74, Agg, 2, FALSE)</f>
        <v>Calm</v>
      </c>
      <c r="BC74" s="76"/>
      <c r="BD74" s="76"/>
      <c r="BE74" s="76"/>
      <c r="BF74" s="76"/>
      <c r="BG74" s="76"/>
      <c r="BH74" s="85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 s="50"/>
      <c r="GL74" s="50"/>
      <c r="GM74" s="50"/>
      <c r="GN74" s="50"/>
      <c r="GO74" s="50"/>
      <c r="GP74" s="50"/>
      <c r="GQ74" s="50"/>
      <c r="GR74" s="50"/>
      <c r="GS74" s="50"/>
      <c r="GT74" s="50"/>
      <c r="GU74" s="50"/>
      <c r="GV74" s="50"/>
      <c r="GW74" s="50"/>
      <c r="GX74" s="50"/>
      <c r="GY74" s="50"/>
      <c r="GZ74" s="50"/>
      <c r="HA74" s="50"/>
      <c r="HB74" s="50"/>
      <c r="HC74" s="50"/>
      <c r="HD74" s="50"/>
      <c r="HE74" s="50"/>
      <c r="HF74" s="50"/>
      <c r="HG74" s="50"/>
      <c r="HH74" s="50"/>
      <c r="HI74" s="50"/>
      <c r="HJ74" s="50"/>
      <c r="HK74" s="50"/>
      <c r="HL74" s="50"/>
      <c r="HM74" s="50"/>
      <c r="HN74" s="50"/>
      <c r="HO74" s="50"/>
      <c r="HP74" s="50"/>
      <c r="HQ74" s="50"/>
      <c r="HR74" s="50"/>
      <c r="HS74" s="50"/>
      <c r="HT74" s="50"/>
      <c r="HU74" s="50"/>
      <c r="HV74" s="50"/>
      <c r="HW74" s="50"/>
      <c r="HX74" s="50"/>
      <c r="HY74" s="50"/>
      <c r="HZ74" s="50"/>
      <c r="IA74" s="50"/>
      <c r="IB74" s="50"/>
      <c r="IC74" s="50"/>
      <c r="ID74" s="50"/>
      <c r="IE74" s="50"/>
      <c r="IF74" s="50"/>
      <c r="IG74" s="50"/>
      <c r="IH74" s="50"/>
      <c r="II74" s="50"/>
      <c r="IJ74" s="50"/>
      <c r="IK74" s="50"/>
      <c r="IL74" s="50"/>
      <c r="IM74" s="50"/>
    </row>
    <row r="75" spans="2:247" x14ac:dyDescent="0.25">
      <c r="B75" s="83" t="s">
        <v>129</v>
      </c>
      <c r="C75" s="84"/>
      <c r="D75" s="84"/>
      <c r="E75" s="51">
        <f>R69</f>
        <v>5</v>
      </c>
      <c r="F75" s="76" t="str">
        <f>VLOOKUP(E75, BC, 2, FALSE)</f>
        <v>Very Hard</v>
      </c>
      <c r="G75" s="76"/>
      <c r="H75" s="76"/>
      <c r="I75" s="76"/>
      <c r="J75" s="76"/>
      <c r="K75" s="76"/>
      <c r="L75" s="76"/>
      <c r="M75" s="51"/>
      <c r="N75" s="84" t="s">
        <v>129</v>
      </c>
      <c r="O75" s="84"/>
      <c r="P75" s="84"/>
      <c r="Q75" s="51">
        <f>AE69</f>
        <v>5</v>
      </c>
      <c r="R75" s="76" t="str">
        <f>VLOOKUP(Q75, BC, 2, FALSE)</f>
        <v>Very Hard</v>
      </c>
      <c r="S75" s="76"/>
      <c r="T75" s="76"/>
      <c r="U75" s="76"/>
      <c r="V75" s="76"/>
      <c r="W75" s="76"/>
      <c r="X75" s="85"/>
      <c r="Y75" s="50"/>
      <c r="Z75" s="83" t="s">
        <v>129</v>
      </c>
      <c r="AA75" s="84"/>
      <c r="AB75" s="84"/>
      <c r="AC75" s="51">
        <f>CE69</f>
        <v>5</v>
      </c>
      <c r="AD75" s="76" t="str">
        <f>VLOOKUP(AC75, BC, 2, FALSE)</f>
        <v>Very Hard</v>
      </c>
      <c r="AE75" s="76"/>
      <c r="AF75" s="76"/>
      <c r="AG75" s="76"/>
      <c r="AH75" s="76"/>
      <c r="AI75" s="76"/>
      <c r="AJ75" s="76"/>
      <c r="AK75" s="51"/>
      <c r="AL75" s="84" t="s">
        <v>129</v>
      </c>
      <c r="AM75" s="84"/>
      <c r="AN75" s="84"/>
      <c r="AO75" s="51">
        <f>FR69</f>
        <v>5</v>
      </c>
      <c r="AP75" s="76" t="str">
        <f>VLOOKUP(AO75, BC, 2, FALSE)</f>
        <v>Very Hard</v>
      </c>
      <c r="AQ75" s="76"/>
      <c r="AR75" s="76"/>
      <c r="AS75" s="76"/>
      <c r="AT75" s="76"/>
      <c r="AU75" s="76"/>
      <c r="AV75" s="76"/>
      <c r="AW75" s="51"/>
      <c r="AX75" s="84" t="s">
        <v>129</v>
      </c>
      <c r="AY75" s="84"/>
      <c r="AZ75" s="84"/>
      <c r="BA75" s="51">
        <f>HE69</f>
        <v>3</v>
      </c>
      <c r="BB75" s="76" t="str">
        <f>VLOOKUP(BA75, BC, 2, FALSE)</f>
        <v>Normal</v>
      </c>
      <c r="BC75" s="76"/>
      <c r="BD75" s="76"/>
      <c r="BE75" s="76"/>
      <c r="BF75" s="76"/>
      <c r="BG75" s="76"/>
      <c r="BH75" s="85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  <c r="DS75" s="50"/>
      <c r="DT75" s="50"/>
      <c r="DU75" s="50"/>
      <c r="DV75" s="50"/>
      <c r="DW75" s="50"/>
      <c r="DX75" s="50"/>
      <c r="DY75" s="50"/>
      <c r="DZ75" s="50"/>
      <c r="EA75" s="50"/>
      <c r="EB75" s="50"/>
      <c r="EC75" s="50"/>
      <c r="ED75" s="50"/>
      <c r="EE75" s="50"/>
      <c r="EF75" s="50"/>
      <c r="EG75" s="50"/>
      <c r="EH75" s="50"/>
      <c r="EI75" s="50"/>
      <c r="EJ75" s="50"/>
      <c r="EK75" s="50"/>
      <c r="EL75" s="50"/>
      <c r="EM75" s="50"/>
      <c r="EN75" s="50"/>
      <c r="EO75" s="50"/>
      <c r="EP75" s="50"/>
      <c r="EQ75" s="50"/>
      <c r="ER75" s="50"/>
      <c r="ES75" s="50"/>
      <c r="ET75" s="50"/>
      <c r="EU75" s="50"/>
      <c r="EV75" s="50"/>
      <c r="EW75" s="50"/>
      <c r="EX75" s="50"/>
      <c r="EY75" s="50"/>
      <c r="EZ75" s="50"/>
      <c r="FA75" s="50"/>
      <c r="FB75" s="50"/>
      <c r="FC75" s="50"/>
      <c r="FD75" s="50"/>
      <c r="FE75" s="50"/>
      <c r="FF75" s="50"/>
      <c r="FG75" s="50"/>
      <c r="FH75" s="50"/>
      <c r="FI75" s="50"/>
      <c r="FJ75" s="50"/>
      <c r="FK75" s="50"/>
      <c r="FL75" s="50"/>
      <c r="FM75" s="50"/>
      <c r="FN75" s="50"/>
      <c r="FO75" s="50"/>
      <c r="FP75" s="50"/>
      <c r="FQ75" s="50"/>
      <c r="FR75" s="50"/>
      <c r="FS75" s="50"/>
      <c r="FT75" s="50"/>
      <c r="FU75" s="50"/>
      <c r="FV75" s="50"/>
      <c r="FW75" s="50"/>
      <c r="FX75" s="50"/>
      <c r="FY75" s="50"/>
      <c r="FZ75" s="50"/>
      <c r="GA75" s="50"/>
      <c r="GB75" s="50"/>
      <c r="GC75" s="50"/>
      <c r="GD75" s="50"/>
      <c r="GE75" s="50"/>
      <c r="GF75" s="50"/>
      <c r="GG75" s="50"/>
      <c r="GH75" s="50"/>
      <c r="GI75" s="50"/>
      <c r="GJ75" s="50"/>
      <c r="GK75" s="50"/>
      <c r="GL75" s="50"/>
      <c r="GM75" s="50"/>
      <c r="GN75" s="50"/>
      <c r="GO75" s="50"/>
      <c r="GP75" s="50"/>
      <c r="GQ75" s="50"/>
      <c r="GR75" s="50"/>
      <c r="GS75" s="50"/>
      <c r="GT75" s="50"/>
      <c r="GU75" s="50"/>
      <c r="GV75" s="50"/>
      <c r="GW75" s="50"/>
      <c r="GX75" s="50"/>
      <c r="GY75" s="50"/>
      <c r="GZ75" s="50"/>
      <c r="HA75" s="50"/>
      <c r="HB75" s="50"/>
      <c r="HC75" s="50"/>
      <c r="HD75" s="50"/>
      <c r="HE75" s="50"/>
      <c r="HF75" s="50"/>
      <c r="HG75" s="50"/>
      <c r="HH75" s="50"/>
      <c r="HI75" s="50"/>
      <c r="HJ75" s="50"/>
      <c r="HK75" s="50"/>
      <c r="HL75" s="50"/>
      <c r="HM75" s="50"/>
      <c r="HN75" s="50"/>
      <c r="HO75" s="50"/>
      <c r="HP75" s="50"/>
      <c r="HQ75" s="50"/>
      <c r="HR75" s="50"/>
      <c r="HS75" s="50"/>
      <c r="HT75" s="50"/>
      <c r="HU75" s="50"/>
      <c r="HV75" s="50"/>
      <c r="HW75" s="50"/>
      <c r="HX75" s="50"/>
      <c r="HY75" s="50"/>
      <c r="HZ75" s="50"/>
      <c r="IA75" s="50"/>
      <c r="IB75" s="50"/>
      <c r="IC75" s="50"/>
      <c r="ID75" s="50"/>
      <c r="IE75" s="50"/>
      <c r="IF75" s="50"/>
      <c r="IG75" s="50"/>
      <c r="IH75" s="50"/>
      <c r="II75" s="50"/>
      <c r="IJ75" s="50"/>
      <c r="IK75" s="50"/>
      <c r="IL75" s="50"/>
      <c r="IM75" s="50"/>
    </row>
    <row r="76" spans="2:247" x14ac:dyDescent="0.25">
      <c r="B76" s="83" t="s">
        <v>130</v>
      </c>
      <c r="C76" s="84"/>
      <c r="D76" s="84"/>
      <c r="E76" s="51">
        <f>S69</f>
        <v>1</v>
      </c>
      <c r="F76" s="76" t="str">
        <f>VLOOKUP(E76, GC, 2, FALSE)</f>
        <v>Very Tight</v>
      </c>
      <c r="G76" s="76"/>
      <c r="H76" s="76"/>
      <c r="I76" s="76"/>
      <c r="J76" s="76"/>
      <c r="K76" s="76"/>
      <c r="L76" s="76"/>
      <c r="M76" s="51"/>
      <c r="N76" s="84" t="s">
        <v>130</v>
      </c>
      <c r="O76" s="84"/>
      <c r="P76" s="84"/>
      <c r="Q76" s="51">
        <f>AF69</f>
        <v>1</v>
      </c>
      <c r="R76" s="76" t="str">
        <f>VLOOKUP(Q76, GC, 2, FALSE)</f>
        <v>Very Tight</v>
      </c>
      <c r="S76" s="76"/>
      <c r="T76" s="76"/>
      <c r="U76" s="76"/>
      <c r="V76" s="76"/>
      <c r="W76" s="76"/>
      <c r="X76" s="85"/>
      <c r="Y76" s="50"/>
      <c r="Z76" s="83" t="s">
        <v>130</v>
      </c>
      <c r="AA76" s="84"/>
      <c r="AB76" s="84"/>
      <c r="AC76" s="51">
        <f>CF69</f>
        <v>1</v>
      </c>
      <c r="AD76" s="76" t="str">
        <f>VLOOKUP(AC76, GC, 2, FALSE)</f>
        <v>Very Tight</v>
      </c>
      <c r="AE76" s="76"/>
      <c r="AF76" s="76"/>
      <c r="AG76" s="76"/>
      <c r="AH76" s="76"/>
      <c r="AI76" s="76"/>
      <c r="AJ76" s="76"/>
      <c r="AK76" s="51"/>
      <c r="AL76" s="84" t="s">
        <v>130</v>
      </c>
      <c r="AM76" s="84"/>
      <c r="AN76" s="84"/>
      <c r="AO76" s="51">
        <f>FS69</f>
        <v>1</v>
      </c>
      <c r="AP76" s="76" t="str">
        <f>VLOOKUP(AO76, GC, 2, FALSE)</f>
        <v>Very Tight</v>
      </c>
      <c r="AQ76" s="76"/>
      <c r="AR76" s="76"/>
      <c r="AS76" s="76"/>
      <c r="AT76" s="76"/>
      <c r="AU76" s="76"/>
      <c r="AV76" s="76"/>
      <c r="AW76" s="51"/>
      <c r="AX76" s="84" t="s">
        <v>130</v>
      </c>
      <c r="AY76" s="84"/>
      <c r="AZ76" s="84"/>
      <c r="BA76" s="51">
        <f>HF69</f>
        <v>1</v>
      </c>
      <c r="BB76" s="76" t="str">
        <f>VLOOKUP(BA76, GC, 2, FALSE)</f>
        <v>Very Tight</v>
      </c>
      <c r="BC76" s="76"/>
      <c r="BD76" s="76"/>
      <c r="BE76" s="76"/>
      <c r="BF76" s="76"/>
      <c r="BG76" s="76"/>
      <c r="BH76" s="85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  <c r="DS76" s="50"/>
      <c r="DT76" s="50"/>
      <c r="DU76" s="50"/>
      <c r="DV76" s="50"/>
      <c r="DW76" s="50"/>
      <c r="DX76" s="50"/>
      <c r="DY76" s="50"/>
      <c r="DZ76" s="50"/>
      <c r="EA76" s="50"/>
      <c r="EB76" s="50"/>
      <c r="EC76" s="50"/>
      <c r="ED76" s="50"/>
      <c r="EE76" s="50"/>
      <c r="EF76" s="50"/>
      <c r="EG76" s="50"/>
      <c r="EH76" s="50"/>
      <c r="EI76" s="50"/>
      <c r="EJ76" s="50"/>
      <c r="EK76" s="50"/>
      <c r="EL76" s="50"/>
      <c r="EM76" s="50"/>
      <c r="EN76" s="50"/>
      <c r="EO76" s="50"/>
      <c r="EP76" s="50"/>
      <c r="EQ76" s="50"/>
      <c r="ER76" s="50"/>
      <c r="ES76" s="50"/>
      <c r="ET76" s="50"/>
      <c r="EU76" s="50"/>
      <c r="EV76" s="50"/>
      <c r="EW76" s="50"/>
      <c r="EX76" s="50"/>
      <c r="EY76" s="50"/>
      <c r="EZ76" s="50"/>
      <c r="FA76" s="50"/>
      <c r="FB76" s="50"/>
      <c r="FC76" s="50"/>
      <c r="FD76" s="50"/>
      <c r="FE76" s="50"/>
      <c r="FF76" s="50"/>
      <c r="FG76" s="50"/>
      <c r="FH76" s="50"/>
      <c r="FI76" s="50"/>
      <c r="FJ76" s="50"/>
      <c r="FK76" s="50"/>
      <c r="FL76" s="50"/>
      <c r="FM76" s="50"/>
      <c r="FN76" s="50"/>
      <c r="FO76" s="50"/>
      <c r="FP76" s="50"/>
      <c r="FQ76" s="50"/>
      <c r="FR76" s="50"/>
      <c r="FS76" s="50"/>
      <c r="FT76" s="50"/>
      <c r="FU76" s="50"/>
      <c r="FV76" s="50"/>
      <c r="FW76" s="50"/>
      <c r="FX76" s="50"/>
      <c r="FY76" s="50"/>
      <c r="FZ76" s="50"/>
      <c r="GA76" s="50"/>
      <c r="GB76" s="50"/>
      <c r="GC76" s="50"/>
      <c r="GD76" s="50"/>
      <c r="GE76" s="50"/>
      <c r="GF76" s="50"/>
      <c r="GG76" s="50"/>
      <c r="GH76" s="50"/>
      <c r="GI76" s="50"/>
      <c r="GJ76" s="50"/>
      <c r="GK76" s="50"/>
      <c r="GL76" s="50"/>
      <c r="GM76" s="50"/>
      <c r="GN76" s="50"/>
      <c r="GO76" s="50"/>
      <c r="GP76" s="50"/>
      <c r="GQ76" s="50"/>
      <c r="GR76" s="50"/>
      <c r="GS76" s="50"/>
      <c r="GT76" s="50"/>
      <c r="GU76" s="50"/>
      <c r="GV76" s="50"/>
      <c r="GW76" s="50"/>
      <c r="GX76" s="50"/>
      <c r="GY76" s="50"/>
      <c r="GZ76" s="50"/>
      <c r="HA76" s="50"/>
      <c r="HB76" s="50"/>
      <c r="HC76" s="50"/>
      <c r="HD76" s="50"/>
      <c r="HE76" s="50"/>
      <c r="HF76" s="50"/>
      <c r="HG76" s="50"/>
      <c r="HH76" s="50"/>
      <c r="HI76" s="50"/>
      <c r="HJ76" s="50"/>
      <c r="HK76" s="50"/>
      <c r="HL76" s="50"/>
      <c r="HM76" s="50"/>
      <c r="HN76" s="50"/>
      <c r="HO76" s="50"/>
      <c r="HP76" s="50"/>
      <c r="HQ76" s="50"/>
      <c r="HR76" s="50"/>
      <c r="HS76" s="50"/>
      <c r="HT76" s="50"/>
      <c r="HU76" s="50"/>
      <c r="HV76" s="50"/>
      <c r="HW76" s="50"/>
      <c r="HX76" s="50"/>
      <c r="HY76" s="50"/>
      <c r="HZ76" s="50"/>
      <c r="IA76" s="50"/>
      <c r="IB76" s="50"/>
      <c r="IC76" s="50"/>
      <c r="ID76" s="50"/>
      <c r="IE76" s="50"/>
      <c r="IF76" s="50"/>
      <c r="IG76" s="50"/>
      <c r="IH76" s="50"/>
      <c r="II76" s="50"/>
      <c r="IJ76" s="50"/>
      <c r="IK76" s="50"/>
      <c r="IL76" s="50"/>
      <c r="IM76" s="50"/>
    </row>
    <row r="77" spans="2:247" x14ac:dyDescent="0.25">
      <c r="B77" s="83" t="s">
        <v>131</v>
      </c>
      <c r="C77" s="84"/>
      <c r="D77" s="84"/>
      <c r="E77" s="51">
        <f>T69</f>
        <v>3</v>
      </c>
      <c r="F77" s="76" t="str">
        <f>VLOOKUP(E77, PP, 2, FALSE)</f>
        <v>Normal</v>
      </c>
      <c r="G77" s="76"/>
      <c r="H77" s="76"/>
      <c r="I77" s="76"/>
      <c r="J77" s="76"/>
      <c r="K77" s="76"/>
      <c r="L77" s="76"/>
      <c r="M77" s="51"/>
      <c r="N77" s="84" t="s">
        <v>131</v>
      </c>
      <c r="O77" s="84"/>
      <c r="P77" s="84"/>
      <c r="Q77" s="51">
        <f>AG69</f>
        <v>3</v>
      </c>
      <c r="R77" s="76" t="str">
        <f>VLOOKUP(Q77, PP, 2, FALSE)</f>
        <v>Normal</v>
      </c>
      <c r="S77" s="76"/>
      <c r="T77" s="76"/>
      <c r="U77" s="76"/>
      <c r="V77" s="76"/>
      <c r="W77" s="76"/>
      <c r="X77" s="85"/>
      <c r="Y77" s="50"/>
      <c r="Z77" s="83" t="s">
        <v>131</v>
      </c>
      <c r="AA77" s="84"/>
      <c r="AB77" s="84"/>
      <c r="AC77" s="51">
        <f>CG69</f>
        <v>3</v>
      </c>
      <c r="AD77" s="76" t="str">
        <f>VLOOKUP(AC77, PP, 2, FALSE)</f>
        <v>Normal</v>
      </c>
      <c r="AE77" s="76"/>
      <c r="AF77" s="76"/>
      <c r="AG77" s="76"/>
      <c r="AH77" s="76"/>
      <c r="AI77" s="76"/>
      <c r="AJ77" s="76"/>
      <c r="AK77" s="51"/>
      <c r="AL77" s="84" t="s">
        <v>131</v>
      </c>
      <c r="AM77" s="84"/>
      <c r="AN77" s="84"/>
      <c r="AO77" s="51">
        <f>FT69</f>
        <v>3</v>
      </c>
      <c r="AP77" s="76" t="str">
        <f>VLOOKUP(AO77, PP, 2, FALSE)</f>
        <v>Normal</v>
      </c>
      <c r="AQ77" s="76"/>
      <c r="AR77" s="76"/>
      <c r="AS77" s="76"/>
      <c r="AT77" s="76"/>
      <c r="AU77" s="76"/>
      <c r="AV77" s="76"/>
      <c r="AW77" s="51"/>
      <c r="AX77" s="84" t="s">
        <v>131</v>
      </c>
      <c r="AY77" s="84"/>
      <c r="AZ77" s="84"/>
      <c r="BA77" s="51">
        <f>HG69</f>
        <v>3</v>
      </c>
      <c r="BB77" s="76" t="str">
        <f>VLOOKUP(BA77, PP, 2, FALSE)</f>
        <v>Normal</v>
      </c>
      <c r="BC77" s="76"/>
      <c r="BD77" s="76"/>
      <c r="BE77" s="76"/>
      <c r="BF77" s="76"/>
      <c r="BG77" s="76"/>
      <c r="BH77" s="85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  <c r="DU77" s="50"/>
      <c r="DV77" s="50"/>
      <c r="DW77" s="50"/>
      <c r="DX77" s="50"/>
      <c r="DY77" s="50"/>
      <c r="DZ77" s="50"/>
      <c r="EA77" s="50"/>
      <c r="EB77" s="50"/>
      <c r="EC77" s="50"/>
      <c r="ED77" s="50"/>
      <c r="EE77" s="50"/>
      <c r="EF77" s="50"/>
      <c r="EG77" s="50"/>
      <c r="EH77" s="50"/>
      <c r="EI77" s="50"/>
      <c r="EJ77" s="50"/>
      <c r="EK77" s="50"/>
      <c r="EL77" s="50"/>
      <c r="EM77" s="50"/>
      <c r="EN77" s="50"/>
      <c r="EO77" s="50"/>
      <c r="EP77" s="50"/>
      <c r="EQ77" s="50"/>
      <c r="ER77" s="50"/>
      <c r="ES77" s="50"/>
      <c r="ET77" s="50"/>
      <c r="EU77" s="50"/>
      <c r="EV77" s="50"/>
      <c r="EW77" s="50"/>
      <c r="EX77" s="50"/>
      <c r="EY77" s="50"/>
      <c r="EZ77" s="50"/>
      <c r="FA77" s="50"/>
      <c r="FB77" s="50"/>
      <c r="FC77" s="50"/>
      <c r="FD77" s="50"/>
      <c r="FE77" s="50"/>
      <c r="FF77" s="50"/>
      <c r="FG77" s="50"/>
      <c r="FH77" s="50"/>
      <c r="FI77" s="50"/>
      <c r="FJ77" s="50"/>
      <c r="FK77" s="50"/>
      <c r="FL77" s="50"/>
      <c r="FM77" s="50"/>
      <c r="FN77" s="50"/>
      <c r="FO77" s="50"/>
      <c r="FP77" s="50"/>
      <c r="FQ77" s="50"/>
      <c r="FR77" s="50"/>
      <c r="FS77" s="50"/>
      <c r="FT77" s="50"/>
      <c r="FU77" s="50"/>
      <c r="FV77" s="50"/>
      <c r="FW77" s="50"/>
      <c r="FX77" s="50"/>
      <c r="FY77" s="50"/>
      <c r="FZ77" s="50"/>
      <c r="GA77" s="50"/>
      <c r="GB77" s="50"/>
      <c r="GC77" s="50"/>
      <c r="GD77" s="50"/>
      <c r="GE77" s="50"/>
      <c r="GF77" s="50"/>
      <c r="GG77" s="50"/>
      <c r="GH77" s="50"/>
      <c r="GI77" s="50"/>
      <c r="GJ77" s="50"/>
      <c r="GK77" s="50"/>
      <c r="GL77" s="50"/>
      <c r="GM77" s="50"/>
      <c r="GN77" s="50"/>
      <c r="GO77" s="50"/>
      <c r="GP77" s="50"/>
      <c r="GQ77" s="50"/>
      <c r="GR77" s="50"/>
      <c r="GS77" s="50"/>
      <c r="GT77" s="50"/>
      <c r="GU77" s="50"/>
      <c r="GV77" s="50"/>
      <c r="GW77" s="50"/>
      <c r="GX77" s="50"/>
      <c r="GY77" s="50"/>
      <c r="GZ77" s="50"/>
      <c r="HA77" s="50"/>
      <c r="HB77" s="50"/>
      <c r="HC77" s="50"/>
      <c r="HD77" s="50"/>
      <c r="HE77" s="50"/>
      <c r="HF77" s="50"/>
      <c r="HG77" s="50"/>
      <c r="HH77" s="50"/>
      <c r="HI77" s="50"/>
      <c r="HJ77" s="50"/>
      <c r="HK77" s="50"/>
      <c r="HL77" s="50"/>
      <c r="HM77" s="50"/>
      <c r="HN77" s="50"/>
      <c r="HO77" s="50"/>
      <c r="HP77" s="50"/>
      <c r="HQ77" s="50"/>
      <c r="HR77" s="50"/>
      <c r="HS77" s="50"/>
      <c r="HT77" s="50"/>
      <c r="HU77" s="50"/>
      <c r="HV77" s="50"/>
      <c r="HW77" s="50"/>
      <c r="HX77" s="50"/>
      <c r="HY77" s="50"/>
      <c r="HZ77" s="50"/>
      <c r="IA77" s="50"/>
      <c r="IB77" s="50"/>
      <c r="IC77" s="50"/>
      <c r="ID77" s="50"/>
      <c r="IE77" s="50"/>
      <c r="IF77" s="50"/>
      <c r="IG77" s="50"/>
      <c r="IH77" s="50"/>
      <c r="II77" s="50"/>
      <c r="IJ77" s="50"/>
      <c r="IK77" s="50"/>
      <c r="IL77" s="50"/>
      <c r="IM77" s="50"/>
    </row>
    <row r="78" spans="2:247" x14ac:dyDescent="0.25">
      <c r="B78" s="83" t="s">
        <v>132</v>
      </c>
      <c r="C78" s="84"/>
      <c r="D78" s="84"/>
      <c r="E78" s="51">
        <f>U69</f>
        <v>1</v>
      </c>
      <c r="F78" s="76" t="str">
        <f>VLOOKUP(E78, Hit, 2, FALSE)</f>
        <v>Very Easy</v>
      </c>
      <c r="G78" s="76"/>
      <c r="H78" s="76"/>
      <c r="I78" s="76"/>
      <c r="J78" s="76"/>
      <c r="K78" s="76"/>
      <c r="L78" s="76"/>
      <c r="M78" s="51"/>
      <c r="N78" s="84" t="s">
        <v>132</v>
      </c>
      <c r="O78" s="84"/>
      <c r="P78" s="84"/>
      <c r="Q78" s="51">
        <f>AH69</f>
        <v>1</v>
      </c>
      <c r="R78" s="76" t="str">
        <f>VLOOKUP(Q78, Hit, 2, FALSE)</f>
        <v>Very Easy</v>
      </c>
      <c r="S78" s="76"/>
      <c r="T78" s="76"/>
      <c r="U78" s="76"/>
      <c r="V78" s="76"/>
      <c r="W78" s="76"/>
      <c r="X78" s="85"/>
      <c r="Y78" s="50"/>
      <c r="Z78" s="83" t="s">
        <v>132</v>
      </c>
      <c r="AA78" s="84"/>
      <c r="AB78" s="84"/>
      <c r="AC78" s="51">
        <f>CH69</f>
        <v>1</v>
      </c>
      <c r="AD78" s="76" t="str">
        <f>VLOOKUP(AC78, Hit, 2, FALSE)</f>
        <v>Very Easy</v>
      </c>
      <c r="AE78" s="76"/>
      <c r="AF78" s="76"/>
      <c r="AG78" s="76"/>
      <c r="AH78" s="76"/>
      <c r="AI78" s="76"/>
      <c r="AJ78" s="76"/>
      <c r="AK78" s="51"/>
      <c r="AL78" s="84" t="s">
        <v>132</v>
      </c>
      <c r="AM78" s="84"/>
      <c r="AN78" s="84"/>
      <c r="AO78" s="51">
        <f>FU69</f>
        <v>1</v>
      </c>
      <c r="AP78" s="76" t="str">
        <f>VLOOKUP(AO78, Hit, 2, FALSE)</f>
        <v>Very Easy</v>
      </c>
      <c r="AQ78" s="76"/>
      <c r="AR78" s="76"/>
      <c r="AS78" s="76"/>
      <c r="AT78" s="76"/>
      <c r="AU78" s="76"/>
      <c r="AV78" s="76"/>
      <c r="AW78" s="51"/>
      <c r="AX78" s="84" t="s">
        <v>132</v>
      </c>
      <c r="AY78" s="84"/>
      <c r="AZ78" s="84"/>
      <c r="BA78" s="51">
        <f>HH69</f>
        <v>1</v>
      </c>
      <c r="BB78" s="76" t="str">
        <f>VLOOKUP(BA78, Hit, 2, FALSE)</f>
        <v>Very Easy</v>
      </c>
      <c r="BC78" s="76"/>
      <c r="BD78" s="76"/>
      <c r="BE78" s="76"/>
      <c r="BF78" s="76"/>
      <c r="BG78" s="76"/>
      <c r="BH78" s="85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  <c r="DS78" s="50"/>
      <c r="DT78" s="50"/>
      <c r="DU78" s="50"/>
      <c r="DV78" s="50"/>
      <c r="DW78" s="50"/>
      <c r="DX78" s="50"/>
      <c r="DY78" s="50"/>
      <c r="DZ78" s="50"/>
      <c r="EA78" s="50"/>
      <c r="EB78" s="50"/>
      <c r="EC78" s="50"/>
      <c r="ED78" s="50"/>
      <c r="EE78" s="50"/>
      <c r="EF78" s="50"/>
      <c r="EG78" s="50"/>
      <c r="EH78" s="50"/>
      <c r="EI78" s="50"/>
      <c r="EJ78" s="50"/>
      <c r="EK78" s="50"/>
      <c r="EL78" s="50"/>
      <c r="EM78" s="50"/>
      <c r="EN78" s="50"/>
      <c r="EO78" s="50"/>
      <c r="EP78" s="50"/>
      <c r="EQ78" s="50"/>
      <c r="ER78" s="50"/>
      <c r="ES78" s="50"/>
      <c r="ET78" s="50"/>
      <c r="EU78" s="50"/>
      <c r="EV78" s="50"/>
      <c r="EW78" s="50"/>
      <c r="EX78" s="50"/>
      <c r="EY78" s="50"/>
      <c r="EZ78" s="50"/>
      <c r="FA78" s="50"/>
      <c r="FB78" s="50"/>
      <c r="FC78" s="50"/>
      <c r="FD78" s="50"/>
      <c r="FE78" s="50"/>
      <c r="FF78" s="50"/>
      <c r="FG78" s="50"/>
      <c r="FH78" s="50"/>
      <c r="FI78" s="50"/>
      <c r="FJ78" s="50"/>
      <c r="FK78" s="50"/>
      <c r="FL78" s="50"/>
      <c r="FM78" s="50"/>
      <c r="FN78" s="50"/>
      <c r="FO78" s="50"/>
      <c r="FP78" s="50"/>
      <c r="FQ78" s="50"/>
      <c r="FR78" s="50"/>
      <c r="FS78" s="50"/>
      <c r="FT78" s="50"/>
      <c r="FU78" s="50"/>
      <c r="FV78" s="50"/>
      <c r="FW78" s="50"/>
      <c r="FX78" s="50"/>
      <c r="FY78" s="50"/>
      <c r="FZ78" s="50"/>
      <c r="GA78" s="50"/>
      <c r="GB78" s="50"/>
      <c r="GC78" s="50"/>
      <c r="GD78" s="50"/>
      <c r="GE78" s="50"/>
      <c r="GF78" s="50"/>
      <c r="GG78" s="50"/>
      <c r="GH78" s="50"/>
      <c r="GI78" s="50"/>
      <c r="GJ78" s="50"/>
      <c r="GK78" s="50"/>
      <c r="GL78" s="50"/>
      <c r="GM78" s="50"/>
      <c r="GN78" s="50"/>
      <c r="GO78" s="50"/>
      <c r="GP78" s="50"/>
      <c r="GQ78" s="50"/>
      <c r="GR78" s="50"/>
      <c r="GS78" s="50"/>
      <c r="GT78" s="50"/>
      <c r="GU78" s="50"/>
      <c r="GV78" s="50"/>
      <c r="GW78" s="50"/>
      <c r="GX78" s="50"/>
      <c r="GY78" s="50"/>
      <c r="GZ78" s="50"/>
      <c r="HA78" s="50"/>
      <c r="HB78" s="50"/>
      <c r="HC78" s="50"/>
      <c r="HD78" s="50"/>
      <c r="HE78" s="50"/>
      <c r="HF78" s="50"/>
      <c r="HG78" s="50"/>
      <c r="HH78" s="50"/>
      <c r="HI78" s="50"/>
      <c r="HJ78" s="50"/>
      <c r="HK78" s="50"/>
      <c r="HL78" s="50"/>
      <c r="HM78" s="50"/>
      <c r="HN78" s="50"/>
      <c r="HO78" s="50"/>
      <c r="HP78" s="50"/>
      <c r="HQ78" s="50"/>
      <c r="HR78" s="50"/>
      <c r="HS78" s="50"/>
      <c r="HT78" s="50"/>
      <c r="HU78" s="50"/>
      <c r="HV78" s="50"/>
      <c r="HW78" s="50"/>
      <c r="HX78" s="50"/>
      <c r="HY78" s="50"/>
      <c r="HZ78" s="50"/>
      <c r="IA78" s="50"/>
      <c r="IB78" s="50"/>
      <c r="IC78" s="50"/>
      <c r="ID78" s="50"/>
      <c r="IE78" s="50"/>
      <c r="IF78" s="50"/>
      <c r="IG78" s="50"/>
      <c r="IH78" s="50"/>
      <c r="II78" s="50"/>
      <c r="IJ78" s="50"/>
      <c r="IK78" s="50"/>
      <c r="IL78" s="50"/>
      <c r="IM78" s="50"/>
    </row>
    <row r="79" spans="2:247" x14ac:dyDescent="0.25">
      <c r="B79" s="83" t="s">
        <v>133</v>
      </c>
      <c r="C79" s="84"/>
      <c r="D79" s="84"/>
      <c r="E79" s="51">
        <f>V69</f>
        <v>5</v>
      </c>
      <c r="F79" s="76" t="str">
        <f>VLOOKUP(E79, Tem, 2, FALSE)</f>
        <v>Very High</v>
      </c>
      <c r="G79" s="76"/>
      <c r="H79" s="76"/>
      <c r="I79" s="76"/>
      <c r="J79" s="76"/>
      <c r="K79" s="76"/>
      <c r="L79" s="76"/>
      <c r="M79" s="51"/>
      <c r="N79" s="84" t="s">
        <v>133</v>
      </c>
      <c r="O79" s="84"/>
      <c r="P79" s="84"/>
      <c r="Q79" s="51">
        <f>AI69</f>
        <v>4</v>
      </c>
      <c r="R79" s="76" t="str">
        <f>VLOOKUP(Q79, Tem, 2, FALSE)</f>
        <v>High</v>
      </c>
      <c r="S79" s="76"/>
      <c r="T79" s="76"/>
      <c r="U79" s="76"/>
      <c r="V79" s="76"/>
      <c r="W79" s="76"/>
      <c r="X79" s="85"/>
      <c r="Y79" s="50"/>
      <c r="Z79" s="83" t="s">
        <v>133</v>
      </c>
      <c r="AA79" s="84"/>
      <c r="AB79" s="84"/>
      <c r="AC79" s="51">
        <f>CI69</f>
        <v>5</v>
      </c>
      <c r="AD79" s="76" t="str">
        <f>VLOOKUP(AC79, Tem, 2, FALSE)</f>
        <v>Very High</v>
      </c>
      <c r="AE79" s="76"/>
      <c r="AF79" s="76"/>
      <c r="AG79" s="76"/>
      <c r="AH79" s="76"/>
      <c r="AI79" s="76"/>
      <c r="AJ79" s="76"/>
      <c r="AK79" s="51"/>
      <c r="AL79" s="84" t="s">
        <v>133</v>
      </c>
      <c r="AM79" s="84"/>
      <c r="AN79" s="84"/>
      <c r="AO79" s="51">
        <f>FV69</f>
        <v>5</v>
      </c>
      <c r="AP79" s="76" t="str">
        <f>VLOOKUP(AO79, Tem, 2, FALSE)</f>
        <v>Very High</v>
      </c>
      <c r="AQ79" s="76"/>
      <c r="AR79" s="76"/>
      <c r="AS79" s="76"/>
      <c r="AT79" s="76"/>
      <c r="AU79" s="76"/>
      <c r="AV79" s="76"/>
      <c r="AW79" s="51"/>
      <c r="AX79" s="84" t="s">
        <v>133</v>
      </c>
      <c r="AY79" s="84"/>
      <c r="AZ79" s="84"/>
      <c r="BA79" s="51">
        <f>HI69</f>
        <v>5</v>
      </c>
      <c r="BB79" s="76" t="str">
        <f>VLOOKUP(BA79, Tem, 2, FALSE)</f>
        <v>Very High</v>
      </c>
      <c r="BC79" s="76"/>
      <c r="BD79" s="76"/>
      <c r="BE79" s="76"/>
      <c r="BF79" s="76"/>
      <c r="BG79" s="76"/>
      <c r="BH79" s="85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  <c r="DS79" s="50"/>
      <c r="DT79" s="50"/>
      <c r="DU79" s="50"/>
      <c r="DV79" s="50"/>
      <c r="DW79" s="50"/>
      <c r="DX79" s="50"/>
      <c r="DY79" s="50"/>
      <c r="DZ79" s="50"/>
      <c r="EA79" s="50"/>
      <c r="EB79" s="50"/>
      <c r="EC79" s="50"/>
      <c r="ED79" s="50"/>
      <c r="EE79" s="50"/>
      <c r="EF79" s="50"/>
      <c r="EG79" s="50"/>
      <c r="EH79" s="50"/>
      <c r="EI79" s="50"/>
      <c r="EJ79" s="50"/>
      <c r="EK79" s="50"/>
      <c r="EL79" s="50"/>
      <c r="EM79" s="50"/>
      <c r="EN79" s="50"/>
      <c r="EO79" s="50"/>
      <c r="EP79" s="50"/>
      <c r="EQ79" s="50"/>
      <c r="ER79" s="50"/>
      <c r="ES79" s="50"/>
      <c r="ET79" s="50"/>
      <c r="EU79" s="50"/>
      <c r="EV79" s="50"/>
      <c r="EW79" s="50"/>
      <c r="EX79" s="50"/>
      <c r="EY79" s="50"/>
      <c r="EZ79" s="50"/>
      <c r="FA79" s="50"/>
      <c r="FB79" s="50"/>
      <c r="FC79" s="50"/>
      <c r="FD79" s="50"/>
      <c r="FE79" s="50"/>
      <c r="FF79" s="50"/>
      <c r="FG79" s="50"/>
      <c r="FH79" s="50"/>
      <c r="FI79" s="50"/>
      <c r="FJ79" s="50"/>
      <c r="FK79" s="50"/>
      <c r="FL79" s="50"/>
      <c r="FM79" s="50"/>
      <c r="FN79" s="50"/>
      <c r="FO79" s="50"/>
      <c r="FP79" s="50"/>
      <c r="FQ79" s="50"/>
      <c r="FR79" s="50"/>
      <c r="FS79" s="50"/>
      <c r="FT79" s="50"/>
      <c r="FU79" s="50"/>
      <c r="FV79" s="50"/>
      <c r="FW79" s="50"/>
      <c r="FX79" s="50"/>
      <c r="FY79" s="50"/>
      <c r="FZ79" s="50"/>
      <c r="GA79" s="50"/>
      <c r="GB79" s="50"/>
      <c r="GC79" s="50"/>
      <c r="GD79" s="50"/>
      <c r="GE79" s="50"/>
      <c r="GF79" s="50"/>
      <c r="GG79" s="50"/>
      <c r="GH79" s="50"/>
      <c r="GI79" s="50"/>
      <c r="GJ79" s="50"/>
      <c r="GK79" s="50"/>
      <c r="GL79" s="50"/>
      <c r="GM79" s="50"/>
      <c r="GN79" s="50"/>
      <c r="GO79" s="50"/>
      <c r="GP79" s="50"/>
      <c r="GQ79" s="50"/>
      <c r="GR79" s="50"/>
      <c r="GS79" s="50"/>
      <c r="GT79" s="50"/>
      <c r="GU79" s="50"/>
      <c r="GV79" s="50"/>
      <c r="GW79" s="50"/>
      <c r="GX79" s="50"/>
      <c r="GY79" s="50"/>
      <c r="GZ79" s="50"/>
      <c r="HA79" s="50"/>
      <c r="HB79" s="50"/>
      <c r="HC79" s="50"/>
      <c r="HD79" s="50"/>
      <c r="HE79" s="50"/>
      <c r="HF79" s="50"/>
      <c r="HG79" s="50"/>
      <c r="HH79" s="50"/>
      <c r="HI79" s="50"/>
      <c r="HJ79" s="50"/>
      <c r="HK79" s="50"/>
      <c r="HL79" s="50"/>
      <c r="HM79" s="50"/>
      <c r="HN79" s="50"/>
      <c r="HO79" s="50"/>
      <c r="HP79" s="50"/>
      <c r="HQ79" s="50"/>
      <c r="HR79" s="50"/>
      <c r="HS79" s="50"/>
      <c r="HT79" s="50"/>
      <c r="HU79" s="50"/>
      <c r="HV79" s="50"/>
      <c r="HW79" s="50"/>
      <c r="HX79" s="50"/>
      <c r="HY79" s="50"/>
      <c r="HZ79" s="50"/>
      <c r="IA79" s="50"/>
      <c r="IB79" s="50"/>
      <c r="IC79" s="50"/>
      <c r="ID79" s="50"/>
      <c r="IE79" s="50"/>
      <c r="IF79" s="50"/>
      <c r="IG79" s="50"/>
      <c r="IH79" s="50"/>
      <c r="II79" s="50"/>
      <c r="IJ79" s="50"/>
      <c r="IK79" s="50"/>
      <c r="IL79" s="50"/>
      <c r="IM79" s="50"/>
    </row>
    <row r="80" spans="2:247" x14ac:dyDescent="0.25">
      <c r="B80" s="83" t="s">
        <v>134</v>
      </c>
      <c r="C80" s="84"/>
      <c r="D80" s="84"/>
      <c r="E80" s="51">
        <f>W69</f>
        <v>4</v>
      </c>
      <c r="F80" s="76" t="str">
        <f>VLOOKUP(E80, Pas, 2, FALSE)</f>
        <v>Creative</v>
      </c>
      <c r="G80" s="76"/>
      <c r="H80" s="76"/>
      <c r="I80" s="76"/>
      <c r="J80" s="76"/>
      <c r="K80" s="76"/>
      <c r="L80" s="76"/>
      <c r="M80" s="51"/>
      <c r="N80" s="84" t="s">
        <v>134</v>
      </c>
      <c r="O80" s="84"/>
      <c r="P80" s="84"/>
      <c r="Q80" s="51">
        <f>AJ69</f>
        <v>4</v>
      </c>
      <c r="R80" s="76" t="str">
        <f>VLOOKUP(Q80, Pas, 2, FALSE)</f>
        <v>Creative</v>
      </c>
      <c r="S80" s="76"/>
      <c r="T80" s="76"/>
      <c r="U80" s="76"/>
      <c r="V80" s="76"/>
      <c r="W80" s="76"/>
      <c r="X80" s="85"/>
      <c r="Y80" s="50"/>
      <c r="Z80" s="83" t="s">
        <v>134</v>
      </c>
      <c r="AA80" s="84"/>
      <c r="AB80" s="84"/>
      <c r="AC80" s="51">
        <f>CJ69</f>
        <v>4</v>
      </c>
      <c r="AD80" s="76" t="str">
        <f>VLOOKUP(AC80, Pas, 2, FALSE)</f>
        <v>Creative</v>
      </c>
      <c r="AE80" s="76"/>
      <c r="AF80" s="76"/>
      <c r="AG80" s="76"/>
      <c r="AH80" s="76"/>
      <c r="AI80" s="76"/>
      <c r="AJ80" s="76"/>
      <c r="AK80" s="51"/>
      <c r="AL80" s="84" t="s">
        <v>134</v>
      </c>
      <c r="AM80" s="84"/>
      <c r="AN80" s="84"/>
      <c r="AO80" s="51">
        <f>FW69</f>
        <v>4</v>
      </c>
      <c r="AP80" s="76" t="str">
        <f>VLOOKUP(AO80, Pas, 2, FALSE)</f>
        <v>Creative</v>
      </c>
      <c r="AQ80" s="76"/>
      <c r="AR80" s="76"/>
      <c r="AS80" s="76"/>
      <c r="AT80" s="76"/>
      <c r="AU80" s="76"/>
      <c r="AV80" s="76"/>
      <c r="AW80" s="51"/>
      <c r="AX80" s="84" t="s">
        <v>134</v>
      </c>
      <c r="AY80" s="84"/>
      <c r="AZ80" s="84"/>
      <c r="BA80" s="51">
        <f>HJ69</f>
        <v>4</v>
      </c>
      <c r="BB80" s="76" t="str">
        <f>VLOOKUP(BA80, Pas, 2, FALSE)</f>
        <v>Creative</v>
      </c>
      <c r="BC80" s="76"/>
      <c r="BD80" s="76"/>
      <c r="BE80" s="76"/>
      <c r="BF80" s="76"/>
      <c r="BG80" s="76"/>
      <c r="BH80" s="85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  <c r="DJ80" s="50"/>
      <c r="DK80" s="50"/>
      <c r="DL80" s="50"/>
      <c r="DM80" s="50"/>
      <c r="DN80" s="50"/>
      <c r="DO80" s="50"/>
      <c r="DP80" s="50"/>
      <c r="DQ80" s="50"/>
      <c r="DR80" s="50"/>
      <c r="DS80" s="50"/>
      <c r="DT80" s="50"/>
      <c r="DU80" s="50"/>
      <c r="DV80" s="50"/>
      <c r="DW80" s="50"/>
      <c r="DX80" s="50"/>
      <c r="DY80" s="50"/>
      <c r="DZ80" s="50"/>
      <c r="EA80" s="50"/>
      <c r="EB80" s="50"/>
      <c r="EC80" s="50"/>
      <c r="ED80" s="50"/>
      <c r="EE80" s="50"/>
      <c r="EF80" s="50"/>
      <c r="EG80" s="50"/>
      <c r="EH80" s="50"/>
      <c r="EI80" s="50"/>
      <c r="EJ80" s="50"/>
      <c r="EK80" s="50"/>
      <c r="EL80" s="50"/>
      <c r="EM80" s="50"/>
      <c r="EN80" s="50"/>
      <c r="EO80" s="50"/>
      <c r="EP80" s="50"/>
      <c r="EQ80" s="50"/>
      <c r="ER80" s="50"/>
      <c r="ES80" s="50"/>
      <c r="ET80" s="50"/>
      <c r="EU80" s="50"/>
      <c r="EV80" s="50"/>
      <c r="EW80" s="50"/>
      <c r="EX80" s="50"/>
      <c r="EY80" s="50"/>
      <c r="EZ80" s="50"/>
      <c r="FA80" s="50"/>
      <c r="FB80" s="50"/>
      <c r="FC80" s="50"/>
      <c r="FD80" s="50"/>
      <c r="FE80" s="50"/>
      <c r="FF80" s="50"/>
      <c r="FG80" s="50"/>
      <c r="FH80" s="50"/>
      <c r="FI80" s="50"/>
      <c r="FJ80" s="50"/>
      <c r="FK80" s="50"/>
      <c r="FL80" s="50"/>
      <c r="FM80" s="50"/>
      <c r="FN80" s="50"/>
      <c r="FO80" s="50"/>
      <c r="FP80" s="50"/>
      <c r="FQ80" s="50"/>
      <c r="FR80" s="50"/>
      <c r="FS80" s="50"/>
      <c r="FT80" s="50"/>
      <c r="FU80" s="50"/>
      <c r="FV80" s="50"/>
      <c r="FW80" s="50"/>
      <c r="FX80" s="50"/>
      <c r="FY80" s="50"/>
      <c r="FZ80" s="50"/>
      <c r="GA80" s="50"/>
      <c r="GB80" s="50"/>
      <c r="GC80" s="50"/>
      <c r="GD80" s="50"/>
      <c r="GE80" s="50"/>
      <c r="GF80" s="50"/>
      <c r="GG80" s="50"/>
      <c r="GH80" s="50"/>
      <c r="GI80" s="50"/>
      <c r="GJ80" s="50"/>
      <c r="GK80" s="50"/>
      <c r="GL80" s="50"/>
      <c r="GM80" s="50"/>
      <c r="GN80" s="50"/>
      <c r="GO80" s="50"/>
      <c r="GP80" s="50"/>
      <c r="GQ80" s="50"/>
      <c r="GR80" s="50"/>
      <c r="GS80" s="50"/>
      <c r="GT80" s="50"/>
      <c r="GU80" s="50"/>
      <c r="GV80" s="50"/>
      <c r="GW80" s="50"/>
      <c r="GX80" s="50"/>
      <c r="GY80" s="50"/>
      <c r="GZ80" s="50"/>
      <c r="HA80" s="50"/>
      <c r="HB80" s="50"/>
      <c r="HC80" s="50"/>
      <c r="HD80" s="50"/>
      <c r="HE80" s="50"/>
      <c r="HF80" s="50"/>
      <c r="HG80" s="50"/>
      <c r="HH80" s="50"/>
      <c r="HI80" s="50"/>
      <c r="HJ80" s="50"/>
      <c r="HK80" s="50"/>
      <c r="HL80" s="50"/>
      <c r="HM80" s="50"/>
      <c r="HN80" s="50"/>
      <c r="HO80" s="50"/>
      <c r="HP80" s="50"/>
      <c r="HQ80" s="50"/>
      <c r="HR80" s="50"/>
      <c r="HS80" s="50"/>
      <c r="HT80" s="50"/>
      <c r="HU80" s="50"/>
      <c r="HV80" s="50"/>
      <c r="HW80" s="50"/>
      <c r="HX80" s="50"/>
      <c r="HY80" s="50"/>
      <c r="HZ80" s="50"/>
      <c r="IA80" s="50"/>
      <c r="IB80" s="50"/>
      <c r="IC80" s="50"/>
      <c r="ID80" s="50"/>
      <c r="IE80" s="50"/>
      <c r="IF80" s="50"/>
      <c r="IG80" s="50"/>
      <c r="IH80" s="50"/>
      <c r="II80" s="50"/>
      <c r="IJ80" s="50"/>
      <c r="IK80" s="50"/>
      <c r="IL80" s="50"/>
      <c r="IM80" s="50"/>
    </row>
    <row r="81" spans="2:247" x14ac:dyDescent="0.25">
      <c r="B81" s="83" t="s">
        <v>135</v>
      </c>
      <c r="C81" s="84"/>
      <c r="D81" s="84"/>
      <c r="E81" s="51">
        <f>X69</f>
        <v>3</v>
      </c>
      <c r="F81" s="76" t="str">
        <f>VLOOKUP(E81, Sht, 2, FALSE)</f>
        <v>Normal</v>
      </c>
      <c r="G81" s="76"/>
      <c r="H81" s="76"/>
      <c r="I81" s="76"/>
      <c r="J81" s="76"/>
      <c r="K81" s="76"/>
      <c r="L81" s="76"/>
      <c r="M81" s="51"/>
      <c r="N81" s="84" t="s">
        <v>135</v>
      </c>
      <c r="O81" s="84"/>
      <c r="P81" s="84"/>
      <c r="Q81" s="51">
        <f>AK69</f>
        <v>3</v>
      </c>
      <c r="R81" s="76" t="str">
        <f>VLOOKUP(Q81, Sht, 2, FALSE)</f>
        <v>Normal</v>
      </c>
      <c r="S81" s="76"/>
      <c r="T81" s="76"/>
      <c r="U81" s="76"/>
      <c r="V81" s="76"/>
      <c r="W81" s="76"/>
      <c r="X81" s="85"/>
      <c r="Y81" s="50"/>
      <c r="Z81" s="83" t="s">
        <v>135</v>
      </c>
      <c r="AA81" s="84"/>
      <c r="AB81" s="84"/>
      <c r="AC81" s="51">
        <f>CK69</f>
        <v>3</v>
      </c>
      <c r="AD81" s="76" t="str">
        <f>VLOOKUP(AC81, Sht, 2, FALSE)</f>
        <v>Normal</v>
      </c>
      <c r="AE81" s="76"/>
      <c r="AF81" s="76"/>
      <c r="AG81" s="76"/>
      <c r="AH81" s="76"/>
      <c r="AI81" s="76"/>
      <c r="AJ81" s="76"/>
      <c r="AK81" s="51"/>
      <c r="AL81" s="84" t="s">
        <v>135</v>
      </c>
      <c r="AM81" s="84"/>
      <c r="AN81" s="84"/>
      <c r="AO81" s="51">
        <f>FX69</f>
        <v>3</v>
      </c>
      <c r="AP81" s="76" t="str">
        <f>VLOOKUP(AO81, Sht, 2, FALSE)</f>
        <v>Normal</v>
      </c>
      <c r="AQ81" s="76"/>
      <c r="AR81" s="76"/>
      <c r="AS81" s="76"/>
      <c r="AT81" s="76"/>
      <c r="AU81" s="76"/>
      <c r="AV81" s="76"/>
      <c r="AW81" s="51"/>
      <c r="AX81" s="84" t="s">
        <v>135</v>
      </c>
      <c r="AY81" s="84"/>
      <c r="AZ81" s="84"/>
      <c r="BA81" s="51">
        <f>HK69</f>
        <v>4</v>
      </c>
      <c r="BB81" s="76" t="str">
        <f>VLOOKUP(BA81, Sht, 2, FALSE)</f>
        <v>Heavy</v>
      </c>
      <c r="BC81" s="76"/>
      <c r="BD81" s="76"/>
      <c r="BE81" s="76"/>
      <c r="BF81" s="76"/>
      <c r="BG81" s="76"/>
      <c r="BH81" s="85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0"/>
      <c r="DH81" s="50"/>
      <c r="DI81" s="50"/>
      <c r="DJ81" s="50"/>
      <c r="DK81" s="50"/>
      <c r="DL81" s="50"/>
      <c r="DM81" s="50"/>
      <c r="DN81" s="50"/>
      <c r="DO81" s="50"/>
      <c r="DP81" s="50"/>
      <c r="DQ81" s="50"/>
      <c r="DR81" s="50"/>
      <c r="DS81" s="50"/>
      <c r="DT81" s="50"/>
      <c r="DU81" s="50"/>
      <c r="DV81" s="50"/>
      <c r="DW81" s="50"/>
      <c r="DX81" s="50"/>
      <c r="DY81" s="50"/>
      <c r="DZ81" s="50"/>
      <c r="EA81" s="50"/>
      <c r="EB81" s="50"/>
      <c r="EC81" s="50"/>
      <c r="ED81" s="50"/>
      <c r="EE81" s="50"/>
      <c r="EF81" s="50"/>
      <c r="EG81" s="50"/>
      <c r="EH81" s="50"/>
      <c r="EI81" s="50"/>
      <c r="EJ81" s="50"/>
      <c r="EK81" s="50"/>
      <c r="EL81" s="50"/>
      <c r="EM81" s="50"/>
      <c r="EN81" s="50"/>
      <c r="EO81" s="50"/>
      <c r="EP81" s="50"/>
      <c r="EQ81" s="50"/>
      <c r="ER81" s="50"/>
      <c r="ES81" s="50"/>
      <c r="ET81" s="50"/>
      <c r="EU81" s="50"/>
      <c r="EV81" s="50"/>
      <c r="EW81" s="50"/>
      <c r="EX81" s="50"/>
      <c r="EY81" s="50"/>
      <c r="EZ81" s="50"/>
      <c r="FA81" s="50"/>
      <c r="FB81" s="50"/>
      <c r="FC81" s="50"/>
      <c r="FD81" s="50"/>
      <c r="FE81" s="50"/>
      <c r="FF81" s="50"/>
      <c r="FG81" s="50"/>
      <c r="FH81" s="50"/>
      <c r="FI81" s="50"/>
      <c r="FJ81" s="50"/>
      <c r="FK81" s="50"/>
      <c r="FL81" s="50"/>
      <c r="FM81" s="50"/>
      <c r="FN81" s="50"/>
      <c r="FO81" s="50"/>
      <c r="FP81" s="50"/>
      <c r="FQ81" s="50"/>
      <c r="FR81" s="50"/>
      <c r="FS81" s="50"/>
      <c r="FT81" s="50"/>
      <c r="FU81" s="50"/>
      <c r="FV81" s="50"/>
      <c r="FW81" s="50"/>
      <c r="FX81" s="50"/>
      <c r="FY81" s="50"/>
      <c r="FZ81" s="50"/>
      <c r="GA81" s="50"/>
      <c r="GB81" s="50"/>
      <c r="GC81" s="50"/>
      <c r="GD81" s="50"/>
      <c r="GE81" s="50"/>
      <c r="GF81" s="50"/>
      <c r="GG81" s="50"/>
      <c r="GH81" s="50"/>
      <c r="GI81" s="50"/>
      <c r="GJ81" s="50"/>
      <c r="GK81" s="50"/>
      <c r="GL81" s="50"/>
      <c r="GM81" s="50"/>
      <c r="GN81" s="50"/>
      <c r="GO81" s="50"/>
      <c r="GP81" s="50"/>
      <c r="GQ81" s="50"/>
      <c r="GR81" s="50"/>
      <c r="GS81" s="50"/>
      <c r="GT81" s="50"/>
      <c r="GU81" s="50"/>
      <c r="GV81" s="50"/>
      <c r="GW81" s="50"/>
      <c r="GX81" s="50"/>
      <c r="GY81" s="50"/>
      <c r="GZ81" s="50"/>
      <c r="HA81" s="50"/>
      <c r="HB81" s="50"/>
      <c r="HC81" s="50"/>
      <c r="HD81" s="50"/>
      <c r="HE81" s="50"/>
      <c r="HF81" s="50"/>
      <c r="HG81" s="50"/>
      <c r="HH81" s="50"/>
      <c r="HI81" s="50"/>
      <c r="HJ81" s="50"/>
      <c r="HK81" s="50"/>
      <c r="HL81" s="50"/>
      <c r="HM81" s="50"/>
      <c r="HN81" s="50"/>
      <c r="HO81" s="50"/>
      <c r="HP81" s="50"/>
      <c r="HQ81" s="50"/>
      <c r="HR81" s="50"/>
      <c r="HS81" s="50"/>
      <c r="HT81" s="50"/>
      <c r="HU81" s="50"/>
      <c r="HV81" s="50"/>
      <c r="HW81" s="50"/>
      <c r="HX81" s="50"/>
      <c r="HY81" s="50"/>
      <c r="HZ81" s="50"/>
      <c r="IA81" s="50"/>
      <c r="IB81" s="50"/>
      <c r="IC81" s="50"/>
      <c r="ID81" s="50"/>
      <c r="IE81" s="50"/>
      <c r="IF81" s="50"/>
      <c r="IG81" s="50"/>
      <c r="IH81" s="50"/>
      <c r="II81" s="50"/>
      <c r="IJ81" s="50"/>
      <c r="IK81" s="50"/>
      <c r="IL81" s="50"/>
      <c r="IM81" s="50"/>
    </row>
    <row r="82" spans="2:247" x14ac:dyDescent="0.25">
      <c r="B82" s="83" t="s">
        <v>136</v>
      </c>
      <c r="C82" s="84"/>
      <c r="D82" s="84"/>
      <c r="E82" s="51">
        <f>Y69</f>
        <v>1</v>
      </c>
      <c r="F82" s="76" t="str">
        <f>VLOOKUP(E82, DtP, 2, FALSE)</f>
        <v>Very Rarely</v>
      </c>
      <c r="G82" s="76"/>
      <c r="H82" s="76"/>
      <c r="I82" s="76"/>
      <c r="J82" s="76"/>
      <c r="K82" s="76"/>
      <c r="L82" s="76"/>
      <c r="M82" s="51"/>
      <c r="N82" s="84" t="s">
        <v>136</v>
      </c>
      <c r="O82" s="84"/>
      <c r="P82" s="84"/>
      <c r="Q82" s="51">
        <f>AL69</f>
        <v>1</v>
      </c>
      <c r="R82" s="76" t="str">
        <f>VLOOKUP(Q82, DtP, 2, FALSE)</f>
        <v>Very Rarely</v>
      </c>
      <c r="S82" s="76"/>
      <c r="T82" s="76"/>
      <c r="U82" s="76"/>
      <c r="V82" s="76"/>
      <c r="W82" s="76"/>
      <c r="X82" s="85"/>
      <c r="Y82" s="50"/>
      <c r="Z82" s="83" t="s">
        <v>136</v>
      </c>
      <c r="AA82" s="84"/>
      <c r="AB82" s="84"/>
      <c r="AC82" s="51">
        <f>CL69</f>
        <v>1</v>
      </c>
      <c r="AD82" s="76" t="str">
        <f>VLOOKUP(AC82, DtP, 2, FALSE)</f>
        <v>Very Rarely</v>
      </c>
      <c r="AE82" s="76"/>
      <c r="AF82" s="76"/>
      <c r="AG82" s="76"/>
      <c r="AH82" s="76"/>
      <c r="AI82" s="76"/>
      <c r="AJ82" s="76"/>
      <c r="AK82" s="51"/>
      <c r="AL82" s="84" t="s">
        <v>136</v>
      </c>
      <c r="AM82" s="84"/>
      <c r="AN82" s="84"/>
      <c r="AO82" s="51">
        <f>FY69</f>
        <v>1</v>
      </c>
      <c r="AP82" s="76" t="str">
        <f>VLOOKUP(AO82, DtP, 2, FALSE)</f>
        <v>Very Rarely</v>
      </c>
      <c r="AQ82" s="76"/>
      <c r="AR82" s="76"/>
      <c r="AS82" s="76"/>
      <c r="AT82" s="76"/>
      <c r="AU82" s="76"/>
      <c r="AV82" s="76"/>
      <c r="AW82" s="51"/>
      <c r="AX82" s="84" t="s">
        <v>136</v>
      </c>
      <c r="AY82" s="84"/>
      <c r="AZ82" s="84"/>
      <c r="BA82" s="51">
        <f>HL69</f>
        <v>1</v>
      </c>
      <c r="BB82" s="76" t="str">
        <f>VLOOKUP(BA82, DtP, 2, FALSE)</f>
        <v>Very Rarely</v>
      </c>
      <c r="BC82" s="76"/>
      <c r="BD82" s="76"/>
      <c r="BE82" s="76"/>
      <c r="BF82" s="76"/>
      <c r="BG82" s="76"/>
      <c r="BH82" s="85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  <c r="DK82" s="50"/>
      <c r="DL82" s="50"/>
      <c r="DM82" s="50"/>
      <c r="DN82" s="50"/>
      <c r="DO82" s="50"/>
      <c r="DP82" s="50"/>
      <c r="DQ82" s="50"/>
      <c r="DR82" s="50"/>
      <c r="DS82" s="50"/>
      <c r="DT82" s="50"/>
      <c r="DU82" s="50"/>
      <c r="DV82" s="50"/>
      <c r="DW82" s="50"/>
      <c r="DX82" s="50"/>
      <c r="DY82" s="50"/>
      <c r="DZ82" s="50"/>
      <c r="EA82" s="50"/>
      <c r="EB82" s="50"/>
      <c r="EC82" s="50"/>
      <c r="ED82" s="50"/>
      <c r="EE82" s="50"/>
      <c r="EF82" s="50"/>
      <c r="EG82" s="50"/>
      <c r="EH82" s="50"/>
      <c r="EI82" s="50"/>
      <c r="EJ82" s="50"/>
      <c r="EK82" s="50"/>
      <c r="EL82" s="50"/>
      <c r="EM82" s="50"/>
      <c r="EN82" s="50"/>
      <c r="EO82" s="50"/>
      <c r="EP82" s="50"/>
      <c r="EQ82" s="50"/>
      <c r="ER82" s="50"/>
      <c r="ES82" s="50"/>
      <c r="ET82" s="50"/>
      <c r="EU82" s="50"/>
      <c r="EV82" s="50"/>
      <c r="EW82" s="50"/>
      <c r="EX82" s="50"/>
      <c r="EY82" s="50"/>
      <c r="EZ82" s="50"/>
      <c r="FA82" s="50"/>
      <c r="FB82" s="50"/>
      <c r="FC82" s="50"/>
      <c r="FD82" s="50"/>
      <c r="FE82" s="50"/>
      <c r="FF82" s="50"/>
      <c r="FG82" s="50"/>
      <c r="FH82" s="50"/>
      <c r="FI82" s="50"/>
      <c r="FJ82" s="50"/>
      <c r="FK82" s="50"/>
      <c r="FL82" s="50"/>
      <c r="FM82" s="50"/>
      <c r="FN82" s="50"/>
      <c r="FO82" s="50"/>
      <c r="FP82" s="50"/>
      <c r="FQ82" s="50"/>
      <c r="FR82" s="50"/>
      <c r="FS82" s="50"/>
      <c r="FT82" s="50"/>
      <c r="FU82" s="50"/>
      <c r="FV82" s="50"/>
      <c r="FW82" s="50"/>
      <c r="FX82" s="50"/>
      <c r="FY82" s="50"/>
      <c r="FZ82" s="50"/>
      <c r="GA82" s="50"/>
      <c r="GB82" s="50"/>
      <c r="GC82" s="50"/>
      <c r="GD82" s="50"/>
      <c r="GE82" s="50"/>
      <c r="GF82" s="50"/>
      <c r="GG82" s="50"/>
      <c r="GH82" s="50"/>
      <c r="GI82" s="50"/>
      <c r="GJ82" s="50"/>
      <c r="GK82" s="50"/>
      <c r="GL82" s="50"/>
      <c r="GM82" s="50"/>
      <c r="GN82" s="50"/>
      <c r="GO82" s="50"/>
      <c r="GP82" s="50"/>
      <c r="GQ82" s="50"/>
      <c r="GR82" s="50"/>
      <c r="GS82" s="50"/>
      <c r="GT82" s="50"/>
      <c r="GU82" s="50"/>
      <c r="GV82" s="50"/>
      <c r="GW82" s="50"/>
      <c r="GX82" s="50"/>
      <c r="GY82" s="50"/>
      <c r="GZ82" s="50"/>
      <c r="HA82" s="50"/>
      <c r="HB82" s="50"/>
      <c r="HC82" s="50"/>
      <c r="HD82" s="50"/>
      <c r="HE82" s="50"/>
      <c r="HF82" s="50"/>
      <c r="HG82" s="50"/>
      <c r="HH82" s="50"/>
      <c r="HI82" s="50"/>
      <c r="HJ82" s="50"/>
      <c r="HK82" s="50"/>
      <c r="HL82" s="50"/>
      <c r="HM82" s="50"/>
      <c r="HN82" s="50"/>
      <c r="HO82" s="50"/>
      <c r="HP82" s="50"/>
      <c r="HQ82" s="50"/>
      <c r="HR82" s="50"/>
      <c r="HS82" s="50"/>
      <c r="HT82" s="50"/>
      <c r="HU82" s="50"/>
      <c r="HV82" s="50"/>
      <c r="HW82" s="50"/>
      <c r="HX82" s="50"/>
      <c r="HY82" s="50"/>
      <c r="HZ82" s="50"/>
      <c r="IA82" s="50"/>
      <c r="IB82" s="50"/>
      <c r="IC82" s="50"/>
      <c r="ID82" s="50"/>
      <c r="IE82" s="50"/>
      <c r="IF82" s="50"/>
      <c r="IG82" s="50"/>
      <c r="IH82" s="50"/>
      <c r="II82" s="50"/>
      <c r="IJ82" s="50"/>
      <c r="IK82" s="50"/>
      <c r="IL82" s="50"/>
      <c r="IM82" s="50"/>
    </row>
    <row r="83" spans="2:247" x14ac:dyDescent="0.25">
      <c r="B83" s="83" t="s">
        <v>137</v>
      </c>
      <c r="C83" s="84"/>
      <c r="D83" s="84"/>
      <c r="E83" s="51">
        <f>Z69</f>
        <v>0</v>
      </c>
      <c r="F83" s="76" t="str">
        <f>IF(E83=0, "Pass", "Shoot")</f>
        <v>Pass</v>
      </c>
      <c r="G83" s="76"/>
      <c r="H83" s="76"/>
      <c r="I83" s="76"/>
      <c r="J83" s="76"/>
      <c r="K83" s="76"/>
      <c r="L83" s="76"/>
      <c r="M83" s="51"/>
      <c r="N83" s="84" t="s">
        <v>137</v>
      </c>
      <c r="O83" s="84"/>
      <c r="P83" s="84"/>
      <c r="Q83" s="51">
        <f>AM69</f>
        <v>0</v>
      </c>
      <c r="R83" s="76" t="str">
        <f>IF(Q83=0, "Pass", "Shoot")</f>
        <v>Pass</v>
      </c>
      <c r="S83" s="76"/>
      <c r="T83" s="76"/>
      <c r="U83" s="76"/>
      <c r="V83" s="76"/>
      <c r="W83" s="76"/>
      <c r="X83" s="85"/>
      <c r="Y83" s="50"/>
      <c r="Z83" s="83" t="s">
        <v>137</v>
      </c>
      <c r="AA83" s="84"/>
      <c r="AB83" s="84"/>
      <c r="AC83" s="51">
        <f>CM69</f>
        <v>0</v>
      </c>
      <c r="AD83" s="76" t="str">
        <f>IF(AC83=0, "Pass", "Shoot")</f>
        <v>Pass</v>
      </c>
      <c r="AE83" s="76"/>
      <c r="AF83" s="76"/>
      <c r="AG83" s="76"/>
      <c r="AH83" s="76"/>
      <c r="AI83" s="76"/>
      <c r="AJ83" s="76"/>
      <c r="AK83" s="51"/>
      <c r="AL83" s="84" t="s">
        <v>137</v>
      </c>
      <c r="AM83" s="84"/>
      <c r="AN83" s="84"/>
      <c r="AO83" s="51">
        <f>FZ69</f>
        <v>0</v>
      </c>
      <c r="AP83" s="76" t="str">
        <f>IF(AO83=0, "Pass", "Shoot")</f>
        <v>Pass</v>
      </c>
      <c r="AQ83" s="76"/>
      <c r="AR83" s="76"/>
      <c r="AS83" s="76"/>
      <c r="AT83" s="76"/>
      <c r="AU83" s="76"/>
      <c r="AV83" s="76"/>
      <c r="AW83" s="51"/>
      <c r="AX83" s="84" t="s">
        <v>137</v>
      </c>
      <c r="AY83" s="84"/>
      <c r="AZ83" s="84"/>
      <c r="BA83" s="51">
        <f>HM69</f>
        <v>0</v>
      </c>
      <c r="BB83" s="76" t="str">
        <f>IF(BA83=0, "Pass", "Shoot")</f>
        <v>Pass</v>
      </c>
      <c r="BC83" s="76"/>
      <c r="BD83" s="76"/>
      <c r="BE83" s="76"/>
      <c r="BF83" s="76"/>
      <c r="BG83" s="76"/>
      <c r="BH83" s="85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 s="50"/>
      <c r="GL83" s="50"/>
      <c r="GM83" s="50"/>
      <c r="GN83" s="50"/>
      <c r="GO83" s="50"/>
      <c r="GP83" s="50"/>
      <c r="GQ83" s="50"/>
      <c r="GR83" s="50"/>
      <c r="GS83" s="50"/>
      <c r="GT83" s="50"/>
      <c r="GU83" s="50"/>
      <c r="GV83" s="50"/>
      <c r="GW83" s="50"/>
      <c r="GX83" s="50"/>
      <c r="GY83" s="50"/>
      <c r="GZ83" s="50"/>
      <c r="HA83" s="50"/>
      <c r="HB83" s="50"/>
      <c r="HC83" s="50"/>
      <c r="HD83" s="50"/>
      <c r="HE83" s="50"/>
      <c r="HF83" s="50"/>
      <c r="HG83" s="50"/>
      <c r="HH83" s="50"/>
      <c r="HI83" s="50"/>
      <c r="HJ83" s="50"/>
      <c r="HK83" s="50"/>
      <c r="HL83" s="50"/>
      <c r="HM83" s="50"/>
      <c r="HN83" s="50"/>
      <c r="HO83" s="50"/>
      <c r="HP83" s="50"/>
      <c r="HQ83" s="50"/>
      <c r="HR83" s="50"/>
      <c r="HS83" s="50"/>
      <c r="HT83" s="50"/>
      <c r="HU83" s="50"/>
      <c r="HV83" s="50"/>
      <c r="HW83" s="50"/>
      <c r="HX83" s="50"/>
      <c r="HY83" s="50"/>
      <c r="HZ83" s="50"/>
      <c r="IA83" s="50"/>
      <c r="IB83" s="50"/>
      <c r="IC83" s="50"/>
      <c r="ID83" s="50"/>
      <c r="IE83" s="50"/>
      <c r="IF83" s="50"/>
      <c r="IG83" s="50"/>
      <c r="IH83" s="50"/>
      <c r="II83" s="50"/>
      <c r="IJ83" s="50"/>
      <c r="IK83" s="50"/>
      <c r="IL83" s="50"/>
      <c r="IM83" s="50"/>
    </row>
    <row r="84" spans="2:247" x14ac:dyDescent="0.25">
      <c r="B84" s="83" t="s">
        <v>139</v>
      </c>
      <c r="C84" s="84"/>
      <c r="D84" s="84"/>
      <c r="E84" s="51">
        <f>AA69</f>
        <v>0</v>
      </c>
      <c r="F84" s="76" t="str">
        <f>IF(E84=0, "No", "Yes")</f>
        <v>No</v>
      </c>
      <c r="G84" s="76"/>
      <c r="H84" s="76"/>
      <c r="I84" s="76"/>
      <c r="J84" s="76"/>
      <c r="K84" s="76"/>
      <c r="L84" s="76"/>
      <c r="M84" s="51"/>
      <c r="N84" s="84" t="s">
        <v>139</v>
      </c>
      <c r="O84" s="84"/>
      <c r="P84" s="84"/>
      <c r="Q84" s="51">
        <f>AN69</f>
        <v>0</v>
      </c>
      <c r="R84" s="76" t="str">
        <f>IF(Q84=0, "No", "Yes")</f>
        <v>No</v>
      </c>
      <c r="S84" s="76"/>
      <c r="T84" s="76"/>
      <c r="U84" s="76"/>
      <c r="V84" s="76"/>
      <c r="W84" s="76"/>
      <c r="X84" s="85"/>
      <c r="Y84" s="50"/>
      <c r="Z84" s="83" t="s">
        <v>139</v>
      </c>
      <c r="AA84" s="84"/>
      <c r="AB84" s="84"/>
      <c r="AC84" s="51">
        <f>CN69</f>
        <v>0</v>
      </c>
      <c r="AD84" s="76" t="str">
        <f>IF(AC84=0, "No", "Yes")</f>
        <v>No</v>
      </c>
      <c r="AE84" s="76"/>
      <c r="AF84" s="76"/>
      <c r="AG84" s="76"/>
      <c r="AH84" s="76"/>
      <c r="AI84" s="76"/>
      <c r="AJ84" s="76"/>
      <c r="AK84" s="51"/>
      <c r="AL84" s="84" t="s">
        <v>139</v>
      </c>
      <c r="AM84" s="84"/>
      <c r="AN84" s="84"/>
      <c r="AO84" s="51">
        <f>GA69</f>
        <v>0</v>
      </c>
      <c r="AP84" s="76" t="str">
        <f>IF(AO84=0, "No", "Yes")</f>
        <v>No</v>
      </c>
      <c r="AQ84" s="76"/>
      <c r="AR84" s="76"/>
      <c r="AS84" s="76"/>
      <c r="AT84" s="76"/>
      <c r="AU84" s="76"/>
      <c r="AV84" s="76"/>
      <c r="AW84" s="51"/>
      <c r="AX84" s="84" t="s">
        <v>139</v>
      </c>
      <c r="AY84" s="84"/>
      <c r="AZ84" s="84"/>
      <c r="BA84" s="51">
        <f>HN69</f>
        <v>0</v>
      </c>
      <c r="BB84" s="76" t="str">
        <f>IF(BA84=0, "No", "Yes")</f>
        <v>No</v>
      </c>
      <c r="BC84" s="76"/>
      <c r="BD84" s="76"/>
      <c r="BE84" s="76"/>
      <c r="BF84" s="76"/>
      <c r="BG84" s="76"/>
      <c r="BH84" s="85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0"/>
      <c r="DH84" s="50"/>
      <c r="DI84" s="50"/>
      <c r="DJ84" s="50"/>
      <c r="DK84" s="50"/>
      <c r="DL84" s="50"/>
      <c r="DM84" s="50"/>
      <c r="DN84" s="50"/>
      <c r="DO84" s="50"/>
      <c r="DP84" s="50"/>
      <c r="DQ84" s="50"/>
      <c r="DR84" s="50"/>
      <c r="DS84" s="50"/>
      <c r="DT84" s="50"/>
      <c r="DU84" s="50"/>
      <c r="DV84" s="50"/>
      <c r="DW84" s="50"/>
      <c r="DX84" s="50"/>
      <c r="DY84" s="50"/>
      <c r="DZ84" s="50"/>
      <c r="EA84" s="50"/>
      <c r="EB84" s="50"/>
      <c r="EC84" s="50"/>
      <c r="ED84" s="50"/>
      <c r="EE84" s="50"/>
      <c r="EF84" s="50"/>
      <c r="EG84" s="50"/>
      <c r="EH84" s="50"/>
      <c r="EI84" s="50"/>
      <c r="EJ84" s="50"/>
      <c r="EK84" s="50"/>
      <c r="EL84" s="50"/>
      <c r="EM84" s="50"/>
      <c r="EN84" s="50"/>
      <c r="EO84" s="50"/>
      <c r="EP84" s="50"/>
      <c r="EQ84" s="50"/>
      <c r="ER84" s="50"/>
      <c r="ES84" s="50"/>
      <c r="ET84" s="50"/>
      <c r="EU84" s="50"/>
      <c r="EV84" s="50"/>
      <c r="EW84" s="50"/>
      <c r="EX84" s="50"/>
      <c r="EY84" s="50"/>
      <c r="EZ84" s="50"/>
      <c r="FA84" s="50"/>
      <c r="FB84" s="50"/>
      <c r="FC84" s="50"/>
      <c r="FD84" s="50"/>
      <c r="FE84" s="50"/>
      <c r="FF84" s="50"/>
      <c r="FG84" s="50"/>
      <c r="FH84" s="50"/>
      <c r="FI84" s="50"/>
      <c r="FJ84" s="50"/>
      <c r="FK84" s="50"/>
      <c r="FL84" s="50"/>
      <c r="FM84" s="50"/>
      <c r="FN84" s="50"/>
      <c r="FO84" s="50"/>
      <c r="FP84" s="50"/>
      <c r="FQ84" s="50"/>
      <c r="FR84" s="50"/>
      <c r="FS84" s="50"/>
      <c r="FT84" s="50"/>
      <c r="FU84" s="50"/>
      <c r="FV84" s="50"/>
      <c r="FW84" s="50"/>
      <c r="FX84" s="50"/>
      <c r="FY84" s="50"/>
      <c r="FZ84" s="50"/>
      <c r="GA84" s="50"/>
      <c r="GB84" s="50"/>
      <c r="GC84" s="50"/>
      <c r="GD84" s="50"/>
      <c r="GE84" s="50"/>
      <c r="GF84" s="50"/>
      <c r="GG84" s="50"/>
      <c r="GH84" s="50"/>
      <c r="GI84" s="50"/>
      <c r="GJ84" s="50"/>
      <c r="GK84" s="50"/>
      <c r="GL84" s="50"/>
      <c r="GM84" s="50"/>
      <c r="GN84" s="50"/>
      <c r="GO84" s="50"/>
      <c r="GP84" s="50"/>
      <c r="GQ84" s="50"/>
      <c r="GR84" s="50"/>
      <c r="GS84" s="50"/>
      <c r="GT84" s="50"/>
      <c r="GU84" s="50"/>
      <c r="GV84" s="50"/>
      <c r="GW84" s="50"/>
      <c r="GX84" s="50"/>
      <c r="GY84" s="50"/>
      <c r="GZ84" s="50"/>
      <c r="HA84" s="50"/>
      <c r="HB84" s="50"/>
      <c r="HC84" s="50"/>
      <c r="HD84" s="50"/>
      <c r="HE84" s="50"/>
      <c r="HF84" s="50"/>
      <c r="HG84" s="50"/>
      <c r="HH84" s="50"/>
      <c r="HI84" s="50"/>
      <c r="HJ84" s="50"/>
      <c r="HK84" s="50"/>
      <c r="HL84" s="50"/>
      <c r="HM84" s="50"/>
      <c r="HN84" s="50"/>
      <c r="HO84" s="50"/>
      <c r="HP84" s="50"/>
      <c r="HQ84" s="50"/>
      <c r="HR84" s="50"/>
      <c r="HS84" s="50"/>
      <c r="HT84" s="50"/>
      <c r="HU84" s="50"/>
      <c r="HV84" s="50"/>
      <c r="HW84" s="50"/>
      <c r="HX84" s="50"/>
      <c r="HY84" s="50"/>
      <c r="HZ84" s="50"/>
      <c r="IA84" s="50"/>
      <c r="IB84" s="50"/>
      <c r="IC84" s="50"/>
      <c r="ID84" s="50"/>
      <c r="IE84" s="50"/>
      <c r="IF84" s="50"/>
      <c r="IG84" s="50"/>
      <c r="IH84" s="50"/>
      <c r="II84" s="50"/>
      <c r="IJ84" s="50"/>
      <c r="IK84" s="50"/>
      <c r="IL84" s="50"/>
      <c r="IM84" s="50"/>
    </row>
    <row r="85" spans="2:247" ht="15.75" thickBot="1" x14ac:dyDescent="0.3">
      <c r="B85" s="79" t="s">
        <v>138</v>
      </c>
      <c r="C85" s="80"/>
      <c r="D85" s="80"/>
      <c r="E85" s="53">
        <f>AB69</f>
        <v>0</v>
      </c>
      <c r="F85" s="81" t="str">
        <f>IF(E85=0, "No", "Yes")</f>
        <v>No</v>
      </c>
      <c r="G85" s="81"/>
      <c r="H85" s="81"/>
      <c r="I85" s="81"/>
      <c r="J85" s="81"/>
      <c r="K85" s="81"/>
      <c r="L85" s="81"/>
      <c r="M85" s="53"/>
      <c r="N85" s="80" t="s">
        <v>138</v>
      </c>
      <c r="O85" s="80"/>
      <c r="P85" s="80"/>
      <c r="Q85" s="53">
        <f>AO69</f>
        <v>0</v>
      </c>
      <c r="R85" s="81" t="str">
        <f>IF(Q85=0, "No", "Yes")</f>
        <v>No</v>
      </c>
      <c r="S85" s="81"/>
      <c r="T85" s="81"/>
      <c r="U85" s="81"/>
      <c r="V85" s="81"/>
      <c r="W85" s="81"/>
      <c r="X85" s="82"/>
      <c r="Y85" s="50"/>
      <c r="Z85" s="79" t="s">
        <v>138</v>
      </c>
      <c r="AA85" s="80"/>
      <c r="AB85" s="80"/>
      <c r="AC85" s="53">
        <f>CO69</f>
        <v>0</v>
      </c>
      <c r="AD85" s="81" t="str">
        <f>IF(AC85=0, "No", "Yes")</f>
        <v>No</v>
      </c>
      <c r="AE85" s="81"/>
      <c r="AF85" s="81"/>
      <c r="AG85" s="81"/>
      <c r="AH85" s="81"/>
      <c r="AI85" s="81"/>
      <c r="AJ85" s="81"/>
      <c r="AK85" s="53"/>
      <c r="AL85" s="80" t="s">
        <v>138</v>
      </c>
      <c r="AM85" s="80"/>
      <c r="AN85" s="80"/>
      <c r="AO85" s="53">
        <f>GB69</f>
        <v>0</v>
      </c>
      <c r="AP85" s="81" t="str">
        <f>IF(AO85=0, "No", "Yes")</f>
        <v>No</v>
      </c>
      <c r="AQ85" s="81"/>
      <c r="AR85" s="81"/>
      <c r="AS85" s="81"/>
      <c r="AT85" s="81"/>
      <c r="AU85" s="81"/>
      <c r="AV85" s="81"/>
      <c r="AW85" s="53"/>
      <c r="AX85" s="80" t="s">
        <v>138</v>
      </c>
      <c r="AY85" s="80"/>
      <c r="AZ85" s="80"/>
      <c r="BA85" s="53">
        <f>HO69</f>
        <v>1</v>
      </c>
      <c r="BB85" s="81" t="str">
        <f>IF(BA85=0, "No", "Yes")</f>
        <v>Yes</v>
      </c>
      <c r="BC85" s="81"/>
      <c r="BD85" s="81"/>
      <c r="BE85" s="81"/>
      <c r="BF85" s="81"/>
      <c r="BG85" s="81"/>
      <c r="BH85" s="82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/>
      <c r="DM85" s="50"/>
      <c r="DN85" s="50"/>
      <c r="DO85" s="50"/>
      <c r="DP85" s="50"/>
      <c r="DQ85" s="50"/>
      <c r="DR85" s="50"/>
      <c r="DS85" s="50"/>
      <c r="DT85" s="50"/>
      <c r="DU85" s="50"/>
      <c r="DV85" s="50"/>
      <c r="DW85" s="50"/>
      <c r="DX85" s="50"/>
      <c r="DY85" s="50"/>
      <c r="DZ85" s="50"/>
      <c r="EA85" s="50"/>
      <c r="EB85" s="50"/>
      <c r="EC85" s="50"/>
      <c r="ED85" s="50"/>
      <c r="EE85" s="50"/>
      <c r="EF85" s="50"/>
      <c r="EG85" s="50"/>
      <c r="EH85" s="50"/>
      <c r="EI85" s="50"/>
      <c r="EJ85" s="50"/>
      <c r="EK85" s="50"/>
      <c r="EL85" s="50"/>
      <c r="EM85" s="50"/>
      <c r="EN85" s="50"/>
      <c r="EO85" s="50"/>
      <c r="EP85" s="50"/>
      <c r="EQ85" s="50"/>
      <c r="ER85" s="50"/>
      <c r="ES85" s="50"/>
      <c r="ET85" s="50"/>
      <c r="EU85" s="50"/>
      <c r="EV85" s="50"/>
      <c r="EW85" s="50"/>
      <c r="EX85" s="50"/>
      <c r="EY85" s="50"/>
      <c r="EZ85" s="50"/>
      <c r="FA85" s="50"/>
      <c r="FB85" s="50"/>
      <c r="FC85" s="50"/>
      <c r="FD85" s="50"/>
      <c r="FE85" s="50"/>
      <c r="FF85" s="50"/>
      <c r="FG85" s="50"/>
      <c r="FH85" s="50"/>
      <c r="FI85" s="50"/>
      <c r="FJ85" s="50"/>
      <c r="FK85" s="50"/>
      <c r="FL85" s="50"/>
      <c r="FM85" s="50"/>
      <c r="FN85" s="50"/>
      <c r="FO85" s="50"/>
      <c r="FP85" s="50"/>
      <c r="FQ85" s="50"/>
      <c r="FR85" s="50"/>
      <c r="FS85" s="50"/>
      <c r="FT85" s="50"/>
      <c r="FU85" s="50"/>
      <c r="FV85" s="50"/>
      <c r="FW85" s="50"/>
      <c r="FX85" s="50"/>
      <c r="FY85" s="50"/>
      <c r="FZ85" s="50"/>
      <c r="GA85" s="50"/>
      <c r="GB85" s="50"/>
      <c r="GC85" s="50"/>
      <c r="GD85" s="50"/>
      <c r="GE85" s="50"/>
      <c r="GF85" s="50"/>
      <c r="GG85" s="50"/>
      <c r="GH85" s="50"/>
      <c r="GI85" s="50"/>
      <c r="GJ85" s="50"/>
      <c r="GK85" s="50"/>
      <c r="GL85" s="50"/>
      <c r="GM85" s="50"/>
      <c r="GN85" s="50"/>
      <c r="GO85" s="50"/>
      <c r="GP85" s="50"/>
      <c r="GQ85" s="50"/>
      <c r="GR85" s="50"/>
      <c r="GS85" s="50"/>
      <c r="GT85" s="50"/>
      <c r="GU85" s="50"/>
      <c r="GV85" s="50"/>
      <c r="GW85" s="50"/>
      <c r="GX85" s="50"/>
      <c r="GY85" s="50"/>
      <c r="GZ85" s="50"/>
      <c r="HA85" s="50"/>
      <c r="HB85" s="50"/>
      <c r="HC85" s="50"/>
      <c r="HD85" s="50"/>
      <c r="HE85" s="50"/>
      <c r="HF85" s="50"/>
      <c r="HG85" s="50"/>
      <c r="HH85" s="50"/>
      <c r="HI85" s="50"/>
      <c r="HJ85" s="50"/>
      <c r="HK85" s="50"/>
      <c r="HL85" s="50"/>
      <c r="HM85" s="50"/>
      <c r="HN85" s="50"/>
      <c r="HO85" s="50"/>
      <c r="HP85" s="50"/>
      <c r="HQ85" s="50"/>
      <c r="HR85" s="50"/>
      <c r="HS85" s="50"/>
      <c r="HT85" s="50"/>
      <c r="HU85" s="50"/>
      <c r="HV85" s="50"/>
      <c r="HW85" s="50"/>
      <c r="HX85" s="50"/>
      <c r="HY85" s="50"/>
      <c r="HZ85" s="50"/>
      <c r="IA85" s="50"/>
      <c r="IB85" s="50"/>
      <c r="IC85" s="50"/>
      <c r="ID85" s="50"/>
      <c r="IE85" s="50"/>
      <c r="IF85" s="50"/>
      <c r="IG85" s="50"/>
      <c r="IH85" s="50"/>
      <c r="II85" s="50"/>
      <c r="IJ85" s="50"/>
      <c r="IK85" s="50"/>
      <c r="IL85" s="50"/>
      <c r="IM85" s="50"/>
    </row>
    <row r="86" spans="2:247" ht="15.75" thickBot="1" x14ac:dyDescent="0.3">
      <c r="B86" s="28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  <c r="Y86" s="50"/>
      <c r="Z86" s="28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2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/>
      <c r="DH86" s="50"/>
      <c r="DI86" s="50"/>
      <c r="DJ86" s="50"/>
      <c r="DK86" s="50"/>
      <c r="DL86" s="50"/>
      <c r="DM86" s="50"/>
      <c r="DN86" s="50"/>
      <c r="DO86" s="50"/>
      <c r="DP86" s="50"/>
      <c r="DQ86" s="50"/>
      <c r="DR86" s="50"/>
      <c r="DS86" s="50"/>
      <c r="DT86" s="50"/>
      <c r="DU86" s="50"/>
      <c r="DV86" s="50"/>
      <c r="DW86" s="50"/>
      <c r="DX86" s="50"/>
      <c r="DY86" s="50"/>
      <c r="DZ86" s="50"/>
      <c r="EA86" s="50"/>
      <c r="EB86" s="50"/>
      <c r="EC86" s="50"/>
      <c r="ED86" s="50"/>
      <c r="EE86" s="50"/>
      <c r="EF86" s="50"/>
      <c r="EG86" s="50"/>
      <c r="EH86" s="50"/>
      <c r="EI86" s="50"/>
      <c r="EJ86" s="50"/>
      <c r="EK86" s="50"/>
      <c r="EL86" s="50"/>
      <c r="EM86" s="50"/>
      <c r="EN86" s="50"/>
      <c r="EO86" s="50"/>
      <c r="EP86" s="50"/>
      <c r="EQ86" s="50"/>
      <c r="ER86" s="50"/>
      <c r="ES86" s="50"/>
      <c r="ET86" s="50"/>
      <c r="EU86" s="50"/>
      <c r="EV86" s="50"/>
      <c r="EW86" s="50"/>
      <c r="EX86" s="50"/>
      <c r="EY86" s="50"/>
      <c r="EZ86" s="50"/>
      <c r="FA86" s="50"/>
      <c r="FB86" s="50"/>
      <c r="FC86" s="50"/>
      <c r="FD86" s="50"/>
      <c r="FE86" s="50"/>
      <c r="FF86" s="50"/>
      <c r="FG86" s="50"/>
      <c r="FH86" s="50"/>
      <c r="FI86" s="50"/>
      <c r="FJ86" s="50"/>
      <c r="FK86" s="50"/>
      <c r="FL86" s="50"/>
      <c r="FM86" s="50"/>
      <c r="FN86" s="50"/>
      <c r="FO86" s="50"/>
      <c r="FP86" s="50"/>
      <c r="FQ86" s="50"/>
      <c r="FR86" s="50"/>
      <c r="FS86" s="50"/>
      <c r="FT86" s="50"/>
      <c r="FU86" s="50"/>
      <c r="FV86" s="50"/>
      <c r="FW86" s="50"/>
      <c r="FX86" s="50"/>
      <c r="FY86" s="50"/>
      <c r="FZ86" s="50"/>
      <c r="GA86" s="50"/>
      <c r="GB86" s="50"/>
      <c r="GC86" s="50"/>
      <c r="GD86" s="50"/>
      <c r="GE86" s="50"/>
      <c r="GF86" s="50"/>
      <c r="GG86" s="50"/>
      <c r="GH86" s="50"/>
      <c r="GI86" s="50"/>
      <c r="GJ86" s="50"/>
      <c r="GK86" s="50"/>
      <c r="GL86" s="50"/>
      <c r="GM86" s="50"/>
      <c r="GN86" s="50"/>
      <c r="GO86" s="50"/>
      <c r="GP86" s="50"/>
      <c r="GQ86" s="50"/>
      <c r="GR86" s="50"/>
      <c r="GS86" s="50"/>
      <c r="GT86" s="50"/>
      <c r="GU86" s="50"/>
      <c r="GV86" s="50"/>
      <c r="GW86" s="50"/>
      <c r="GX86" s="50"/>
      <c r="GY86" s="50"/>
      <c r="GZ86" s="50"/>
      <c r="HA86" s="50"/>
      <c r="HB86" s="50"/>
      <c r="HC86" s="50"/>
      <c r="HD86" s="50"/>
      <c r="HE86" s="50"/>
      <c r="HF86" s="50"/>
      <c r="HG86" s="50"/>
      <c r="HH86" s="50"/>
      <c r="HI86" s="50"/>
      <c r="HJ86" s="50"/>
      <c r="HK86" s="50"/>
      <c r="HL86" s="50"/>
      <c r="HM86" s="50"/>
      <c r="HN86" s="50"/>
      <c r="HO86" s="50"/>
      <c r="HP86" s="50"/>
      <c r="HQ86" s="50"/>
      <c r="HR86" s="50"/>
      <c r="HS86" s="50"/>
      <c r="HT86" s="50"/>
      <c r="HU86" s="50"/>
      <c r="HV86" s="50"/>
      <c r="HW86" s="50"/>
      <c r="HX86" s="50"/>
      <c r="HY86" s="50"/>
      <c r="HZ86" s="50"/>
      <c r="IA86" s="50"/>
      <c r="IB86" s="50"/>
      <c r="IC86" s="50"/>
      <c r="ID86" s="50"/>
      <c r="IE86" s="50"/>
      <c r="IF86" s="50"/>
      <c r="IG86" s="50"/>
      <c r="IH86" s="50"/>
      <c r="II86" s="50"/>
      <c r="IJ86" s="50"/>
      <c r="IK86" s="50"/>
      <c r="IL86" s="50"/>
      <c r="IM86" s="50"/>
    </row>
    <row r="87" spans="2:247" x14ac:dyDescent="0.25">
      <c r="B87" s="86" t="s">
        <v>60</v>
      </c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30"/>
      <c r="N87" s="87" t="s">
        <v>63</v>
      </c>
      <c r="O87" s="87"/>
      <c r="P87" s="87"/>
      <c r="Q87" s="87"/>
      <c r="R87" s="87"/>
      <c r="S87" s="87"/>
      <c r="T87" s="87"/>
      <c r="U87" s="87"/>
      <c r="V87" s="87"/>
      <c r="W87" s="87"/>
      <c r="X87" s="88"/>
      <c r="Y87" s="50"/>
      <c r="Z87" s="86" t="s">
        <v>68</v>
      </c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30"/>
      <c r="AL87" s="87" t="s">
        <v>70</v>
      </c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30"/>
      <c r="AX87" s="87" t="s">
        <v>77</v>
      </c>
      <c r="AY87" s="87"/>
      <c r="AZ87" s="87"/>
      <c r="BA87" s="87"/>
      <c r="BB87" s="87"/>
      <c r="BC87" s="87"/>
      <c r="BD87" s="87"/>
      <c r="BE87" s="87"/>
      <c r="BF87" s="87"/>
      <c r="BG87" s="87"/>
      <c r="BH87" s="88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0"/>
      <c r="DH87" s="50"/>
      <c r="DI87" s="50"/>
      <c r="DJ87" s="50"/>
      <c r="DK87" s="50"/>
      <c r="DL87" s="50"/>
      <c r="DM87" s="50"/>
      <c r="DN87" s="50"/>
      <c r="DO87" s="50"/>
      <c r="DP87" s="50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50"/>
      <c r="EC87" s="50"/>
      <c r="ED87" s="50"/>
      <c r="EE87" s="50"/>
      <c r="EF87" s="50"/>
      <c r="EG87" s="50"/>
      <c r="EH87" s="50"/>
      <c r="EI87" s="50"/>
      <c r="EJ87" s="50"/>
      <c r="EK87" s="50"/>
      <c r="EL87" s="50"/>
      <c r="EM87" s="50"/>
      <c r="EN87" s="50"/>
      <c r="EO87" s="50"/>
      <c r="EP87" s="50"/>
      <c r="EQ87" s="50"/>
      <c r="ER87" s="50"/>
      <c r="ES87" s="50"/>
      <c r="ET87" s="50"/>
      <c r="EU87" s="50"/>
      <c r="EV87" s="50"/>
      <c r="EW87" s="50"/>
      <c r="EX87" s="50"/>
      <c r="EY87" s="50"/>
      <c r="EZ87" s="50"/>
      <c r="FA87" s="50"/>
      <c r="FB87" s="50"/>
      <c r="FC87" s="50"/>
      <c r="FD87" s="50"/>
      <c r="FE87" s="50"/>
      <c r="FF87" s="50"/>
      <c r="FG87" s="50"/>
      <c r="FH87" s="50"/>
      <c r="FI87" s="50"/>
      <c r="FJ87" s="50"/>
      <c r="FK87" s="50"/>
      <c r="FL87" s="50"/>
      <c r="FM87" s="50"/>
      <c r="FN87" s="50"/>
      <c r="FO87" s="50"/>
      <c r="FP87" s="50"/>
      <c r="FQ87" s="50"/>
      <c r="FR87" s="50"/>
      <c r="FS87" s="50"/>
      <c r="FT87" s="50"/>
      <c r="FU87" s="50"/>
      <c r="FV87" s="50"/>
      <c r="FW87" s="50"/>
      <c r="FX87" s="50"/>
      <c r="FY87" s="50"/>
      <c r="FZ87" s="50"/>
      <c r="GA87" s="50"/>
      <c r="GB87" s="50"/>
      <c r="GC87" s="50"/>
      <c r="GD87" s="50"/>
      <c r="GE87" s="50"/>
      <c r="GF87" s="50"/>
      <c r="GG87" s="50"/>
      <c r="GH87" s="50"/>
      <c r="GI87" s="50"/>
      <c r="GJ87" s="50"/>
      <c r="GK87" s="50"/>
      <c r="GL87" s="50"/>
      <c r="GM87" s="50"/>
      <c r="GN87" s="50"/>
      <c r="GO87" s="50"/>
      <c r="GP87" s="50"/>
      <c r="GQ87" s="50"/>
      <c r="GR87" s="50"/>
      <c r="GS87" s="50"/>
      <c r="GT87" s="50"/>
      <c r="GU87" s="50"/>
      <c r="GV87" s="50"/>
      <c r="GW87" s="50"/>
      <c r="GX87" s="50"/>
      <c r="GY87" s="50"/>
      <c r="GZ87" s="50"/>
      <c r="HA87" s="50"/>
      <c r="HB87" s="50"/>
      <c r="HC87" s="50"/>
      <c r="HD87" s="50"/>
      <c r="HE87" s="50"/>
      <c r="HF87" s="50"/>
      <c r="HG87" s="50"/>
      <c r="HH87" s="50"/>
      <c r="HI87" s="50"/>
      <c r="HJ87" s="50"/>
      <c r="HK87" s="50"/>
      <c r="HL87" s="50"/>
      <c r="HM87" s="50"/>
      <c r="HN87" s="50"/>
      <c r="HO87" s="50"/>
      <c r="HP87" s="50"/>
      <c r="HQ87" s="50"/>
      <c r="HR87" s="50"/>
      <c r="HS87" s="50"/>
      <c r="HT87" s="50"/>
      <c r="HU87" s="50"/>
      <c r="HV87" s="50"/>
      <c r="HW87" s="50"/>
      <c r="HX87" s="50"/>
      <c r="HY87" s="50"/>
      <c r="HZ87" s="50"/>
      <c r="IA87" s="50"/>
      <c r="IB87" s="50"/>
      <c r="IC87" s="50"/>
      <c r="ID87" s="50"/>
      <c r="IE87" s="50"/>
      <c r="IF87" s="50"/>
      <c r="IG87" s="50"/>
      <c r="IH87" s="50"/>
      <c r="II87" s="50"/>
      <c r="IJ87" s="50"/>
      <c r="IK87" s="50"/>
      <c r="IL87" s="50"/>
      <c r="IM87" s="50"/>
    </row>
    <row r="88" spans="2:247" x14ac:dyDescent="0.25">
      <c r="B88" s="83" t="s">
        <v>127</v>
      </c>
      <c r="C88" s="84"/>
      <c r="D88" s="84"/>
      <c r="E88" s="51">
        <f>C69</f>
        <v>5</v>
      </c>
      <c r="F88" s="76" t="str">
        <f>VLOOKUP(E88, Men, 2, FALSE)</f>
        <v>Very Offensive</v>
      </c>
      <c r="G88" s="76"/>
      <c r="H88" s="76"/>
      <c r="I88" s="76"/>
      <c r="J88" s="76"/>
      <c r="K88" s="76"/>
      <c r="L88" s="76"/>
      <c r="M88" s="51"/>
      <c r="N88" s="84" t="s">
        <v>127</v>
      </c>
      <c r="O88" s="84"/>
      <c r="P88" s="84"/>
      <c r="Q88" s="51">
        <f>AP69</f>
        <v>3</v>
      </c>
      <c r="R88" s="76" t="str">
        <f>VLOOKUP(Q88, Men, 2, FALSE)</f>
        <v>Normal</v>
      </c>
      <c r="S88" s="76"/>
      <c r="T88" s="76"/>
      <c r="U88" s="76"/>
      <c r="V88" s="76"/>
      <c r="W88" s="76"/>
      <c r="X88" s="85"/>
      <c r="Y88" s="50"/>
      <c r="Z88" s="83" t="s">
        <v>127</v>
      </c>
      <c r="AA88" s="84"/>
      <c r="AB88" s="84"/>
      <c r="AC88" s="51">
        <f>DC69</f>
        <v>5</v>
      </c>
      <c r="AD88" s="76" t="str">
        <f>VLOOKUP(AC88, Men, 2, FALSE)</f>
        <v>Very Offensive</v>
      </c>
      <c r="AE88" s="76"/>
      <c r="AF88" s="76"/>
      <c r="AG88" s="76"/>
      <c r="AH88" s="76"/>
      <c r="AI88" s="76"/>
      <c r="AJ88" s="76"/>
      <c r="AK88" s="51"/>
      <c r="AL88" s="84" t="s">
        <v>127</v>
      </c>
      <c r="AM88" s="84"/>
      <c r="AN88" s="84"/>
      <c r="AO88" s="51">
        <f>EC69</f>
        <v>3</v>
      </c>
      <c r="AP88" s="76" t="str">
        <f>VLOOKUP(AO88, Men, 2, FALSE)</f>
        <v>Normal</v>
      </c>
      <c r="AQ88" s="76"/>
      <c r="AR88" s="76"/>
      <c r="AS88" s="76"/>
      <c r="AT88" s="76"/>
      <c r="AU88" s="76"/>
      <c r="AV88" s="76"/>
      <c r="AW88" s="51"/>
      <c r="AX88" s="84" t="s">
        <v>127</v>
      </c>
      <c r="AY88" s="84"/>
      <c r="AZ88" s="84"/>
      <c r="BA88" s="51">
        <f>GC69</f>
        <v>5</v>
      </c>
      <c r="BB88" s="76" t="str">
        <f>VLOOKUP(BA88, Men, 2, FALSE)</f>
        <v>Very Offensive</v>
      </c>
      <c r="BC88" s="76"/>
      <c r="BD88" s="76"/>
      <c r="BE88" s="76"/>
      <c r="BF88" s="76"/>
      <c r="BG88" s="76"/>
      <c r="BH88" s="85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0"/>
      <c r="DH88" s="50"/>
      <c r="DI88" s="50"/>
      <c r="DJ88" s="50"/>
      <c r="DK88" s="50"/>
      <c r="DL88" s="50"/>
      <c r="DM88" s="50"/>
      <c r="DN88" s="50"/>
      <c r="DO88" s="50"/>
      <c r="DP88" s="50"/>
      <c r="DQ88" s="50"/>
      <c r="DR88" s="50"/>
      <c r="DS88" s="50"/>
      <c r="DT88" s="50"/>
      <c r="DU88" s="50"/>
      <c r="DV88" s="50"/>
      <c r="DW88" s="50"/>
      <c r="DX88" s="50"/>
      <c r="DY88" s="50"/>
      <c r="DZ88" s="50"/>
      <c r="EA88" s="50"/>
      <c r="EB88" s="50"/>
      <c r="EC88" s="50"/>
      <c r="ED88" s="50"/>
      <c r="EE88" s="50"/>
      <c r="EF88" s="50"/>
      <c r="EG88" s="50"/>
      <c r="EH88" s="50"/>
      <c r="EI88" s="50"/>
      <c r="EJ88" s="50"/>
      <c r="EK88" s="50"/>
      <c r="EL88" s="50"/>
      <c r="EM88" s="50"/>
      <c r="EN88" s="50"/>
      <c r="EO88" s="50"/>
      <c r="EP88" s="50"/>
      <c r="EQ88" s="50"/>
      <c r="ER88" s="50"/>
      <c r="ES88" s="50"/>
      <c r="ET88" s="50"/>
      <c r="EU88" s="50"/>
      <c r="EV88" s="50"/>
      <c r="EW88" s="50"/>
      <c r="EX88" s="50"/>
      <c r="EY88" s="50"/>
      <c r="EZ88" s="50"/>
      <c r="FA88" s="50"/>
      <c r="FB88" s="50"/>
      <c r="FC88" s="50"/>
      <c r="FD88" s="50"/>
      <c r="FE88" s="50"/>
      <c r="FF88" s="50"/>
      <c r="FG88" s="50"/>
      <c r="FH88" s="50"/>
      <c r="FI88" s="50"/>
      <c r="FJ88" s="50"/>
      <c r="FK88" s="50"/>
      <c r="FL88" s="50"/>
      <c r="FM88" s="50"/>
      <c r="FN88" s="50"/>
      <c r="FO88" s="50"/>
      <c r="FP88" s="50"/>
      <c r="FQ88" s="50"/>
      <c r="FR88" s="50"/>
      <c r="FS88" s="50"/>
      <c r="FT88" s="50"/>
      <c r="FU88" s="50"/>
      <c r="FV88" s="50"/>
      <c r="FW88" s="50"/>
      <c r="FX88" s="50"/>
      <c r="FY88" s="50"/>
      <c r="FZ88" s="50"/>
      <c r="GA88" s="50"/>
      <c r="GB88" s="50"/>
      <c r="GC88" s="50"/>
      <c r="GD88" s="50"/>
      <c r="GE88" s="50"/>
      <c r="GF88" s="50"/>
      <c r="GG88" s="50"/>
      <c r="GH88" s="50"/>
      <c r="GI88" s="50"/>
      <c r="GJ88" s="50"/>
      <c r="GK88" s="50"/>
      <c r="GL88" s="50"/>
      <c r="GM88" s="50"/>
      <c r="GN88" s="50"/>
      <c r="GO88" s="50"/>
      <c r="GP88" s="50"/>
      <c r="GQ88" s="50"/>
      <c r="GR88" s="50"/>
      <c r="GS88" s="50"/>
      <c r="GT88" s="50"/>
      <c r="GU88" s="50"/>
      <c r="GV88" s="50"/>
      <c r="GW88" s="50"/>
      <c r="GX88" s="50"/>
      <c r="GY88" s="50"/>
      <c r="GZ88" s="50"/>
      <c r="HA88" s="50"/>
      <c r="HB88" s="50"/>
      <c r="HC88" s="50"/>
      <c r="HD88" s="50"/>
      <c r="HE88" s="50"/>
      <c r="HF88" s="50"/>
      <c r="HG88" s="50"/>
      <c r="HH88" s="50"/>
      <c r="HI88" s="50"/>
      <c r="HJ88" s="50"/>
      <c r="HK88" s="50"/>
      <c r="HL88" s="50"/>
      <c r="HM88" s="50"/>
      <c r="HN88" s="50"/>
      <c r="HO88" s="50"/>
      <c r="HP88" s="50"/>
      <c r="HQ88" s="50"/>
      <c r="HR88" s="50"/>
      <c r="HS88" s="50"/>
      <c r="HT88" s="50"/>
      <c r="HU88" s="50"/>
      <c r="HV88" s="50"/>
      <c r="HW88" s="50"/>
      <c r="HX88" s="50"/>
      <c r="HY88" s="50"/>
      <c r="HZ88" s="50"/>
      <c r="IA88" s="50"/>
      <c r="IB88" s="50"/>
      <c r="IC88" s="50"/>
      <c r="ID88" s="50"/>
      <c r="IE88" s="50"/>
      <c r="IF88" s="50"/>
      <c r="IG88" s="50"/>
      <c r="IH88" s="50"/>
      <c r="II88" s="50"/>
      <c r="IJ88" s="50"/>
      <c r="IK88" s="50"/>
      <c r="IL88" s="50"/>
      <c r="IM88" s="50"/>
    </row>
    <row r="89" spans="2:247" x14ac:dyDescent="0.25">
      <c r="B89" s="83" t="s">
        <v>128</v>
      </c>
      <c r="C89" s="84"/>
      <c r="D89" s="84"/>
      <c r="E89" s="51">
        <f>D69</f>
        <v>1</v>
      </c>
      <c r="F89" s="76" t="str">
        <f>VLOOKUP(E89, Agg, 2, FALSE)</f>
        <v>Calm</v>
      </c>
      <c r="G89" s="76"/>
      <c r="H89" s="76"/>
      <c r="I89" s="76"/>
      <c r="J89" s="76"/>
      <c r="K89" s="76"/>
      <c r="L89" s="76"/>
      <c r="M89" s="51"/>
      <c r="N89" s="84" t="s">
        <v>128</v>
      </c>
      <c r="O89" s="84"/>
      <c r="P89" s="84"/>
      <c r="Q89" s="51">
        <f>AQ69</f>
        <v>1</v>
      </c>
      <c r="R89" s="76" t="str">
        <f>VLOOKUP(Q89, Agg, 2, FALSE)</f>
        <v>Calm</v>
      </c>
      <c r="S89" s="76"/>
      <c r="T89" s="76"/>
      <c r="U89" s="76"/>
      <c r="V89" s="76"/>
      <c r="W89" s="76"/>
      <c r="X89" s="85"/>
      <c r="Y89" s="50"/>
      <c r="Z89" s="83" t="s">
        <v>128</v>
      </c>
      <c r="AA89" s="84"/>
      <c r="AB89" s="84"/>
      <c r="AC89" s="51">
        <f>DD69</f>
        <v>1</v>
      </c>
      <c r="AD89" s="76" t="str">
        <f>VLOOKUP(AC89, Agg, 2, FALSE)</f>
        <v>Calm</v>
      </c>
      <c r="AE89" s="76"/>
      <c r="AF89" s="76"/>
      <c r="AG89" s="76"/>
      <c r="AH89" s="76"/>
      <c r="AI89" s="76"/>
      <c r="AJ89" s="76"/>
      <c r="AK89" s="51"/>
      <c r="AL89" s="84" t="s">
        <v>128</v>
      </c>
      <c r="AM89" s="84"/>
      <c r="AN89" s="84"/>
      <c r="AO89" s="51">
        <f>ED69</f>
        <v>1</v>
      </c>
      <c r="AP89" s="76" t="str">
        <f>VLOOKUP(AO89, Agg, 2, FALSE)</f>
        <v>Calm</v>
      </c>
      <c r="AQ89" s="76"/>
      <c r="AR89" s="76"/>
      <c r="AS89" s="76"/>
      <c r="AT89" s="76"/>
      <c r="AU89" s="76"/>
      <c r="AV89" s="76"/>
      <c r="AW89" s="51"/>
      <c r="AX89" s="84" t="s">
        <v>128</v>
      </c>
      <c r="AY89" s="84"/>
      <c r="AZ89" s="84"/>
      <c r="BA89" s="51">
        <f>GD69</f>
        <v>1</v>
      </c>
      <c r="BB89" s="76" t="str">
        <f>VLOOKUP(BA89, Agg, 2, FALSE)</f>
        <v>Calm</v>
      </c>
      <c r="BC89" s="76"/>
      <c r="BD89" s="76"/>
      <c r="BE89" s="76"/>
      <c r="BF89" s="76"/>
      <c r="BG89" s="76"/>
      <c r="BH89" s="85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/>
      <c r="DM89" s="50"/>
      <c r="DN89" s="50"/>
      <c r="DO89" s="50"/>
      <c r="DP89" s="50"/>
      <c r="DQ89" s="50"/>
      <c r="DR89" s="50"/>
      <c r="DS89" s="50"/>
      <c r="DT89" s="50"/>
      <c r="DU89" s="50"/>
      <c r="DV89" s="50"/>
      <c r="DW89" s="50"/>
      <c r="DX89" s="50"/>
      <c r="DY89" s="50"/>
      <c r="DZ89" s="50"/>
      <c r="EA89" s="50"/>
      <c r="EB89" s="50"/>
      <c r="EC89" s="50"/>
      <c r="ED89" s="50"/>
      <c r="EE89" s="50"/>
      <c r="EF89" s="50"/>
      <c r="EG89" s="50"/>
      <c r="EH89" s="50"/>
      <c r="EI89" s="50"/>
      <c r="EJ89" s="50"/>
      <c r="EK89" s="50"/>
      <c r="EL89" s="50"/>
      <c r="EM89" s="50"/>
      <c r="EN89" s="50"/>
      <c r="EO89" s="50"/>
      <c r="EP89" s="50"/>
      <c r="EQ89" s="50"/>
      <c r="ER89" s="50"/>
      <c r="ES89" s="50"/>
      <c r="ET89" s="50"/>
      <c r="EU89" s="50"/>
      <c r="EV89" s="50"/>
      <c r="EW89" s="50"/>
      <c r="EX89" s="50"/>
      <c r="EY89" s="50"/>
      <c r="EZ89" s="50"/>
      <c r="FA89" s="50"/>
      <c r="FB89" s="50"/>
      <c r="FC89" s="50"/>
      <c r="FD89" s="50"/>
      <c r="FE89" s="50"/>
      <c r="FF89" s="50"/>
      <c r="FG89" s="50"/>
      <c r="FH89" s="50"/>
      <c r="FI89" s="50"/>
      <c r="FJ89" s="50"/>
      <c r="FK89" s="50"/>
      <c r="FL89" s="50"/>
      <c r="FM89" s="50"/>
      <c r="FN89" s="50"/>
      <c r="FO89" s="50"/>
      <c r="FP89" s="50"/>
      <c r="FQ89" s="50"/>
      <c r="FR89" s="50"/>
      <c r="FS89" s="50"/>
      <c r="FT89" s="50"/>
      <c r="FU89" s="50"/>
      <c r="FV89" s="50"/>
      <c r="FW89" s="50"/>
      <c r="FX89" s="50"/>
      <c r="FY89" s="50"/>
      <c r="FZ89" s="50"/>
      <c r="GA89" s="50"/>
      <c r="GB89" s="50"/>
      <c r="GC89" s="50"/>
      <c r="GD89" s="50"/>
      <c r="GE89" s="50"/>
      <c r="GF89" s="50"/>
      <c r="GG89" s="50"/>
      <c r="GH89" s="50"/>
      <c r="GI89" s="50"/>
      <c r="GJ89" s="50"/>
      <c r="GK89" s="50"/>
      <c r="GL89" s="50"/>
      <c r="GM89" s="50"/>
      <c r="GN89" s="50"/>
      <c r="GO89" s="50"/>
      <c r="GP89" s="50"/>
      <c r="GQ89" s="50"/>
      <c r="GR89" s="50"/>
      <c r="GS89" s="50"/>
      <c r="GT89" s="50"/>
      <c r="GU89" s="50"/>
      <c r="GV89" s="50"/>
      <c r="GW89" s="50"/>
      <c r="GX89" s="50"/>
      <c r="GY89" s="50"/>
      <c r="GZ89" s="50"/>
      <c r="HA89" s="50"/>
      <c r="HB89" s="50"/>
      <c r="HC89" s="50"/>
      <c r="HD89" s="50"/>
      <c r="HE89" s="50"/>
      <c r="HF89" s="50"/>
      <c r="HG89" s="50"/>
      <c r="HH89" s="50"/>
      <c r="HI89" s="50"/>
      <c r="HJ89" s="50"/>
      <c r="HK89" s="50"/>
      <c r="HL89" s="50"/>
      <c r="HM89" s="50"/>
      <c r="HN89" s="50"/>
      <c r="HO89" s="50"/>
      <c r="HP89" s="50"/>
      <c r="HQ89" s="50"/>
      <c r="HR89" s="50"/>
      <c r="HS89" s="50"/>
      <c r="HT89" s="50"/>
      <c r="HU89" s="50"/>
      <c r="HV89" s="50"/>
      <c r="HW89" s="50"/>
      <c r="HX89" s="50"/>
      <c r="HY89" s="50"/>
      <c r="HZ89" s="50"/>
      <c r="IA89" s="50"/>
      <c r="IB89" s="50"/>
      <c r="IC89" s="50"/>
      <c r="ID89" s="50"/>
      <c r="IE89" s="50"/>
      <c r="IF89" s="50"/>
      <c r="IG89" s="50"/>
      <c r="IH89" s="50"/>
      <c r="II89" s="50"/>
      <c r="IJ89" s="50"/>
      <c r="IK89" s="50"/>
      <c r="IL89" s="50"/>
      <c r="IM89" s="50"/>
    </row>
    <row r="90" spans="2:247" x14ac:dyDescent="0.25">
      <c r="B90" s="83" t="s">
        <v>129</v>
      </c>
      <c r="C90" s="84"/>
      <c r="D90" s="84"/>
      <c r="E90" s="51">
        <f>E69</f>
        <v>5</v>
      </c>
      <c r="F90" s="76" t="str">
        <f>VLOOKUP(E90, BC, 2, FALSE)</f>
        <v>Very Hard</v>
      </c>
      <c r="G90" s="76"/>
      <c r="H90" s="76"/>
      <c r="I90" s="76"/>
      <c r="J90" s="76"/>
      <c r="K90" s="76"/>
      <c r="L90" s="76"/>
      <c r="M90" s="51"/>
      <c r="N90" s="84" t="s">
        <v>129</v>
      </c>
      <c r="O90" s="84"/>
      <c r="P90" s="84"/>
      <c r="Q90" s="51">
        <f>AR69</f>
        <v>5</v>
      </c>
      <c r="R90" s="76" t="str">
        <f>VLOOKUP(Q90, BC, 2, FALSE)</f>
        <v>Very Hard</v>
      </c>
      <c r="S90" s="76"/>
      <c r="T90" s="76"/>
      <c r="U90" s="76"/>
      <c r="V90" s="76"/>
      <c r="W90" s="76"/>
      <c r="X90" s="85"/>
      <c r="Y90" s="50"/>
      <c r="Z90" s="83" t="s">
        <v>129</v>
      </c>
      <c r="AA90" s="84"/>
      <c r="AB90" s="84"/>
      <c r="AC90" s="51">
        <f>DE69</f>
        <v>5</v>
      </c>
      <c r="AD90" s="76" t="str">
        <f>VLOOKUP(AC90, BC, 2, FALSE)</f>
        <v>Very Hard</v>
      </c>
      <c r="AE90" s="76"/>
      <c r="AF90" s="76"/>
      <c r="AG90" s="76"/>
      <c r="AH90" s="76"/>
      <c r="AI90" s="76"/>
      <c r="AJ90" s="76"/>
      <c r="AK90" s="51"/>
      <c r="AL90" s="84" t="s">
        <v>129</v>
      </c>
      <c r="AM90" s="84"/>
      <c r="AN90" s="84"/>
      <c r="AO90" s="51">
        <f>EE69</f>
        <v>5</v>
      </c>
      <c r="AP90" s="76" t="str">
        <f>VLOOKUP(AO90, BC, 2, FALSE)</f>
        <v>Very Hard</v>
      </c>
      <c r="AQ90" s="76"/>
      <c r="AR90" s="76"/>
      <c r="AS90" s="76"/>
      <c r="AT90" s="76"/>
      <c r="AU90" s="76"/>
      <c r="AV90" s="76"/>
      <c r="AW90" s="51"/>
      <c r="AX90" s="84" t="s">
        <v>129</v>
      </c>
      <c r="AY90" s="84"/>
      <c r="AZ90" s="84"/>
      <c r="BA90" s="51">
        <f>GE69</f>
        <v>2</v>
      </c>
      <c r="BB90" s="76" t="str">
        <f>VLOOKUP(BA90, BC, 2, FALSE)</f>
        <v>Easy</v>
      </c>
      <c r="BC90" s="76"/>
      <c r="BD90" s="76"/>
      <c r="BE90" s="76"/>
      <c r="BF90" s="76"/>
      <c r="BG90" s="76"/>
      <c r="BH90" s="85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0"/>
      <c r="DH90" s="50"/>
      <c r="DI90" s="50"/>
      <c r="DJ90" s="50"/>
      <c r="DK90" s="50"/>
      <c r="DL90" s="50"/>
      <c r="DM90" s="50"/>
      <c r="DN90" s="50"/>
      <c r="DO90" s="50"/>
      <c r="DP90" s="50"/>
      <c r="DQ90" s="50"/>
      <c r="DR90" s="50"/>
      <c r="DS90" s="50"/>
      <c r="DT90" s="50"/>
      <c r="DU90" s="50"/>
      <c r="DV90" s="50"/>
      <c r="DW90" s="50"/>
      <c r="DX90" s="50"/>
      <c r="DY90" s="50"/>
      <c r="DZ90" s="50"/>
      <c r="EA90" s="50"/>
      <c r="EB90" s="50"/>
      <c r="EC90" s="50"/>
      <c r="ED90" s="50"/>
      <c r="EE90" s="50"/>
      <c r="EF90" s="50"/>
      <c r="EG90" s="50"/>
      <c r="EH90" s="50"/>
      <c r="EI90" s="50"/>
      <c r="EJ90" s="50"/>
      <c r="EK90" s="50"/>
      <c r="EL90" s="50"/>
      <c r="EM90" s="50"/>
      <c r="EN90" s="50"/>
      <c r="EO90" s="50"/>
      <c r="EP90" s="50"/>
      <c r="EQ90" s="50"/>
      <c r="ER90" s="50"/>
      <c r="ES90" s="50"/>
      <c r="ET90" s="50"/>
      <c r="EU90" s="50"/>
      <c r="EV90" s="50"/>
      <c r="EW90" s="50"/>
      <c r="EX90" s="50"/>
      <c r="EY90" s="50"/>
      <c r="EZ90" s="50"/>
      <c r="FA90" s="50"/>
      <c r="FB90" s="50"/>
      <c r="FC90" s="50"/>
      <c r="FD90" s="50"/>
      <c r="FE90" s="50"/>
      <c r="FF90" s="50"/>
      <c r="FG90" s="50"/>
      <c r="FH90" s="50"/>
      <c r="FI90" s="50"/>
      <c r="FJ90" s="50"/>
      <c r="FK90" s="50"/>
      <c r="FL90" s="50"/>
      <c r="FM90" s="50"/>
      <c r="FN90" s="50"/>
      <c r="FO90" s="50"/>
      <c r="FP90" s="50"/>
      <c r="FQ90" s="50"/>
      <c r="FR90" s="50"/>
      <c r="FS90" s="50"/>
      <c r="FT90" s="50"/>
      <c r="FU90" s="50"/>
      <c r="FV90" s="50"/>
      <c r="FW90" s="50"/>
      <c r="FX90" s="50"/>
      <c r="FY90" s="50"/>
      <c r="FZ90" s="50"/>
      <c r="GA90" s="50"/>
      <c r="GB90" s="50"/>
      <c r="GC90" s="50"/>
      <c r="GD90" s="50"/>
      <c r="GE90" s="50"/>
      <c r="GF90" s="50"/>
      <c r="GG90" s="50"/>
      <c r="GH90" s="50"/>
      <c r="GI90" s="50"/>
      <c r="GJ90" s="50"/>
      <c r="GK90" s="50"/>
      <c r="GL90" s="50"/>
      <c r="GM90" s="50"/>
      <c r="GN90" s="50"/>
      <c r="GO90" s="50"/>
      <c r="GP90" s="50"/>
      <c r="GQ90" s="50"/>
      <c r="GR90" s="50"/>
      <c r="GS90" s="50"/>
      <c r="GT90" s="50"/>
      <c r="GU90" s="50"/>
      <c r="GV90" s="50"/>
      <c r="GW90" s="50"/>
      <c r="GX90" s="50"/>
      <c r="GY90" s="50"/>
      <c r="GZ90" s="50"/>
      <c r="HA90" s="50"/>
      <c r="HB90" s="50"/>
      <c r="HC90" s="50"/>
      <c r="HD90" s="50"/>
      <c r="HE90" s="50"/>
      <c r="HF90" s="50"/>
      <c r="HG90" s="50"/>
      <c r="HH90" s="50"/>
      <c r="HI90" s="50"/>
      <c r="HJ90" s="50"/>
      <c r="HK90" s="50"/>
      <c r="HL90" s="50"/>
      <c r="HM90" s="50"/>
      <c r="HN90" s="50"/>
      <c r="HO90" s="50"/>
      <c r="HP90" s="50"/>
      <c r="HQ90" s="50"/>
      <c r="HR90" s="50"/>
      <c r="HS90" s="50"/>
      <c r="HT90" s="50"/>
      <c r="HU90" s="50"/>
      <c r="HV90" s="50"/>
      <c r="HW90" s="50"/>
      <c r="HX90" s="50"/>
      <c r="HY90" s="50"/>
      <c r="HZ90" s="50"/>
      <c r="IA90" s="50"/>
      <c r="IB90" s="50"/>
      <c r="IC90" s="50"/>
      <c r="ID90" s="50"/>
      <c r="IE90" s="50"/>
      <c r="IF90" s="50"/>
      <c r="IG90" s="50"/>
      <c r="IH90" s="50"/>
      <c r="II90" s="50"/>
      <c r="IJ90" s="50"/>
      <c r="IK90" s="50"/>
      <c r="IL90" s="50"/>
      <c r="IM90" s="50"/>
    </row>
    <row r="91" spans="2:247" x14ac:dyDescent="0.25">
      <c r="B91" s="83" t="s">
        <v>130</v>
      </c>
      <c r="C91" s="84"/>
      <c r="D91" s="84"/>
      <c r="E91" s="51">
        <f>F69</f>
        <v>1</v>
      </c>
      <c r="F91" s="76" t="str">
        <f>VLOOKUP(E91, GC, 2, FALSE)</f>
        <v>Very Tight</v>
      </c>
      <c r="G91" s="76"/>
      <c r="H91" s="76"/>
      <c r="I91" s="76"/>
      <c r="J91" s="76"/>
      <c r="K91" s="76"/>
      <c r="L91" s="76"/>
      <c r="M91" s="51"/>
      <c r="N91" s="84" t="s">
        <v>130</v>
      </c>
      <c r="O91" s="84"/>
      <c r="P91" s="84"/>
      <c r="Q91" s="51">
        <f>AS69</f>
        <v>1</v>
      </c>
      <c r="R91" s="76" t="str">
        <f>VLOOKUP(Q91, GC, 2, FALSE)</f>
        <v>Very Tight</v>
      </c>
      <c r="S91" s="76"/>
      <c r="T91" s="76"/>
      <c r="U91" s="76"/>
      <c r="V91" s="76"/>
      <c r="W91" s="76"/>
      <c r="X91" s="85"/>
      <c r="Y91" s="50"/>
      <c r="Z91" s="83" t="s">
        <v>130</v>
      </c>
      <c r="AA91" s="84"/>
      <c r="AB91" s="84"/>
      <c r="AC91" s="51">
        <f>DF69</f>
        <v>1</v>
      </c>
      <c r="AD91" s="76" t="str">
        <f>VLOOKUP(AC91, GC, 2, FALSE)</f>
        <v>Very Tight</v>
      </c>
      <c r="AE91" s="76"/>
      <c r="AF91" s="76"/>
      <c r="AG91" s="76"/>
      <c r="AH91" s="76"/>
      <c r="AI91" s="76"/>
      <c r="AJ91" s="76"/>
      <c r="AK91" s="51"/>
      <c r="AL91" s="84" t="s">
        <v>130</v>
      </c>
      <c r="AM91" s="84"/>
      <c r="AN91" s="84"/>
      <c r="AO91" s="51">
        <f>EF69</f>
        <v>1</v>
      </c>
      <c r="AP91" s="76" t="str">
        <f>VLOOKUP(AO91, GC, 2, FALSE)</f>
        <v>Very Tight</v>
      </c>
      <c r="AQ91" s="76"/>
      <c r="AR91" s="76"/>
      <c r="AS91" s="76"/>
      <c r="AT91" s="76"/>
      <c r="AU91" s="76"/>
      <c r="AV91" s="76"/>
      <c r="AW91" s="51"/>
      <c r="AX91" s="84" t="s">
        <v>130</v>
      </c>
      <c r="AY91" s="84"/>
      <c r="AZ91" s="84"/>
      <c r="BA91" s="51">
        <f>GF69</f>
        <v>1</v>
      </c>
      <c r="BB91" s="76" t="str">
        <f>VLOOKUP(BA91, GC, 2, FALSE)</f>
        <v>Very Tight</v>
      </c>
      <c r="BC91" s="76"/>
      <c r="BD91" s="76"/>
      <c r="BE91" s="76"/>
      <c r="BF91" s="76"/>
      <c r="BG91" s="76"/>
      <c r="BH91" s="85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  <c r="DF91" s="50"/>
      <c r="DG91" s="50"/>
      <c r="DH91" s="50"/>
      <c r="DI91" s="50"/>
      <c r="DJ91" s="50"/>
      <c r="DK91" s="50"/>
      <c r="DL91" s="50"/>
      <c r="DM91" s="50"/>
      <c r="DN91" s="50"/>
      <c r="DO91" s="50"/>
      <c r="DP91" s="50"/>
      <c r="DQ91" s="50"/>
      <c r="DR91" s="50"/>
      <c r="DS91" s="50"/>
      <c r="DT91" s="50"/>
      <c r="DU91" s="50"/>
      <c r="DV91" s="50"/>
      <c r="DW91" s="50"/>
      <c r="DX91" s="50"/>
      <c r="DY91" s="50"/>
      <c r="DZ91" s="50"/>
      <c r="EA91" s="50"/>
      <c r="EB91" s="50"/>
      <c r="EC91" s="50"/>
      <c r="ED91" s="50"/>
      <c r="EE91" s="50"/>
      <c r="EF91" s="50"/>
      <c r="EG91" s="50"/>
      <c r="EH91" s="50"/>
      <c r="EI91" s="50"/>
      <c r="EJ91" s="50"/>
      <c r="EK91" s="50"/>
      <c r="EL91" s="50"/>
      <c r="EM91" s="50"/>
      <c r="EN91" s="50"/>
      <c r="EO91" s="50"/>
      <c r="EP91" s="50"/>
      <c r="EQ91" s="50"/>
      <c r="ER91" s="50"/>
      <c r="ES91" s="50"/>
      <c r="ET91" s="50"/>
      <c r="EU91" s="50"/>
      <c r="EV91" s="50"/>
      <c r="EW91" s="50"/>
      <c r="EX91" s="50"/>
      <c r="EY91" s="50"/>
      <c r="EZ91" s="50"/>
      <c r="FA91" s="50"/>
      <c r="FB91" s="50"/>
      <c r="FC91" s="50"/>
      <c r="FD91" s="50"/>
      <c r="FE91" s="50"/>
      <c r="FF91" s="50"/>
      <c r="FG91" s="50"/>
      <c r="FH91" s="50"/>
      <c r="FI91" s="50"/>
      <c r="FJ91" s="50"/>
      <c r="FK91" s="50"/>
      <c r="FL91" s="50"/>
      <c r="FM91" s="50"/>
      <c r="FN91" s="50"/>
      <c r="FO91" s="50"/>
      <c r="FP91" s="50"/>
      <c r="FQ91" s="50"/>
      <c r="FR91" s="50"/>
      <c r="FS91" s="50"/>
      <c r="FT91" s="50"/>
      <c r="FU91" s="50"/>
      <c r="FV91" s="50"/>
      <c r="FW91" s="50"/>
      <c r="FX91" s="50"/>
      <c r="FY91" s="50"/>
      <c r="FZ91" s="50"/>
      <c r="GA91" s="50"/>
      <c r="GB91" s="50"/>
      <c r="GC91" s="50"/>
      <c r="GD91" s="50"/>
      <c r="GE91" s="50"/>
      <c r="GF91" s="50"/>
      <c r="GG91" s="50"/>
      <c r="GH91" s="50"/>
      <c r="GI91" s="50"/>
      <c r="GJ91" s="50"/>
      <c r="GK91" s="50"/>
      <c r="GL91" s="50"/>
      <c r="GM91" s="50"/>
      <c r="GN91" s="50"/>
      <c r="GO91" s="50"/>
      <c r="GP91" s="50"/>
      <c r="GQ91" s="50"/>
      <c r="GR91" s="50"/>
      <c r="GS91" s="50"/>
      <c r="GT91" s="50"/>
      <c r="GU91" s="50"/>
      <c r="GV91" s="50"/>
      <c r="GW91" s="50"/>
      <c r="GX91" s="50"/>
      <c r="GY91" s="50"/>
      <c r="GZ91" s="50"/>
      <c r="HA91" s="50"/>
      <c r="HB91" s="50"/>
      <c r="HC91" s="50"/>
      <c r="HD91" s="50"/>
      <c r="HE91" s="50"/>
      <c r="HF91" s="50"/>
      <c r="HG91" s="50"/>
      <c r="HH91" s="50"/>
      <c r="HI91" s="50"/>
      <c r="HJ91" s="50"/>
      <c r="HK91" s="50"/>
      <c r="HL91" s="50"/>
      <c r="HM91" s="50"/>
      <c r="HN91" s="50"/>
      <c r="HO91" s="50"/>
      <c r="HP91" s="50"/>
      <c r="HQ91" s="50"/>
      <c r="HR91" s="50"/>
      <c r="HS91" s="50"/>
      <c r="HT91" s="50"/>
      <c r="HU91" s="50"/>
      <c r="HV91" s="50"/>
      <c r="HW91" s="50"/>
      <c r="HX91" s="50"/>
      <c r="HY91" s="50"/>
      <c r="HZ91" s="50"/>
      <c r="IA91" s="50"/>
      <c r="IB91" s="50"/>
      <c r="IC91" s="50"/>
      <c r="ID91" s="50"/>
      <c r="IE91" s="50"/>
      <c r="IF91" s="50"/>
      <c r="IG91" s="50"/>
      <c r="IH91" s="50"/>
      <c r="II91" s="50"/>
      <c r="IJ91" s="50"/>
      <c r="IK91" s="50"/>
      <c r="IL91" s="50"/>
      <c r="IM91" s="50"/>
    </row>
    <row r="92" spans="2:247" x14ac:dyDescent="0.25">
      <c r="B92" s="83" t="s">
        <v>131</v>
      </c>
      <c r="C92" s="84"/>
      <c r="D92" s="84"/>
      <c r="E92" s="51">
        <f>G69</f>
        <v>3</v>
      </c>
      <c r="F92" s="76" t="str">
        <f>VLOOKUP(E92, PP, 2, FALSE)</f>
        <v>Normal</v>
      </c>
      <c r="G92" s="76"/>
      <c r="H92" s="76"/>
      <c r="I92" s="76"/>
      <c r="J92" s="76"/>
      <c r="K92" s="76"/>
      <c r="L92" s="76"/>
      <c r="M92" s="51"/>
      <c r="N92" s="84" t="s">
        <v>131</v>
      </c>
      <c r="O92" s="84"/>
      <c r="P92" s="84"/>
      <c r="Q92" s="51">
        <f>AT69</f>
        <v>3</v>
      </c>
      <c r="R92" s="76" t="str">
        <f>VLOOKUP(Q92, PP, 2, FALSE)</f>
        <v>Normal</v>
      </c>
      <c r="S92" s="76"/>
      <c r="T92" s="76"/>
      <c r="U92" s="76"/>
      <c r="V92" s="76"/>
      <c r="W92" s="76"/>
      <c r="X92" s="85"/>
      <c r="Y92" s="50"/>
      <c r="Z92" s="83" t="s">
        <v>131</v>
      </c>
      <c r="AA92" s="84"/>
      <c r="AB92" s="84"/>
      <c r="AC92" s="51">
        <f>DG69</f>
        <v>3</v>
      </c>
      <c r="AD92" s="76" t="str">
        <f>VLOOKUP(AC92, PP, 2, FALSE)</f>
        <v>Normal</v>
      </c>
      <c r="AE92" s="76"/>
      <c r="AF92" s="76"/>
      <c r="AG92" s="76"/>
      <c r="AH92" s="76"/>
      <c r="AI92" s="76"/>
      <c r="AJ92" s="76"/>
      <c r="AK92" s="51"/>
      <c r="AL92" s="84" t="s">
        <v>131</v>
      </c>
      <c r="AM92" s="84"/>
      <c r="AN92" s="84"/>
      <c r="AO92" s="51">
        <f>EG69</f>
        <v>3</v>
      </c>
      <c r="AP92" s="76" t="str">
        <f>VLOOKUP(AO92, PP, 2, FALSE)</f>
        <v>Normal</v>
      </c>
      <c r="AQ92" s="76"/>
      <c r="AR92" s="76"/>
      <c r="AS92" s="76"/>
      <c r="AT92" s="76"/>
      <c r="AU92" s="76"/>
      <c r="AV92" s="76"/>
      <c r="AW92" s="51"/>
      <c r="AX92" s="84" t="s">
        <v>131</v>
      </c>
      <c r="AY92" s="84"/>
      <c r="AZ92" s="84"/>
      <c r="BA92" s="51">
        <f>GG69</f>
        <v>3</v>
      </c>
      <c r="BB92" s="76" t="str">
        <f>VLOOKUP(BA92, PP, 2, FALSE)</f>
        <v>Normal</v>
      </c>
      <c r="BC92" s="76"/>
      <c r="BD92" s="76"/>
      <c r="BE92" s="76"/>
      <c r="BF92" s="76"/>
      <c r="BG92" s="76"/>
      <c r="BH92" s="85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0"/>
      <c r="DH92" s="50"/>
      <c r="DI92" s="50"/>
      <c r="DJ92" s="50"/>
      <c r="DK92" s="50"/>
      <c r="DL92" s="50"/>
      <c r="DM92" s="50"/>
      <c r="DN92" s="50"/>
      <c r="DO92" s="50"/>
      <c r="DP92" s="50"/>
      <c r="DQ92" s="50"/>
      <c r="DR92" s="50"/>
      <c r="DS92" s="50"/>
      <c r="DT92" s="50"/>
      <c r="DU92" s="50"/>
      <c r="DV92" s="50"/>
      <c r="DW92" s="50"/>
      <c r="DX92" s="50"/>
      <c r="DY92" s="50"/>
      <c r="DZ92" s="50"/>
      <c r="EA92" s="50"/>
      <c r="EB92" s="50"/>
      <c r="EC92" s="50"/>
      <c r="ED92" s="50"/>
      <c r="EE92" s="50"/>
      <c r="EF92" s="50"/>
      <c r="EG92" s="50"/>
      <c r="EH92" s="50"/>
      <c r="EI92" s="50"/>
      <c r="EJ92" s="50"/>
      <c r="EK92" s="50"/>
      <c r="EL92" s="50"/>
      <c r="EM92" s="50"/>
      <c r="EN92" s="50"/>
      <c r="EO92" s="50"/>
      <c r="EP92" s="50"/>
      <c r="EQ92" s="50"/>
      <c r="ER92" s="50"/>
      <c r="ES92" s="50"/>
      <c r="ET92" s="50"/>
      <c r="EU92" s="50"/>
      <c r="EV92" s="50"/>
      <c r="EW92" s="50"/>
      <c r="EX92" s="50"/>
      <c r="EY92" s="50"/>
      <c r="EZ92" s="50"/>
      <c r="FA92" s="50"/>
      <c r="FB92" s="50"/>
      <c r="FC92" s="50"/>
      <c r="FD92" s="50"/>
      <c r="FE92" s="50"/>
      <c r="FF92" s="50"/>
      <c r="FG92" s="50"/>
      <c r="FH92" s="50"/>
      <c r="FI92" s="50"/>
      <c r="FJ92" s="50"/>
      <c r="FK92" s="50"/>
      <c r="FL92" s="50"/>
      <c r="FM92" s="50"/>
      <c r="FN92" s="50"/>
      <c r="FO92" s="50"/>
      <c r="FP92" s="50"/>
      <c r="FQ92" s="50"/>
      <c r="FR92" s="50"/>
      <c r="FS92" s="50"/>
      <c r="FT92" s="50"/>
      <c r="FU92" s="50"/>
      <c r="FV92" s="50"/>
      <c r="FW92" s="50"/>
      <c r="FX92" s="50"/>
      <c r="FY92" s="50"/>
      <c r="FZ92" s="50"/>
      <c r="GA92" s="50"/>
      <c r="GB92" s="50"/>
      <c r="GC92" s="50"/>
      <c r="GD92" s="50"/>
      <c r="GE92" s="50"/>
      <c r="GF92" s="50"/>
      <c r="GG92" s="50"/>
      <c r="GH92" s="50"/>
      <c r="GI92" s="50"/>
      <c r="GJ92" s="50"/>
      <c r="GK92" s="50"/>
      <c r="GL92" s="50"/>
      <c r="GM92" s="50"/>
      <c r="GN92" s="50"/>
      <c r="GO92" s="50"/>
      <c r="GP92" s="50"/>
      <c r="GQ92" s="50"/>
      <c r="GR92" s="50"/>
      <c r="GS92" s="50"/>
      <c r="GT92" s="50"/>
      <c r="GU92" s="50"/>
      <c r="GV92" s="50"/>
      <c r="GW92" s="50"/>
      <c r="GX92" s="50"/>
      <c r="GY92" s="50"/>
      <c r="GZ92" s="50"/>
      <c r="HA92" s="50"/>
      <c r="HB92" s="50"/>
      <c r="HC92" s="50"/>
      <c r="HD92" s="50"/>
      <c r="HE92" s="50"/>
      <c r="HF92" s="50"/>
      <c r="HG92" s="50"/>
      <c r="HH92" s="50"/>
      <c r="HI92" s="50"/>
      <c r="HJ92" s="50"/>
      <c r="HK92" s="50"/>
      <c r="HL92" s="50"/>
      <c r="HM92" s="50"/>
      <c r="HN92" s="50"/>
      <c r="HO92" s="50"/>
      <c r="HP92" s="50"/>
      <c r="HQ92" s="50"/>
      <c r="HR92" s="50"/>
      <c r="HS92" s="50"/>
      <c r="HT92" s="50"/>
      <c r="HU92" s="50"/>
      <c r="HV92" s="50"/>
      <c r="HW92" s="50"/>
      <c r="HX92" s="50"/>
      <c r="HY92" s="50"/>
      <c r="HZ92" s="50"/>
      <c r="IA92" s="50"/>
      <c r="IB92" s="50"/>
      <c r="IC92" s="50"/>
      <c r="ID92" s="50"/>
      <c r="IE92" s="50"/>
      <c r="IF92" s="50"/>
      <c r="IG92" s="50"/>
      <c r="IH92" s="50"/>
      <c r="II92" s="50"/>
      <c r="IJ92" s="50"/>
      <c r="IK92" s="50"/>
      <c r="IL92" s="50"/>
      <c r="IM92" s="50"/>
    </row>
    <row r="93" spans="2:247" x14ac:dyDescent="0.25">
      <c r="B93" s="83" t="s">
        <v>132</v>
      </c>
      <c r="C93" s="84"/>
      <c r="D93" s="84"/>
      <c r="E93" s="51">
        <f>H69</f>
        <v>1</v>
      </c>
      <c r="F93" s="76" t="str">
        <f>VLOOKUP(E93, Hit, 2, FALSE)</f>
        <v>Very Easy</v>
      </c>
      <c r="G93" s="76"/>
      <c r="H93" s="76"/>
      <c r="I93" s="76"/>
      <c r="J93" s="76"/>
      <c r="K93" s="76"/>
      <c r="L93" s="76"/>
      <c r="M93" s="51"/>
      <c r="N93" s="84" t="s">
        <v>132</v>
      </c>
      <c r="O93" s="84"/>
      <c r="P93" s="84"/>
      <c r="Q93" s="51">
        <f>AU69</f>
        <v>1</v>
      </c>
      <c r="R93" s="76" t="str">
        <f>VLOOKUP(Q93, Hit, 2, FALSE)</f>
        <v>Very Easy</v>
      </c>
      <c r="S93" s="76"/>
      <c r="T93" s="76"/>
      <c r="U93" s="76"/>
      <c r="V93" s="76"/>
      <c r="W93" s="76"/>
      <c r="X93" s="85"/>
      <c r="Y93" s="50"/>
      <c r="Z93" s="83" t="s">
        <v>132</v>
      </c>
      <c r="AA93" s="84"/>
      <c r="AB93" s="84"/>
      <c r="AC93" s="51">
        <f>DH69</f>
        <v>1</v>
      </c>
      <c r="AD93" s="76" t="str">
        <f>VLOOKUP(AC93, Hit, 2, FALSE)</f>
        <v>Very Easy</v>
      </c>
      <c r="AE93" s="76"/>
      <c r="AF93" s="76"/>
      <c r="AG93" s="76"/>
      <c r="AH93" s="76"/>
      <c r="AI93" s="76"/>
      <c r="AJ93" s="76"/>
      <c r="AK93" s="51"/>
      <c r="AL93" s="84" t="s">
        <v>132</v>
      </c>
      <c r="AM93" s="84"/>
      <c r="AN93" s="84"/>
      <c r="AO93" s="51">
        <f>EH69</f>
        <v>1</v>
      </c>
      <c r="AP93" s="76" t="str">
        <f>VLOOKUP(AO93, Hit, 2, FALSE)</f>
        <v>Very Easy</v>
      </c>
      <c r="AQ93" s="76"/>
      <c r="AR93" s="76"/>
      <c r="AS93" s="76"/>
      <c r="AT93" s="76"/>
      <c r="AU93" s="76"/>
      <c r="AV93" s="76"/>
      <c r="AW93" s="51"/>
      <c r="AX93" s="84" t="s">
        <v>132</v>
      </c>
      <c r="AY93" s="84"/>
      <c r="AZ93" s="84"/>
      <c r="BA93" s="51">
        <f>GH69</f>
        <v>1</v>
      </c>
      <c r="BB93" s="76" t="str">
        <f>VLOOKUP(BA93, Hit, 2, FALSE)</f>
        <v>Very Easy</v>
      </c>
      <c r="BC93" s="76"/>
      <c r="BD93" s="76"/>
      <c r="BE93" s="76"/>
      <c r="BF93" s="76"/>
      <c r="BG93" s="76"/>
      <c r="BH93" s="85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  <c r="DW93" s="50"/>
      <c r="DX93" s="50"/>
      <c r="DY93" s="50"/>
      <c r="DZ93" s="50"/>
      <c r="EA93" s="50"/>
      <c r="EB93" s="50"/>
      <c r="EC93" s="50"/>
      <c r="ED93" s="50"/>
      <c r="EE93" s="50"/>
      <c r="EF93" s="50"/>
      <c r="EG93" s="50"/>
      <c r="EH93" s="50"/>
      <c r="EI93" s="50"/>
      <c r="EJ93" s="50"/>
      <c r="EK93" s="50"/>
      <c r="EL93" s="50"/>
      <c r="EM93" s="50"/>
      <c r="EN93" s="50"/>
      <c r="EO93" s="50"/>
      <c r="EP93" s="50"/>
      <c r="EQ93" s="50"/>
      <c r="ER93" s="50"/>
      <c r="ES93" s="50"/>
      <c r="ET93" s="50"/>
      <c r="EU93" s="50"/>
      <c r="EV93" s="50"/>
      <c r="EW93" s="50"/>
      <c r="EX93" s="50"/>
      <c r="EY93" s="50"/>
      <c r="EZ93" s="50"/>
      <c r="FA93" s="50"/>
      <c r="FB93" s="50"/>
      <c r="FC93" s="50"/>
      <c r="FD93" s="50"/>
      <c r="FE93" s="50"/>
      <c r="FF93" s="50"/>
      <c r="FG93" s="50"/>
      <c r="FH93" s="50"/>
      <c r="FI93" s="50"/>
      <c r="FJ93" s="50"/>
      <c r="FK93" s="50"/>
      <c r="FL93" s="50"/>
      <c r="FM93" s="50"/>
      <c r="FN93" s="50"/>
      <c r="FO93" s="50"/>
      <c r="FP93" s="50"/>
      <c r="FQ93" s="50"/>
      <c r="FR93" s="50"/>
      <c r="FS93" s="50"/>
      <c r="FT93" s="50"/>
      <c r="FU93" s="50"/>
      <c r="FV93" s="50"/>
      <c r="FW93" s="50"/>
      <c r="FX93" s="50"/>
      <c r="FY93" s="50"/>
      <c r="FZ93" s="50"/>
      <c r="GA93" s="50"/>
      <c r="GB93" s="50"/>
      <c r="GC93" s="50"/>
      <c r="GD93" s="50"/>
      <c r="GE93" s="50"/>
      <c r="GF93" s="50"/>
      <c r="GG93" s="50"/>
      <c r="GH93" s="50"/>
      <c r="GI93" s="50"/>
      <c r="GJ93" s="50"/>
      <c r="GK93" s="50"/>
      <c r="GL93" s="50"/>
      <c r="GM93" s="50"/>
      <c r="GN93" s="50"/>
      <c r="GO93" s="50"/>
      <c r="GP93" s="50"/>
      <c r="GQ93" s="50"/>
      <c r="GR93" s="50"/>
      <c r="GS93" s="50"/>
      <c r="GT93" s="50"/>
      <c r="GU93" s="50"/>
      <c r="GV93" s="50"/>
      <c r="GW93" s="50"/>
      <c r="GX93" s="50"/>
      <c r="GY93" s="50"/>
      <c r="GZ93" s="50"/>
      <c r="HA93" s="50"/>
      <c r="HB93" s="50"/>
      <c r="HC93" s="50"/>
      <c r="HD93" s="50"/>
      <c r="HE93" s="50"/>
      <c r="HF93" s="50"/>
      <c r="HG93" s="50"/>
      <c r="HH93" s="50"/>
      <c r="HI93" s="50"/>
      <c r="HJ93" s="50"/>
      <c r="HK93" s="50"/>
      <c r="HL93" s="50"/>
      <c r="HM93" s="50"/>
      <c r="HN93" s="50"/>
      <c r="HO93" s="50"/>
      <c r="HP93" s="50"/>
      <c r="HQ93" s="50"/>
      <c r="HR93" s="50"/>
      <c r="HS93" s="50"/>
      <c r="HT93" s="50"/>
      <c r="HU93" s="50"/>
      <c r="HV93" s="50"/>
      <c r="HW93" s="50"/>
      <c r="HX93" s="50"/>
      <c r="HY93" s="50"/>
      <c r="HZ93" s="50"/>
      <c r="IA93" s="50"/>
      <c r="IB93" s="50"/>
      <c r="IC93" s="50"/>
      <c r="ID93" s="50"/>
      <c r="IE93" s="50"/>
      <c r="IF93" s="50"/>
      <c r="IG93" s="50"/>
      <c r="IH93" s="50"/>
      <c r="II93" s="50"/>
      <c r="IJ93" s="50"/>
      <c r="IK93" s="50"/>
      <c r="IL93" s="50"/>
      <c r="IM93" s="50"/>
    </row>
    <row r="94" spans="2:247" x14ac:dyDescent="0.25">
      <c r="B94" s="83" t="s">
        <v>133</v>
      </c>
      <c r="C94" s="84"/>
      <c r="D94" s="84"/>
      <c r="E94" s="51">
        <f>I69</f>
        <v>5</v>
      </c>
      <c r="F94" s="76" t="str">
        <f>VLOOKUP(E94, Tem, 2, FALSE)</f>
        <v>Very High</v>
      </c>
      <c r="G94" s="76"/>
      <c r="H94" s="76"/>
      <c r="I94" s="76"/>
      <c r="J94" s="76"/>
      <c r="K94" s="76"/>
      <c r="L94" s="76"/>
      <c r="M94" s="51"/>
      <c r="N94" s="84" t="s">
        <v>133</v>
      </c>
      <c r="O94" s="84"/>
      <c r="P94" s="84"/>
      <c r="Q94" s="51">
        <f>AV69</f>
        <v>5</v>
      </c>
      <c r="R94" s="76" t="str">
        <f>VLOOKUP(Q94, Tem, 2, FALSE)</f>
        <v>Very High</v>
      </c>
      <c r="S94" s="76"/>
      <c r="T94" s="76"/>
      <c r="U94" s="76"/>
      <c r="V94" s="76"/>
      <c r="W94" s="76"/>
      <c r="X94" s="85"/>
      <c r="Y94" s="50"/>
      <c r="Z94" s="83" t="s">
        <v>133</v>
      </c>
      <c r="AA94" s="84"/>
      <c r="AB94" s="84"/>
      <c r="AC94" s="51">
        <f>DI69</f>
        <v>5</v>
      </c>
      <c r="AD94" s="76" t="str">
        <f>VLOOKUP(AC94, Tem, 2, FALSE)</f>
        <v>Very High</v>
      </c>
      <c r="AE94" s="76"/>
      <c r="AF94" s="76"/>
      <c r="AG94" s="76"/>
      <c r="AH94" s="76"/>
      <c r="AI94" s="76"/>
      <c r="AJ94" s="76"/>
      <c r="AK94" s="51"/>
      <c r="AL94" s="84" t="s">
        <v>133</v>
      </c>
      <c r="AM94" s="84"/>
      <c r="AN94" s="84"/>
      <c r="AO94" s="51">
        <f>EI69</f>
        <v>4</v>
      </c>
      <c r="AP94" s="76" t="str">
        <f>VLOOKUP(AO94, Tem, 2, FALSE)</f>
        <v>High</v>
      </c>
      <c r="AQ94" s="76"/>
      <c r="AR94" s="76"/>
      <c r="AS94" s="76"/>
      <c r="AT94" s="76"/>
      <c r="AU94" s="76"/>
      <c r="AV94" s="76"/>
      <c r="AW94" s="51"/>
      <c r="AX94" s="84" t="s">
        <v>133</v>
      </c>
      <c r="AY94" s="84"/>
      <c r="AZ94" s="84"/>
      <c r="BA94" s="51">
        <f>GI69</f>
        <v>5</v>
      </c>
      <c r="BB94" s="76" t="str">
        <f>VLOOKUP(BA94, Tem, 2, FALSE)</f>
        <v>Very High</v>
      </c>
      <c r="BC94" s="76"/>
      <c r="BD94" s="76"/>
      <c r="BE94" s="76"/>
      <c r="BF94" s="76"/>
      <c r="BG94" s="76"/>
      <c r="BH94" s="85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 s="50"/>
      <c r="GL94" s="50"/>
      <c r="GM94" s="50"/>
      <c r="GN94" s="50"/>
      <c r="GO94" s="50"/>
      <c r="GP94" s="50"/>
      <c r="GQ94" s="50"/>
      <c r="GR94" s="50"/>
      <c r="GS94" s="50"/>
      <c r="GT94" s="50"/>
      <c r="GU94" s="50"/>
      <c r="GV94" s="50"/>
      <c r="GW94" s="50"/>
      <c r="GX94" s="50"/>
      <c r="GY94" s="50"/>
      <c r="GZ94" s="50"/>
      <c r="HA94" s="50"/>
      <c r="HB94" s="50"/>
      <c r="HC94" s="50"/>
      <c r="HD94" s="50"/>
      <c r="HE94" s="50"/>
      <c r="HF94" s="50"/>
      <c r="HG94" s="50"/>
      <c r="HH94" s="50"/>
      <c r="HI94" s="50"/>
      <c r="HJ94" s="50"/>
      <c r="HK94" s="50"/>
      <c r="HL94" s="50"/>
      <c r="HM94" s="50"/>
      <c r="HN94" s="50"/>
      <c r="HO94" s="50"/>
      <c r="HP94" s="50"/>
      <c r="HQ94" s="50"/>
      <c r="HR94" s="50"/>
      <c r="HS94" s="50"/>
      <c r="HT94" s="50"/>
      <c r="HU94" s="50"/>
      <c r="HV94" s="50"/>
      <c r="HW94" s="50"/>
      <c r="HX94" s="50"/>
      <c r="HY94" s="50"/>
      <c r="HZ94" s="50"/>
      <c r="IA94" s="50"/>
      <c r="IB94" s="50"/>
      <c r="IC94" s="50"/>
      <c r="ID94" s="50"/>
      <c r="IE94" s="50"/>
      <c r="IF94" s="50"/>
      <c r="IG94" s="50"/>
      <c r="IH94" s="50"/>
      <c r="II94" s="50"/>
      <c r="IJ94" s="50"/>
      <c r="IK94" s="50"/>
      <c r="IL94" s="50"/>
      <c r="IM94" s="50"/>
    </row>
    <row r="95" spans="2:247" x14ac:dyDescent="0.25">
      <c r="B95" s="83" t="s">
        <v>134</v>
      </c>
      <c r="C95" s="84"/>
      <c r="D95" s="84"/>
      <c r="E95" s="51">
        <f>J69</f>
        <v>4</v>
      </c>
      <c r="F95" s="76" t="str">
        <f>VLOOKUP(E95, Pas, 2, FALSE)</f>
        <v>Creative</v>
      </c>
      <c r="G95" s="76"/>
      <c r="H95" s="76"/>
      <c r="I95" s="76"/>
      <c r="J95" s="76"/>
      <c r="K95" s="76"/>
      <c r="L95" s="76"/>
      <c r="M95" s="51"/>
      <c r="N95" s="84" t="s">
        <v>134</v>
      </c>
      <c r="O95" s="84"/>
      <c r="P95" s="84"/>
      <c r="Q95" s="51">
        <f>AW69</f>
        <v>4</v>
      </c>
      <c r="R95" s="76" t="str">
        <f>VLOOKUP(Q95, Pas, 2, FALSE)</f>
        <v>Creative</v>
      </c>
      <c r="S95" s="76"/>
      <c r="T95" s="76"/>
      <c r="U95" s="76"/>
      <c r="V95" s="76"/>
      <c r="W95" s="76"/>
      <c r="X95" s="85"/>
      <c r="Y95" s="50"/>
      <c r="Z95" s="83" t="s">
        <v>134</v>
      </c>
      <c r="AA95" s="84"/>
      <c r="AB95" s="84"/>
      <c r="AC95" s="51">
        <f>DJ69</f>
        <v>4</v>
      </c>
      <c r="AD95" s="76" t="str">
        <f>VLOOKUP(AC95, Pas, 2, FALSE)</f>
        <v>Creative</v>
      </c>
      <c r="AE95" s="76"/>
      <c r="AF95" s="76"/>
      <c r="AG95" s="76"/>
      <c r="AH95" s="76"/>
      <c r="AI95" s="76"/>
      <c r="AJ95" s="76"/>
      <c r="AK95" s="51"/>
      <c r="AL95" s="84" t="s">
        <v>134</v>
      </c>
      <c r="AM95" s="84"/>
      <c r="AN95" s="84"/>
      <c r="AO95" s="51">
        <f>EJ69</f>
        <v>4</v>
      </c>
      <c r="AP95" s="76" t="str">
        <f>VLOOKUP(AO95, Pas, 2, FALSE)</f>
        <v>Creative</v>
      </c>
      <c r="AQ95" s="76"/>
      <c r="AR95" s="76"/>
      <c r="AS95" s="76"/>
      <c r="AT95" s="76"/>
      <c r="AU95" s="76"/>
      <c r="AV95" s="76"/>
      <c r="AW95" s="51"/>
      <c r="AX95" s="84" t="s">
        <v>134</v>
      </c>
      <c r="AY95" s="84"/>
      <c r="AZ95" s="84"/>
      <c r="BA95" s="51">
        <f>GJ69</f>
        <v>4</v>
      </c>
      <c r="BB95" s="76" t="str">
        <f>VLOOKUP(BA95, Pas, 2, FALSE)</f>
        <v>Creative</v>
      </c>
      <c r="BC95" s="76"/>
      <c r="BD95" s="76"/>
      <c r="BE95" s="76"/>
      <c r="BF95" s="76"/>
      <c r="BG95" s="76"/>
      <c r="BH95" s="85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/>
      <c r="DM95" s="50"/>
      <c r="DN95" s="50"/>
      <c r="DO95" s="50"/>
      <c r="DP95" s="50"/>
      <c r="DQ95" s="50"/>
      <c r="DR95" s="50"/>
      <c r="DS95" s="50"/>
      <c r="DT95" s="50"/>
      <c r="DU95" s="50"/>
      <c r="DV95" s="50"/>
      <c r="DW95" s="50"/>
      <c r="DX95" s="50"/>
      <c r="DY95" s="50"/>
      <c r="DZ95" s="50"/>
      <c r="EA95" s="50"/>
      <c r="EB95" s="50"/>
      <c r="EC95" s="50"/>
      <c r="ED95" s="50"/>
      <c r="EE95" s="50"/>
      <c r="EF95" s="50"/>
      <c r="EG95" s="50"/>
      <c r="EH95" s="50"/>
      <c r="EI95" s="50"/>
      <c r="EJ95" s="50"/>
      <c r="EK95" s="50"/>
      <c r="EL95" s="50"/>
      <c r="EM95" s="50"/>
      <c r="EN95" s="50"/>
      <c r="EO95" s="50"/>
      <c r="EP95" s="50"/>
      <c r="EQ95" s="50"/>
      <c r="ER95" s="50"/>
      <c r="ES95" s="50"/>
      <c r="ET95" s="50"/>
      <c r="EU95" s="50"/>
      <c r="EV95" s="50"/>
      <c r="EW95" s="50"/>
      <c r="EX95" s="50"/>
      <c r="EY95" s="50"/>
      <c r="EZ95" s="50"/>
      <c r="FA95" s="50"/>
      <c r="FB95" s="50"/>
      <c r="FC95" s="50"/>
      <c r="FD95" s="50"/>
      <c r="FE95" s="50"/>
      <c r="FF95" s="50"/>
      <c r="FG95" s="50"/>
      <c r="FH95" s="50"/>
      <c r="FI95" s="50"/>
      <c r="FJ95" s="50"/>
      <c r="FK95" s="50"/>
      <c r="FL95" s="50"/>
      <c r="FM95" s="50"/>
      <c r="FN95" s="50"/>
      <c r="FO95" s="50"/>
      <c r="FP95" s="50"/>
      <c r="FQ95" s="50"/>
      <c r="FR95" s="50"/>
      <c r="FS95" s="50"/>
      <c r="FT95" s="50"/>
      <c r="FU95" s="50"/>
      <c r="FV95" s="50"/>
      <c r="FW95" s="50"/>
      <c r="FX95" s="50"/>
      <c r="FY95" s="50"/>
      <c r="FZ95" s="50"/>
      <c r="GA95" s="50"/>
      <c r="GB95" s="50"/>
      <c r="GC95" s="50"/>
      <c r="GD95" s="50"/>
      <c r="GE95" s="50"/>
      <c r="GF95" s="50"/>
      <c r="GG95" s="50"/>
      <c r="GH95" s="50"/>
      <c r="GI95" s="50"/>
      <c r="GJ95" s="50"/>
      <c r="GK95" s="50"/>
      <c r="GL95" s="50"/>
      <c r="GM95" s="50"/>
      <c r="GN95" s="50"/>
      <c r="GO95" s="50"/>
      <c r="GP95" s="50"/>
      <c r="GQ95" s="50"/>
      <c r="GR95" s="50"/>
      <c r="GS95" s="50"/>
      <c r="GT95" s="50"/>
      <c r="GU95" s="50"/>
      <c r="GV95" s="50"/>
      <c r="GW95" s="50"/>
      <c r="GX95" s="50"/>
      <c r="GY95" s="50"/>
      <c r="GZ95" s="50"/>
      <c r="HA95" s="50"/>
      <c r="HB95" s="50"/>
      <c r="HC95" s="50"/>
      <c r="HD95" s="50"/>
      <c r="HE95" s="50"/>
      <c r="HF95" s="50"/>
      <c r="HG95" s="50"/>
      <c r="HH95" s="50"/>
      <c r="HI95" s="50"/>
      <c r="HJ95" s="50"/>
      <c r="HK95" s="50"/>
      <c r="HL95" s="50"/>
      <c r="HM95" s="50"/>
      <c r="HN95" s="50"/>
      <c r="HO95" s="50"/>
      <c r="HP95" s="50"/>
      <c r="HQ95" s="50"/>
      <c r="HR95" s="50"/>
      <c r="HS95" s="50"/>
      <c r="HT95" s="50"/>
      <c r="HU95" s="50"/>
      <c r="HV95" s="50"/>
      <c r="HW95" s="50"/>
      <c r="HX95" s="50"/>
      <c r="HY95" s="50"/>
      <c r="HZ95" s="50"/>
      <c r="IA95" s="50"/>
      <c r="IB95" s="50"/>
      <c r="IC95" s="50"/>
      <c r="ID95" s="50"/>
      <c r="IE95" s="50"/>
      <c r="IF95" s="50"/>
      <c r="IG95" s="50"/>
      <c r="IH95" s="50"/>
      <c r="II95" s="50"/>
      <c r="IJ95" s="50"/>
      <c r="IK95" s="50"/>
      <c r="IL95" s="50"/>
      <c r="IM95" s="50"/>
    </row>
    <row r="96" spans="2:247" x14ac:dyDescent="0.25">
      <c r="B96" s="83" t="s">
        <v>135</v>
      </c>
      <c r="C96" s="84"/>
      <c r="D96" s="84"/>
      <c r="E96" s="51">
        <f>K69</f>
        <v>3</v>
      </c>
      <c r="F96" s="76" t="str">
        <f>VLOOKUP(E96, Sht, 2, FALSE)</f>
        <v>Normal</v>
      </c>
      <c r="G96" s="76"/>
      <c r="H96" s="76"/>
      <c r="I96" s="76"/>
      <c r="J96" s="76"/>
      <c r="K96" s="76"/>
      <c r="L96" s="76"/>
      <c r="M96" s="51"/>
      <c r="N96" s="84" t="s">
        <v>135</v>
      </c>
      <c r="O96" s="84"/>
      <c r="P96" s="84"/>
      <c r="Q96" s="51">
        <f>AX69</f>
        <v>3</v>
      </c>
      <c r="R96" s="76" t="str">
        <f>VLOOKUP(Q96, Sht, 2, FALSE)</f>
        <v>Normal</v>
      </c>
      <c r="S96" s="76"/>
      <c r="T96" s="76"/>
      <c r="U96" s="76"/>
      <c r="V96" s="76"/>
      <c r="W96" s="76"/>
      <c r="X96" s="85"/>
      <c r="Y96" s="50"/>
      <c r="Z96" s="83" t="s">
        <v>135</v>
      </c>
      <c r="AA96" s="84"/>
      <c r="AB96" s="84"/>
      <c r="AC96" s="51">
        <f>DK69</f>
        <v>3</v>
      </c>
      <c r="AD96" s="76" t="str">
        <f>VLOOKUP(AC96, Sht, 2, FALSE)</f>
        <v>Normal</v>
      </c>
      <c r="AE96" s="76"/>
      <c r="AF96" s="76"/>
      <c r="AG96" s="76"/>
      <c r="AH96" s="76"/>
      <c r="AI96" s="76"/>
      <c r="AJ96" s="76"/>
      <c r="AK96" s="51"/>
      <c r="AL96" s="84" t="s">
        <v>135</v>
      </c>
      <c r="AM96" s="84"/>
      <c r="AN96" s="84"/>
      <c r="AO96" s="51">
        <f>EK69</f>
        <v>3</v>
      </c>
      <c r="AP96" s="76" t="str">
        <f>VLOOKUP(AO96, Sht, 2, FALSE)</f>
        <v>Normal</v>
      </c>
      <c r="AQ96" s="76"/>
      <c r="AR96" s="76"/>
      <c r="AS96" s="76"/>
      <c r="AT96" s="76"/>
      <c r="AU96" s="76"/>
      <c r="AV96" s="76"/>
      <c r="AW96" s="51"/>
      <c r="AX96" s="84" t="s">
        <v>135</v>
      </c>
      <c r="AY96" s="84"/>
      <c r="AZ96" s="84"/>
      <c r="BA96" s="51">
        <f>GK69</f>
        <v>4</v>
      </c>
      <c r="BB96" s="76" t="str">
        <f>VLOOKUP(BA96, Sht, 2, FALSE)</f>
        <v>Heavy</v>
      </c>
      <c r="BC96" s="76"/>
      <c r="BD96" s="76"/>
      <c r="BE96" s="76"/>
      <c r="BF96" s="76"/>
      <c r="BG96" s="76"/>
      <c r="BH96" s="85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  <c r="CX96" s="50"/>
      <c r="CY96" s="50"/>
      <c r="CZ96" s="50"/>
      <c r="DA96" s="50"/>
      <c r="DB96" s="50"/>
      <c r="DC96" s="50"/>
      <c r="DD96" s="50"/>
      <c r="DE96" s="50"/>
      <c r="DF96" s="50"/>
      <c r="DG96" s="50"/>
      <c r="DH96" s="50"/>
      <c r="DI96" s="50"/>
      <c r="DJ96" s="50"/>
      <c r="DK96" s="50"/>
      <c r="DL96" s="50"/>
      <c r="DM96" s="50"/>
      <c r="DN96" s="50"/>
      <c r="DO96" s="50"/>
      <c r="DP96" s="50"/>
      <c r="DQ96" s="50"/>
      <c r="DR96" s="50"/>
      <c r="DS96" s="50"/>
      <c r="DT96" s="50"/>
      <c r="DU96" s="50"/>
      <c r="DV96" s="50"/>
      <c r="DW96" s="50"/>
      <c r="DX96" s="50"/>
      <c r="DY96" s="50"/>
      <c r="DZ96" s="50"/>
      <c r="EA96" s="50"/>
      <c r="EB96" s="50"/>
      <c r="EC96" s="50"/>
      <c r="ED96" s="50"/>
      <c r="EE96" s="50"/>
      <c r="EF96" s="50"/>
      <c r="EG96" s="50"/>
      <c r="EH96" s="50"/>
      <c r="EI96" s="50"/>
      <c r="EJ96" s="50"/>
      <c r="EK96" s="50"/>
      <c r="EL96" s="50"/>
      <c r="EM96" s="50"/>
      <c r="EN96" s="50"/>
      <c r="EO96" s="50"/>
      <c r="EP96" s="50"/>
      <c r="EQ96" s="50"/>
      <c r="ER96" s="50"/>
      <c r="ES96" s="50"/>
      <c r="ET96" s="50"/>
      <c r="EU96" s="50"/>
      <c r="EV96" s="50"/>
      <c r="EW96" s="50"/>
      <c r="EX96" s="50"/>
      <c r="EY96" s="50"/>
      <c r="EZ96" s="50"/>
      <c r="FA96" s="50"/>
      <c r="FB96" s="50"/>
      <c r="FC96" s="50"/>
      <c r="FD96" s="50"/>
      <c r="FE96" s="50"/>
      <c r="FF96" s="50"/>
      <c r="FG96" s="50"/>
      <c r="FH96" s="50"/>
      <c r="FI96" s="50"/>
      <c r="FJ96" s="50"/>
      <c r="FK96" s="50"/>
      <c r="FL96" s="50"/>
      <c r="FM96" s="50"/>
      <c r="FN96" s="50"/>
      <c r="FO96" s="50"/>
      <c r="FP96" s="50"/>
      <c r="FQ96" s="50"/>
      <c r="FR96" s="50"/>
      <c r="FS96" s="50"/>
      <c r="FT96" s="50"/>
      <c r="FU96" s="50"/>
      <c r="FV96" s="50"/>
      <c r="FW96" s="50"/>
      <c r="FX96" s="50"/>
      <c r="FY96" s="50"/>
      <c r="FZ96" s="50"/>
      <c r="GA96" s="50"/>
      <c r="GB96" s="50"/>
      <c r="GC96" s="50"/>
      <c r="GD96" s="50"/>
      <c r="GE96" s="50"/>
      <c r="GF96" s="50"/>
      <c r="GG96" s="50"/>
      <c r="GH96" s="50"/>
      <c r="GI96" s="50"/>
      <c r="GJ96" s="50"/>
      <c r="GK96" s="50"/>
      <c r="GL96" s="50"/>
      <c r="GM96" s="50"/>
      <c r="GN96" s="50"/>
      <c r="GO96" s="50"/>
      <c r="GP96" s="50"/>
      <c r="GQ96" s="50"/>
      <c r="GR96" s="50"/>
      <c r="GS96" s="50"/>
      <c r="GT96" s="50"/>
      <c r="GU96" s="50"/>
      <c r="GV96" s="50"/>
      <c r="GW96" s="50"/>
      <c r="GX96" s="50"/>
      <c r="GY96" s="50"/>
      <c r="GZ96" s="50"/>
      <c r="HA96" s="50"/>
      <c r="HB96" s="50"/>
      <c r="HC96" s="50"/>
      <c r="HD96" s="50"/>
      <c r="HE96" s="50"/>
      <c r="HF96" s="50"/>
      <c r="HG96" s="50"/>
      <c r="HH96" s="50"/>
      <c r="HI96" s="50"/>
      <c r="HJ96" s="50"/>
      <c r="HK96" s="50"/>
      <c r="HL96" s="50"/>
      <c r="HM96" s="50"/>
      <c r="HN96" s="50"/>
      <c r="HO96" s="50"/>
      <c r="HP96" s="50"/>
      <c r="HQ96" s="50"/>
      <c r="HR96" s="50"/>
      <c r="HS96" s="50"/>
      <c r="HT96" s="50"/>
      <c r="HU96" s="50"/>
      <c r="HV96" s="50"/>
      <c r="HW96" s="50"/>
      <c r="HX96" s="50"/>
      <c r="HY96" s="50"/>
      <c r="HZ96" s="50"/>
      <c r="IA96" s="50"/>
      <c r="IB96" s="50"/>
      <c r="IC96" s="50"/>
      <c r="ID96" s="50"/>
      <c r="IE96" s="50"/>
      <c r="IF96" s="50"/>
      <c r="IG96" s="50"/>
      <c r="IH96" s="50"/>
      <c r="II96" s="50"/>
      <c r="IJ96" s="50"/>
      <c r="IK96" s="50"/>
      <c r="IL96" s="50"/>
      <c r="IM96" s="50"/>
    </row>
    <row r="97" spans="2:247" x14ac:dyDescent="0.25">
      <c r="B97" s="83" t="s">
        <v>136</v>
      </c>
      <c r="C97" s="84"/>
      <c r="D97" s="84"/>
      <c r="E97" s="51">
        <f>L69</f>
        <v>4</v>
      </c>
      <c r="F97" s="76" t="str">
        <f>VLOOKUP(E97, DtP, 2, FALSE)</f>
        <v>Often</v>
      </c>
      <c r="G97" s="76"/>
      <c r="H97" s="76"/>
      <c r="I97" s="76"/>
      <c r="J97" s="76"/>
      <c r="K97" s="76"/>
      <c r="L97" s="76"/>
      <c r="M97" s="51"/>
      <c r="N97" s="84" t="s">
        <v>136</v>
      </c>
      <c r="O97" s="84"/>
      <c r="P97" s="84"/>
      <c r="Q97" s="51">
        <f>AY69</f>
        <v>1</v>
      </c>
      <c r="R97" s="76" t="str">
        <f>VLOOKUP(Q97, DtP, 2, FALSE)</f>
        <v>Very Rarely</v>
      </c>
      <c r="S97" s="76"/>
      <c r="T97" s="76"/>
      <c r="U97" s="76"/>
      <c r="V97" s="76"/>
      <c r="W97" s="76"/>
      <c r="X97" s="85"/>
      <c r="Y97" s="50"/>
      <c r="Z97" s="83" t="s">
        <v>136</v>
      </c>
      <c r="AA97" s="84"/>
      <c r="AB97" s="84"/>
      <c r="AC97" s="51">
        <f>DL69</f>
        <v>1</v>
      </c>
      <c r="AD97" s="76" t="str">
        <f>VLOOKUP(AC97, DtP, 2, FALSE)</f>
        <v>Very Rarely</v>
      </c>
      <c r="AE97" s="76"/>
      <c r="AF97" s="76"/>
      <c r="AG97" s="76"/>
      <c r="AH97" s="76"/>
      <c r="AI97" s="76"/>
      <c r="AJ97" s="76"/>
      <c r="AK97" s="51"/>
      <c r="AL97" s="84" t="s">
        <v>136</v>
      </c>
      <c r="AM97" s="84"/>
      <c r="AN97" s="84"/>
      <c r="AO97" s="51">
        <f>EL69</f>
        <v>1</v>
      </c>
      <c r="AP97" s="76" t="str">
        <f>VLOOKUP(AO97, DtP, 2, FALSE)</f>
        <v>Very Rarely</v>
      </c>
      <c r="AQ97" s="76"/>
      <c r="AR97" s="76"/>
      <c r="AS97" s="76"/>
      <c r="AT97" s="76"/>
      <c r="AU97" s="76"/>
      <c r="AV97" s="76"/>
      <c r="AW97" s="51"/>
      <c r="AX97" s="84" t="s">
        <v>136</v>
      </c>
      <c r="AY97" s="84"/>
      <c r="AZ97" s="84"/>
      <c r="BA97" s="51">
        <f>GL69</f>
        <v>1</v>
      </c>
      <c r="BB97" s="76" t="str">
        <f>VLOOKUP(BA97, DtP, 2, FALSE)</f>
        <v>Very Rarely</v>
      </c>
      <c r="BC97" s="76"/>
      <c r="BD97" s="76"/>
      <c r="BE97" s="76"/>
      <c r="BF97" s="76"/>
      <c r="BG97" s="76"/>
      <c r="BH97" s="85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  <c r="CX97" s="50"/>
      <c r="CY97" s="50"/>
      <c r="CZ97" s="50"/>
      <c r="DA97" s="50"/>
      <c r="DB97" s="50"/>
      <c r="DC97" s="50"/>
      <c r="DD97" s="50"/>
      <c r="DE97" s="50"/>
      <c r="DF97" s="50"/>
      <c r="DG97" s="50"/>
      <c r="DH97" s="50"/>
      <c r="DI97" s="50"/>
      <c r="DJ97" s="50"/>
      <c r="DK97" s="50"/>
      <c r="DL97" s="50"/>
      <c r="DM97" s="50"/>
      <c r="DN97" s="50"/>
      <c r="DO97" s="50"/>
      <c r="DP97" s="50"/>
      <c r="DQ97" s="50"/>
      <c r="DR97" s="50"/>
      <c r="DS97" s="50"/>
      <c r="DT97" s="50"/>
      <c r="DU97" s="50"/>
      <c r="DV97" s="50"/>
      <c r="DW97" s="50"/>
      <c r="DX97" s="50"/>
      <c r="DY97" s="50"/>
      <c r="DZ97" s="50"/>
      <c r="EA97" s="50"/>
      <c r="EB97" s="50"/>
      <c r="EC97" s="50"/>
      <c r="ED97" s="50"/>
      <c r="EE97" s="50"/>
      <c r="EF97" s="50"/>
      <c r="EG97" s="50"/>
      <c r="EH97" s="50"/>
      <c r="EI97" s="50"/>
      <c r="EJ97" s="50"/>
      <c r="EK97" s="50"/>
      <c r="EL97" s="50"/>
      <c r="EM97" s="50"/>
      <c r="EN97" s="50"/>
      <c r="EO97" s="50"/>
      <c r="EP97" s="50"/>
      <c r="EQ97" s="50"/>
      <c r="ER97" s="50"/>
      <c r="ES97" s="50"/>
      <c r="ET97" s="50"/>
      <c r="EU97" s="50"/>
      <c r="EV97" s="50"/>
      <c r="EW97" s="50"/>
      <c r="EX97" s="50"/>
      <c r="EY97" s="50"/>
      <c r="EZ97" s="50"/>
      <c r="FA97" s="50"/>
      <c r="FB97" s="50"/>
      <c r="FC97" s="50"/>
      <c r="FD97" s="50"/>
      <c r="FE97" s="50"/>
      <c r="FF97" s="50"/>
      <c r="FG97" s="50"/>
      <c r="FH97" s="50"/>
      <c r="FI97" s="50"/>
      <c r="FJ97" s="50"/>
      <c r="FK97" s="50"/>
      <c r="FL97" s="50"/>
      <c r="FM97" s="50"/>
      <c r="FN97" s="50"/>
      <c r="FO97" s="50"/>
      <c r="FP97" s="50"/>
      <c r="FQ97" s="50"/>
      <c r="FR97" s="50"/>
      <c r="FS97" s="50"/>
      <c r="FT97" s="50"/>
      <c r="FU97" s="50"/>
      <c r="FV97" s="50"/>
      <c r="FW97" s="50"/>
      <c r="FX97" s="50"/>
      <c r="FY97" s="50"/>
      <c r="FZ97" s="50"/>
      <c r="GA97" s="50"/>
      <c r="GB97" s="50"/>
      <c r="GC97" s="50"/>
      <c r="GD97" s="50"/>
      <c r="GE97" s="50"/>
      <c r="GF97" s="50"/>
      <c r="GG97" s="50"/>
      <c r="GH97" s="50"/>
      <c r="GI97" s="50"/>
      <c r="GJ97" s="50"/>
      <c r="GK97" s="50"/>
      <c r="GL97" s="50"/>
      <c r="GM97" s="50"/>
      <c r="GN97" s="50"/>
      <c r="GO97" s="50"/>
      <c r="GP97" s="50"/>
      <c r="GQ97" s="50"/>
      <c r="GR97" s="50"/>
      <c r="GS97" s="50"/>
      <c r="GT97" s="50"/>
      <c r="GU97" s="50"/>
      <c r="GV97" s="50"/>
      <c r="GW97" s="50"/>
      <c r="GX97" s="50"/>
      <c r="GY97" s="50"/>
      <c r="GZ97" s="50"/>
      <c r="HA97" s="50"/>
      <c r="HB97" s="50"/>
      <c r="HC97" s="50"/>
      <c r="HD97" s="50"/>
      <c r="HE97" s="50"/>
      <c r="HF97" s="50"/>
      <c r="HG97" s="50"/>
      <c r="HH97" s="50"/>
      <c r="HI97" s="50"/>
      <c r="HJ97" s="50"/>
      <c r="HK97" s="50"/>
      <c r="HL97" s="50"/>
      <c r="HM97" s="50"/>
      <c r="HN97" s="50"/>
      <c r="HO97" s="50"/>
      <c r="HP97" s="50"/>
      <c r="HQ97" s="50"/>
      <c r="HR97" s="50"/>
      <c r="HS97" s="50"/>
      <c r="HT97" s="50"/>
      <c r="HU97" s="50"/>
      <c r="HV97" s="50"/>
      <c r="HW97" s="50"/>
      <c r="HX97" s="50"/>
      <c r="HY97" s="50"/>
      <c r="HZ97" s="50"/>
      <c r="IA97" s="50"/>
      <c r="IB97" s="50"/>
      <c r="IC97" s="50"/>
      <c r="ID97" s="50"/>
      <c r="IE97" s="50"/>
      <c r="IF97" s="50"/>
      <c r="IG97" s="50"/>
      <c r="IH97" s="50"/>
      <c r="II97" s="50"/>
      <c r="IJ97" s="50"/>
      <c r="IK97" s="50"/>
      <c r="IL97" s="50"/>
      <c r="IM97" s="50"/>
    </row>
    <row r="98" spans="2:247" x14ac:dyDescent="0.25">
      <c r="B98" s="83" t="s">
        <v>137</v>
      </c>
      <c r="C98" s="84"/>
      <c r="D98" s="84"/>
      <c r="E98" s="51">
        <f>M69</f>
        <v>0</v>
      </c>
      <c r="F98" s="76" t="str">
        <f>IF(E98=0, "Pass", "Shoot")</f>
        <v>Pass</v>
      </c>
      <c r="G98" s="76"/>
      <c r="H98" s="76"/>
      <c r="I98" s="76"/>
      <c r="J98" s="76"/>
      <c r="K98" s="76"/>
      <c r="L98" s="76"/>
      <c r="M98" s="51"/>
      <c r="N98" s="84" t="s">
        <v>137</v>
      </c>
      <c r="O98" s="84"/>
      <c r="P98" s="84"/>
      <c r="Q98" s="51">
        <f>AZ69</f>
        <v>0</v>
      </c>
      <c r="R98" s="76" t="str">
        <f>IF(Q98=0, "Pass", "Shoot")</f>
        <v>Pass</v>
      </c>
      <c r="S98" s="76"/>
      <c r="T98" s="76"/>
      <c r="U98" s="76"/>
      <c r="V98" s="76"/>
      <c r="W98" s="76"/>
      <c r="X98" s="85"/>
      <c r="Y98" s="50"/>
      <c r="Z98" s="83" t="s">
        <v>137</v>
      </c>
      <c r="AA98" s="84"/>
      <c r="AB98" s="84"/>
      <c r="AC98" s="51">
        <f>DM69</f>
        <v>0</v>
      </c>
      <c r="AD98" s="76" t="str">
        <f>IF(AC98=0, "Pass", "Shoot")</f>
        <v>Pass</v>
      </c>
      <c r="AE98" s="76"/>
      <c r="AF98" s="76"/>
      <c r="AG98" s="76"/>
      <c r="AH98" s="76"/>
      <c r="AI98" s="76"/>
      <c r="AJ98" s="76"/>
      <c r="AK98" s="51"/>
      <c r="AL98" s="84" t="s">
        <v>137</v>
      </c>
      <c r="AM98" s="84"/>
      <c r="AN98" s="84"/>
      <c r="AO98" s="51">
        <f>EM69</f>
        <v>1</v>
      </c>
      <c r="AP98" s="76" t="str">
        <f>IF(AO98=0, "Pass", "Shoot")</f>
        <v>Shoot</v>
      </c>
      <c r="AQ98" s="76"/>
      <c r="AR98" s="76"/>
      <c r="AS98" s="76"/>
      <c r="AT98" s="76"/>
      <c r="AU98" s="76"/>
      <c r="AV98" s="76"/>
      <c r="AW98" s="51"/>
      <c r="AX98" s="84" t="s">
        <v>137</v>
      </c>
      <c r="AY98" s="84"/>
      <c r="AZ98" s="84"/>
      <c r="BA98" s="51">
        <f>GM69</f>
        <v>0</v>
      </c>
      <c r="BB98" s="76" t="str">
        <f>IF(BA98=0, "Pass", "Shoot")</f>
        <v>Pass</v>
      </c>
      <c r="BC98" s="76"/>
      <c r="BD98" s="76"/>
      <c r="BE98" s="76"/>
      <c r="BF98" s="76"/>
      <c r="BG98" s="76"/>
      <c r="BH98" s="85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  <c r="CX98" s="50"/>
      <c r="CY98" s="50"/>
      <c r="CZ98" s="50"/>
      <c r="DA98" s="50"/>
      <c r="DB98" s="50"/>
      <c r="DC98" s="50"/>
      <c r="DD98" s="50"/>
      <c r="DE98" s="50"/>
      <c r="DF98" s="50"/>
      <c r="DG98" s="50"/>
      <c r="DH98" s="50"/>
      <c r="DI98" s="50"/>
      <c r="DJ98" s="50"/>
      <c r="DK98" s="50"/>
      <c r="DL98" s="50"/>
      <c r="DM98" s="50"/>
      <c r="DN98" s="50"/>
      <c r="DO98" s="50"/>
      <c r="DP98" s="50"/>
      <c r="DQ98" s="50"/>
      <c r="DR98" s="50"/>
      <c r="DS98" s="50"/>
      <c r="DT98" s="50"/>
      <c r="DU98" s="50"/>
      <c r="DV98" s="50"/>
      <c r="DW98" s="50"/>
      <c r="DX98" s="50"/>
      <c r="DY98" s="50"/>
      <c r="DZ98" s="50"/>
      <c r="EA98" s="50"/>
      <c r="EB98" s="50"/>
      <c r="EC98" s="50"/>
      <c r="ED98" s="50"/>
      <c r="EE98" s="50"/>
      <c r="EF98" s="50"/>
      <c r="EG98" s="50"/>
      <c r="EH98" s="50"/>
      <c r="EI98" s="50"/>
      <c r="EJ98" s="50"/>
      <c r="EK98" s="50"/>
      <c r="EL98" s="50"/>
      <c r="EM98" s="50"/>
      <c r="EN98" s="50"/>
      <c r="EO98" s="50"/>
      <c r="EP98" s="50"/>
      <c r="EQ98" s="50"/>
      <c r="ER98" s="50"/>
      <c r="ES98" s="50"/>
      <c r="ET98" s="50"/>
      <c r="EU98" s="50"/>
      <c r="EV98" s="50"/>
      <c r="EW98" s="50"/>
      <c r="EX98" s="50"/>
      <c r="EY98" s="50"/>
      <c r="EZ98" s="50"/>
      <c r="FA98" s="50"/>
      <c r="FB98" s="50"/>
      <c r="FC98" s="50"/>
      <c r="FD98" s="50"/>
      <c r="FE98" s="50"/>
      <c r="FF98" s="50"/>
      <c r="FG98" s="50"/>
      <c r="FH98" s="50"/>
      <c r="FI98" s="50"/>
      <c r="FJ98" s="50"/>
      <c r="FK98" s="50"/>
      <c r="FL98" s="50"/>
      <c r="FM98" s="50"/>
      <c r="FN98" s="50"/>
      <c r="FO98" s="50"/>
      <c r="FP98" s="50"/>
      <c r="FQ98" s="50"/>
      <c r="FR98" s="50"/>
      <c r="FS98" s="50"/>
      <c r="FT98" s="50"/>
      <c r="FU98" s="50"/>
      <c r="FV98" s="50"/>
      <c r="FW98" s="50"/>
      <c r="FX98" s="50"/>
      <c r="FY98" s="50"/>
      <c r="FZ98" s="50"/>
      <c r="GA98" s="50"/>
      <c r="GB98" s="50"/>
      <c r="GC98" s="50"/>
      <c r="GD98" s="50"/>
      <c r="GE98" s="50"/>
      <c r="GF98" s="50"/>
      <c r="GG98" s="50"/>
      <c r="GH98" s="50"/>
      <c r="GI98" s="50"/>
      <c r="GJ98" s="50"/>
      <c r="GK98" s="50"/>
      <c r="GL98" s="50"/>
      <c r="GM98" s="50"/>
      <c r="GN98" s="50"/>
      <c r="GO98" s="50"/>
      <c r="GP98" s="50"/>
      <c r="GQ98" s="50"/>
      <c r="GR98" s="50"/>
      <c r="GS98" s="50"/>
      <c r="GT98" s="50"/>
      <c r="GU98" s="50"/>
      <c r="GV98" s="50"/>
      <c r="GW98" s="50"/>
      <c r="GX98" s="50"/>
      <c r="GY98" s="50"/>
      <c r="GZ98" s="50"/>
      <c r="HA98" s="50"/>
      <c r="HB98" s="50"/>
      <c r="HC98" s="50"/>
      <c r="HD98" s="50"/>
      <c r="HE98" s="50"/>
      <c r="HF98" s="50"/>
      <c r="HG98" s="50"/>
      <c r="HH98" s="50"/>
      <c r="HI98" s="50"/>
      <c r="HJ98" s="50"/>
      <c r="HK98" s="50"/>
      <c r="HL98" s="50"/>
      <c r="HM98" s="50"/>
      <c r="HN98" s="50"/>
      <c r="HO98" s="50"/>
      <c r="HP98" s="50"/>
      <c r="HQ98" s="50"/>
      <c r="HR98" s="50"/>
      <c r="HS98" s="50"/>
      <c r="HT98" s="50"/>
      <c r="HU98" s="50"/>
      <c r="HV98" s="50"/>
      <c r="HW98" s="50"/>
      <c r="HX98" s="50"/>
      <c r="HY98" s="50"/>
      <c r="HZ98" s="50"/>
      <c r="IA98" s="50"/>
      <c r="IB98" s="50"/>
      <c r="IC98" s="50"/>
      <c r="ID98" s="50"/>
      <c r="IE98" s="50"/>
      <c r="IF98" s="50"/>
      <c r="IG98" s="50"/>
      <c r="IH98" s="50"/>
      <c r="II98" s="50"/>
      <c r="IJ98" s="50"/>
      <c r="IK98" s="50"/>
      <c r="IL98" s="50"/>
      <c r="IM98" s="50"/>
    </row>
    <row r="99" spans="2:247" x14ac:dyDescent="0.25">
      <c r="B99" s="83" t="s">
        <v>139</v>
      </c>
      <c r="C99" s="84"/>
      <c r="D99" s="84"/>
      <c r="E99" s="51">
        <f>N69</f>
        <v>0</v>
      </c>
      <c r="F99" s="76" t="str">
        <f>IF(E99=0, "No", "Yes")</f>
        <v>No</v>
      </c>
      <c r="G99" s="76"/>
      <c r="H99" s="76"/>
      <c r="I99" s="76"/>
      <c r="J99" s="76"/>
      <c r="K99" s="76"/>
      <c r="L99" s="76"/>
      <c r="M99" s="51"/>
      <c r="N99" s="84" t="s">
        <v>139</v>
      </c>
      <c r="O99" s="84"/>
      <c r="P99" s="84"/>
      <c r="Q99" s="51">
        <f>BA69</f>
        <v>0</v>
      </c>
      <c r="R99" s="76" t="str">
        <f>IF(Q99=0, "No", "Yes")</f>
        <v>No</v>
      </c>
      <c r="S99" s="76"/>
      <c r="T99" s="76"/>
      <c r="U99" s="76"/>
      <c r="V99" s="76"/>
      <c r="W99" s="76"/>
      <c r="X99" s="85"/>
      <c r="Y99" s="50"/>
      <c r="Z99" s="83" t="s">
        <v>139</v>
      </c>
      <c r="AA99" s="84"/>
      <c r="AB99" s="84"/>
      <c r="AC99" s="51">
        <f>DN69</f>
        <v>1</v>
      </c>
      <c r="AD99" s="76" t="str">
        <f>IF(AC99=0, "No", "Yes")</f>
        <v>Yes</v>
      </c>
      <c r="AE99" s="76"/>
      <c r="AF99" s="76"/>
      <c r="AG99" s="76"/>
      <c r="AH99" s="76"/>
      <c r="AI99" s="76"/>
      <c r="AJ99" s="76"/>
      <c r="AK99" s="51"/>
      <c r="AL99" s="84" t="s">
        <v>139</v>
      </c>
      <c r="AM99" s="84"/>
      <c r="AN99" s="84"/>
      <c r="AO99" s="51">
        <f>EN69</f>
        <v>0</v>
      </c>
      <c r="AP99" s="76" t="str">
        <f>IF(AO99=0, "No", "Yes")</f>
        <v>No</v>
      </c>
      <c r="AQ99" s="76"/>
      <c r="AR99" s="76"/>
      <c r="AS99" s="76"/>
      <c r="AT99" s="76"/>
      <c r="AU99" s="76"/>
      <c r="AV99" s="76"/>
      <c r="AW99" s="51"/>
      <c r="AX99" s="84" t="s">
        <v>139</v>
      </c>
      <c r="AY99" s="84"/>
      <c r="AZ99" s="84"/>
      <c r="BA99" s="51">
        <f>GN69</f>
        <v>0</v>
      </c>
      <c r="BB99" s="76" t="str">
        <f>IF(BA99=0, "No", "Yes")</f>
        <v>No</v>
      </c>
      <c r="BC99" s="76"/>
      <c r="BD99" s="76"/>
      <c r="BE99" s="76"/>
      <c r="BF99" s="76"/>
      <c r="BG99" s="76"/>
      <c r="BH99" s="85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  <c r="CX99" s="50"/>
      <c r="CY99" s="50"/>
      <c r="CZ99" s="50"/>
      <c r="DA99" s="50"/>
      <c r="DB99" s="50"/>
      <c r="DC99" s="50"/>
      <c r="DD99" s="50"/>
      <c r="DE99" s="50"/>
      <c r="DF99" s="50"/>
      <c r="DG99" s="50"/>
      <c r="DH99" s="50"/>
      <c r="DI99" s="50"/>
      <c r="DJ99" s="50"/>
      <c r="DK99" s="50"/>
      <c r="DL99" s="50"/>
      <c r="DM99" s="50"/>
      <c r="DN99" s="50"/>
      <c r="DO99" s="50"/>
      <c r="DP99" s="50"/>
      <c r="DQ99" s="50"/>
      <c r="DR99" s="50"/>
      <c r="DS99" s="50"/>
      <c r="DT99" s="50"/>
      <c r="DU99" s="50"/>
      <c r="DV99" s="50"/>
      <c r="DW99" s="50"/>
      <c r="DX99" s="50"/>
      <c r="DY99" s="50"/>
      <c r="DZ99" s="50"/>
      <c r="EA99" s="50"/>
      <c r="EB99" s="50"/>
      <c r="EC99" s="50"/>
      <c r="ED99" s="50"/>
      <c r="EE99" s="50"/>
      <c r="EF99" s="50"/>
      <c r="EG99" s="50"/>
      <c r="EH99" s="50"/>
      <c r="EI99" s="50"/>
      <c r="EJ99" s="50"/>
      <c r="EK99" s="50"/>
      <c r="EL99" s="50"/>
      <c r="EM99" s="50"/>
      <c r="EN99" s="50"/>
      <c r="EO99" s="50"/>
      <c r="EP99" s="50"/>
      <c r="EQ99" s="50"/>
      <c r="ER99" s="50"/>
      <c r="ES99" s="50"/>
      <c r="ET99" s="50"/>
      <c r="EU99" s="50"/>
      <c r="EV99" s="50"/>
      <c r="EW99" s="50"/>
      <c r="EX99" s="50"/>
      <c r="EY99" s="50"/>
      <c r="EZ99" s="50"/>
      <c r="FA99" s="50"/>
      <c r="FB99" s="50"/>
      <c r="FC99" s="50"/>
      <c r="FD99" s="50"/>
      <c r="FE99" s="50"/>
      <c r="FF99" s="50"/>
      <c r="FG99" s="50"/>
      <c r="FH99" s="50"/>
      <c r="FI99" s="50"/>
      <c r="FJ99" s="50"/>
      <c r="FK99" s="50"/>
      <c r="FL99" s="50"/>
      <c r="FM99" s="50"/>
      <c r="FN99" s="50"/>
      <c r="FO99" s="50"/>
      <c r="FP99" s="50"/>
      <c r="FQ99" s="50"/>
      <c r="FR99" s="50"/>
      <c r="FS99" s="50"/>
      <c r="FT99" s="50"/>
      <c r="FU99" s="50"/>
      <c r="FV99" s="50"/>
      <c r="FW99" s="50"/>
      <c r="FX99" s="50"/>
      <c r="FY99" s="50"/>
      <c r="FZ99" s="50"/>
      <c r="GA99" s="50"/>
      <c r="GB99" s="50"/>
      <c r="GC99" s="50"/>
      <c r="GD99" s="50"/>
      <c r="GE99" s="50"/>
      <c r="GF99" s="50"/>
      <c r="GG99" s="50"/>
      <c r="GH99" s="50"/>
      <c r="GI99" s="50"/>
      <c r="GJ99" s="50"/>
      <c r="GK99" s="50"/>
      <c r="GL99" s="50"/>
      <c r="GM99" s="50"/>
      <c r="GN99" s="50"/>
      <c r="GO99" s="50"/>
      <c r="GP99" s="50"/>
      <c r="GQ99" s="50"/>
      <c r="GR99" s="50"/>
      <c r="GS99" s="50"/>
      <c r="GT99" s="50"/>
      <c r="GU99" s="50"/>
      <c r="GV99" s="50"/>
      <c r="GW99" s="50"/>
      <c r="GX99" s="50"/>
      <c r="GY99" s="50"/>
      <c r="GZ99" s="50"/>
      <c r="HA99" s="50"/>
      <c r="HB99" s="50"/>
      <c r="HC99" s="50"/>
      <c r="HD99" s="50"/>
      <c r="HE99" s="50"/>
      <c r="HF99" s="50"/>
      <c r="HG99" s="50"/>
      <c r="HH99" s="50"/>
      <c r="HI99" s="50"/>
      <c r="HJ99" s="50"/>
      <c r="HK99" s="50"/>
      <c r="HL99" s="50"/>
      <c r="HM99" s="50"/>
      <c r="HN99" s="50"/>
      <c r="HO99" s="50"/>
      <c r="HP99" s="50"/>
      <c r="HQ99" s="50"/>
      <c r="HR99" s="50"/>
      <c r="HS99" s="50"/>
      <c r="HT99" s="50"/>
      <c r="HU99" s="50"/>
      <c r="HV99" s="50"/>
      <c r="HW99" s="50"/>
      <c r="HX99" s="50"/>
      <c r="HY99" s="50"/>
      <c r="HZ99" s="50"/>
      <c r="IA99" s="50"/>
      <c r="IB99" s="50"/>
      <c r="IC99" s="50"/>
      <c r="ID99" s="50"/>
      <c r="IE99" s="50"/>
      <c r="IF99" s="50"/>
      <c r="IG99" s="50"/>
      <c r="IH99" s="50"/>
      <c r="II99" s="50"/>
      <c r="IJ99" s="50"/>
      <c r="IK99" s="50"/>
      <c r="IL99" s="50"/>
      <c r="IM99" s="50"/>
    </row>
    <row r="100" spans="2:247" ht="15.75" thickBot="1" x14ac:dyDescent="0.3">
      <c r="B100" s="79" t="s">
        <v>138</v>
      </c>
      <c r="C100" s="80"/>
      <c r="D100" s="80"/>
      <c r="E100" s="53">
        <f>O69</f>
        <v>0</v>
      </c>
      <c r="F100" s="81" t="str">
        <f>IF(E100=0, "No", "Yes")</f>
        <v>No</v>
      </c>
      <c r="G100" s="81"/>
      <c r="H100" s="81"/>
      <c r="I100" s="81"/>
      <c r="J100" s="81"/>
      <c r="K100" s="81"/>
      <c r="L100" s="81"/>
      <c r="M100" s="53"/>
      <c r="N100" s="80" t="s">
        <v>138</v>
      </c>
      <c r="O100" s="80"/>
      <c r="P100" s="80"/>
      <c r="Q100" s="53">
        <f>BB69</f>
        <v>0</v>
      </c>
      <c r="R100" s="81" t="str">
        <f>IF(Q100=0, "No", "Yes")</f>
        <v>No</v>
      </c>
      <c r="S100" s="81"/>
      <c r="T100" s="81"/>
      <c r="U100" s="81"/>
      <c r="V100" s="81"/>
      <c r="W100" s="81"/>
      <c r="X100" s="82"/>
      <c r="Y100" s="50"/>
      <c r="Z100" s="79" t="s">
        <v>138</v>
      </c>
      <c r="AA100" s="80"/>
      <c r="AB100" s="80"/>
      <c r="AC100" s="53">
        <f>DO69</f>
        <v>1</v>
      </c>
      <c r="AD100" s="81" t="str">
        <f>IF(AC100=0, "No", "Yes")</f>
        <v>Yes</v>
      </c>
      <c r="AE100" s="81"/>
      <c r="AF100" s="81"/>
      <c r="AG100" s="81"/>
      <c r="AH100" s="81"/>
      <c r="AI100" s="81"/>
      <c r="AJ100" s="81"/>
      <c r="AK100" s="53"/>
      <c r="AL100" s="80" t="s">
        <v>138</v>
      </c>
      <c r="AM100" s="80"/>
      <c r="AN100" s="80"/>
      <c r="AO100" s="53">
        <f>EO69</f>
        <v>0</v>
      </c>
      <c r="AP100" s="81" t="str">
        <f>IF(AO100=0, "No", "Yes")</f>
        <v>No</v>
      </c>
      <c r="AQ100" s="81"/>
      <c r="AR100" s="81"/>
      <c r="AS100" s="81"/>
      <c r="AT100" s="81"/>
      <c r="AU100" s="81"/>
      <c r="AV100" s="81"/>
      <c r="AW100" s="53"/>
      <c r="AX100" s="80" t="s">
        <v>138</v>
      </c>
      <c r="AY100" s="80"/>
      <c r="AZ100" s="80"/>
      <c r="BA100" s="53">
        <f>GO69</f>
        <v>0</v>
      </c>
      <c r="BB100" s="81" t="str">
        <f>IF(BA100=0, "No", "Yes")</f>
        <v>No</v>
      </c>
      <c r="BC100" s="81"/>
      <c r="BD100" s="81"/>
      <c r="BE100" s="81"/>
      <c r="BF100" s="81"/>
      <c r="BG100" s="81"/>
      <c r="BH100" s="82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  <c r="CX100" s="50"/>
      <c r="CY100" s="50"/>
      <c r="CZ100" s="50"/>
      <c r="DA100" s="50"/>
      <c r="DB100" s="50"/>
      <c r="DC100" s="50"/>
      <c r="DD100" s="50"/>
      <c r="DE100" s="50"/>
      <c r="DF100" s="50"/>
      <c r="DG100" s="50"/>
      <c r="DH100" s="50"/>
      <c r="DI100" s="50"/>
      <c r="DJ100" s="50"/>
      <c r="DK100" s="50"/>
      <c r="DL100" s="50"/>
      <c r="DM100" s="50"/>
      <c r="DN100" s="50"/>
      <c r="DO100" s="50"/>
      <c r="DP100" s="50"/>
      <c r="DQ100" s="50"/>
      <c r="DR100" s="50"/>
      <c r="DS100" s="50"/>
      <c r="DT100" s="50"/>
      <c r="DU100" s="50"/>
      <c r="DV100" s="50"/>
      <c r="DW100" s="50"/>
      <c r="DX100" s="50"/>
      <c r="DY100" s="50"/>
      <c r="DZ100" s="50"/>
      <c r="EA100" s="50"/>
      <c r="EB100" s="50"/>
      <c r="EC100" s="50"/>
      <c r="ED100" s="50"/>
      <c r="EE100" s="50"/>
      <c r="EF100" s="50"/>
      <c r="EG100" s="50"/>
      <c r="EH100" s="50"/>
      <c r="EI100" s="50"/>
      <c r="EJ100" s="50"/>
      <c r="EK100" s="50"/>
      <c r="EL100" s="50"/>
      <c r="EM100" s="50"/>
      <c r="EN100" s="50"/>
      <c r="EO100" s="50"/>
      <c r="EP100" s="50"/>
      <c r="EQ100" s="50"/>
      <c r="ER100" s="50"/>
      <c r="ES100" s="50"/>
      <c r="ET100" s="50"/>
      <c r="EU100" s="50"/>
      <c r="EV100" s="50"/>
      <c r="EW100" s="50"/>
      <c r="EX100" s="50"/>
      <c r="EY100" s="50"/>
      <c r="EZ100" s="50"/>
      <c r="FA100" s="50"/>
      <c r="FB100" s="50"/>
      <c r="FC100" s="50"/>
      <c r="FD100" s="50"/>
      <c r="FE100" s="50"/>
      <c r="FF100" s="50"/>
      <c r="FG100" s="50"/>
      <c r="FH100" s="50"/>
      <c r="FI100" s="50"/>
      <c r="FJ100" s="50"/>
      <c r="FK100" s="50"/>
      <c r="FL100" s="50"/>
      <c r="FM100" s="50"/>
      <c r="FN100" s="50"/>
      <c r="FO100" s="50"/>
      <c r="FP100" s="50"/>
      <c r="FQ100" s="50"/>
      <c r="FR100" s="50"/>
      <c r="FS100" s="50"/>
      <c r="FT100" s="50"/>
      <c r="FU100" s="50"/>
      <c r="FV100" s="50"/>
      <c r="FW100" s="50"/>
      <c r="FX100" s="50"/>
      <c r="FY100" s="50"/>
      <c r="FZ100" s="50"/>
      <c r="GA100" s="50"/>
      <c r="GB100" s="50"/>
      <c r="GC100" s="50"/>
      <c r="GD100" s="50"/>
      <c r="GE100" s="50"/>
      <c r="GF100" s="50"/>
      <c r="GG100" s="50"/>
      <c r="GH100" s="50"/>
      <c r="GI100" s="50"/>
      <c r="GJ100" s="50"/>
      <c r="GK100" s="50"/>
      <c r="GL100" s="50"/>
      <c r="GM100" s="50"/>
      <c r="GN100" s="50"/>
      <c r="GO100" s="50"/>
      <c r="GP100" s="50"/>
      <c r="GQ100" s="50"/>
      <c r="GR100" s="50"/>
      <c r="GS100" s="50"/>
      <c r="GT100" s="50"/>
      <c r="GU100" s="50"/>
      <c r="GV100" s="50"/>
      <c r="GW100" s="50"/>
      <c r="GX100" s="50"/>
      <c r="GY100" s="50"/>
      <c r="GZ100" s="50"/>
      <c r="HA100" s="50"/>
      <c r="HB100" s="50"/>
      <c r="HC100" s="50"/>
      <c r="HD100" s="50"/>
      <c r="HE100" s="50"/>
      <c r="HF100" s="50"/>
      <c r="HG100" s="50"/>
      <c r="HH100" s="50"/>
      <c r="HI100" s="50"/>
      <c r="HJ100" s="50"/>
      <c r="HK100" s="50"/>
      <c r="HL100" s="50"/>
      <c r="HM100" s="50"/>
      <c r="HN100" s="50"/>
      <c r="HO100" s="50"/>
      <c r="HP100" s="50"/>
      <c r="HQ100" s="50"/>
      <c r="HR100" s="50"/>
      <c r="HS100" s="50"/>
      <c r="HT100" s="50"/>
      <c r="HU100" s="50"/>
      <c r="HV100" s="50"/>
      <c r="HW100" s="50"/>
      <c r="HX100" s="50"/>
      <c r="HY100" s="50"/>
      <c r="HZ100" s="50"/>
      <c r="IA100" s="50"/>
      <c r="IB100" s="50"/>
      <c r="IC100" s="50"/>
      <c r="ID100" s="50"/>
      <c r="IE100" s="50"/>
      <c r="IF100" s="50"/>
      <c r="IG100" s="50"/>
      <c r="IH100" s="50"/>
      <c r="II100" s="50"/>
      <c r="IJ100" s="50"/>
      <c r="IK100" s="50"/>
      <c r="IL100" s="50"/>
      <c r="IM100" s="50"/>
    </row>
    <row r="101" spans="2:247" ht="15.75" thickBot="1" x14ac:dyDescent="0.3">
      <c r="B101" s="28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  <c r="Y101" s="50"/>
      <c r="Z101" s="28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2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  <c r="CX101" s="50"/>
      <c r="CY101" s="50"/>
      <c r="CZ101" s="50"/>
      <c r="DA101" s="50"/>
      <c r="DB101" s="50"/>
      <c r="DC101" s="50"/>
      <c r="DD101" s="50"/>
      <c r="DE101" s="50"/>
      <c r="DF101" s="50"/>
      <c r="DG101" s="50"/>
      <c r="DH101" s="50"/>
      <c r="DI101" s="50"/>
      <c r="DJ101" s="50"/>
      <c r="DK101" s="50"/>
      <c r="DL101" s="50"/>
      <c r="DM101" s="50"/>
      <c r="DN101" s="50"/>
      <c r="DO101" s="50"/>
      <c r="DP101" s="50"/>
      <c r="DQ101" s="50"/>
      <c r="DR101" s="50"/>
      <c r="DS101" s="50"/>
      <c r="DT101" s="50"/>
      <c r="DU101" s="50"/>
      <c r="DV101" s="50"/>
      <c r="DW101" s="50"/>
      <c r="DX101" s="50"/>
      <c r="DY101" s="50"/>
      <c r="DZ101" s="50"/>
      <c r="EA101" s="50"/>
      <c r="EB101" s="50"/>
      <c r="EC101" s="50"/>
      <c r="ED101" s="50"/>
      <c r="EE101" s="50"/>
      <c r="EF101" s="50"/>
      <c r="EG101" s="50"/>
      <c r="EH101" s="50"/>
      <c r="EI101" s="50"/>
      <c r="EJ101" s="50"/>
      <c r="EK101" s="50"/>
      <c r="EL101" s="50"/>
      <c r="EM101" s="50"/>
      <c r="EN101" s="50"/>
      <c r="EO101" s="50"/>
      <c r="EP101" s="50"/>
      <c r="EQ101" s="50"/>
      <c r="ER101" s="50"/>
      <c r="ES101" s="50"/>
      <c r="ET101" s="50"/>
      <c r="EU101" s="50"/>
      <c r="EV101" s="50"/>
      <c r="EW101" s="50"/>
      <c r="EX101" s="50"/>
      <c r="EY101" s="50"/>
      <c r="EZ101" s="50"/>
      <c r="FA101" s="50"/>
      <c r="FB101" s="50"/>
      <c r="FC101" s="50"/>
      <c r="FD101" s="50"/>
      <c r="FE101" s="50"/>
      <c r="FF101" s="50"/>
      <c r="FG101" s="50"/>
      <c r="FH101" s="50"/>
      <c r="FI101" s="50"/>
      <c r="FJ101" s="50"/>
      <c r="FK101" s="50"/>
      <c r="FL101" s="50"/>
      <c r="FM101" s="50"/>
      <c r="FN101" s="50"/>
      <c r="FO101" s="50"/>
      <c r="FP101" s="50"/>
      <c r="FQ101" s="50"/>
      <c r="FR101" s="50"/>
      <c r="FS101" s="50"/>
      <c r="FT101" s="50"/>
      <c r="FU101" s="50"/>
      <c r="FV101" s="50"/>
      <c r="FW101" s="50"/>
      <c r="FX101" s="50"/>
      <c r="FY101" s="50"/>
      <c r="FZ101" s="50"/>
      <c r="GA101" s="50"/>
      <c r="GB101" s="50"/>
      <c r="GC101" s="50"/>
      <c r="GD101" s="50"/>
      <c r="GE101" s="50"/>
      <c r="GF101" s="50"/>
      <c r="GG101" s="50"/>
      <c r="GH101" s="50"/>
      <c r="GI101" s="50"/>
      <c r="GJ101" s="50"/>
      <c r="GK101" s="50"/>
      <c r="GL101" s="50"/>
      <c r="GM101" s="50"/>
      <c r="GN101" s="50"/>
      <c r="GO101" s="50"/>
      <c r="GP101" s="50"/>
      <c r="GQ101" s="50"/>
      <c r="GR101" s="50"/>
      <c r="GS101" s="50"/>
      <c r="GT101" s="50"/>
      <c r="GU101" s="50"/>
      <c r="GV101" s="50"/>
      <c r="GW101" s="50"/>
      <c r="GX101" s="50"/>
      <c r="GY101" s="50"/>
      <c r="GZ101" s="50"/>
      <c r="HA101" s="50"/>
      <c r="HB101" s="50"/>
      <c r="HC101" s="50"/>
      <c r="HD101" s="50"/>
      <c r="HE101" s="50"/>
      <c r="HF101" s="50"/>
      <c r="HG101" s="50"/>
      <c r="HH101" s="50"/>
      <c r="HI101" s="50"/>
      <c r="HJ101" s="50"/>
      <c r="HK101" s="50"/>
      <c r="HL101" s="50"/>
      <c r="HM101" s="50"/>
      <c r="HN101" s="50"/>
      <c r="HO101" s="50"/>
      <c r="HP101" s="50"/>
      <c r="HQ101" s="50"/>
      <c r="HR101" s="50"/>
      <c r="HS101" s="50"/>
      <c r="HT101" s="50"/>
      <c r="HU101" s="50"/>
      <c r="HV101" s="50"/>
      <c r="HW101" s="50"/>
      <c r="HX101" s="50"/>
      <c r="HY101" s="50"/>
      <c r="HZ101" s="50"/>
      <c r="IA101" s="50"/>
      <c r="IB101" s="50"/>
      <c r="IC101" s="50"/>
      <c r="ID101" s="50"/>
      <c r="IE101" s="50"/>
      <c r="IF101" s="50"/>
      <c r="IG101" s="50"/>
      <c r="IH101" s="50"/>
      <c r="II101" s="50"/>
      <c r="IJ101" s="50"/>
      <c r="IK101" s="50"/>
      <c r="IL101" s="50"/>
      <c r="IM101" s="50"/>
    </row>
    <row r="102" spans="2:247" x14ac:dyDescent="0.25">
      <c r="B102" s="86" t="s">
        <v>65</v>
      </c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30"/>
      <c r="N102" s="87" t="s">
        <v>64</v>
      </c>
      <c r="O102" s="87"/>
      <c r="P102" s="87"/>
      <c r="Q102" s="87"/>
      <c r="R102" s="87"/>
      <c r="S102" s="87"/>
      <c r="T102" s="87"/>
      <c r="U102" s="87"/>
      <c r="V102" s="87"/>
      <c r="W102" s="87"/>
      <c r="X102" s="88"/>
      <c r="Y102" s="50"/>
      <c r="Z102" s="86" t="s">
        <v>69</v>
      </c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30"/>
      <c r="AL102" s="87" t="s">
        <v>71</v>
      </c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30"/>
      <c r="AX102" s="87" t="s">
        <v>74</v>
      </c>
      <c r="AY102" s="87"/>
      <c r="AZ102" s="87"/>
      <c r="BA102" s="87"/>
      <c r="BB102" s="87"/>
      <c r="BC102" s="87"/>
      <c r="BD102" s="87"/>
      <c r="BE102" s="87"/>
      <c r="BF102" s="87"/>
      <c r="BG102" s="87"/>
      <c r="BH102" s="88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  <c r="CX102" s="50"/>
      <c r="CY102" s="50"/>
      <c r="CZ102" s="50"/>
      <c r="DA102" s="50"/>
      <c r="DB102" s="50"/>
      <c r="DC102" s="50"/>
      <c r="DD102" s="50"/>
      <c r="DE102" s="50"/>
      <c r="DF102" s="50"/>
      <c r="DG102" s="50"/>
      <c r="DH102" s="50"/>
      <c r="DI102" s="50"/>
      <c r="DJ102" s="50"/>
      <c r="DK102" s="50"/>
      <c r="DL102" s="50"/>
      <c r="DM102" s="50"/>
      <c r="DN102" s="50"/>
      <c r="DO102" s="50"/>
      <c r="DP102" s="50"/>
      <c r="DQ102" s="50"/>
      <c r="DR102" s="50"/>
      <c r="DS102" s="50"/>
      <c r="DT102" s="50"/>
      <c r="DU102" s="50"/>
      <c r="DV102" s="50"/>
      <c r="DW102" s="50"/>
      <c r="DX102" s="50"/>
      <c r="DY102" s="50"/>
      <c r="DZ102" s="50"/>
      <c r="EA102" s="50"/>
      <c r="EB102" s="50"/>
      <c r="EC102" s="50"/>
      <c r="ED102" s="50"/>
      <c r="EE102" s="50"/>
      <c r="EF102" s="50"/>
      <c r="EG102" s="50"/>
      <c r="EH102" s="50"/>
      <c r="EI102" s="50"/>
      <c r="EJ102" s="50"/>
      <c r="EK102" s="50"/>
      <c r="EL102" s="50"/>
      <c r="EM102" s="50"/>
      <c r="EN102" s="50"/>
      <c r="EO102" s="50"/>
      <c r="EP102" s="50"/>
      <c r="EQ102" s="50"/>
      <c r="ER102" s="50"/>
      <c r="ES102" s="50"/>
      <c r="ET102" s="50"/>
      <c r="EU102" s="50"/>
      <c r="EV102" s="50"/>
      <c r="EW102" s="50"/>
      <c r="EX102" s="50"/>
      <c r="EY102" s="50"/>
      <c r="EZ102" s="50"/>
      <c r="FA102" s="50"/>
      <c r="FB102" s="50"/>
      <c r="FC102" s="50"/>
      <c r="FD102" s="50"/>
      <c r="FE102" s="50"/>
      <c r="FF102" s="50"/>
      <c r="FG102" s="50"/>
      <c r="FH102" s="50"/>
      <c r="FI102" s="50"/>
      <c r="FJ102" s="50"/>
      <c r="FK102" s="50"/>
      <c r="FL102" s="50"/>
      <c r="FM102" s="50"/>
      <c r="FN102" s="50"/>
      <c r="FO102" s="50"/>
      <c r="FP102" s="50"/>
      <c r="FQ102" s="50"/>
      <c r="FR102" s="50"/>
      <c r="FS102" s="50"/>
      <c r="FT102" s="50"/>
      <c r="FU102" s="50"/>
      <c r="FV102" s="50"/>
      <c r="FW102" s="50"/>
      <c r="FX102" s="50"/>
      <c r="FY102" s="50"/>
      <c r="FZ102" s="50"/>
      <c r="GA102" s="50"/>
      <c r="GB102" s="50"/>
      <c r="GC102" s="50"/>
      <c r="GD102" s="50"/>
      <c r="GE102" s="50"/>
      <c r="GF102" s="50"/>
      <c r="GG102" s="50"/>
      <c r="GH102" s="50"/>
      <c r="GI102" s="50"/>
      <c r="GJ102" s="50"/>
      <c r="GK102" s="50"/>
      <c r="GL102" s="50"/>
      <c r="GM102" s="50"/>
      <c r="GN102" s="50"/>
      <c r="GO102" s="50"/>
      <c r="GP102" s="50"/>
      <c r="GQ102" s="50"/>
      <c r="GR102" s="50"/>
      <c r="GS102" s="50"/>
      <c r="GT102" s="50"/>
      <c r="GU102" s="50"/>
      <c r="GV102" s="50"/>
      <c r="GW102" s="50"/>
      <c r="GX102" s="50"/>
      <c r="GY102" s="50"/>
      <c r="GZ102" s="50"/>
      <c r="HA102" s="50"/>
      <c r="HB102" s="50"/>
      <c r="HC102" s="50"/>
      <c r="HD102" s="50"/>
      <c r="HE102" s="50"/>
      <c r="HF102" s="50"/>
      <c r="HG102" s="50"/>
      <c r="HH102" s="50"/>
      <c r="HI102" s="50"/>
      <c r="HJ102" s="50"/>
      <c r="HK102" s="50"/>
      <c r="HL102" s="50"/>
      <c r="HM102" s="50"/>
      <c r="HN102" s="50"/>
      <c r="HO102" s="50"/>
      <c r="HP102" s="50"/>
      <c r="HQ102" s="50"/>
      <c r="HR102" s="50"/>
      <c r="HS102" s="50"/>
      <c r="HT102" s="50"/>
      <c r="HU102" s="50"/>
      <c r="HV102" s="50"/>
      <c r="HW102" s="50"/>
      <c r="HX102" s="50"/>
      <c r="HY102" s="50"/>
      <c r="HZ102" s="50"/>
      <c r="IA102" s="50"/>
      <c r="IB102" s="50"/>
      <c r="IC102" s="50"/>
      <c r="ID102" s="50"/>
      <c r="IE102" s="50"/>
      <c r="IF102" s="50"/>
      <c r="IG102" s="50"/>
      <c r="IH102" s="50"/>
      <c r="II102" s="50"/>
      <c r="IJ102" s="50"/>
      <c r="IK102" s="50"/>
      <c r="IL102" s="50"/>
      <c r="IM102" s="50"/>
    </row>
    <row r="103" spans="2:247" x14ac:dyDescent="0.25">
      <c r="B103" s="83" t="s">
        <v>127</v>
      </c>
      <c r="C103" s="84"/>
      <c r="D103" s="84"/>
      <c r="E103" s="51">
        <f>BP69</f>
        <v>5</v>
      </c>
      <c r="F103" s="76" t="str">
        <f>VLOOKUP(E103, Men, 2, FALSE)</f>
        <v>Very Offensive</v>
      </c>
      <c r="G103" s="76"/>
      <c r="H103" s="76"/>
      <c r="I103" s="76"/>
      <c r="J103" s="76"/>
      <c r="K103" s="76"/>
      <c r="L103" s="76"/>
      <c r="M103" s="51"/>
      <c r="N103" s="84" t="s">
        <v>127</v>
      </c>
      <c r="O103" s="84"/>
      <c r="P103" s="84"/>
      <c r="Q103" s="51">
        <f>BC69</f>
        <v>5</v>
      </c>
      <c r="R103" s="76" t="str">
        <f>VLOOKUP(Q103, Men, 2, FALSE)</f>
        <v>Very Offensive</v>
      </c>
      <c r="S103" s="76"/>
      <c r="T103" s="76"/>
      <c r="U103" s="76"/>
      <c r="V103" s="76"/>
      <c r="W103" s="76"/>
      <c r="X103" s="85"/>
      <c r="Y103" s="50"/>
      <c r="Z103" s="83" t="s">
        <v>127</v>
      </c>
      <c r="AA103" s="84"/>
      <c r="AB103" s="84"/>
      <c r="AC103" s="51">
        <f>DP69</f>
        <v>5</v>
      </c>
      <c r="AD103" s="76" t="str">
        <f>VLOOKUP(AC103, Men, 2, FALSE)</f>
        <v>Very Offensive</v>
      </c>
      <c r="AE103" s="76"/>
      <c r="AF103" s="76"/>
      <c r="AG103" s="76"/>
      <c r="AH103" s="76"/>
      <c r="AI103" s="76"/>
      <c r="AJ103" s="76"/>
      <c r="AK103" s="51"/>
      <c r="AL103" s="84" t="s">
        <v>127</v>
      </c>
      <c r="AM103" s="84"/>
      <c r="AN103" s="84"/>
      <c r="AO103" s="51">
        <f>EP69</f>
        <v>5</v>
      </c>
      <c r="AP103" s="76" t="str">
        <f>VLOOKUP(AO103, Men, 2, FALSE)</f>
        <v>Very Offensive</v>
      </c>
      <c r="AQ103" s="76"/>
      <c r="AR103" s="76"/>
      <c r="AS103" s="76"/>
      <c r="AT103" s="76"/>
      <c r="AU103" s="76"/>
      <c r="AV103" s="76"/>
      <c r="AW103" s="51"/>
      <c r="AX103" s="84" t="s">
        <v>127</v>
      </c>
      <c r="AY103" s="84"/>
      <c r="AZ103" s="84"/>
      <c r="BA103" s="51">
        <f>GP69</f>
        <v>5</v>
      </c>
      <c r="BB103" s="76" t="str">
        <f>VLOOKUP(BA103, Men, 2, FALSE)</f>
        <v>Very Offensive</v>
      </c>
      <c r="BC103" s="76"/>
      <c r="BD103" s="76"/>
      <c r="BE103" s="76"/>
      <c r="BF103" s="76"/>
      <c r="BG103" s="76"/>
      <c r="BH103" s="85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  <c r="CX103" s="50"/>
      <c r="CY103" s="50"/>
      <c r="CZ103" s="50"/>
      <c r="DA103" s="50"/>
      <c r="DB103" s="50"/>
      <c r="DC103" s="50"/>
      <c r="DD103" s="50"/>
      <c r="DE103" s="50"/>
      <c r="DF103" s="50"/>
      <c r="DG103" s="50"/>
      <c r="DH103" s="50"/>
      <c r="DI103" s="50"/>
      <c r="DJ103" s="50"/>
      <c r="DK103" s="50"/>
      <c r="DL103" s="50"/>
      <c r="DM103" s="50"/>
      <c r="DN103" s="50"/>
      <c r="DO103" s="50"/>
      <c r="DP103" s="50"/>
      <c r="DQ103" s="50"/>
      <c r="DR103" s="50"/>
      <c r="DS103" s="50"/>
      <c r="DT103" s="50"/>
      <c r="DU103" s="50"/>
      <c r="DV103" s="50"/>
      <c r="DW103" s="50"/>
      <c r="DX103" s="50"/>
      <c r="DY103" s="50"/>
      <c r="DZ103" s="50"/>
      <c r="EA103" s="50"/>
      <c r="EB103" s="50"/>
      <c r="EC103" s="50"/>
      <c r="ED103" s="50"/>
      <c r="EE103" s="50"/>
      <c r="EF103" s="50"/>
      <c r="EG103" s="50"/>
      <c r="EH103" s="50"/>
      <c r="EI103" s="50"/>
      <c r="EJ103" s="50"/>
      <c r="EK103" s="50"/>
      <c r="EL103" s="50"/>
      <c r="EM103" s="50"/>
      <c r="EN103" s="50"/>
      <c r="EO103" s="50"/>
      <c r="EP103" s="50"/>
      <c r="EQ103" s="50"/>
      <c r="ER103" s="50"/>
      <c r="ES103" s="50"/>
      <c r="ET103" s="50"/>
      <c r="EU103" s="50"/>
      <c r="EV103" s="50"/>
      <c r="EW103" s="50"/>
      <c r="EX103" s="50"/>
      <c r="EY103" s="50"/>
      <c r="EZ103" s="50"/>
      <c r="FA103" s="50"/>
      <c r="FB103" s="50"/>
      <c r="FC103" s="50"/>
      <c r="FD103" s="50"/>
      <c r="FE103" s="50"/>
      <c r="FF103" s="50"/>
      <c r="FG103" s="50"/>
      <c r="FH103" s="50"/>
      <c r="FI103" s="50"/>
      <c r="FJ103" s="50"/>
      <c r="FK103" s="50"/>
      <c r="FL103" s="50"/>
      <c r="FM103" s="50"/>
      <c r="FN103" s="50"/>
      <c r="FO103" s="50"/>
      <c r="FP103" s="50"/>
      <c r="FQ103" s="50"/>
      <c r="FR103" s="50"/>
      <c r="FS103" s="50"/>
      <c r="FT103" s="50"/>
      <c r="FU103" s="50"/>
      <c r="FV103" s="50"/>
      <c r="FW103" s="50"/>
      <c r="FX103" s="50"/>
      <c r="FY103" s="50"/>
      <c r="FZ103" s="50"/>
      <c r="GA103" s="50"/>
      <c r="GB103" s="50"/>
      <c r="GC103" s="50"/>
      <c r="GD103" s="50"/>
      <c r="GE103" s="50"/>
      <c r="GF103" s="50"/>
      <c r="GG103" s="50"/>
      <c r="GH103" s="50"/>
      <c r="GI103" s="50"/>
      <c r="GJ103" s="50"/>
      <c r="GK103" s="50"/>
      <c r="GL103" s="50"/>
      <c r="GM103" s="50"/>
      <c r="GN103" s="50"/>
      <c r="GO103" s="50"/>
      <c r="GP103" s="50"/>
      <c r="GQ103" s="50"/>
      <c r="GR103" s="50"/>
      <c r="GS103" s="50"/>
      <c r="GT103" s="50"/>
      <c r="GU103" s="50"/>
      <c r="GV103" s="50"/>
      <c r="GW103" s="50"/>
      <c r="GX103" s="50"/>
      <c r="GY103" s="50"/>
      <c r="GZ103" s="50"/>
      <c r="HA103" s="50"/>
      <c r="HB103" s="50"/>
      <c r="HC103" s="50"/>
      <c r="HD103" s="50"/>
      <c r="HE103" s="50"/>
      <c r="HF103" s="50"/>
      <c r="HG103" s="50"/>
      <c r="HH103" s="50"/>
      <c r="HI103" s="50"/>
      <c r="HJ103" s="50"/>
      <c r="HK103" s="50"/>
      <c r="HL103" s="50"/>
      <c r="HM103" s="50"/>
      <c r="HN103" s="50"/>
      <c r="HO103" s="50"/>
      <c r="HP103" s="50"/>
      <c r="HQ103" s="50"/>
      <c r="HR103" s="50"/>
      <c r="HS103" s="50"/>
      <c r="HT103" s="50"/>
      <c r="HU103" s="50"/>
      <c r="HV103" s="50"/>
      <c r="HW103" s="50"/>
      <c r="HX103" s="50"/>
      <c r="HY103" s="50"/>
      <c r="HZ103" s="50"/>
      <c r="IA103" s="50"/>
      <c r="IB103" s="50"/>
      <c r="IC103" s="50"/>
      <c r="ID103" s="50"/>
      <c r="IE103" s="50"/>
      <c r="IF103" s="50"/>
      <c r="IG103" s="50"/>
      <c r="IH103" s="50"/>
      <c r="II103" s="50"/>
      <c r="IJ103" s="50"/>
      <c r="IK103" s="50"/>
      <c r="IL103" s="50"/>
      <c r="IM103" s="50"/>
    </row>
    <row r="104" spans="2:247" x14ac:dyDescent="0.25">
      <c r="B104" s="83" t="s">
        <v>128</v>
      </c>
      <c r="C104" s="84"/>
      <c r="D104" s="84"/>
      <c r="E104" s="51">
        <f>BQ69</f>
        <v>1</v>
      </c>
      <c r="F104" s="76" t="str">
        <f>VLOOKUP(E104, Agg, 2, FALSE)</f>
        <v>Calm</v>
      </c>
      <c r="G104" s="76"/>
      <c r="H104" s="76"/>
      <c r="I104" s="76"/>
      <c r="J104" s="76"/>
      <c r="K104" s="76"/>
      <c r="L104" s="76"/>
      <c r="M104" s="51"/>
      <c r="N104" s="84" t="s">
        <v>128</v>
      </c>
      <c r="O104" s="84"/>
      <c r="P104" s="84"/>
      <c r="Q104" s="51">
        <f>BD69</f>
        <v>1</v>
      </c>
      <c r="R104" s="76" t="str">
        <f>VLOOKUP(Q104, Agg, 2, FALSE)</f>
        <v>Calm</v>
      </c>
      <c r="S104" s="76"/>
      <c r="T104" s="76"/>
      <c r="U104" s="76"/>
      <c r="V104" s="76"/>
      <c r="W104" s="76"/>
      <c r="X104" s="85"/>
      <c r="Y104" s="50"/>
      <c r="Z104" s="83" t="s">
        <v>128</v>
      </c>
      <c r="AA104" s="84"/>
      <c r="AB104" s="84"/>
      <c r="AC104" s="51">
        <f>DQ69</f>
        <v>1</v>
      </c>
      <c r="AD104" s="76" t="str">
        <f>VLOOKUP(AC104, Agg, 2, FALSE)</f>
        <v>Calm</v>
      </c>
      <c r="AE104" s="76"/>
      <c r="AF104" s="76"/>
      <c r="AG104" s="76"/>
      <c r="AH104" s="76"/>
      <c r="AI104" s="76"/>
      <c r="AJ104" s="76"/>
      <c r="AK104" s="51"/>
      <c r="AL104" s="84" t="s">
        <v>128</v>
      </c>
      <c r="AM104" s="84"/>
      <c r="AN104" s="84"/>
      <c r="AO104" s="51">
        <f>EQ69</f>
        <v>1</v>
      </c>
      <c r="AP104" s="76" t="str">
        <f>VLOOKUP(AO104, Agg, 2, FALSE)</f>
        <v>Calm</v>
      </c>
      <c r="AQ104" s="76"/>
      <c r="AR104" s="76"/>
      <c r="AS104" s="76"/>
      <c r="AT104" s="76"/>
      <c r="AU104" s="76"/>
      <c r="AV104" s="76"/>
      <c r="AW104" s="51"/>
      <c r="AX104" s="84" t="s">
        <v>128</v>
      </c>
      <c r="AY104" s="84"/>
      <c r="AZ104" s="84"/>
      <c r="BA104" s="51">
        <f>GQ69</f>
        <v>1</v>
      </c>
      <c r="BB104" s="76" t="str">
        <f>VLOOKUP(BA104, Agg, 2, FALSE)</f>
        <v>Calm</v>
      </c>
      <c r="BC104" s="76"/>
      <c r="BD104" s="76"/>
      <c r="BE104" s="76"/>
      <c r="BF104" s="76"/>
      <c r="BG104" s="76"/>
      <c r="BH104" s="85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  <c r="CX104" s="50"/>
      <c r="CY104" s="50"/>
      <c r="CZ104" s="50"/>
      <c r="DA104" s="50"/>
      <c r="DB104" s="50"/>
      <c r="DC104" s="50"/>
      <c r="DD104" s="50"/>
      <c r="DE104" s="50"/>
      <c r="DF104" s="50"/>
      <c r="DG104" s="50"/>
      <c r="DH104" s="50"/>
      <c r="DI104" s="50"/>
      <c r="DJ104" s="50"/>
      <c r="DK104" s="50"/>
      <c r="DL104" s="50"/>
      <c r="DM104" s="50"/>
      <c r="DN104" s="50"/>
      <c r="DO104" s="50"/>
      <c r="DP104" s="50"/>
      <c r="DQ104" s="50"/>
      <c r="DR104" s="50"/>
      <c r="DS104" s="50"/>
      <c r="DT104" s="50"/>
      <c r="DU104" s="50"/>
      <c r="DV104" s="50"/>
      <c r="DW104" s="50"/>
      <c r="DX104" s="50"/>
      <c r="DY104" s="50"/>
      <c r="DZ104" s="50"/>
      <c r="EA104" s="50"/>
      <c r="EB104" s="50"/>
      <c r="EC104" s="50"/>
      <c r="ED104" s="50"/>
      <c r="EE104" s="50"/>
      <c r="EF104" s="50"/>
      <c r="EG104" s="50"/>
      <c r="EH104" s="50"/>
      <c r="EI104" s="50"/>
      <c r="EJ104" s="50"/>
      <c r="EK104" s="50"/>
      <c r="EL104" s="50"/>
      <c r="EM104" s="50"/>
      <c r="EN104" s="50"/>
      <c r="EO104" s="50"/>
      <c r="EP104" s="50"/>
      <c r="EQ104" s="50"/>
      <c r="ER104" s="50"/>
      <c r="ES104" s="50"/>
      <c r="ET104" s="50"/>
      <c r="EU104" s="50"/>
      <c r="EV104" s="50"/>
      <c r="EW104" s="50"/>
      <c r="EX104" s="50"/>
      <c r="EY104" s="50"/>
      <c r="EZ104" s="50"/>
      <c r="FA104" s="50"/>
      <c r="FB104" s="50"/>
      <c r="FC104" s="50"/>
      <c r="FD104" s="50"/>
      <c r="FE104" s="50"/>
      <c r="FF104" s="50"/>
      <c r="FG104" s="50"/>
      <c r="FH104" s="50"/>
      <c r="FI104" s="50"/>
      <c r="FJ104" s="50"/>
      <c r="FK104" s="50"/>
      <c r="FL104" s="50"/>
      <c r="FM104" s="50"/>
      <c r="FN104" s="50"/>
      <c r="FO104" s="50"/>
      <c r="FP104" s="50"/>
      <c r="FQ104" s="50"/>
      <c r="FR104" s="50"/>
      <c r="FS104" s="50"/>
      <c r="FT104" s="50"/>
      <c r="FU104" s="50"/>
      <c r="FV104" s="50"/>
      <c r="FW104" s="50"/>
      <c r="FX104" s="50"/>
      <c r="FY104" s="50"/>
      <c r="FZ104" s="50"/>
      <c r="GA104" s="50"/>
      <c r="GB104" s="50"/>
      <c r="GC104" s="50"/>
      <c r="GD104" s="50"/>
      <c r="GE104" s="50"/>
      <c r="GF104" s="50"/>
      <c r="GG104" s="50"/>
      <c r="GH104" s="50"/>
      <c r="GI104" s="50"/>
      <c r="GJ104" s="50"/>
      <c r="GK104" s="50"/>
      <c r="GL104" s="50"/>
      <c r="GM104" s="50"/>
      <c r="GN104" s="50"/>
      <c r="GO104" s="50"/>
      <c r="GP104" s="50"/>
      <c r="GQ104" s="50"/>
      <c r="GR104" s="50"/>
      <c r="GS104" s="50"/>
      <c r="GT104" s="50"/>
      <c r="GU104" s="50"/>
      <c r="GV104" s="50"/>
      <c r="GW104" s="50"/>
      <c r="GX104" s="50"/>
      <c r="GY104" s="50"/>
      <c r="GZ104" s="50"/>
      <c r="HA104" s="50"/>
      <c r="HB104" s="50"/>
      <c r="HC104" s="50"/>
      <c r="HD104" s="50"/>
      <c r="HE104" s="50"/>
      <c r="HF104" s="50"/>
      <c r="HG104" s="50"/>
      <c r="HH104" s="50"/>
      <c r="HI104" s="50"/>
      <c r="HJ104" s="50"/>
      <c r="HK104" s="50"/>
      <c r="HL104" s="50"/>
      <c r="HM104" s="50"/>
      <c r="HN104" s="50"/>
      <c r="HO104" s="50"/>
      <c r="HP104" s="50"/>
      <c r="HQ104" s="50"/>
      <c r="HR104" s="50"/>
      <c r="HS104" s="50"/>
      <c r="HT104" s="50"/>
      <c r="HU104" s="50"/>
      <c r="HV104" s="50"/>
      <c r="HW104" s="50"/>
      <c r="HX104" s="50"/>
      <c r="HY104" s="50"/>
      <c r="HZ104" s="50"/>
      <c r="IA104" s="50"/>
      <c r="IB104" s="50"/>
      <c r="IC104" s="50"/>
      <c r="ID104" s="50"/>
      <c r="IE104" s="50"/>
      <c r="IF104" s="50"/>
      <c r="IG104" s="50"/>
      <c r="IH104" s="50"/>
      <c r="II104" s="50"/>
      <c r="IJ104" s="50"/>
      <c r="IK104" s="50"/>
      <c r="IL104" s="50"/>
      <c r="IM104" s="50"/>
    </row>
    <row r="105" spans="2:247" x14ac:dyDescent="0.25">
      <c r="B105" s="83" t="s">
        <v>129</v>
      </c>
      <c r="C105" s="84"/>
      <c r="D105" s="84"/>
      <c r="E105" s="51">
        <f>BR69</f>
        <v>5</v>
      </c>
      <c r="F105" s="76" t="str">
        <f>VLOOKUP(E105, BC, 2, FALSE)</f>
        <v>Very Hard</v>
      </c>
      <c r="G105" s="76"/>
      <c r="H105" s="76"/>
      <c r="I105" s="76"/>
      <c r="J105" s="76"/>
      <c r="K105" s="76"/>
      <c r="L105" s="76"/>
      <c r="M105" s="51"/>
      <c r="N105" s="84" t="s">
        <v>129</v>
      </c>
      <c r="O105" s="84"/>
      <c r="P105" s="84"/>
      <c r="Q105" s="51">
        <f>BE69</f>
        <v>3</v>
      </c>
      <c r="R105" s="76" t="str">
        <f>VLOOKUP(Q105, BC, 2, FALSE)</f>
        <v>Normal</v>
      </c>
      <c r="S105" s="76"/>
      <c r="T105" s="76"/>
      <c r="U105" s="76"/>
      <c r="V105" s="76"/>
      <c r="W105" s="76"/>
      <c r="X105" s="85"/>
      <c r="Y105" s="50"/>
      <c r="Z105" s="83" t="s">
        <v>129</v>
      </c>
      <c r="AA105" s="84"/>
      <c r="AB105" s="84"/>
      <c r="AC105" s="51">
        <f>DR69</f>
        <v>5</v>
      </c>
      <c r="AD105" s="76" t="str">
        <f>VLOOKUP(AC105, BC, 2, FALSE)</f>
        <v>Very Hard</v>
      </c>
      <c r="AE105" s="76"/>
      <c r="AF105" s="76"/>
      <c r="AG105" s="76"/>
      <c r="AH105" s="76"/>
      <c r="AI105" s="76"/>
      <c r="AJ105" s="76"/>
      <c r="AK105" s="51"/>
      <c r="AL105" s="84" t="s">
        <v>129</v>
      </c>
      <c r="AM105" s="84"/>
      <c r="AN105" s="84"/>
      <c r="AO105" s="51">
        <f>ER69</f>
        <v>3</v>
      </c>
      <c r="AP105" s="76" t="str">
        <f>VLOOKUP(AO105, BC, 2, FALSE)</f>
        <v>Normal</v>
      </c>
      <c r="AQ105" s="76"/>
      <c r="AR105" s="76"/>
      <c r="AS105" s="76"/>
      <c r="AT105" s="76"/>
      <c r="AU105" s="76"/>
      <c r="AV105" s="76"/>
      <c r="AW105" s="51"/>
      <c r="AX105" s="84" t="s">
        <v>129</v>
      </c>
      <c r="AY105" s="84"/>
      <c r="AZ105" s="84"/>
      <c r="BA105" s="51">
        <f>GR69</f>
        <v>5</v>
      </c>
      <c r="BB105" s="76" t="str">
        <f>VLOOKUP(BA105, BC, 2, FALSE)</f>
        <v>Very Hard</v>
      </c>
      <c r="BC105" s="76"/>
      <c r="BD105" s="76"/>
      <c r="BE105" s="76"/>
      <c r="BF105" s="76"/>
      <c r="BG105" s="76"/>
      <c r="BH105" s="85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  <c r="CX105" s="50"/>
      <c r="CY105" s="50"/>
      <c r="CZ105" s="50"/>
      <c r="DA105" s="50"/>
      <c r="DB105" s="50"/>
      <c r="DC105" s="50"/>
      <c r="DD105" s="50"/>
      <c r="DE105" s="50"/>
      <c r="DF105" s="50"/>
      <c r="DG105" s="50"/>
      <c r="DH105" s="50"/>
      <c r="DI105" s="50"/>
      <c r="DJ105" s="50"/>
      <c r="DK105" s="50"/>
      <c r="DL105" s="50"/>
      <c r="DM105" s="50"/>
      <c r="DN105" s="50"/>
      <c r="DO105" s="50"/>
      <c r="DP105" s="50"/>
      <c r="DQ105" s="50"/>
      <c r="DR105" s="50"/>
      <c r="DS105" s="50"/>
      <c r="DT105" s="50"/>
      <c r="DU105" s="50"/>
      <c r="DV105" s="50"/>
      <c r="DW105" s="50"/>
      <c r="DX105" s="50"/>
      <c r="DY105" s="50"/>
      <c r="DZ105" s="50"/>
      <c r="EA105" s="50"/>
      <c r="EB105" s="50"/>
      <c r="EC105" s="50"/>
      <c r="ED105" s="50"/>
      <c r="EE105" s="50"/>
      <c r="EF105" s="50"/>
      <c r="EG105" s="50"/>
      <c r="EH105" s="50"/>
      <c r="EI105" s="50"/>
      <c r="EJ105" s="50"/>
      <c r="EK105" s="50"/>
      <c r="EL105" s="50"/>
      <c r="EM105" s="50"/>
      <c r="EN105" s="50"/>
      <c r="EO105" s="50"/>
      <c r="EP105" s="50"/>
      <c r="EQ105" s="50"/>
      <c r="ER105" s="50"/>
      <c r="ES105" s="50"/>
      <c r="ET105" s="50"/>
      <c r="EU105" s="50"/>
      <c r="EV105" s="50"/>
      <c r="EW105" s="50"/>
      <c r="EX105" s="50"/>
      <c r="EY105" s="50"/>
      <c r="EZ105" s="50"/>
      <c r="FA105" s="50"/>
      <c r="FB105" s="50"/>
      <c r="FC105" s="50"/>
      <c r="FD105" s="50"/>
      <c r="FE105" s="50"/>
      <c r="FF105" s="50"/>
      <c r="FG105" s="50"/>
      <c r="FH105" s="50"/>
      <c r="FI105" s="50"/>
      <c r="FJ105" s="50"/>
      <c r="FK105" s="50"/>
      <c r="FL105" s="50"/>
      <c r="FM105" s="50"/>
      <c r="FN105" s="50"/>
      <c r="FO105" s="50"/>
      <c r="FP105" s="50"/>
      <c r="FQ105" s="50"/>
      <c r="FR105" s="50"/>
      <c r="FS105" s="50"/>
      <c r="FT105" s="50"/>
      <c r="FU105" s="50"/>
      <c r="FV105" s="50"/>
      <c r="FW105" s="50"/>
      <c r="FX105" s="50"/>
      <c r="FY105" s="50"/>
      <c r="FZ105" s="50"/>
      <c r="GA105" s="50"/>
      <c r="GB105" s="50"/>
      <c r="GC105" s="50"/>
      <c r="GD105" s="50"/>
      <c r="GE105" s="50"/>
      <c r="GF105" s="50"/>
      <c r="GG105" s="50"/>
      <c r="GH105" s="50"/>
      <c r="GI105" s="50"/>
      <c r="GJ105" s="50"/>
      <c r="GK105" s="50"/>
      <c r="GL105" s="50"/>
      <c r="GM105" s="50"/>
      <c r="GN105" s="50"/>
      <c r="GO105" s="50"/>
      <c r="GP105" s="50"/>
      <c r="GQ105" s="50"/>
      <c r="GR105" s="50"/>
      <c r="GS105" s="50"/>
      <c r="GT105" s="50"/>
      <c r="GU105" s="50"/>
      <c r="GV105" s="50"/>
      <c r="GW105" s="50"/>
      <c r="GX105" s="50"/>
      <c r="GY105" s="50"/>
      <c r="GZ105" s="50"/>
      <c r="HA105" s="50"/>
      <c r="HB105" s="50"/>
      <c r="HC105" s="50"/>
      <c r="HD105" s="50"/>
      <c r="HE105" s="50"/>
      <c r="HF105" s="50"/>
      <c r="HG105" s="50"/>
      <c r="HH105" s="50"/>
      <c r="HI105" s="50"/>
      <c r="HJ105" s="50"/>
      <c r="HK105" s="50"/>
      <c r="HL105" s="50"/>
      <c r="HM105" s="50"/>
      <c r="HN105" s="50"/>
      <c r="HO105" s="50"/>
      <c r="HP105" s="50"/>
      <c r="HQ105" s="50"/>
      <c r="HR105" s="50"/>
      <c r="HS105" s="50"/>
      <c r="HT105" s="50"/>
      <c r="HU105" s="50"/>
      <c r="HV105" s="50"/>
      <c r="HW105" s="50"/>
      <c r="HX105" s="50"/>
      <c r="HY105" s="50"/>
      <c r="HZ105" s="50"/>
      <c r="IA105" s="50"/>
      <c r="IB105" s="50"/>
      <c r="IC105" s="50"/>
      <c r="ID105" s="50"/>
      <c r="IE105" s="50"/>
      <c r="IF105" s="50"/>
      <c r="IG105" s="50"/>
      <c r="IH105" s="50"/>
      <c r="II105" s="50"/>
      <c r="IJ105" s="50"/>
      <c r="IK105" s="50"/>
      <c r="IL105" s="50"/>
      <c r="IM105" s="50"/>
    </row>
    <row r="106" spans="2:247" x14ac:dyDescent="0.25">
      <c r="B106" s="83" t="s">
        <v>130</v>
      </c>
      <c r="C106" s="84"/>
      <c r="D106" s="84"/>
      <c r="E106" s="51">
        <f>BS69</f>
        <v>1</v>
      </c>
      <c r="F106" s="76" t="str">
        <f>VLOOKUP(E106, GC, 2, FALSE)</f>
        <v>Very Tight</v>
      </c>
      <c r="G106" s="76"/>
      <c r="H106" s="76"/>
      <c r="I106" s="76"/>
      <c r="J106" s="76"/>
      <c r="K106" s="76"/>
      <c r="L106" s="76"/>
      <c r="M106" s="51"/>
      <c r="N106" s="84" t="s">
        <v>130</v>
      </c>
      <c r="O106" s="84"/>
      <c r="P106" s="84"/>
      <c r="Q106" s="51">
        <f>BF69</f>
        <v>1</v>
      </c>
      <c r="R106" s="76" t="str">
        <f>VLOOKUP(Q106, GC, 2, FALSE)</f>
        <v>Very Tight</v>
      </c>
      <c r="S106" s="76"/>
      <c r="T106" s="76"/>
      <c r="U106" s="76"/>
      <c r="V106" s="76"/>
      <c r="W106" s="76"/>
      <c r="X106" s="85"/>
      <c r="Y106" s="50"/>
      <c r="Z106" s="83" t="s">
        <v>130</v>
      </c>
      <c r="AA106" s="84"/>
      <c r="AB106" s="84"/>
      <c r="AC106" s="51">
        <f>DS69</f>
        <v>1</v>
      </c>
      <c r="AD106" s="76" t="str">
        <f>VLOOKUP(AC106, GC, 2, FALSE)</f>
        <v>Very Tight</v>
      </c>
      <c r="AE106" s="76"/>
      <c r="AF106" s="76"/>
      <c r="AG106" s="76"/>
      <c r="AH106" s="76"/>
      <c r="AI106" s="76"/>
      <c r="AJ106" s="76"/>
      <c r="AK106" s="51"/>
      <c r="AL106" s="84" t="s">
        <v>130</v>
      </c>
      <c r="AM106" s="84"/>
      <c r="AN106" s="84"/>
      <c r="AO106" s="51">
        <f>ES69</f>
        <v>1</v>
      </c>
      <c r="AP106" s="76" t="str">
        <f>VLOOKUP(AO106, GC, 2, FALSE)</f>
        <v>Very Tight</v>
      </c>
      <c r="AQ106" s="76"/>
      <c r="AR106" s="76"/>
      <c r="AS106" s="76"/>
      <c r="AT106" s="76"/>
      <c r="AU106" s="76"/>
      <c r="AV106" s="76"/>
      <c r="AW106" s="51"/>
      <c r="AX106" s="84" t="s">
        <v>130</v>
      </c>
      <c r="AY106" s="84"/>
      <c r="AZ106" s="84"/>
      <c r="BA106" s="51">
        <f>GS69</f>
        <v>4</v>
      </c>
      <c r="BB106" s="76" t="str">
        <f>VLOOKUP(BA106, GC, 2, FALSE)</f>
        <v>Relaxed</v>
      </c>
      <c r="BC106" s="76"/>
      <c r="BD106" s="76"/>
      <c r="BE106" s="76"/>
      <c r="BF106" s="76"/>
      <c r="BG106" s="76"/>
      <c r="BH106" s="85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  <c r="CX106" s="50"/>
      <c r="CY106" s="50"/>
      <c r="CZ106" s="50"/>
      <c r="DA106" s="50"/>
      <c r="DB106" s="50"/>
      <c r="DC106" s="50"/>
      <c r="DD106" s="50"/>
      <c r="DE106" s="50"/>
      <c r="DF106" s="50"/>
      <c r="DG106" s="50"/>
      <c r="DH106" s="50"/>
      <c r="DI106" s="50"/>
      <c r="DJ106" s="50"/>
      <c r="DK106" s="50"/>
      <c r="DL106" s="50"/>
      <c r="DM106" s="50"/>
      <c r="DN106" s="50"/>
      <c r="DO106" s="50"/>
      <c r="DP106" s="50"/>
      <c r="DQ106" s="50"/>
      <c r="DR106" s="50"/>
      <c r="DS106" s="50"/>
      <c r="DT106" s="50"/>
      <c r="DU106" s="50"/>
      <c r="DV106" s="50"/>
      <c r="DW106" s="50"/>
      <c r="DX106" s="50"/>
      <c r="DY106" s="50"/>
      <c r="DZ106" s="50"/>
      <c r="EA106" s="50"/>
      <c r="EB106" s="50"/>
      <c r="EC106" s="50"/>
      <c r="ED106" s="50"/>
      <c r="EE106" s="50"/>
      <c r="EF106" s="50"/>
      <c r="EG106" s="50"/>
      <c r="EH106" s="50"/>
      <c r="EI106" s="50"/>
      <c r="EJ106" s="50"/>
      <c r="EK106" s="50"/>
      <c r="EL106" s="50"/>
      <c r="EM106" s="50"/>
      <c r="EN106" s="50"/>
      <c r="EO106" s="50"/>
      <c r="EP106" s="50"/>
      <c r="EQ106" s="50"/>
      <c r="ER106" s="50"/>
      <c r="ES106" s="50"/>
      <c r="ET106" s="50"/>
      <c r="EU106" s="50"/>
      <c r="EV106" s="50"/>
      <c r="EW106" s="50"/>
      <c r="EX106" s="50"/>
      <c r="EY106" s="50"/>
      <c r="EZ106" s="50"/>
      <c r="FA106" s="50"/>
      <c r="FB106" s="50"/>
      <c r="FC106" s="50"/>
      <c r="FD106" s="50"/>
      <c r="FE106" s="50"/>
      <c r="FF106" s="50"/>
      <c r="FG106" s="50"/>
      <c r="FH106" s="50"/>
      <c r="FI106" s="50"/>
      <c r="FJ106" s="50"/>
      <c r="FK106" s="50"/>
      <c r="FL106" s="50"/>
      <c r="FM106" s="50"/>
      <c r="FN106" s="50"/>
      <c r="FO106" s="50"/>
      <c r="FP106" s="50"/>
      <c r="FQ106" s="50"/>
      <c r="FR106" s="50"/>
      <c r="FS106" s="50"/>
      <c r="FT106" s="50"/>
      <c r="FU106" s="50"/>
      <c r="FV106" s="50"/>
      <c r="FW106" s="50"/>
      <c r="FX106" s="50"/>
      <c r="FY106" s="50"/>
      <c r="FZ106" s="50"/>
      <c r="GA106" s="50"/>
      <c r="GB106" s="50"/>
      <c r="GC106" s="50"/>
      <c r="GD106" s="50"/>
      <c r="GE106" s="50"/>
      <c r="GF106" s="50"/>
      <c r="GG106" s="50"/>
      <c r="GH106" s="50"/>
      <c r="GI106" s="50"/>
      <c r="GJ106" s="50"/>
      <c r="GK106" s="50"/>
      <c r="GL106" s="50"/>
      <c r="GM106" s="50"/>
      <c r="GN106" s="50"/>
      <c r="GO106" s="50"/>
      <c r="GP106" s="50"/>
      <c r="GQ106" s="50"/>
      <c r="GR106" s="50"/>
      <c r="GS106" s="50"/>
      <c r="GT106" s="50"/>
      <c r="GU106" s="50"/>
      <c r="GV106" s="50"/>
      <c r="GW106" s="50"/>
      <c r="GX106" s="50"/>
      <c r="GY106" s="50"/>
      <c r="GZ106" s="50"/>
      <c r="HA106" s="50"/>
      <c r="HB106" s="50"/>
      <c r="HC106" s="50"/>
      <c r="HD106" s="50"/>
      <c r="HE106" s="50"/>
      <c r="HF106" s="50"/>
      <c r="HG106" s="50"/>
      <c r="HH106" s="50"/>
      <c r="HI106" s="50"/>
      <c r="HJ106" s="50"/>
      <c r="HK106" s="50"/>
      <c r="HL106" s="50"/>
      <c r="HM106" s="50"/>
      <c r="HN106" s="50"/>
      <c r="HO106" s="50"/>
      <c r="HP106" s="50"/>
      <c r="HQ106" s="50"/>
      <c r="HR106" s="50"/>
      <c r="HS106" s="50"/>
      <c r="HT106" s="50"/>
      <c r="HU106" s="50"/>
      <c r="HV106" s="50"/>
      <c r="HW106" s="50"/>
      <c r="HX106" s="50"/>
      <c r="HY106" s="50"/>
      <c r="HZ106" s="50"/>
      <c r="IA106" s="50"/>
      <c r="IB106" s="50"/>
      <c r="IC106" s="50"/>
      <c r="ID106" s="50"/>
      <c r="IE106" s="50"/>
      <c r="IF106" s="50"/>
      <c r="IG106" s="50"/>
      <c r="IH106" s="50"/>
      <c r="II106" s="50"/>
      <c r="IJ106" s="50"/>
      <c r="IK106" s="50"/>
      <c r="IL106" s="50"/>
      <c r="IM106" s="50"/>
    </row>
    <row r="107" spans="2:247" x14ac:dyDescent="0.25">
      <c r="B107" s="83" t="s">
        <v>131</v>
      </c>
      <c r="C107" s="84"/>
      <c r="D107" s="84"/>
      <c r="E107" s="51">
        <f>BT69</f>
        <v>3</v>
      </c>
      <c r="F107" s="76" t="str">
        <f>VLOOKUP(E107, PP, 2, FALSE)</f>
        <v>Normal</v>
      </c>
      <c r="G107" s="76"/>
      <c r="H107" s="76"/>
      <c r="I107" s="76"/>
      <c r="J107" s="76"/>
      <c r="K107" s="76"/>
      <c r="L107" s="76"/>
      <c r="M107" s="51"/>
      <c r="N107" s="84" t="s">
        <v>131</v>
      </c>
      <c r="O107" s="84"/>
      <c r="P107" s="84"/>
      <c r="Q107" s="51">
        <f>BG69</f>
        <v>3</v>
      </c>
      <c r="R107" s="76" t="str">
        <f>VLOOKUP(Q107, PP, 2, FALSE)</f>
        <v>Normal</v>
      </c>
      <c r="S107" s="76"/>
      <c r="T107" s="76"/>
      <c r="U107" s="76"/>
      <c r="V107" s="76"/>
      <c r="W107" s="76"/>
      <c r="X107" s="85"/>
      <c r="Y107" s="50"/>
      <c r="Z107" s="83" t="s">
        <v>131</v>
      </c>
      <c r="AA107" s="84"/>
      <c r="AB107" s="84"/>
      <c r="AC107" s="51">
        <f>DT69</f>
        <v>3</v>
      </c>
      <c r="AD107" s="76" t="str">
        <f>VLOOKUP(AC107, PP, 2, FALSE)</f>
        <v>Normal</v>
      </c>
      <c r="AE107" s="76"/>
      <c r="AF107" s="76"/>
      <c r="AG107" s="76"/>
      <c r="AH107" s="76"/>
      <c r="AI107" s="76"/>
      <c r="AJ107" s="76"/>
      <c r="AK107" s="51"/>
      <c r="AL107" s="84" t="s">
        <v>131</v>
      </c>
      <c r="AM107" s="84"/>
      <c r="AN107" s="84"/>
      <c r="AO107" s="51">
        <f>ET69</f>
        <v>3</v>
      </c>
      <c r="AP107" s="76" t="str">
        <f>VLOOKUP(AO107, PP, 2, FALSE)</f>
        <v>Normal</v>
      </c>
      <c r="AQ107" s="76"/>
      <c r="AR107" s="76"/>
      <c r="AS107" s="76"/>
      <c r="AT107" s="76"/>
      <c r="AU107" s="76"/>
      <c r="AV107" s="76"/>
      <c r="AW107" s="51"/>
      <c r="AX107" s="84" t="s">
        <v>131</v>
      </c>
      <c r="AY107" s="84"/>
      <c r="AZ107" s="84"/>
      <c r="BA107" s="51">
        <f>GT69</f>
        <v>3</v>
      </c>
      <c r="BB107" s="76" t="str">
        <f>VLOOKUP(BA107, PP, 2, FALSE)</f>
        <v>Normal</v>
      </c>
      <c r="BC107" s="76"/>
      <c r="BD107" s="76"/>
      <c r="BE107" s="76"/>
      <c r="BF107" s="76"/>
      <c r="BG107" s="76"/>
      <c r="BH107" s="85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  <c r="CX107" s="50"/>
      <c r="CY107" s="50"/>
      <c r="CZ107" s="50"/>
      <c r="DA107" s="50"/>
      <c r="DB107" s="50"/>
      <c r="DC107" s="50"/>
      <c r="DD107" s="50"/>
      <c r="DE107" s="50"/>
      <c r="DF107" s="50"/>
      <c r="DG107" s="50"/>
      <c r="DH107" s="50"/>
      <c r="DI107" s="50"/>
      <c r="DJ107" s="50"/>
      <c r="DK107" s="50"/>
      <c r="DL107" s="50"/>
      <c r="DM107" s="50"/>
      <c r="DN107" s="50"/>
      <c r="DO107" s="50"/>
      <c r="DP107" s="50"/>
      <c r="DQ107" s="50"/>
      <c r="DR107" s="50"/>
      <c r="DS107" s="50"/>
      <c r="DT107" s="50"/>
      <c r="DU107" s="50"/>
      <c r="DV107" s="50"/>
      <c r="DW107" s="50"/>
      <c r="DX107" s="50"/>
      <c r="DY107" s="50"/>
      <c r="DZ107" s="50"/>
      <c r="EA107" s="50"/>
      <c r="EB107" s="50"/>
      <c r="EC107" s="50"/>
      <c r="ED107" s="50"/>
      <c r="EE107" s="50"/>
      <c r="EF107" s="50"/>
      <c r="EG107" s="50"/>
      <c r="EH107" s="50"/>
      <c r="EI107" s="50"/>
      <c r="EJ107" s="50"/>
      <c r="EK107" s="50"/>
      <c r="EL107" s="50"/>
      <c r="EM107" s="50"/>
      <c r="EN107" s="50"/>
      <c r="EO107" s="50"/>
      <c r="EP107" s="50"/>
      <c r="EQ107" s="50"/>
      <c r="ER107" s="50"/>
      <c r="ES107" s="50"/>
      <c r="ET107" s="50"/>
      <c r="EU107" s="50"/>
      <c r="EV107" s="50"/>
      <c r="EW107" s="50"/>
      <c r="EX107" s="50"/>
      <c r="EY107" s="50"/>
      <c r="EZ107" s="50"/>
      <c r="FA107" s="50"/>
      <c r="FB107" s="50"/>
      <c r="FC107" s="50"/>
      <c r="FD107" s="50"/>
      <c r="FE107" s="50"/>
      <c r="FF107" s="50"/>
      <c r="FG107" s="50"/>
      <c r="FH107" s="50"/>
      <c r="FI107" s="50"/>
      <c r="FJ107" s="50"/>
      <c r="FK107" s="50"/>
      <c r="FL107" s="50"/>
      <c r="FM107" s="50"/>
      <c r="FN107" s="50"/>
      <c r="FO107" s="50"/>
      <c r="FP107" s="50"/>
      <c r="FQ107" s="50"/>
      <c r="FR107" s="50"/>
      <c r="FS107" s="50"/>
      <c r="FT107" s="50"/>
      <c r="FU107" s="50"/>
      <c r="FV107" s="50"/>
      <c r="FW107" s="50"/>
      <c r="FX107" s="50"/>
      <c r="FY107" s="50"/>
      <c r="FZ107" s="50"/>
      <c r="GA107" s="50"/>
      <c r="GB107" s="50"/>
      <c r="GC107" s="50"/>
      <c r="GD107" s="50"/>
      <c r="GE107" s="50"/>
      <c r="GF107" s="50"/>
      <c r="GG107" s="50"/>
      <c r="GH107" s="50"/>
      <c r="GI107" s="50"/>
      <c r="GJ107" s="50"/>
      <c r="GK107" s="50"/>
      <c r="GL107" s="50"/>
      <c r="GM107" s="50"/>
      <c r="GN107" s="50"/>
      <c r="GO107" s="50"/>
      <c r="GP107" s="50"/>
      <c r="GQ107" s="50"/>
      <c r="GR107" s="50"/>
      <c r="GS107" s="50"/>
      <c r="GT107" s="50"/>
      <c r="GU107" s="50"/>
      <c r="GV107" s="50"/>
      <c r="GW107" s="50"/>
      <c r="GX107" s="50"/>
      <c r="GY107" s="50"/>
      <c r="GZ107" s="50"/>
      <c r="HA107" s="50"/>
      <c r="HB107" s="50"/>
      <c r="HC107" s="50"/>
      <c r="HD107" s="50"/>
      <c r="HE107" s="50"/>
      <c r="HF107" s="50"/>
      <c r="HG107" s="50"/>
      <c r="HH107" s="50"/>
      <c r="HI107" s="50"/>
      <c r="HJ107" s="50"/>
      <c r="HK107" s="50"/>
      <c r="HL107" s="50"/>
      <c r="HM107" s="50"/>
      <c r="HN107" s="50"/>
      <c r="HO107" s="50"/>
      <c r="HP107" s="50"/>
      <c r="HQ107" s="50"/>
      <c r="HR107" s="50"/>
      <c r="HS107" s="50"/>
      <c r="HT107" s="50"/>
      <c r="HU107" s="50"/>
      <c r="HV107" s="50"/>
      <c r="HW107" s="50"/>
      <c r="HX107" s="50"/>
      <c r="HY107" s="50"/>
      <c r="HZ107" s="50"/>
      <c r="IA107" s="50"/>
      <c r="IB107" s="50"/>
      <c r="IC107" s="50"/>
      <c r="ID107" s="50"/>
      <c r="IE107" s="50"/>
      <c r="IF107" s="50"/>
      <c r="IG107" s="50"/>
      <c r="IH107" s="50"/>
      <c r="II107" s="50"/>
      <c r="IJ107" s="50"/>
      <c r="IK107" s="50"/>
      <c r="IL107" s="50"/>
      <c r="IM107" s="50"/>
    </row>
    <row r="108" spans="2:247" x14ac:dyDescent="0.25">
      <c r="B108" s="83" t="s">
        <v>132</v>
      </c>
      <c r="C108" s="84"/>
      <c r="D108" s="84"/>
      <c r="E108" s="51">
        <f>BU69</f>
        <v>2</v>
      </c>
      <c r="F108" s="76" t="str">
        <f>VLOOKUP(E108, Hit, 2, FALSE)</f>
        <v>Easy</v>
      </c>
      <c r="G108" s="76"/>
      <c r="H108" s="76"/>
      <c r="I108" s="76"/>
      <c r="J108" s="76"/>
      <c r="K108" s="76"/>
      <c r="L108" s="76"/>
      <c r="M108" s="51"/>
      <c r="N108" s="84" t="s">
        <v>132</v>
      </c>
      <c r="O108" s="84"/>
      <c r="P108" s="84"/>
      <c r="Q108" s="51">
        <f>BH69</f>
        <v>5</v>
      </c>
      <c r="R108" s="76" t="str">
        <f>VLOOKUP(Q108, Hit, 2, FALSE)</f>
        <v>Very Hard</v>
      </c>
      <c r="S108" s="76"/>
      <c r="T108" s="76"/>
      <c r="U108" s="76"/>
      <c r="V108" s="76"/>
      <c r="W108" s="76"/>
      <c r="X108" s="85"/>
      <c r="Y108" s="50"/>
      <c r="Z108" s="83" t="s">
        <v>132</v>
      </c>
      <c r="AA108" s="84"/>
      <c r="AB108" s="84"/>
      <c r="AC108" s="51">
        <f>DU69</f>
        <v>1</v>
      </c>
      <c r="AD108" s="76" t="str">
        <f>VLOOKUP(AC108, Hit, 2, FALSE)</f>
        <v>Very Easy</v>
      </c>
      <c r="AE108" s="76"/>
      <c r="AF108" s="76"/>
      <c r="AG108" s="76"/>
      <c r="AH108" s="76"/>
      <c r="AI108" s="76"/>
      <c r="AJ108" s="76"/>
      <c r="AK108" s="51"/>
      <c r="AL108" s="84" t="s">
        <v>132</v>
      </c>
      <c r="AM108" s="84"/>
      <c r="AN108" s="84"/>
      <c r="AO108" s="51">
        <f>EU69</f>
        <v>1</v>
      </c>
      <c r="AP108" s="76" t="str">
        <f>VLOOKUP(AO108, Hit, 2, FALSE)</f>
        <v>Very Easy</v>
      </c>
      <c r="AQ108" s="76"/>
      <c r="AR108" s="76"/>
      <c r="AS108" s="76"/>
      <c r="AT108" s="76"/>
      <c r="AU108" s="76"/>
      <c r="AV108" s="76"/>
      <c r="AW108" s="51"/>
      <c r="AX108" s="84" t="s">
        <v>132</v>
      </c>
      <c r="AY108" s="84"/>
      <c r="AZ108" s="84"/>
      <c r="BA108" s="51">
        <f>GU69</f>
        <v>1</v>
      </c>
      <c r="BB108" s="76" t="str">
        <f>VLOOKUP(BA108, Hit, 2, FALSE)</f>
        <v>Very Easy</v>
      </c>
      <c r="BC108" s="76"/>
      <c r="BD108" s="76"/>
      <c r="BE108" s="76"/>
      <c r="BF108" s="76"/>
      <c r="BG108" s="76"/>
      <c r="BH108" s="85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  <c r="CX108" s="50"/>
      <c r="CY108" s="50"/>
      <c r="CZ108" s="50"/>
      <c r="DA108" s="50"/>
      <c r="DB108" s="50"/>
      <c r="DC108" s="50"/>
      <c r="DD108" s="50"/>
      <c r="DE108" s="50"/>
      <c r="DF108" s="50"/>
      <c r="DG108" s="50"/>
      <c r="DH108" s="50"/>
      <c r="DI108" s="50"/>
      <c r="DJ108" s="50"/>
      <c r="DK108" s="50"/>
      <c r="DL108" s="50"/>
      <c r="DM108" s="50"/>
      <c r="DN108" s="50"/>
      <c r="DO108" s="50"/>
      <c r="DP108" s="50"/>
      <c r="DQ108" s="50"/>
      <c r="DR108" s="50"/>
      <c r="DS108" s="50"/>
      <c r="DT108" s="50"/>
      <c r="DU108" s="50"/>
      <c r="DV108" s="50"/>
      <c r="DW108" s="50"/>
      <c r="DX108" s="50"/>
      <c r="DY108" s="50"/>
      <c r="DZ108" s="50"/>
      <c r="EA108" s="50"/>
      <c r="EB108" s="50"/>
      <c r="EC108" s="50"/>
      <c r="ED108" s="50"/>
      <c r="EE108" s="50"/>
      <c r="EF108" s="50"/>
      <c r="EG108" s="50"/>
      <c r="EH108" s="50"/>
      <c r="EI108" s="50"/>
      <c r="EJ108" s="50"/>
      <c r="EK108" s="50"/>
      <c r="EL108" s="50"/>
      <c r="EM108" s="50"/>
      <c r="EN108" s="50"/>
      <c r="EO108" s="50"/>
      <c r="EP108" s="50"/>
      <c r="EQ108" s="50"/>
      <c r="ER108" s="50"/>
      <c r="ES108" s="50"/>
      <c r="ET108" s="50"/>
      <c r="EU108" s="50"/>
      <c r="EV108" s="50"/>
      <c r="EW108" s="50"/>
      <c r="EX108" s="50"/>
      <c r="EY108" s="50"/>
      <c r="EZ108" s="50"/>
      <c r="FA108" s="50"/>
      <c r="FB108" s="50"/>
      <c r="FC108" s="50"/>
      <c r="FD108" s="50"/>
      <c r="FE108" s="50"/>
      <c r="FF108" s="50"/>
      <c r="FG108" s="50"/>
      <c r="FH108" s="50"/>
      <c r="FI108" s="50"/>
      <c r="FJ108" s="50"/>
      <c r="FK108" s="50"/>
      <c r="FL108" s="50"/>
      <c r="FM108" s="50"/>
      <c r="FN108" s="50"/>
      <c r="FO108" s="50"/>
      <c r="FP108" s="50"/>
      <c r="FQ108" s="50"/>
      <c r="FR108" s="50"/>
      <c r="FS108" s="50"/>
      <c r="FT108" s="50"/>
      <c r="FU108" s="50"/>
      <c r="FV108" s="50"/>
      <c r="FW108" s="50"/>
      <c r="FX108" s="50"/>
      <c r="FY108" s="50"/>
      <c r="FZ108" s="50"/>
      <c r="GA108" s="50"/>
      <c r="GB108" s="50"/>
      <c r="GC108" s="50"/>
      <c r="GD108" s="50"/>
      <c r="GE108" s="50"/>
      <c r="GF108" s="50"/>
      <c r="GG108" s="50"/>
      <c r="GH108" s="50"/>
      <c r="GI108" s="50"/>
      <c r="GJ108" s="50"/>
      <c r="GK108" s="50"/>
      <c r="GL108" s="50"/>
      <c r="GM108" s="50"/>
      <c r="GN108" s="50"/>
      <c r="GO108" s="50"/>
      <c r="GP108" s="50"/>
      <c r="GQ108" s="50"/>
      <c r="GR108" s="50"/>
      <c r="GS108" s="50"/>
      <c r="GT108" s="50"/>
      <c r="GU108" s="50"/>
      <c r="GV108" s="50"/>
      <c r="GW108" s="50"/>
      <c r="GX108" s="50"/>
      <c r="GY108" s="50"/>
      <c r="GZ108" s="50"/>
      <c r="HA108" s="50"/>
      <c r="HB108" s="50"/>
      <c r="HC108" s="50"/>
      <c r="HD108" s="50"/>
      <c r="HE108" s="50"/>
      <c r="HF108" s="50"/>
      <c r="HG108" s="50"/>
      <c r="HH108" s="50"/>
      <c r="HI108" s="50"/>
      <c r="HJ108" s="50"/>
      <c r="HK108" s="50"/>
      <c r="HL108" s="50"/>
      <c r="HM108" s="50"/>
      <c r="HN108" s="50"/>
      <c r="HO108" s="50"/>
      <c r="HP108" s="50"/>
      <c r="HQ108" s="50"/>
      <c r="HR108" s="50"/>
      <c r="HS108" s="50"/>
      <c r="HT108" s="50"/>
      <c r="HU108" s="50"/>
      <c r="HV108" s="50"/>
      <c r="HW108" s="50"/>
      <c r="HX108" s="50"/>
      <c r="HY108" s="50"/>
      <c r="HZ108" s="50"/>
      <c r="IA108" s="50"/>
      <c r="IB108" s="50"/>
      <c r="IC108" s="50"/>
      <c r="ID108" s="50"/>
      <c r="IE108" s="50"/>
      <c r="IF108" s="50"/>
      <c r="IG108" s="50"/>
      <c r="IH108" s="50"/>
      <c r="II108" s="50"/>
      <c r="IJ108" s="50"/>
      <c r="IK108" s="50"/>
      <c r="IL108" s="50"/>
      <c r="IM108" s="50"/>
    </row>
    <row r="109" spans="2:247" x14ac:dyDescent="0.25">
      <c r="B109" s="83" t="s">
        <v>133</v>
      </c>
      <c r="C109" s="84"/>
      <c r="D109" s="84"/>
      <c r="E109" s="51">
        <f>BV69</f>
        <v>5</v>
      </c>
      <c r="F109" s="76" t="str">
        <f>VLOOKUP(E109, Tem, 2, FALSE)</f>
        <v>Very High</v>
      </c>
      <c r="G109" s="76"/>
      <c r="H109" s="76"/>
      <c r="I109" s="76"/>
      <c r="J109" s="76"/>
      <c r="K109" s="76"/>
      <c r="L109" s="76"/>
      <c r="M109" s="51"/>
      <c r="N109" s="84" t="s">
        <v>133</v>
      </c>
      <c r="O109" s="84"/>
      <c r="P109" s="84"/>
      <c r="Q109" s="51">
        <f>BI69</f>
        <v>5</v>
      </c>
      <c r="R109" s="76" t="str">
        <f>VLOOKUP(Q109, Tem, 2, FALSE)</f>
        <v>Very High</v>
      </c>
      <c r="S109" s="76"/>
      <c r="T109" s="76"/>
      <c r="U109" s="76"/>
      <c r="V109" s="76"/>
      <c r="W109" s="76"/>
      <c r="X109" s="85"/>
      <c r="Y109" s="50"/>
      <c r="Z109" s="83" t="s">
        <v>133</v>
      </c>
      <c r="AA109" s="84"/>
      <c r="AB109" s="84"/>
      <c r="AC109" s="51">
        <f>DV69</f>
        <v>5</v>
      </c>
      <c r="AD109" s="76" t="str">
        <f>VLOOKUP(AC109, Tem, 2, FALSE)</f>
        <v>Very High</v>
      </c>
      <c r="AE109" s="76"/>
      <c r="AF109" s="76"/>
      <c r="AG109" s="76"/>
      <c r="AH109" s="76"/>
      <c r="AI109" s="76"/>
      <c r="AJ109" s="76"/>
      <c r="AK109" s="51"/>
      <c r="AL109" s="84" t="s">
        <v>133</v>
      </c>
      <c r="AM109" s="84"/>
      <c r="AN109" s="84"/>
      <c r="AO109" s="51">
        <f>EV69</f>
        <v>5</v>
      </c>
      <c r="AP109" s="76" t="str">
        <f>VLOOKUP(AO109, Tem, 2, FALSE)</f>
        <v>Very High</v>
      </c>
      <c r="AQ109" s="76"/>
      <c r="AR109" s="76"/>
      <c r="AS109" s="76"/>
      <c r="AT109" s="76"/>
      <c r="AU109" s="76"/>
      <c r="AV109" s="76"/>
      <c r="AW109" s="51"/>
      <c r="AX109" s="84" t="s">
        <v>133</v>
      </c>
      <c r="AY109" s="84"/>
      <c r="AZ109" s="84"/>
      <c r="BA109" s="51">
        <f>GV69</f>
        <v>4</v>
      </c>
      <c r="BB109" s="76" t="str">
        <f>VLOOKUP(BA109, Tem, 2, FALSE)</f>
        <v>High</v>
      </c>
      <c r="BC109" s="76"/>
      <c r="BD109" s="76"/>
      <c r="BE109" s="76"/>
      <c r="BF109" s="76"/>
      <c r="BG109" s="76"/>
      <c r="BH109" s="85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  <c r="CX109" s="50"/>
      <c r="CY109" s="50"/>
      <c r="CZ109" s="50"/>
      <c r="DA109" s="50"/>
      <c r="DB109" s="50"/>
      <c r="DC109" s="50"/>
      <c r="DD109" s="50"/>
      <c r="DE109" s="50"/>
      <c r="DF109" s="50"/>
      <c r="DG109" s="50"/>
      <c r="DH109" s="50"/>
      <c r="DI109" s="50"/>
      <c r="DJ109" s="50"/>
      <c r="DK109" s="50"/>
      <c r="DL109" s="50"/>
      <c r="DM109" s="50"/>
      <c r="DN109" s="50"/>
      <c r="DO109" s="50"/>
      <c r="DP109" s="50"/>
      <c r="DQ109" s="50"/>
      <c r="DR109" s="50"/>
      <c r="DS109" s="50"/>
      <c r="DT109" s="50"/>
      <c r="DU109" s="50"/>
      <c r="DV109" s="50"/>
      <c r="DW109" s="50"/>
      <c r="DX109" s="50"/>
      <c r="DY109" s="50"/>
      <c r="DZ109" s="50"/>
      <c r="EA109" s="50"/>
      <c r="EB109" s="50"/>
      <c r="EC109" s="50"/>
      <c r="ED109" s="50"/>
      <c r="EE109" s="50"/>
      <c r="EF109" s="50"/>
      <c r="EG109" s="50"/>
      <c r="EH109" s="50"/>
      <c r="EI109" s="50"/>
      <c r="EJ109" s="50"/>
      <c r="EK109" s="50"/>
      <c r="EL109" s="50"/>
      <c r="EM109" s="50"/>
      <c r="EN109" s="50"/>
      <c r="EO109" s="50"/>
      <c r="EP109" s="50"/>
      <c r="EQ109" s="50"/>
      <c r="ER109" s="50"/>
      <c r="ES109" s="50"/>
      <c r="ET109" s="50"/>
      <c r="EU109" s="50"/>
      <c r="EV109" s="50"/>
      <c r="EW109" s="50"/>
      <c r="EX109" s="50"/>
      <c r="EY109" s="50"/>
      <c r="EZ109" s="50"/>
      <c r="FA109" s="50"/>
      <c r="FB109" s="50"/>
      <c r="FC109" s="50"/>
      <c r="FD109" s="50"/>
      <c r="FE109" s="50"/>
      <c r="FF109" s="50"/>
      <c r="FG109" s="50"/>
      <c r="FH109" s="50"/>
      <c r="FI109" s="50"/>
      <c r="FJ109" s="50"/>
      <c r="FK109" s="50"/>
      <c r="FL109" s="50"/>
      <c r="FM109" s="50"/>
      <c r="FN109" s="50"/>
      <c r="FO109" s="50"/>
      <c r="FP109" s="50"/>
      <c r="FQ109" s="50"/>
      <c r="FR109" s="50"/>
      <c r="FS109" s="50"/>
      <c r="FT109" s="50"/>
      <c r="FU109" s="50"/>
      <c r="FV109" s="50"/>
      <c r="FW109" s="50"/>
      <c r="FX109" s="50"/>
      <c r="FY109" s="50"/>
      <c r="FZ109" s="50"/>
      <c r="GA109" s="50"/>
      <c r="GB109" s="50"/>
      <c r="GC109" s="50"/>
      <c r="GD109" s="50"/>
      <c r="GE109" s="50"/>
      <c r="GF109" s="50"/>
      <c r="GG109" s="50"/>
      <c r="GH109" s="50"/>
      <c r="GI109" s="50"/>
      <c r="GJ109" s="50"/>
      <c r="GK109" s="50"/>
      <c r="GL109" s="50"/>
      <c r="GM109" s="50"/>
      <c r="GN109" s="50"/>
      <c r="GO109" s="50"/>
      <c r="GP109" s="50"/>
      <c r="GQ109" s="50"/>
      <c r="GR109" s="50"/>
      <c r="GS109" s="50"/>
      <c r="GT109" s="50"/>
      <c r="GU109" s="50"/>
      <c r="GV109" s="50"/>
      <c r="GW109" s="50"/>
      <c r="GX109" s="50"/>
      <c r="GY109" s="50"/>
      <c r="GZ109" s="50"/>
      <c r="HA109" s="50"/>
      <c r="HB109" s="50"/>
      <c r="HC109" s="50"/>
      <c r="HD109" s="50"/>
      <c r="HE109" s="50"/>
      <c r="HF109" s="50"/>
      <c r="HG109" s="50"/>
      <c r="HH109" s="50"/>
      <c r="HI109" s="50"/>
      <c r="HJ109" s="50"/>
      <c r="HK109" s="50"/>
      <c r="HL109" s="50"/>
      <c r="HM109" s="50"/>
      <c r="HN109" s="50"/>
      <c r="HO109" s="50"/>
      <c r="HP109" s="50"/>
      <c r="HQ109" s="50"/>
      <c r="HR109" s="50"/>
      <c r="HS109" s="50"/>
      <c r="HT109" s="50"/>
      <c r="HU109" s="50"/>
      <c r="HV109" s="50"/>
      <c r="HW109" s="50"/>
      <c r="HX109" s="50"/>
      <c r="HY109" s="50"/>
      <c r="HZ109" s="50"/>
      <c r="IA109" s="50"/>
      <c r="IB109" s="50"/>
      <c r="IC109" s="50"/>
      <c r="ID109" s="50"/>
      <c r="IE109" s="50"/>
      <c r="IF109" s="50"/>
      <c r="IG109" s="50"/>
      <c r="IH109" s="50"/>
      <c r="II109" s="50"/>
      <c r="IJ109" s="50"/>
      <c r="IK109" s="50"/>
      <c r="IL109" s="50"/>
      <c r="IM109" s="50"/>
    </row>
    <row r="110" spans="2:247" x14ac:dyDescent="0.25">
      <c r="B110" s="83" t="s">
        <v>134</v>
      </c>
      <c r="C110" s="84"/>
      <c r="D110" s="84"/>
      <c r="E110" s="51">
        <f>BW69</f>
        <v>4</v>
      </c>
      <c r="F110" s="76" t="str">
        <f>VLOOKUP(E110, Pas, 2, FALSE)</f>
        <v>Creative</v>
      </c>
      <c r="G110" s="76"/>
      <c r="H110" s="76"/>
      <c r="I110" s="76"/>
      <c r="J110" s="76"/>
      <c r="K110" s="76"/>
      <c r="L110" s="76"/>
      <c r="M110" s="51"/>
      <c r="N110" s="84" t="s">
        <v>134</v>
      </c>
      <c r="O110" s="84"/>
      <c r="P110" s="84"/>
      <c r="Q110" s="51">
        <f>BJ69</f>
        <v>4</v>
      </c>
      <c r="R110" s="76" t="str">
        <f>VLOOKUP(Q110, Pas, 2, FALSE)</f>
        <v>Creative</v>
      </c>
      <c r="S110" s="76"/>
      <c r="T110" s="76"/>
      <c r="U110" s="76"/>
      <c r="V110" s="76"/>
      <c r="W110" s="76"/>
      <c r="X110" s="85"/>
      <c r="Y110" s="50"/>
      <c r="Z110" s="83" t="s">
        <v>134</v>
      </c>
      <c r="AA110" s="84"/>
      <c r="AB110" s="84"/>
      <c r="AC110" s="51">
        <f>DW69</f>
        <v>4</v>
      </c>
      <c r="AD110" s="76" t="str">
        <f>VLOOKUP(AC110, Pas, 2, FALSE)</f>
        <v>Creative</v>
      </c>
      <c r="AE110" s="76"/>
      <c r="AF110" s="76"/>
      <c r="AG110" s="76"/>
      <c r="AH110" s="76"/>
      <c r="AI110" s="76"/>
      <c r="AJ110" s="76"/>
      <c r="AK110" s="51"/>
      <c r="AL110" s="84" t="s">
        <v>134</v>
      </c>
      <c r="AM110" s="84"/>
      <c r="AN110" s="84"/>
      <c r="AO110" s="51">
        <f>EW69</f>
        <v>4</v>
      </c>
      <c r="AP110" s="76" t="str">
        <f>VLOOKUP(AO110, Pas, 2, FALSE)</f>
        <v>Creative</v>
      </c>
      <c r="AQ110" s="76"/>
      <c r="AR110" s="76"/>
      <c r="AS110" s="76"/>
      <c r="AT110" s="76"/>
      <c r="AU110" s="76"/>
      <c r="AV110" s="76"/>
      <c r="AW110" s="51"/>
      <c r="AX110" s="84" t="s">
        <v>134</v>
      </c>
      <c r="AY110" s="84"/>
      <c r="AZ110" s="84"/>
      <c r="BA110" s="51">
        <f>GW69</f>
        <v>4</v>
      </c>
      <c r="BB110" s="76" t="str">
        <f>VLOOKUP(BA110, Pas, 2, FALSE)</f>
        <v>Creative</v>
      </c>
      <c r="BC110" s="76"/>
      <c r="BD110" s="76"/>
      <c r="BE110" s="76"/>
      <c r="BF110" s="76"/>
      <c r="BG110" s="76"/>
      <c r="BH110" s="85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  <c r="DG110" s="50"/>
      <c r="DH110" s="50"/>
      <c r="DI110" s="50"/>
      <c r="DJ110" s="50"/>
      <c r="DK110" s="50"/>
      <c r="DL110" s="50"/>
      <c r="DM110" s="50"/>
      <c r="DN110" s="50"/>
      <c r="DO110" s="50"/>
      <c r="DP110" s="50"/>
      <c r="DQ110" s="50"/>
      <c r="DR110" s="50"/>
      <c r="DS110" s="50"/>
      <c r="DT110" s="50"/>
      <c r="DU110" s="50"/>
      <c r="DV110" s="50"/>
      <c r="DW110" s="50"/>
      <c r="DX110" s="50"/>
      <c r="DY110" s="50"/>
      <c r="DZ110" s="50"/>
      <c r="EA110" s="50"/>
      <c r="EB110" s="50"/>
      <c r="EC110" s="50"/>
      <c r="ED110" s="50"/>
      <c r="EE110" s="50"/>
      <c r="EF110" s="50"/>
      <c r="EG110" s="50"/>
      <c r="EH110" s="50"/>
      <c r="EI110" s="50"/>
      <c r="EJ110" s="50"/>
      <c r="EK110" s="50"/>
      <c r="EL110" s="50"/>
      <c r="EM110" s="50"/>
      <c r="EN110" s="50"/>
      <c r="EO110" s="50"/>
      <c r="EP110" s="50"/>
      <c r="EQ110" s="50"/>
      <c r="ER110" s="50"/>
      <c r="ES110" s="50"/>
      <c r="ET110" s="50"/>
      <c r="EU110" s="50"/>
      <c r="EV110" s="50"/>
      <c r="EW110" s="50"/>
      <c r="EX110" s="50"/>
      <c r="EY110" s="50"/>
      <c r="EZ110" s="50"/>
      <c r="FA110" s="50"/>
      <c r="FB110" s="50"/>
      <c r="FC110" s="50"/>
      <c r="FD110" s="50"/>
      <c r="FE110" s="50"/>
      <c r="FF110" s="50"/>
      <c r="FG110" s="50"/>
      <c r="FH110" s="50"/>
      <c r="FI110" s="50"/>
      <c r="FJ110" s="50"/>
      <c r="FK110" s="50"/>
      <c r="FL110" s="50"/>
      <c r="FM110" s="50"/>
      <c r="FN110" s="50"/>
      <c r="FO110" s="50"/>
      <c r="FP110" s="50"/>
      <c r="FQ110" s="50"/>
      <c r="FR110" s="50"/>
      <c r="FS110" s="50"/>
      <c r="FT110" s="50"/>
      <c r="FU110" s="50"/>
      <c r="FV110" s="50"/>
      <c r="FW110" s="50"/>
      <c r="FX110" s="50"/>
      <c r="FY110" s="50"/>
      <c r="FZ110" s="50"/>
      <c r="GA110" s="50"/>
      <c r="GB110" s="50"/>
      <c r="GC110" s="50"/>
      <c r="GD110" s="50"/>
      <c r="GE110" s="50"/>
      <c r="GF110" s="50"/>
      <c r="GG110" s="50"/>
      <c r="GH110" s="50"/>
      <c r="GI110" s="50"/>
      <c r="GJ110" s="50"/>
      <c r="GK110" s="50"/>
      <c r="GL110" s="50"/>
      <c r="GM110" s="50"/>
      <c r="GN110" s="50"/>
      <c r="GO110" s="50"/>
      <c r="GP110" s="50"/>
      <c r="GQ110" s="50"/>
      <c r="GR110" s="50"/>
      <c r="GS110" s="50"/>
      <c r="GT110" s="50"/>
      <c r="GU110" s="50"/>
      <c r="GV110" s="50"/>
      <c r="GW110" s="50"/>
      <c r="GX110" s="50"/>
      <c r="GY110" s="50"/>
      <c r="GZ110" s="50"/>
      <c r="HA110" s="50"/>
      <c r="HB110" s="50"/>
      <c r="HC110" s="50"/>
      <c r="HD110" s="50"/>
      <c r="HE110" s="50"/>
      <c r="HF110" s="50"/>
      <c r="HG110" s="50"/>
      <c r="HH110" s="50"/>
      <c r="HI110" s="50"/>
      <c r="HJ110" s="50"/>
      <c r="HK110" s="50"/>
      <c r="HL110" s="50"/>
      <c r="HM110" s="50"/>
      <c r="HN110" s="50"/>
      <c r="HO110" s="50"/>
      <c r="HP110" s="50"/>
      <c r="HQ110" s="50"/>
      <c r="HR110" s="50"/>
      <c r="HS110" s="50"/>
      <c r="HT110" s="50"/>
      <c r="HU110" s="50"/>
      <c r="HV110" s="50"/>
      <c r="HW110" s="50"/>
      <c r="HX110" s="50"/>
      <c r="HY110" s="50"/>
      <c r="HZ110" s="50"/>
      <c r="IA110" s="50"/>
      <c r="IB110" s="50"/>
      <c r="IC110" s="50"/>
      <c r="ID110" s="50"/>
      <c r="IE110" s="50"/>
      <c r="IF110" s="50"/>
      <c r="IG110" s="50"/>
      <c r="IH110" s="50"/>
      <c r="II110" s="50"/>
      <c r="IJ110" s="50"/>
      <c r="IK110" s="50"/>
      <c r="IL110" s="50"/>
      <c r="IM110" s="50"/>
    </row>
    <row r="111" spans="2:247" x14ac:dyDescent="0.25">
      <c r="B111" s="83" t="s">
        <v>135</v>
      </c>
      <c r="C111" s="84"/>
      <c r="D111" s="84"/>
      <c r="E111" s="51">
        <f>BX69</f>
        <v>3</v>
      </c>
      <c r="F111" s="76" t="str">
        <f>VLOOKUP(E111, Sht, 2, FALSE)</f>
        <v>Normal</v>
      </c>
      <c r="G111" s="76"/>
      <c r="H111" s="76"/>
      <c r="I111" s="76"/>
      <c r="J111" s="76"/>
      <c r="K111" s="76"/>
      <c r="L111" s="76"/>
      <c r="M111" s="51"/>
      <c r="N111" s="84" t="s">
        <v>135</v>
      </c>
      <c r="O111" s="84"/>
      <c r="P111" s="84"/>
      <c r="Q111" s="51">
        <f>BK69</f>
        <v>1</v>
      </c>
      <c r="R111" s="76" t="str">
        <f>VLOOKUP(Q111, Sht, 2, FALSE)</f>
        <v>Very Selective</v>
      </c>
      <c r="S111" s="76"/>
      <c r="T111" s="76"/>
      <c r="U111" s="76"/>
      <c r="V111" s="76"/>
      <c r="W111" s="76"/>
      <c r="X111" s="85"/>
      <c r="Y111" s="50"/>
      <c r="Z111" s="83" t="s">
        <v>135</v>
      </c>
      <c r="AA111" s="84"/>
      <c r="AB111" s="84"/>
      <c r="AC111" s="51">
        <f>DX69</f>
        <v>3</v>
      </c>
      <c r="AD111" s="76" t="str">
        <f>VLOOKUP(AC111, Sht, 2, FALSE)</f>
        <v>Normal</v>
      </c>
      <c r="AE111" s="76"/>
      <c r="AF111" s="76"/>
      <c r="AG111" s="76"/>
      <c r="AH111" s="76"/>
      <c r="AI111" s="76"/>
      <c r="AJ111" s="76"/>
      <c r="AK111" s="51"/>
      <c r="AL111" s="84" t="s">
        <v>135</v>
      </c>
      <c r="AM111" s="84"/>
      <c r="AN111" s="84"/>
      <c r="AO111" s="51">
        <f>EX69</f>
        <v>3</v>
      </c>
      <c r="AP111" s="76" t="str">
        <f>VLOOKUP(AO111, Sht, 2, FALSE)</f>
        <v>Normal</v>
      </c>
      <c r="AQ111" s="76"/>
      <c r="AR111" s="76"/>
      <c r="AS111" s="76"/>
      <c r="AT111" s="76"/>
      <c r="AU111" s="76"/>
      <c r="AV111" s="76"/>
      <c r="AW111" s="51"/>
      <c r="AX111" s="84" t="s">
        <v>135</v>
      </c>
      <c r="AY111" s="84"/>
      <c r="AZ111" s="84"/>
      <c r="BA111" s="51">
        <f>GX69</f>
        <v>4</v>
      </c>
      <c r="BB111" s="76" t="str">
        <f>VLOOKUP(BA111, Sht, 2, FALSE)</f>
        <v>Heavy</v>
      </c>
      <c r="BC111" s="76"/>
      <c r="BD111" s="76"/>
      <c r="BE111" s="76"/>
      <c r="BF111" s="76"/>
      <c r="BG111" s="76"/>
      <c r="BH111" s="85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  <c r="CX111" s="50"/>
      <c r="CY111" s="50"/>
      <c r="CZ111" s="50"/>
      <c r="DA111" s="50"/>
      <c r="DB111" s="50"/>
      <c r="DC111" s="50"/>
      <c r="DD111" s="50"/>
      <c r="DE111" s="50"/>
      <c r="DF111" s="50"/>
      <c r="DG111" s="50"/>
      <c r="DH111" s="50"/>
      <c r="DI111" s="50"/>
      <c r="DJ111" s="50"/>
      <c r="DK111" s="50"/>
      <c r="DL111" s="50"/>
      <c r="DM111" s="50"/>
      <c r="DN111" s="50"/>
      <c r="DO111" s="50"/>
      <c r="DP111" s="50"/>
      <c r="DQ111" s="50"/>
      <c r="DR111" s="50"/>
      <c r="DS111" s="50"/>
      <c r="DT111" s="50"/>
      <c r="DU111" s="50"/>
      <c r="DV111" s="50"/>
      <c r="DW111" s="50"/>
      <c r="DX111" s="50"/>
      <c r="DY111" s="50"/>
      <c r="DZ111" s="50"/>
      <c r="EA111" s="50"/>
      <c r="EB111" s="50"/>
      <c r="EC111" s="50"/>
      <c r="ED111" s="50"/>
      <c r="EE111" s="50"/>
      <c r="EF111" s="50"/>
      <c r="EG111" s="50"/>
      <c r="EH111" s="50"/>
      <c r="EI111" s="50"/>
      <c r="EJ111" s="50"/>
      <c r="EK111" s="50"/>
      <c r="EL111" s="50"/>
      <c r="EM111" s="50"/>
      <c r="EN111" s="50"/>
      <c r="EO111" s="50"/>
      <c r="EP111" s="50"/>
      <c r="EQ111" s="50"/>
      <c r="ER111" s="50"/>
      <c r="ES111" s="50"/>
      <c r="ET111" s="50"/>
      <c r="EU111" s="50"/>
      <c r="EV111" s="50"/>
      <c r="EW111" s="50"/>
      <c r="EX111" s="50"/>
      <c r="EY111" s="50"/>
      <c r="EZ111" s="50"/>
      <c r="FA111" s="50"/>
      <c r="FB111" s="50"/>
      <c r="FC111" s="50"/>
      <c r="FD111" s="50"/>
      <c r="FE111" s="50"/>
      <c r="FF111" s="50"/>
      <c r="FG111" s="50"/>
      <c r="FH111" s="50"/>
      <c r="FI111" s="50"/>
      <c r="FJ111" s="50"/>
      <c r="FK111" s="50"/>
      <c r="FL111" s="50"/>
      <c r="FM111" s="50"/>
      <c r="FN111" s="50"/>
      <c r="FO111" s="50"/>
      <c r="FP111" s="50"/>
      <c r="FQ111" s="50"/>
      <c r="FR111" s="50"/>
      <c r="FS111" s="50"/>
      <c r="FT111" s="50"/>
      <c r="FU111" s="50"/>
      <c r="FV111" s="50"/>
      <c r="FW111" s="50"/>
      <c r="FX111" s="50"/>
      <c r="FY111" s="50"/>
      <c r="FZ111" s="50"/>
      <c r="GA111" s="50"/>
      <c r="GB111" s="50"/>
      <c r="GC111" s="50"/>
      <c r="GD111" s="50"/>
      <c r="GE111" s="50"/>
      <c r="GF111" s="50"/>
      <c r="GG111" s="50"/>
      <c r="GH111" s="50"/>
      <c r="GI111" s="50"/>
      <c r="GJ111" s="50"/>
      <c r="GK111" s="50"/>
      <c r="GL111" s="50"/>
      <c r="GM111" s="50"/>
      <c r="GN111" s="50"/>
      <c r="GO111" s="50"/>
      <c r="GP111" s="50"/>
      <c r="GQ111" s="50"/>
      <c r="GR111" s="50"/>
      <c r="GS111" s="50"/>
      <c r="GT111" s="50"/>
      <c r="GU111" s="50"/>
      <c r="GV111" s="50"/>
      <c r="GW111" s="50"/>
      <c r="GX111" s="50"/>
      <c r="GY111" s="50"/>
      <c r="GZ111" s="50"/>
      <c r="HA111" s="50"/>
      <c r="HB111" s="50"/>
      <c r="HC111" s="50"/>
      <c r="HD111" s="50"/>
      <c r="HE111" s="50"/>
      <c r="HF111" s="50"/>
      <c r="HG111" s="50"/>
      <c r="HH111" s="50"/>
      <c r="HI111" s="50"/>
      <c r="HJ111" s="50"/>
      <c r="HK111" s="50"/>
      <c r="HL111" s="50"/>
      <c r="HM111" s="50"/>
      <c r="HN111" s="50"/>
      <c r="HO111" s="50"/>
      <c r="HP111" s="50"/>
      <c r="HQ111" s="50"/>
      <c r="HR111" s="50"/>
      <c r="HS111" s="50"/>
      <c r="HT111" s="50"/>
      <c r="HU111" s="50"/>
      <c r="HV111" s="50"/>
      <c r="HW111" s="50"/>
      <c r="HX111" s="50"/>
      <c r="HY111" s="50"/>
      <c r="HZ111" s="50"/>
      <c r="IA111" s="50"/>
      <c r="IB111" s="50"/>
      <c r="IC111" s="50"/>
      <c r="ID111" s="50"/>
      <c r="IE111" s="50"/>
      <c r="IF111" s="50"/>
      <c r="IG111" s="50"/>
      <c r="IH111" s="50"/>
      <c r="II111" s="50"/>
      <c r="IJ111" s="50"/>
      <c r="IK111" s="50"/>
      <c r="IL111" s="50"/>
      <c r="IM111" s="50"/>
    </row>
    <row r="112" spans="2:247" x14ac:dyDescent="0.25">
      <c r="B112" s="83" t="s">
        <v>136</v>
      </c>
      <c r="C112" s="84"/>
      <c r="D112" s="84"/>
      <c r="E112" s="51">
        <f>BY69</f>
        <v>1</v>
      </c>
      <c r="F112" s="76" t="str">
        <f>VLOOKUP(E112, DtP, 2, FALSE)</f>
        <v>Very Rarely</v>
      </c>
      <c r="G112" s="76"/>
      <c r="H112" s="76"/>
      <c r="I112" s="76"/>
      <c r="J112" s="76"/>
      <c r="K112" s="76"/>
      <c r="L112" s="76"/>
      <c r="M112" s="51"/>
      <c r="N112" s="84" t="s">
        <v>136</v>
      </c>
      <c r="O112" s="84"/>
      <c r="P112" s="84"/>
      <c r="Q112" s="51">
        <f>BL69</f>
        <v>1</v>
      </c>
      <c r="R112" s="76" t="str">
        <f>VLOOKUP(Q112, DtP, 2, FALSE)</f>
        <v>Very Rarely</v>
      </c>
      <c r="S112" s="76"/>
      <c r="T112" s="76"/>
      <c r="U112" s="76"/>
      <c r="V112" s="76"/>
      <c r="W112" s="76"/>
      <c r="X112" s="85"/>
      <c r="Y112" s="50"/>
      <c r="Z112" s="83" t="s">
        <v>136</v>
      </c>
      <c r="AA112" s="84"/>
      <c r="AB112" s="84"/>
      <c r="AC112" s="51">
        <f>DY69</f>
        <v>4</v>
      </c>
      <c r="AD112" s="76" t="str">
        <f>VLOOKUP(AC112, DtP, 2, FALSE)</f>
        <v>Often</v>
      </c>
      <c r="AE112" s="76"/>
      <c r="AF112" s="76"/>
      <c r="AG112" s="76"/>
      <c r="AH112" s="76"/>
      <c r="AI112" s="76"/>
      <c r="AJ112" s="76"/>
      <c r="AK112" s="51"/>
      <c r="AL112" s="84" t="s">
        <v>136</v>
      </c>
      <c r="AM112" s="84"/>
      <c r="AN112" s="84"/>
      <c r="AO112" s="51">
        <f>EY69</f>
        <v>1</v>
      </c>
      <c r="AP112" s="76" t="str">
        <f>VLOOKUP(AO112, DtP, 2, FALSE)</f>
        <v>Very Rarely</v>
      </c>
      <c r="AQ112" s="76"/>
      <c r="AR112" s="76"/>
      <c r="AS112" s="76"/>
      <c r="AT112" s="76"/>
      <c r="AU112" s="76"/>
      <c r="AV112" s="76"/>
      <c r="AW112" s="51"/>
      <c r="AX112" s="84" t="s">
        <v>136</v>
      </c>
      <c r="AY112" s="84"/>
      <c r="AZ112" s="84"/>
      <c r="BA112" s="51">
        <f>GY69</f>
        <v>1</v>
      </c>
      <c r="BB112" s="76" t="str">
        <f>VLOOKUP(BA112, DtP, 2, FALSE)</f>
        <v>Very Rarely</v>
      </c>
      <c r="BC112" s="76"/>
      <c r="BD112" s="76"/>
      <c r="BE112" s="76"/>
      <c r="BF112" s="76"/>
      <c r="BG112" s="76"/>
      <c r="BH112" s="85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  <c r="CX112" s="50"/>
      <c r="CY112" s="50"/>
      <c r="CZ112" s="50"/>
      <c r="DA112" s="50"/>
      <c r="DB112" s="50"/>
      <c r="DC112" s="50"/>
      <c r="DD112" s="50"/>
      <c r="DE112" s="50"/>
      <c r="DF112" s="50"/>
      <c r="DG112" s="50"/>
      <c r="DH112" s="50"/>
      <c r="DI112" s="50"/>
      <c r="DJ112" s="50"/>
      <c r="DK112" s="50"/>
      <c r="DL112" s="50"/>
      <c r="DM112" s="50"/>
      <c r="DN112" s="50"/>
      <c r="DO112" s="50"/>
      <c r="DP112" s="50"/>
      <c r="DQ112" s="50"/>
      <c r="DR112" s="50"/>
      <c r="DS112" s="50"/>
      <c r="DT112" s="50"/>
      <c r="DU112" s="50"/>
      <c r="DV112" s="50"/>
      <c r="DW112" s="50"/>
      <c r="DX112" s="50"/>
      <c r="DY112" s="50"/>
      <c r="DZ112" s="50"/>
      <c r="EA112" s="50"/>
      <c r="EB112" s="50"/>
      <c r="EC112" s="50"/>
      <c r="ED112" s="50"/>
      <c r="EE112" s="50"/>
      <c r="EF112" s="50"/>
      <c r="EG112" s="50"/>
      <c r="EH112" s="50"/>
      <c r="EI112" s="50"/>
      <c r="EJ112" s="50"/>
      <c r="EK112" s="50"/>
      <c r="EL112" s="50"/>
      <c r="EM112" s="50"/>
      <c r="EN112" s="50"/>
      <c r="EO112" s="50"/>
      <c r="EP112" s="50"/>
      <c r="EQ112" s="50"/>
      <c r="ER112" s="50"/>
      <c r="ES112" s="50"/>
      <c r="ET112" s="50"/>
      <c r="EU112" s="50"/>
      <c r="EV112" s="50"/>
      <c r="EW112" s="50"/>
      <c r="EX112" s="50"/>
      <c r="EY112" s="50"/>
      <c r="EZ112" s="50"/>
      <c r="FA112" s="50"/>
      <c r="FB112" s="50"/>
      <c r="FC112" s="50"/>
      <c r="FD112" s="50"/>
      <c r="FE112" s="50"/>
      <c r="FF112" s="50"/>
      <c r="FG112" s="50"/>
      <c r="FH112" s="50"/>
      <c r="FI112" s="50"/>
      <c r="FJ112" s="50"/>
      <c r="FK112" s="50"/>
      <c r="FL112" s="50"/>
      <c r="FM112" s="50"/>
      <c r="FN112" s="50"/>
      <c r="FO112" s="50"/>
      <c r="FP112" s="50"/>
      <c r="FQ112" s="50"/>
      <c r="FR112" s="50"/>
      <c r="FS112" s="50"/>
      <c r="FT112" s="50"/>
      <c r="FU112" s="50"/>
      <c r="FV112" s="50"/>
      <c r="FW112" s="50"/>
      <c r="FX112" s="50"/>
      <c r="FY112" s="50"/>
      <c r="FZ112" s="50"/>
      <c r="GA112" s="50"/>
      <c r="GB112" s="50"/>
      <c r="GC112" s="50"/>
      <c r="GD112" s="50"/>
      <c r="GE112" s="50"/>
      <c r="GF112" s="50"/>
      <c r="GG112" s="50"/>
      <c r="GH112" s="50"/>
      <c r="GI112" s="50"/>
      <c r="GJ112" s="50"/>
      <c r="GK112" s="50"/>
      <c r="GL112" s="50"/>
      <c r="GM112" s="50"/>
      <c r="GN112" s="50"/>
      <c r="GO112" s="50"/>
      <c r="GP112" s="50"/>
      <c r="GQ112" s="50"/>
      <c r="GR112" s="50"/>
      <c r="GS112" s="50"/>
      <c r="GT112" s="50"/>
      <c r="GU112" s="50"/>
      <c r="GV112" s="50"/>
      <c r="GW112" s="50"/>
      <c r="GX112" s="50"/>
      <c r="GY112" s="50"/>
      <c r="GZ112" s="50"/>
      <c r="HA112" s="50"/>
      <c r="HB112" s="50"/>
      <c r="HC112" s="50"/>
      <c r="HD112" s="50"/>
      <c r="HE112" s="50"/>
      <c r="HF112" s="50"/>
      <c r="HG112" s="50"/>
      <c r="HH112" s="50"/>
      <c r="HI112" s="50"/>
      <c r="HJ112" s="50"/>
      <c r="HK112" s="50"/>
      <c r="HL112" s="50"/>
      <c r="HM112" s="50"/>
      <c r="HN112" s="50"/>
      <c r="HO112" s="50"/>
      <c r="HP112" s="50"/>
      <c r="HQ112" s="50"/>
      <c r="HR112" s="50"/>
      <c r="HS112" s="50"/>
      <c r="HT112" s="50"/>
      <c r="HU112" s="50"/>
      <c r="HV112" s="50"/>
      <c r="HW112" s="50"/>
      <c r="HX112" s="50"/>
      <c r="HY112" s="50"/>
      <c r="HZ112" s="50"/>
      <c r="IA112" s="50"/>
      <c r="IB112" s="50"/>
      <c r="IC112" s="50"/>
      <c r="ID112" s="50"/>
      <c r="IE112" s="50"/>
      <c r="IF112" s="50"/>
      <c r="IG112" s="50"/>
      <c r="IH112" s="50"/>
      <c r="II112" s="50"/>
      <c r="IJ112" s="50"/>
      <c r="IK112" s="50"/>
      <c r="IL112" s="50"/>
      <c r="IM112" s="50"/>
    </row>
    <row r="113" spans="2:247" x14ac:dyDescent="0.25">
      <c r="B113" s="83" t="s">
        <v>137</v>
      </c>
      <c r="C113" s="84"/>
      <c r="D113" s="84"/>
      <c r="E113" s="51">
        <f>BZ69</f>
        <v>1</v>
      </c>
      <c r="F113" s="76" t="str">
        <f>IF(E113=0, "Pass", "Shoot")</f>
        <v>Shoot</v>
      </c>
      <c r="G113" s="76"/>
      <c r="H113" s="76"/>
      <c r="I113" s="76"/>
      <c r="J113" s="76"/>
      <c r="K113" s="76"/>
      <c r="L113" s="76"/>
      <c r="M113" s="51"/>
      <c r="N113" s="84" t="s">
        <v>137</v>
      </c>
      <c r="O113" s="84"/>
      <c r="P113" s="84"/>
      <c r="Q113" s="51">
        <f>BM69</f>
        <v>0</v>
      </c>
      <c r="R113" s="76" t="str">
        <f>IF(Q113=0, "Pass", "Shoot")</f>
        <v>Pass</v>
      </c>
      <c r="S113" s="76"/>
      <c r="T113" s="76"/>
      <c r="U113" s="76"/>
      <c r="V113" s="76"/>
      <c r="W113" s="76"/>
      <c r="X113" s="85"/>
      <c r="Y113" s="50"/>
      <c r="Z113" s="83" t="s">
        <v>137</v>
      </c>
      <c r="AA113" s="84"/>
      <c r="AB113" s="84"/>
      <c r="AC113" s="51">
        <f>DZ69</f>
        <v>0</v>
      </c>
      <c r="AD113" s="76" t="str">
        <f>IF(AC113=0, "Pass", "Shoot")</f>
        <v>Pass</v>
      </c>
      <c r="AE113" s="76"/>
      <c r="AF113" s="76"/>
      <c r="AG113" s="76"/>
      <c r="AH113" s="76"/>
      <c r="AI113" s="76"/>
      <c r="AJ113" s="76"/>
      <c r="AK113" s="51"/>
      <c r="AL113" s="84" t="s">
        <v>137</v>
      </c>
      <c r="AM113" s="84"/>
      <c r="AN113" s="84"/>
      <c r="AO113" s="51">
        <f>EZ69</f>
        <v>0</v>
      </c>
      <c r="AP113" s="76" t="str">
        <f>IF(AO113=0, "Pass", "Shoot")</f>
        <v>Pass</v>
      </c>
      <c r="AQ113" s="76"/>
      <c r="AR113" s="76"/>
      <c r="AS113" s="76"/>
      <c r="AT113" s="76"/>
      <c r="AU113" s="76"/>
      <c r="AV113" s="76"/>
      <c r="AW113" s="51"/>
      <c r="AX113" s="84" t="s">
        <v>137</v>
      </c>
      <c r="AY113" s="84"/>
      <c r="AZ113" s="84"/>
      <c r="BA113" s="51">
        <f>GZ69</f>
        <v>0</v>
      </c>
      <c r="BB113" s="76" t="str">
        <f>IF(BA113=0, "Pass", "Shoot")</f>
        <v>Pass</v>
      </c>
      <c r="BC113" s="76"/>
      <c r="BD113" s="76"/>
      <c r="BE113" s="76"/>
      <c r="BF113" s="76"/>
      <c r="BG113" s="76"/>
      <c r="BH113" s="85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  <c r="CX113" s="50"/>
      <c r="CY113" s="50"/>
      <c r="CZ113" s="50"/>
      <c r="DA113" s="50"/>
      <c r="DB113" s="50"/>
      <c r="DC113" s="50"/>
      <c r="DD113" s="50"/>
      <c r="DE113" s="50"/>
      <c r="DF113" s="50"/>
      <c r="DG113" s="50"/>
      <c r="DH113" s="50"/>
      <c r="DI113" s="50"/>
      <c r="DJ113" s="50"/>
      <c r="DK113" s="50"/>
      <c r="DL113" s="50"/>
      <c r="DM113" s="50"/>
      <c r="DN113" s="50"/>
      <c r="DO113" s="50"/>
      <c r="DP113" s="50"/>
      <c r="DQ113" s="50"/>
      <c r="DR113" s="50"/>
      <c r="DS113" s="50"/>
      <c r="DT113" s="50"/>
      <c r="DU113" s="50"/>
      <c r="DV113" s="50"/>
      <c r="DW113" s="50"/>
      <c r="DX113" s="50"/>
      <c r="DY113" s="50"/>
      <c r="DZ113" s="50"/>
      <c r="EA113" s="50"/>
      <c r="EB113" s="50"/>
      <c r="EC113" s="50"/>
      <c r="ED113" s="50"/>
      <c r="EE113" s="50"/>
      <c r="EF113" s="50"/>
      <c r="EG113" s="50"/>
      <c r="EH113" s="50"/>
      <c r="EI113" s="50"/>
      <c r="EJ113" s="50"/>
      <c r="EK113" s="50"/>
      <c r="EL113" s="50"/>
      <c r="EM113" s="50"/>
      <c r="EN113" s="50"/>
      <c r="EO113" s="50"/>
      <c r="EP113" s="50"/>
      <c r="EQ113" s="50"/>
      <c r="ER113" s="50"/>
      <c r="ES113" s="50"/>
      <c r="ET113" s="50"/>
      <c r="EU113" s="50"/>
      <c r="EV113" s="50"/>
      <c r="EW113" s="50"/>
      <c r="EX113" s="50"/>
      <c r="EY113" s="50"/>
      <c r="EZ113" s="50"/>
      <c r="FA113" s="50"/>
      <c r="FB113" s="50"/>
      <c r="FC113" s="50"/>
      <c r="FD113" s="50"/>
      <c r="FE113" s="50"/>
      <c r="FF113" s="50"/>
      <c r="FG113" s="50"/>
      <c r="FH113" s="50"/>
      <c r="FI113" s="50"/>
      <c r="FJ113" s="50"/>
      <c r="FK113" s="50"/>
      <c r="FL113" s="50"/>
      <c r="FM113" s="50"/>
      <c r="FN113" s="50"/>
      <c r="FO113" s="50"/>
      <c r="FP113" s="50"/>
      <c r="FQ113" s="50"/>
      <c r="FR113" s="50"/>
      <c r="FS113" s="50"/>
      <c r="FT113" s="50"/>
      <c r="FU113" s="50"/>
      <c r="FV113" s="50"/>
      <c r="FW113" s="50"/>
      <c r="FX113" s="50"/>
      <c r="FY113" s="50"/>
      <c r="FZ113" s="50"/>
      <c r="GA113" s="50"/>
      <c r="GB113" s="50"/>
      <c r="GC113" s="50"/>
      <c r="GD113" s="50"/>
      <c r="GE113" s="50"/>
      <c r="GF113" s="50"/>
      <c r="GG113" s="50"/>
      <c r="GH113" s="50"/>
      <c r="GI113" s="50"/>
      <c r="GJ113" s="50"/>
      <c r="GK113" s="50"/>
      <c r="GL113" s="50"/>
      <c r="GM113" s="50"/>
      <c r="GN113" s="50"/>
      <c r="GO113" s="50"/>
      <c r="GP113" s="50"/>
      <c r="GQ113" s="50"/>
      <c r="GR113" s="50"/>
      <c r="GS113" s="50"/>
      <c r="GT113" s="50"/>
      <c r="GU113" s="50"/>
      <c r="GV113" s="50"/>
      <c r="GW113" s="50"/>
      <c r="GX113" s="50"/>
      <c r="GY113" s="50"/>
      <c r="GZ113" s="50"/>
      <c r="HA113" s="50"/>
      <c r="HB113" s="50"/>
      <c r="HC113" s="50"/>
      <c r="HD113" s="50"/>
      <c r="HE113" s="50"/>
      <c r="HF113" s="50"/>
      <c r="HG113" s="50"/>
      <c r="HH113" s="50"/>
      <c r="HI113" s="50"/>
      <c r="HJ113" s="50"/>
      <c r="HK113" s="50"/>
      <c r="HL113" s="50"/>
      <c r="HM113" s="50"/>
      <c r="HN113" s="50"/>
      <c r="HO113" s="50"/>
      <c r="HP113" s="50"/>
      <c r="HQ113" s="50"/>
      <c r="HR113" s="50"/>
      <c r="HS113" s="50"/>
      <c r="HT113" s="50"/>
      <c r="HU113" s="50"/>
      <c r="HV113" s="50"/>
      <c r="HW113" s="50"/>
      <c r="HX113" s="50"/>
      <c r="HY113" s="50"/>
      <c r="HZ113" s="50"/>
      <c r="IA113" s="50"/>
      <c r="IB113" s="50"/>
      <c r="IC113" s="50"/>
      <c r="ID113" s="50"/>
      <c r="IE113" s="50"/>
      <c r="IF113" s="50"/>
      <c r="IG113" s="50"/>
      <c r="IH113" s="50"/>
      <c r="II113" s="50"/>
      <c r="IJ113" s="50"/>
      <c r="IK113" s="50"/>
      <c r="IL113" s="50"/>
      <c r="IM113" s="50"/>
    </row>
    <row r="114" spans="2:247" x14ac:dyDescent="0.25">
      <c r="B114" s="83" t="s">
        <v>139</v>
      </c>
      <c r="C114" s="84"/>
      <c r="D114" s="84"/>
      <c r="E114" s="51">
        <f>CA69</f>
        <v>0</v>
      </c>
      <c r="F114" s="76" t="str">
        <f>IF(E114=0, "No", "Yes")</f>
        <v>No</v>
      </c>
      <c r="G114" s="76"/>
      <c r="H114" s="76"/>
      <c r="I114" s="76"/>
      <c r="J114" s="76"/>
      <c r="K114" s="76"/>
      <c r="L114" s="76"/>
      <c r="M114" s="51"/>
      <c r="N114" s="84" t="s">
        <v>139</v>
      </c>
      <c r="O114" s="84"/>
      <c r="P114" s="84"/>
      <c r="Q114" s="51">
        <f>BN69</f>
        <v>0</v>
      </c>
      <c r="R114" s="76" t="str">
        <f>IF(Q114=0, "No", "Yes")</f>
        <v>No</v>
      </c>
      <c r="S114" s="76"/>
      <c r="T114" s="76"/>
      <c r="U114" s="76"/>
      <c r="V114" s="76"/>
      <c r="W114" s="76"/>
      <c r="X114" s="85"/>
      <c r="Y114" s="50"/>
      <c r="Z114" s="83" t="s">
        <v>139</v>
      </c>
      <c r="AA114" s="84"/>
      <c r="AB114" s="84"/>
      <c r="AC114" s="51">
        <f>EA69</f>
        <v>0</v>
      </c>
      <c r="AD114" s="76" t="str">
        <f>IF(AC114=0, "No", "Yes")</f>
        <v>No</v>
      </c>
      <c r="AE114" s="76"/>
      <c r="AF114" s="76"/>
      <c r="AG114" s="76"/>
      <c r="AH114" s="76"/>
      <c r="AI114" s="76"/>
      <c r="AJ114" s="76"/>
      <c r="AK114" s="51"/>
      <c r="AL114" s="84" t="s">
        <v>139</v>
      </c>
      <c r="AM114" s="84"/>
      <c r="AN114" s="84"/>
      <c r="AO114" s="51">
        <f>FA69</f>
        <v>0</v>
      </c>
      <c r="AP114" s="76" t="str">
        <f>IF(AO114=0, "No", "Yes")</f>
        <v>No</v>
      </c>
      <c r="AQ114" s="76"/>
      <c r="AR114" s="76"/>
      <c r="AS114" s="76"/>
      <c r="AT114" s="76"/>
      <c r="AU114" s="76"/>
      <c r="AV114" s="76"/>
      <c r="AW114" s="51"/>
      <c r="AX114" s="84" t="s">
        <v>139</v>
      </c>
      <c r="AY114" s="84"/>
      <c r="AZ114" s="84"/>
      <c r="BA114" s="51">
        <f>HA69</f>
        <v>0</v>
      </c>
      <c r="BB114" s="76" t="str">
        <f>IF(BA114=0, "No", "Yes")</f>
        <v>No</v>
      </c>
      <c r="BC114" s="76"/>
      <c r="BD114" s="76"/>
      <c r="BE114" s="76"/>
      <c r="BF114" s="76"/>
      <c r="BG114" s="76"/>
      <c r="BH114" s="85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  <c r="CX114" s="50"/>
      <c r="CY114" s="50"/>
      <c r="CZ114" s="50"/>
      <c r="DA114" s="50"/>
      <c r="DB114" s="50"/>
      <c r="DC114" s="50"/>
      <c r="DD114" s="50"/>
      <c r="DE114" s="50"/>
      <c r="DF114" s="50"/>
      <c r="DG114" s="50"/>
      <c r="DH114" s="50"/>
      <c r="DI114" s="50"/>
      <c r="DJ114" s="50"/>
      <c r="DK114" s="50"/>
      <c r="DL114" s="50"/>
      <c r="DM114" s="50"/>
      <c r="DN114" s="50"/>
      <c r="DO114" s="50"/>
      <c r="DP114" s="50"/>
      <c r="DQ114" s="50"/>
      <c r="DR114" s="50"/>
      <c r="DS114" s="50"/>
      <c r="DT114" s="50"/>
      <c r="DU114" s="50"/>
      <c r="DV114" s="50"/>
      <c r="DW114" s="50"/>
      <c r="DX114" s="50"/>
      <c r="DY114" s="50"/>
      <c r="DZ114" s="50"/>
      <c r="EA114" s="50"/>
      <c r="EB114" s="50"/>
      <c r="EC114" s="50"/>
      <c r="ED114" s="50"/>
      <c r="EE114" s="50"/>
      <c r="EF114" s="50"/>
      <c r="EG114" s="50"/>
      <c r="EH114" s="50"/>
      <c r="EI114" s="50"/>
      <c r="EJ114" s="50"/>
      <c r="EK114" s="50"/>
      <c r="EL114" s="50"/>
      <c r="EM114" s="50"/>
      <c r="EN114" s="50"/>
      <c r="EO114" s="50"/>
      <c r="EP114" s="50"/>
      <c r="EQ114" s="50"/>
      <c r="ER114" s="50"/>
      <c r="ES114" s="50"/>
      <c r="ET114" s="50"/>
      <c r="EU114" s="50"/>
      <c r="EV114" s="50"/>
      <c r="EW114" s="50"/>
      <c r="EX114" s="50"/>
      <c r="EY114" s="50"/>
      <c r="EZ114" s="50"/>
      <c r="FA114" s="50"/>
      <c r="FB114" s="50"/>
      <c r="FC114" s="50"/>
      <c r="FD114" s="50"/>
      <c r="FE114" s="50"/>
      <c r="FF114" s="50"/>
      <c r="FG114" s="50"/>
      <c r="FH114" s="50"/>
      <c r="FI114" s="50"/>
      <c r="FJ114" s="50"/>
      <c r="FK114" s="50"/>
      <c r="FL114" s="50"/>
      <c r="FM114" s="50"/>
      <c r="FN114" s="50"/>
      <c r="FO114" s="50"/>
      <c r="FP114" s="50"/>
      <c r="FQ114" s="50"/>
      <c r="FR114" s="50"/>
      <c r="FS114" s="50"/>
      <c r="FT114" s="50"/>
      <c r="FU114" s="50"/>
      <c r="FV114" s="50"/>
      <c r="FW114" s="50"/>
      <c r="FX114" s="50"/>
      <c r="FY114" s="50"/>
      <c r="FZ114" s="50"/>
      <c r="GA114" s="50"/>
      <c r="GB114" s="50"/>
      <c r="GC114" s="50"/>
      <c r="GD114" s="50"/>
      <c r="GE114" s="50"/>
      <c r="GF114" s="50"/>
      <c r="GG114" s="50"/>
      <c r="GH114" s="50"/>
      <c r="GI114" s="50"/>
      <c r="GJ114" s="50"/>
      <c r="GK114" s="50"/>
      <c r="GL114" s="50"/>
      <c r="GM114" s="50"/>
      <c r="GN114" s="50"/>
      <c r="GO114" s="50"/>
      <c r="GP114" s="50"/>
      <c r="GQ114" s="50"/>
      <c r="GR114" s="50"/>
      <c r="GS114" s="50"/>
      <c r="GT114" s="50"/>
      <c r="GU114" s="50"/>
      <c r="GV114" s="50"/>
      <c r="GW114" s="50"/>
      <c r="GX114" s="50"/>
      <c r="GY114" s="50"/>
      <c r="GZ114" s="50"/>
      <c r="HA114" s="50"/>
      <c r="HB114" s="50"/>
      <c r="HC114" s="50"/>
      <c r="HD114" s="50"/>
      <c r="HE114" s="50"/>
      <c r="HF114" s="50"/>
      <c r="HG114" s="50"/>
      <c r="HH114" s="50"/>
      <c r="HI114" s="50"/>
      <c r="HJ114" s="50"/>
      <c r="HK114" s="50"/>
      <c r="HL114" s="50"/>
      <c r="HM114" s="50"/>
      <c r="HN114" s="50"/>
      <c r="HO114" s="50"/>
      <c r="HP114" s="50"/>
      <c r="HQ114" s="50"/>
      <c r="HR114" s="50"/>
      <c r="HS114" s="50"/>
      <c r="HT114" s="50"/>
      <c r="HU114" s="50"/>
      <c r="HV114" s="50"/>
      <c r="HW114" s="50"/>
      <c r="HX114" s="50"/>
      <c r="HY114" s="50"/>
      <c r="HZ114" s="50"/>
      <c r="IA114" s="50"/>
      <c r="IB114" s="50"/>
      <c r="IC114" s="50"/>
      <c r="ID114" s="50"/>
      <c r="IE114" s="50"/>
      <c r="IF114" s="50"/>
      <c r="IG114" s="50"/>
      <c r="IH114" s="50"/>
      <c r="II114" s="50"/>
      <c r="IJ114" s="50"/>
      <c r="IK114" s="50"/>
      <c r="IL114" s="50"/>
      <c r="IM114" s="50"/>
    </row>
    <row r="115" spans="2:247" ht="15.75" thickBot="1" x14ac:dyDescent="0.3">
      <c r="B115" s="79" t="s">
        <v>138</v>
      </c>
      <c r="C115" s="80"/>
      <c r="D115" s="80"/>
      <c r="E115" s="53">
        <f>CB69</f>
        <v>0</v>
      </c>
      <c r="F115" s="81" t="str">
        <f>IF(E115=0, "No", "Yes")</f>
        <v>No</v>
      </c>
      <c r="G115" s="81"/>
      <c r="H115" s="81"/>
      <c r="I115" s="81"/>
      <c r="J115" s="81"/>
      <c r="K115" s="81"/>
      <c r="L115" s="81"/>
      <c r="M115" s="53"/>
      <c r="N115" s="80" t="s">
        <v>138</v>
      </c>
      <c r="O115" s="80"/>
      <c r="P115" s="80"/>
      <c r="Q115" s="53">
        <f>BO69</f>
        <v>0</v>
      </c>
      <c r="R115" s="81" t="str">
        <f>IF(Q115=0, "No", "Yes")</f>
        <v>No</v>
      </c>
      <c r="S115" s="81"/>
      <c r="T115" s="81"/>
      <c r="U115" s="81"/>
      <c r="V115" s="81"/>
      <c r="W115" s="81"/>
      <c r="X115" s="82"/>
      <c r="Y115" s="50"/>
      <c r="Z115" s="79" t="s">
        <v>138</v>
      </c>
      <c r="AA115" s="80"/>
      <c r="AB115" s="80"/>
      <c r="AC115" s="53">
        <f>EB69</f>
        <v>0</v>
      </c>
      <c r="AD115" s="81" t="str">
        <f>IF(AC115=0, "No", "Yes")</f>
        <v>No</v>
      </c>
      <c r="AE115" s="81"/>
      <c r="AF115" s="81"/>
      <c r="AG115" s="81"/>
      <c r="AH115" s="81"/>
      <c r="AI115" s="81"/>
      <c r="AJ115" s="81"/>
      <c r="AK115" s="53"/>
      <c r="AL115" s="80" t="s">
        <v>138</v>
      </c>
      <c r="AM115" s="80"/>
      <c r="AN115" s="80"/>
      <c r="AO115" s="53">
        <f>FB69</f>
        <v>0</v>
      </c>
      <c r="AP115" s="81" t="str">
        <f>IF(AO115=0, "No", "Yes")</f>
        <v>No</v>
      </c>
      <c r="AQ115" s="81"/>
      <c r="AR115" s="81"/>
      <c r="AS115" s="81"/>
      <c r="AT115" s="81"/>
      <c r="AU115" s="81"/>
      <c r="AV115" s="81"/>
      <c r="AW115" s="53"/>
      <c r="AX115" s="80" t="s">
        <v>138</v>
      </c>
      <c r="AY115" s="80"/>
      <c r="AZ115" s="80"/>
      <c r="BA115" s="53">
        <f>HB69</f>
        <v>1</v>
      </c>
      <c r="BB115" s="81" t="str">
        <f>IF(BA115=0, "No", "Yes")</f>
        <v>Yes</v>
      </c>
      <c r="BC115" s="81"/>
      <c r="BD115" s="81"/>
      <c r="BE115" s="81"/>
      <c r="BF115" s="81"/>
      <c r="BG115" s="81"/>
      <c r="BH115" s="82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  <c r="CX115" s="50"/>
      <c r="CY115" s="50"/>
      <c r="CZ115" s="50"/>
      <c r="DA115" s="50"/>
      <c r="DB115" s="50"/>
      <c r="DC115" s="50"/>
      <c r="DD115" s="50"/>
      <c r="DE115" s="50"/>
      <c r="DF115" s="50"/>
      <c r="DG115" s="50"/>
      <c r="DH115" s="50"/>
      <c r="DI115" s="50"/>
      <c r="DJ115" s="50"/>
      <c r="DK115" s="50"/>
      <c r="DL115" s="50"/>
      <c r="DM115" s="50"/>
      <c r="DN115" s="50"/>
      <c r="DO115" s="50"/>
      <c r="DP115" s="50"/>
      <c r="DQ115" s="50"/>
      <c r="DR115" s="50"/>
      <c r="DS115" s="50"/>
      <c r="DT115" s="50"/>
      <c r="DU115" s="50"/>
      <c r="DV115" s="50"/>
      <c r="DW115" s="50"/>
      <c r="DX115" s="50"/>
      <c r="DY115" s="50"/>
      <c r="DZ115" s="50"/>
      <c r="EA115" s="50"/>
      <c r="EB115" s="50"/>
      <c r="EC115" s="50"/>
      <c r="ED115" s="50"/>
      <c r="EE115" s="50"/>
      <c r="EF115" s="50"/>
      <c r="EG115" s="50"/>
      <c r="EH115" s="50"/>
      <c r="EI115" s="50"/>
      <c r="EJ115" s="50"/>
      <c r="EK115" s="50"/>
      <c r="EL115" s="50"/>
      <c r="EM115" s="50"/>
      <c r="EN115" s="50"/>
      <c r="EO115" s="50"/>
      <c r="EP115" s="50"/>
      <c r="EQ115" s="50"/>
      <c r="ER115" s="50"/>
      <c r="ES115" s="50"/>
      <c r="ET115" s="50"/>
      <c r="EU115" s="50"/>
      <c r="EV115" s="50"/>
      <c r="EW115" s="50"/>
      <c r="EX115" s="50"/>
      <c r="EY115" s="50"/>
      <c r="EZ115" s="50"/>
      <c r="FA115" s="50"/>
      <c r="FB115" s="50"/>
      <c r="FC115" s="50"/>
      <c r="FD115" s="50"/>
      <c r="FE115" s="50"/>
      <c r="FF115" s="50"/>
      <c r="FG115" s="50"/>
      <c r="FH115" s="50"/>
      <c r="FI115" s="50"/>
      <c r="FJ115" s="50"/>
      <c r="FK115" s="50"/>
      <c r="FL115" s="50"/>
      <c r="FM115" s="50"/>
      <c r="FN115" s="50"/>
      <c r="FO115" s="50"/>
      <c r="FP115" s="50"/>
      <c r="FQ115" s="50"/>
      <c r="FR115" s="50"/>
      <c r="FS115" s="50"/>
      <c r="FT115" s="50"/>
      <c r="FU115" s="50"/>
      <c r="FV115" s="50"/>
      <c r="FW115" s="50"/>
      <c r="FX115" s="50"/>
      <c r="FY115" s="50"/>
      <c r="FZ115" s="50"/>
      <c r="GA115" s="50"/>
      <c r="GB115" s="50"/>
      <c r="GC115" s="50"/>
      <c r="GD115" s="50"/>
      <c r="GE115" s="50"/>
      <c r="GF115" s="50"/>
      <c r="GG115" s="50"/>
      <c r="GH115" s="50"/>
      <c r="GI115" s="50"/>
      <c r="GJ115" s="50"/>
      <c r="GK115" s="50"/>
      <c r="GL115" s="50"/>
      <c r="GM115" s="50"/>
      <c r="GN115" s="50"/>
      <c r="GO115" s="50"/>
      <c r="GP115" s="50"/>
      <c r="GQ115" s="50"/>
      <c r="GR115" s="50"/>
      <c r="GS115" s="50"/>
      <c r="GT115" s="50"/>
      <c r="GU115" s="50"/>
      <c r="GV115" s="50"/>
      <c r="GW115" s="50"/>
      <c r="GX115" s="50"/>
      <c r="GY115" s="50"/>
      <c r="GZ115" s="50"/>
      <c r="HA115" s="50"/>
      <c r="HB115" s="50"/>
      <c r="HC115" s="50"/>
      <c r="HD115" s="50"/>
      <c r="HE115" s="50"/>
      <c r="HF115" s="50"/>
      <c r="HG115" s="50"/>
      <c r="HH115" s="50"/>
      <c r="HI115" s="50"/>
      <c r="HJ115" s="50"/>
      <c r="HK115" s="50"/>
      <c r="HL115" s="50"/>
      <c r="HM115" s="50"/>
      <c r="HN115" s="50"/>
      <c r="HO115" s="50"/>
      <c r="HP115" s="50"/>
      <c r="HQ115" s="50"/>
      <c r="HR115" s="50"/>
      <c r="HS115" s="50"/>
      <c r="HT115" s="50"/>
      <c r="HU115" s="50"/>
      <c r="HV115" s="50"/>
      <c r="HW115" s="50"/>
      <c r="HX115" s="50"/>
      <c r="HY115" s="50"/>
      <c r="HZ115" s="50"/>
      <c r="IA115" s="50"/>
      <c r="IB115" s="50"/>
      <c r="IC115" s="50"/>
      <c r="ID115" s="50"/>
      <c r="IE115" s="50"/>
      <c r="IF115" s="50"/>
      <c r="IG115" s="50"/>
      <c r="IH115" s="50"/>
      <c r="II115" s="50"/>
      <c r="IJ115" s="50"/>
      <c r="IK115" s="50"/>
      <c r="IL115" s="50"/>
      <c r="IM115" s="50"/>
    </row>
    <row r="116" spans="2:247" ht="15.75" thickBot="1" x14ac:dyDescent="0.3"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28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2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  <c r="CX116" s="50"/>
      <c r="CY116" s="50"/>
      <c r="CZ116" s="50"/>
      <c r="DA116" s="50"/>
      <c r="DB116" s="50"/>
      <c r="DC116" s="50"/>
      <c r="DD116" s="50"/>
      <c r="DE116" s="50"/>
      <c r="DF116" s="50"/>
      <c r="DG116" s="50"/>
      <c r="DH116" s="50"/>
      <c r="DI116" s="50"/>
      <c r="DJ116" s="50"/>
      <c r="DK116" s="50"/>
      <c r="DL116" s="50"/>
      <c r="DM116" s="50"/>
      <c r="DN116" s="50"/>
      <c r="DO116" s="50"/>
      <c r="DP116" s="50"/>
      <c r="DQ116" s="50"/>
      <c r="DR116" s="50"/>
      <c r="DS116" s="50"/>
      <c r="DT116" s="50"/>
      <c r="DU116" s="50"/>
      <c r="DV116" s="50"/>
      <c r="DW116" s="50"/>
      <c r="DX116" s="50"/>
      <c r="DY116" s="50"/>
      <c r="DZ116" s="50"/>
      <c r="EA116" s="50"/>
      <c r="EB116" s="50"/>
      <c r="EC116" s="50"/>
      <c r="ED116" s="50"/>
      <c r="EE116" s="50"/>
      <c r="EF116" s="50"/>
      <c r="EG116" s="50"/>
      <c r="EH116" s="50"/>
      <c r="EI116" s="50"/>
      <c r="EJ116" s="50"/>
      <c r="EK116" s="50"/>
      <c r="EL116" s="50"/>
      <c r="EM116" s="50"/>
      <c r="EN116" s="50"/>
      <c r="EO116" s="50"/>
      <c r="EP116" s="50"/>
      <c r="EQ116" s="50"/>
      <c r="ER116" s="50"/>
      <c r="ES116" s="50"/>
      <c r="ET116" s="50"/>
      <c r="EU116" s="50"/>
      <c r="EV116" s="50"/>
      <c r="EW116" s="50"/>
      <c r="EX116" s="50"/>
      <c r="EY116" s="50"/>
      <c r="EZ116" s="50"/>
      <c r="FA116" s="50"/>
      <c r="FB116" s="50"/>
      <c r="FC116" s="50"/>
      <c r="FD116" s="50"/>
      <c r="FE116" s="50"/>
      <c r="FF116" s="50"/>
      <c r="FG116" s="50"/>
      <c r="FH116" s="50"/>
      <c r="FI116" s="50"/>
      <c r="FJ116" s="50"/>
      <c r="FK116" s="50"/>
      <c r="FL116" s="50"/>
      <c r="FM116" s="50"/>
      <c r="FN116" s="50"/>
      <c r="FO116" s="50"/>
      <c r="FP116" s="50"/>
      <c r="FQ116" s="50"/>
      <c r="FR116" s="50"/>
      <c r="FS116" s="50"/>
      <c r="FT116" s="50"/>
      <c r="FU116" s="50"/>
      <c r="FV116" s="50"/>
      <c r="FW116" s="50"/>
      <c r="FX116" s="50"/>
      <c r="FY116" s="50"/>
      <c r="FZ116" s="50"/>
      <c r="GA116" s="50"/>
      <c r="GB116" s="50"/>
      <c r="GC116" s="50"/>
      <c r="GD116" s="50"/>
      <c r="GE116" s="50"/>
      <c r="GF116" s="50"/>
      <c r="GG116" s="50"/>
      <c r="GH116" s="50"/>
      <c r="GI116" s="50"/>
      <c r="GJ116" s="50"/>
      <c r="GK116" s="50"/>
      <c r="GL116" s="50"/>
      <c r="GM116" s="50"/>
      <c r="GN116" s="50"/>
      <c r="GO116" s="50"/>
      <c r="GP116" s="50"/>
      <c r="GQ116" s="50"/>
      <c r="GR116" s="50"/>
      <c r="GS116" s="50"/>
      <c r="GT116" s="50"/>
      <c r="GU116" s="50"/>
      <c r="GV116" s="50"/>
      <c r="GW116" s="50"/>
      <c r="GX116" s="50"/>
      <c r="GY116" s="50"/>
      <c r="GZ116" s="50"/>
      <c r="HA116" s="50"/>
      <c r="HB116" s="50"/>
      <c r="HC116" s="50"/>
      <c r="HD116" s="50"/>
      <c r="HE116" s="50"/>
      <c r="HF116" s="50"/>
      <c r="HG116" s="50"/>
      <c r="HH116" s="50"/>
      <c r="HI116" s="50"/>
      <c r="HJ116" s="50"/>
      <c r="HK116" s="50"/>
      <c r="HL116" s="50"/>
      <c r="HM116" s="50"/>
      <c r="HN116" s="50"/>
      <c r="HO116" s="50"/>
      <c r="HP116" s="50"/>
      <c r="HQ116" s="50"/>
      <c r="HR116" s="50"/>
      <c r="HS116" s="50"/>
      <c r="HT116" s="50"/>
      <c r="HU116" s="50"/>
      <c r="HV116" s="50"/>
      <c r="HW116" s="50"/>
      <c r="HX116" s="50"/>
      <c r="HY116" s="50"/>
      <c r="HZ116" s="50"/>
      <c r="IA116" s="50"/>
      <c r="IB116" s="50"/>
      <c r="IC116" s="50"/>
      <c r="ID116" s="50"/>
      <c r="IE116" s="50"/>
      <c r="IF116" s="50"/>
      <c r="IG116" s="50"/>
      <c r="IH116" s="50"/>
      <c r="II116" s="50"/>
      <c r="IJ116" s="50"/>
      <c r="IK116" s="50"/>
      <c r="IL116" s="50"/>
      <c r="IM116" s="50"/>
    </row>
    <row r="117" spans="2:247" x14ac:dyDescent="0.25">
      <c r="B117" s="74" t="s">
        <v>181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 t="s">
        <v>207</v>
      </c>
      <c r="Q117" s="74"/>
      <c r="R117" s="74"/>
      <c r="S117" s="74"/>
      <c r="T117" s="74"/>
      <c r="U117" s="74"/>
      <c r="V117" s="74"/>
      <c r="W117" s="74"/>
      <c r="X117" s="74"/>
      <c r="Y117" s="50"/>
      <c r="Z117" s="86" t="s">
        <v>67</v>
      </c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30"/>
      <c r="AL117" s="87" t="s">
        <v>72</v>
      </c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30"/>
      <c r="AX117" s="87" t="s">
        <v>76</v>
      </c>
      <c r="AY117" s="87"/>
      <c r="AZ117" s="87"/>
      <c r="BA117" s="87"/>
      <c r="BB117" s="87"/>
      <c r="BC117" s="87"/>
      <c r="BD117" s="87"/>
      <c r="BE117" s="87"/>
      <c r="BF117" s="87"/>
      <c r="BG117" s="87"/>
      <c r="BH117" s="88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  <c r="CX117" s="50"/>
      <c r="CY117" s="50"/>
      <c r="CZ117" s="50"/>
      <c r="DA117" s="50"/>
      <c r="DB117" s="50"/>
      <c r="DC117" s="50"/>
      <c r="DD117" s="50"/>
      <c r="DE117" s="50"/>
      <c r="DF117" s="50"/>
      <c r="DG117" s="50"/>
      <c r="DH117" s="50"/>
      <c r="DI117" s="50"/>
      <c r="DJ117" s="50"/>
      <c r="DK117" s="50"/>
      <c r="DL117" s="50"/>
      <c r="DM117" s="50"/>
      <c r="DN117" s="50"/>
      <c r="DO117" s="50"/>
      <c r="DP117" s="50"/>
      <c r="DQ117" s="50"/>
      <c r="DR117" s="50"/>
      <c r="DS117" s="50"/>
      <c r="DT117" s="50"/>
      <c r="DU117" s="50"/>
      <c r="DV117" s="50"/>
      <c r="DW117" s="50"/>
      <c r="DX117" s="50"/>
      <c r="DY117" s="50"/>
      <c r="DZ117" s="50"/>
      <c r="EA117" s="50"/>
      <c r="EB117" s="50"/>
      <c r="EC117" s="50"/>
      <c r="ED117" s="50"/>
      <c r="EE117" s="50"/>
      <c r="EF117" s="50"/>
      <c r="EG117" s="50"/>
      <c r="EH117" s="50"/>
      <c r="EI117" s="50"/>
      <c r="EJ117" s="50"/>
      <c r="EK117" s="50"/>
      <c r="EL117" s="50"/>
      <c r="EM117" s="50"/>
      <c r="EN117" s="50"/>
      <c r="EO117" s="50"/>
      <c r="EP117" s="50"/>
      <c r="EQ117" s="50"/>
      <c r="ER117" s="50"/>
      <c r="ES117" s="50"/>
      <c r="ET117" s="50"/>
      <c r="EU117" s="50"/>
      <c r="EV117" s="50"/>
      <c r="EW117" s="50"/>
      <c r="EX117" s="50"/>
      <c r="EY117" s="50"/>
      <c r="EZ117" s="50"/>
      <c r="FA117" s="50"/>
      <c r="FB117" s="50"/>
      <c r="FC117" s="50"/>
      <c r="FD117" s="50"/>
      <c r="FE117" s="50"/>
      <c r="FF117" s="50"/>
      <c r="FG117" s="50"/>
      <c r="FH117" s="50"/>
      <c r="FI117" s="50"/>
      <c r="FJ117" s="50"/>
      <c r="FK117" s="50"/>
      <c r="FL117" s="50"/>
      <c r="FM117" s="50"/>
      <c r="FN117" s="50"/>
      <c r="FO117" s="50"/>
      <c r="FP117" s="50"/>
      <c r="FQ117" s="50"/>
      <c r="FR117" s="50"/>
      <c r="FS117" s="50"/>
      <c r="FT117" s="50"/>
      <c r="FU117" s="50"/>
      <c r="FV117" s="50"/>
      <c r="FW117" s="50"/>
      <c r="FX117" s="50"/>
      <c r="FY117" s="50"/>
      <c r="FZ117" s="50"/>
      <c r="GA117" s="50"/>
      <c r="GB117" s="50"/>
      <c r="GC117" s="50"/>
      <c r="GD117" s="50"/>
      <c r="GE117" s="50"/>
      <c r="GF117" s="50"/>
      <c r="GG117" s="50"/>
      <c r="GH117" s="50"/>
      <c r="GI117" s="50"/>
      <c r="GJ117" s="50"/>
      <c r="GK117" s="50"/>
      <c r="GL117" s="50"/>
      <c r="GM117" s="50"/>
      <c r="GN117" s="50"/>
      <c r="GO117" s="50"/>
      <c r="GP117" s="50"/>
      <c r="GQ117" s="50"/>
      <c r="GR117" s="50"/>
      <c r="GS117" s="50"/>
      <c r="GT117" s="50"/>
      <c r="GU117" s="50"/>
      <c r="GV117" s="50"/>
      <c r="GW117" s="50"/>
      <c r="GX117" s="50"/>
      <c r="GY117" s="50"/>
      <c r="GZ117" s="50"/>
      <c r="HA117" s="50"/>
      <c r="HB117" s="50"/>
      <c r="HC117" s="50"/>
      <c r="HD117" s="50"/>
      <c r="HE117" s="50"/>
      <c r="HF117" s="50"/>
      <c r="HG117" s="50"/>
      <c r="HH117" s="50"/>
      <c r="HI117" s="50"/>
      <c r="HJ117" s="50"/>
      <c r="HK117" s="50"/>
      <c r="HL117" s="50"/>
      <c r="HM117" s="50"/>
      <c r="HN117" s="50"/>
      <c r="HO117" s="50"/>
      <c r="HP117" s="50"/>
      <c r="HQ117" s="50"/>
      <c r="HR117" s="50"/>
      <c r="HS117" s="50"/>
      <c r="HT117" s="50"/>
      <c r="HU117" s="50"/>
      <c r="HV117" s="50"/>
      <c r="HW117" s="50"/>
      <c r="HX117" s="50"/>
      <c r="HY117" s="50"/>
      <c r="HZ117" s="50"/>
      <c r="IA117" s="50"/>
      <c r="IB117" s="50"/>
      <c r="IC117" s="50"/>
      <c r="ID117" s="50"/>
      <c r="IE117" s="50"/>
      <c r="IF117" s="50"/>
      <c r="IG117" s="50"/>
      <c r="IH117" s="50"/>
      <c r="II117" s="50"/>
      <c r="IJ117" s="50"/>
      <c r="IK117" s="50"/>
      <c r="IL117" s="50"/>
      <c r="IM117" s="50"/>
    </row>
    <row r="118" spans="2:247" x14ac:dyDescent="0.25">
      <c r="B118" s="76" t="s">
        <v>173</v>
      </c>
      <c r="C118" s="76"/>
      <c r="D118" s="76"/>
      <c r="E118" s="76"/>
      <c r="F118" s="76"/>
      <c r="G118" s="31">
        <f>IC69</f>
        <v>1</v>
      </c>
      <c r="H118" s="75" t="str">
        <f>VLOOKUP(G118, Br, 2, FALSE)</f>
        <v>Positional</v>
      </c>
      <c r="I118" s="75"/>
      <c r="J118" s="75"/>
      <c r="K118" s="75"/>
      <c r="L118" s="75"/>
      <c r="M118" s="75"/>
      <c r="N118" s="75"/>
      <c r="O118" s="75"/>
      <c r="P118" s="77" t="s">
        <v>206</v>
      </c>
      <c r="Q118" s="77"/>
      <c r="R118" s="77"/>
      <c r="S118" s="77"/>
      <c r="T118" s="77"/>
      <c r="U118" s="77">
        <f>IK69</f>
        <v>63</v>
      </c>
      <c r="V118" s="77"/>
      <c r="W118" s="77"/>
      <c r="X118" s="77"/>
      <c r="Y118" s="50"/>
      <c r="Z118" s="83" t="s">
        <v>127</v>
      </c>
      <c r="AA118" s="84"/>
      <c r="AB118" s="84"/>
      <c r="AC118" s="51">
        <f>CP69</f>
        <v>5</v>
      </c>
      <c r="AD118" s="76" t="str">
        <f>VLOOKUP(AC118, Men, 2, FALSE)</f>
        <v>Very Offensive</v>
      </c>
      <c r="AE118" s="76"/>
      <c r="AF118" s="76"/>
      <c r="AG118" s="76"/>
      <c r="AH118" s="76"/>
      <c r="AI118" s="76"/>
      <c r="AJ118" s="76"/>
      <c r="AK118" s="51"/>
      <c r="AL118" s="84" t="s">
        <v>127</v>
      </c>
      <c r="AM118" s="84"/>
      <c r="AN118" s="84"/>
      <c r="AO118" s="51">
        <f>FC69</f>
        <v>5</v>
      </c>
      <c r="AP118" s="76" t="str">
        <f>VLOOKUP(AO118, Men, 2, FALSE)</f>
        <v>Very Offensive</v>
      </c>
      <c r="AQ118" s="76"/>
      <c r="AR118" s="76"/>
      <c r="AS118" s="76"/>
      <c r="AT118" s="76"/>
      <c r="AU118" s="76"/>
      <c r="AV118" s="76"/>
      <c r="AW118" s="51"/>
      <c r="AX118" s="84" t="s">
        <v>127</v>
      </c>
      <c r="AY118" s="84"/>
      <c r="AZ118" s="84"/>
      <c r="BA118" s="51">
        <f>HP69</f>
        <v>5</v>
      </c>
      <c r="BB118" s="76" t="str">
        <f>VLOOKUP(BA118, Men, 2, FALSE)</f>
        <v>Very Offensive</v>
      </c>
      <c r="BC118" s="76"/>
      <c r="BD118" s="76"/>
      <c r="BE118" s="76"/>
      <c r="BF118" s="76"/>
      <c r="BG118" s="76"/>
      <c r="BH118" s="85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  <c r="CX118" s="50"/>
      <c r="CY118" s="50"/>
      <c r="CZ118" s="50"/>
      <c r="DA118" s="50"/>
      <c r="DB118" s="50"/>
      <c r="DC118" s="50"/>
      <c r="DD118" s="50"/>
      <c r="DE118" s="50"/>
      <c r="DF118" s="50"/>
      <c r="DG118" s="50"/>
      <c r="DH118" s="50"/>
      <c r="DI118" s="50"/>
      <c r="DJ118" s="50"/>
      <c r="DK118" s="50"/>
      <c r="DL118" s="50"/>
      <c r="DM118" s="50"/>
      <c r="DN118" s="50"/>
      <c r="DO118" s="50"/>
      <c r="DP118" s="50"/>
      <c r="DQ118" s="50"/>
      <c r="DR118" s="50"/>
      <c r="DS118" s="50"/>
      <c r="DT118" s="50"/>
      <c r="DU118" s="50"/>
      <c r="DV118" s="50"/>
      <c r="DW118" s="50"/>
      <c r="DX118" s="50"/>
      <c r="DY118" s="50"/>
      <c r="DZ118" s="50"/>
      <c r="EA118" s="50"/>
      <c r="EB118" s="50"/>
      <c r="EC118" s="50"/>
      <c r="ED118" s="50"/>
      <c r="EE118" s="50"/>
      <c r="EF118" s="50"/>
      <c r="EG118" s="50"/>
      <c r="EH118" s="50"/>
      <c r="EI118" s="50"/>
      <c r="EJ118" s="50"/>
      <c r="EK118" s="50"/>
      <c r="EL118" s="50"/>
      <c r="EM118" s="50"/>
      <c r="EN118" s="50"/>
      <c r="EO118" s="50"/>
      <c r="EP118" s="50"/>
      <c r="EQ118" s="50"/>
      <c r="ER118" s="50"/>
      <c r="ES118" s="50"/>
      <c r="ET118" s="50"/>
      <c r="EU118" s="50"/>
      <c r="EV118" s="50"/>
      <c r="EW118" s="50"/>
      <c r="EX118" s="50"/>
      <c r="EY118" s="50"/>
      <c r="EZ118" s="50"/>
      <c r="FA118" s="50"/>
      <c r="FB118" s="50"/>
      <c r="FC118" s="50"/>
      <c r="FD118" s="50"/>
      <c r="FE118" s="50"/>
      <c r="FF118" s="50"/>
      <c r="FG118" s="50"/>
      <c r="FH118" s="50"/>
      <c r="FI118" s="50"/>
      <c r="FJ118" s="50"/>
      <c r="FK118" s="50"/>
      <c r="FL118" s="50"/>
      <c r="FM118" s="50"/>
      <c r="FN118" s="50"/>
      <c r="FO118" s="50"/>
      <c r="FP118" s="50"/>
      <c r="FQ118" s="50"/>
      <c r="FR118" s="50"/>
      <c r="FS118" s="50"/>
      <c r="FT118" s="50"/>
      <c r="FU118" s="50"/>
      <c r="FV118" s="50"/>
      <c r="FW118" s="50"/>
      <c r="FX118" s="50"/>
      <c r="FY118" s="50"/>
      <c r="FZ118" s="50"/>
      <c r="GA118" s="50"/>
      <c r="GB118" s="50"/>
      <c r="GC118" s="50"/>
      <c r="GD118" s="50"/>
      <c r="GE118" s="50"/>
      <c r="GF118" s="50"/>
      <c r="GG118" s="50"/>
      <c r="GH118" s="50"/>
      <c r="GI118" s="50"/>
      <c r="GJ118" s="50"/>
      <c r="GK118" s="50"/>
      <c r="GL118" s="50"/>
      <c r="GM118" s="50"/>
      <c r="GN118" s="50"/>
      <c r="GO118" s="50"/>
      <c r="GP118" s="50"/>
      <c r="GQ118" s="50"/>
      <c r="GR118" s="50"/>
      <c r="GS118" s="50"/>
      <c r="GT118" s="50"/>
      <c r="GU118" s="50"/>
      <c r="GV118" s="50"/>
      <c r="GW118" s="50"/>
      <c r="GX118" s="50"/>
      <c r="GY118" s="50"/>
      <c r="GZ118" s="50"/>
      <c r="HA118" s="50"/>
      <c r="HB118" s="50"/>
      <c r="HC118" s="50"/>
      <c r="HD118" s="50"/>
      <c r="HE118" s="50"/>
      <c r="HF118" s="50"/>
      <c r="HG118" s="50"/>
      <c r="HH118" s="50"/>
      <c r="HI118" s="50"/>
      <c r="HJ118" s="50"/>
      <c r="HK118" s="50"/>
      <c r="HL118" s="50"/>
      <c r="HM118" s="50"/>
      <c r="HN118" s="50"/>
      <c r="HO118" s="50"/>
      <c r="HP118" s="50"/>
      <c r="HQ118" s="50"/>
      <c r="HR118" s="50"/>
      <c r="HS118" s="50"/>
      <c r="HT118" s="50"/>
      <c r="HU118" s="50"/>
      <c r="HV118" s="50"/>
      <c r="HW118" s="50"/>
      <c r="HX118" s="50"/>
      <c r="HY118" s="50"/>
      <c r="HZ118" s="50"/>
      <c r="IA118" s="50"/>
      <c r="IB118" s="50"/>
      <c r="IC118" s="50"/>
      <c r="ID118" s="50"/>
      <c r="IE118" s="50"/>
      <c r="IF118" s="50"/>
      <c r="IG118" s="50"/>
      <c r="IH118" s="50"/>
      <c r="II118" s="50"/>
      <c r="IJ118" s="50"/>
      <c r="IK118" s="50"/>
      <c r="IL118" s="50"/>
      <c r="IM118" s="50"/>
    </row>
    <row r="119" spans="2:247" x14ac:dyDescent="0.25">
      <c r="B119" s="76" t="s">
        <v>174</v>
      </c>
      <c r="C119" s="76"/>
      <c r="D119" s="76"/>
      <c r="E119" s="76"/>
      <c r="F119" s="76"/>
      <c r="G119" s="31">
        <f>ID69</f>
        <v>1</v>
      </c>
      <c r="H119" s="75" t="str">
        <f>VLOOKUP(G119, NZO, 2, FALSE)</f>
        <v>Positional</v>
      </c>
      <c r="I119" s="75"/>
      <c r="J119" s="75"/>
      <c r="K119" s="75"/>
      <c r="L119" s="75"/>
      <c r="M119" s="75"/>
      <c r="N119" s="75"/>
      <c r="O119" s="75"/>
      <c r="P119" s="77"/>
      <c r="Q119" s="77"/>
      <c r="R119" s="77"/>
      <c r="S119" s="77"/>
      <c r="T119" s="77"/>
      <c r="U119" s="77"/>
      <c r="V119" s="77"/>
      <c r="W119" s="77"/>
      <c r="X119" s="77"/>
      <c r="Y119" s="50"/>
      <c r="Z119" s="83" t="s">
        <v>128</v>
      </c>
      <c r="AA119" s="84"/>
      <c r="AB119" s="84"/>
      <c r="AC119" s="51">
        <f>CQ69</f>
        <v>1</v>
      </c>
      <c r="AD119" s="76" t="str">
        <f>VLOOKUP(AC119, Agg, 2, FALSE)</f>
        <v>Calm</v>
      </c>
      <c r="AE119" s="76"/>
      <c r="AF119" s="76"/>
      <c r="AG119" s="76"/>
      <c r="AH119" s="76"/>
      <c r="AI119" s="76"/>
      <c r="AJ119" s="76"/>
      <c r="AK119" s="51"/>
      <c r="AL119" s="84" t="s">
        <v>128</v>
      </c>
      <c r="AM119" s="84"/>
      <c r="AN119" s="84"/>
      <c r="AO119" s="51">
        <f>FD69</f>
        <v>1</v>
      </c>
      <c r="AP119" s="76" t="str">
        <f>VLOOKUP(AO119, Agg, 2, FALSE)</f>
        <v>Calm</v>
      </c>
      <c r="AQ119" s="76"/>
      <c r="AR119" s="76"/>
      <c r="AS119" s="76"/>
      <c r="AT119" s="76"/>
      <c r="AU119" s="76"/>
      <c r="AV119" s="76"/>
      <c r="AW119" s="51"/>
      <c r="AX119" s="84" t="s">
        <v>128</v>
      </c>
      <c r="AY119" s="84"/>
      <c r="AZ119" s="84"/>
      <c r="BA119" s="51">
        <f>HQ69</f>
        <v>1</v>
      </c>
      <c r="BB119" s="76" t="str">
        <f>VLOOKUP(BA119, Agg, 2, FALSE)</f>
        <v>Calm</v>
      </c>
      <c r="BC119" s="76"/>
      <c r="BD119" s="76"/>
      <c r="BE119" s="76"/>
      <c r="BF119" s="76"/>
      <c r="BG119" s="76"/>
      <c r="BH119" s="85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  <c r="CX119" s="50"/>
      <c r="CY119" s="50"/>
      <c r="CZ119" s="50"/>
      <c r="DA119" s="50"/>
      <c r="DB119" s="50"/>
      <c r="DC119" s="50"/>
      <c r="DD119" s="50"/>
      <c r="DE119" s="50"/>
      <c r="DF119" s="50"/>
      <c r="DG119" s="50"/>
      <c r="DH119" s="50"/>
      <c r="DI119" s="50"/>
      <c r="DJ119" s="50"/>
      <c r="DK119" s="50"/>
      <c r="DL119" s="50"/>
      <c r="DM119" s="50"/>
      <c r="DN119" s="50"/>
      <c r="DO119" s="50"/>
      <c r="DP119" s="50"/>
      <c r="DQ119" s="50"/>
      <c r="DR119" s="50"/>
      <c r="DS119" s="50"/>
      <c r="DT119" s="50"/>
      <c r="DU119" s="50"/>
      <c r="DV119" s="50"/>
      <c r="DW119" s="50"/>
      <c r="DX119" s="50"/>
      <c r="DY119" s="50"/>
      <c r="DZ119" s="50"/>
      <c r="EA119" s="50"/>
      <c r="EB119" s="50"/>
      <c r="EC119" s="50"/>
      <c r="ED119" s="50"/>
      <c r="EE119" s="50"/>
      <c r="EF119" s="50"/>
      <c r="EG119" s="50"/>
      <c r="EH119" s="50"/>
      <c r="EI119" s="50"/>
      <c r="EJ119" s="50"/>
      <c r="EK119" s="50"/>
      <c r="EL119" s="50"/>
      <c r="EM119" s="50"/>
      <c r="EN119" s="50"/>
      <c r="EO119" s="50"/>
      <c r="EP119" s="50"/>
      <c r="EQ119" s="50"/>
      <c r="ER119" s="50"/>
      <c r="ES119" s="50"/>
      <c r="ET119" s="50"/>
      <c r="EU119" s="50"/>
      <c r="EV119" s="50"/>
      <c r="EW119" s="50"/>
      <c r="EX119" s="50"/>
      <c r="EY119" s="50"/>
      <c r="EZ119" s="50"/>
      <c r="FA119" s="50"/>
      <c r="FB119" s="50"/>
      <c r="FC119" s="50"/>
      <c r="FD119" s="50"/>
      <c r="FE119" s="50"/>
      <c r="FF119" s="50"/>
      <c r="FG119" s="50"/>
      <c r="FH119" s="50"/>
      <c r="FI119" s="50"/>
      <c r="FJ119" s="50"/>
      <c r="FK119" s="50"/>
      <c r="FL119" s="50"/>
      <c r="FM119" s="50"/>
      <c r="FN119" s="50"/>
      <c r="FO119" s="50"/>
      <c r="FP119" s="50"/>
      <c r="FQ119" s="50"/>
      <c r="FR119" s="50"/>
      <c r="FS119" s="50"/>
      <c r="FT119" s="50"/>
      <c r="FU119" s="50"/>
      <c r="FV119" s="50"/>
      <c r="FW119" s="50"/>
      <c r="FX119" s="50"/>
      <c r="FY119" s="50"/>
      <c r="FZ119" s="50"/>
      <c r="GA119" s="50"/>
      <c r="GB119" s="50"/>
      <c r="GC119" s="50"/>
      <c r="GD119" s="50"/>
      <c r="GE119" s="50"/>
      <c r="GF119" s="50"/>
      <c r="GG119" s="50"/>
      <c r="GH119" s="50"/>
      <c r="GI119" s="50"/>
      <c r="GJ119" s="50"/>
      <c r="GK119" s="50"/>
      <c r="GL119" s="50"/>
      <c r="GM119" s="50"/>
      <c r="GN119" s="50"/>
      <c r="GO119" s="50"/>
      <c r="GP119" s="50"/>
      <c r="GQ119" s="50"/>
      <c r="GR119" s="50"/>
      <c r="GS119" s="50"/>
      <c r="GT119" s="50"/>
      <c r="GU119" s="50"/>
      <c r="GV119" s="50"/>
      <c r="GW119" s="50"/>
      <c r="GX119" s="50"/>
      <c r="GY119" s="50"/>
      <c r="GZ119" s="50"/>
      <c r="HA119" s="50"/>
      <c r="HB119" s="50"/>
      <c r="HC119" s="50"/>
      <c r="HD119" s="50"/>
      <c r="HE119" s="50"/>
      <c r="HF119" s="50"/>
      <c r="HG119" s="50"/>
      <c r="HH119" s="50"/>
      <c r="HI119" s="50"/>
      <c r="HJ119" s="50"/>
      <c r="HK119" s="50"/>
      <c r="HL119" s="50"/>
      <c r="HM119" s="50"/>
      <c r="HN119" s="50"/>
      <c r="HO119" s="50"/>
      <c r="HP119" s="50"/>
      <c r="HQ119" s="50"/>
      <c r="HR119" s="50"/>
      <c r="HS119" s="50"/>
      <c r="HT119" s="50"/>
      <c r="HU119" s="50"/>
      <c r="HV119" s="50"/>
      <c r="HW119" s="50"/>
      <c r="HX119" s="50"/>
      <c r="HY119" s="50"/>
      <c r="HZ119" s="50"/>
      <c r="IA119" s="50"/>
      <c r="IB119" s="50"/>
      <c r="IC119" s="50"/>
      <c r="ID119" s="50"/>
      <c r="IE119" s="50"/>
      <c r="IF119" s="50"/>
      <c r="IG119" s="50"/>
      <c r="IH119" s="50"/>
      <c r="II119" s="50"/>
      <c r="IJ119" s="50"/>
      <c r="IK119" s="50"/>
      <c r="IL119" s="50"/>
      <c r="IM119" s="50"/>
    </row>
    <row r="120" spans="2:247" x14ac:dyDescent="0.25">
      <c r="B120" s="76" t="s">
        <v>175</v>
      </c>
      <c r="C120" s="76"/>
      <c r="D120" s="76"/>
      <c r="E120" s="76"/>
      <c r="F120" s="76"/>
      <c r="G120" s="31">
        <f>IE69</f>
        <v>2</v>
      </c>
      <c r="H120" s="75" t="str">
        <f>VLOOKUP(G120, OZ, 2, FALSE)</f>
        <v>Overload Slot</v>
      </c>
      <c r="I120" s="75"/>
      <c r="J120" s="75"/>
      <c r="K120" s="75"/>
      <c r="L120" s="75"/>
      <c r="M120" s="75"/>
      <c r="N120" s="75"/>
      <c r="O120" s="75"/>
      <c r="P120" s="77"/>
      <c r="Q120" s="77"/>
      <c r="R120" s="77"/>
      <c r="S120" s="77"/>
      <c r="T120" s="77"/>
      <c r="U120" s="77"/>
      <c r="V120" s="77"/>
      <c r="W120" s="77"/>
      <c r="X120" s="77"/>
      <c r="Y120" s="50"/>
      <c r="Z120" s="83" t="s">
        <v>129</v>
      </c>
      <c r="AA120" s="84"/>
      <c r="AB120" s="84"/>
      <c r="AC120" s="51">
        <f>CR69</f>
        <v>3</v>
      </c>
      <c r="AD120" s="76" t="str">
        <f>VLOOKUP(AC120, BC, 2, FALSE)</f>
        <v>Normal</v>
      </c>
      <c r="AE120" s="76"/>
      <c r="AF120" s="76"/>
      <c r="AG120" s="76"/>
      <c r="AH120" s="76"/>
      <c r="AI120" s="76"/>
      <c r="AJ120" s="76"/>
      <c r="AK120" s="51"/>
      <c r="AL120" s="84" t="s">
        <v>129</v>
      </c>
      <c r="AM120" s="84"/>
      <c r="AN120" s="84"/>
      <c r="AO120" s="51">
        <f>FE69</f>
        <v>3</v>
      </c>
      <c r="AP120" s="76" t="str">
        <f>VLOOKUP(AO120, BC, 2, FALSE)</f>
        <v>Normal</v>
      </c>
      <c r="AQ120" s="76"/>
      <c r="AR120" s="76"/>
      <c r="AS120" s="76"/>
      <c r="AT120" s="76"/>
      <c r="AU120" s="76"/>
      <c r="AV120" s="76"/>
      <c r="AW120" s="51"/>
      <c r="AX120" s="84" t="s">
        <v>129</v>
      </c>
      <c r="AY120" s="84"/>
      <c r="AZ120" s="84"/>
      <c r="BA120" s="51">
        <f>HR69</f>
        <v>5</v>
      </c>
      <c r="BB120" s="76" t="str">
        <f>VLOOKUP(BA120, BC, 2, FALSE)</f>
        <v>Very Hard</v>
      </c>
      <c r="BC120" s="76"/>
      <c r="BD120" s="76"/>
      <c r="BE120" s="76"/>
      <c r="BF120" s="76"/>
      <c r="BG120" s="76"/>
      <c r="BH120" s="85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  <c r="CX120" s="50"/>
      <c r="CY120" s="50"/>
      <c r="CZ120" s="50"/>
      <c r="DA120" s="50"/>
      <c r="DB120" s="50"/>
      <c r="DC120" s="50"/>
      <c r="DD120" s="50"/>
      <c r="DE120" s="50"/>
      <c r="DF120" s="50"/>
      <c r="DG120" s="50"/>
      <c r="DH120" s="50"/>
      <c r="DI120" s="50"/>
      <c r="DJ120" s="50"/>
      <c r="DK120" s="50"/>
      <c r="DL120" s="50"/>
      <c r="DM120" s="50"/>
      <c r="DN120" s="50"/>
      <c r="DO120" s="50"/>
      <c r="DP120" s="50"/>
      <c r="DQ120" s="50"/>
      <c r="DR120" s="50"/>
      <c r="DS120" s="50"/>
      <c r="DT120" s="50"/>
      <c r="DU120" s="50"/>
      <c r="DV120" s="50"/>
      <c r="DW120" s="50"/>
      <c r="DX120" s="50"/>
      <c r="DY120" s="50"/>
      <c r="DZ120" s="50"/>
      <c r="EA120" s="50"/>
      <c r="EB120" s="50"/>
      <c r="EC120" s="50"/>
      <c r="ED120" s="50"/>
      <c r="EE120" s="50"/>
      <c r="EF120" s="50"/>
      <c r="EG120" s="50"/>
      <c r="EH120" s="50"/>
      <c r="EI120" s="50"/>
      <c r="EJ120" s="50"/>
      <c r="EK120" s="50"/>
      <c r="EL120" s="50"/>
      <c r="EM120" s="50"/>
      <c r="EN120" s="50"/>
      <c r="EO120" s="50"/>
      <c r="EP120" s="50"/>
      <c r="EQ120" s="50"/>
      <c r="ER120" s="50"/>
      <c r="ES120" s="50"/>
      <c r="ET120" s="50"/>
      <c r="EU120" s="50"/>
      <c r="EV120" s="50"/>
      <c r="EW120" s="50"/>
      <c r="EX120" s="50"/>
      <c r="EY120" s="50"/>
      <c r="EZ120" s="50"/>
      <c r="FA120" s="50"/>
      <c r="FB120" s="50"/>
      <c r="FC120" s="50"/>
      <c r="FD120" s="50"/>
      <c r="FE120" s="50"/>
      <c r="FF120" s="50"/>
      <c r="FG120" s="50"/>
      <c r="FH120" s="50"/>
      <c r="FI120" s="50"/>
      <c r="FJ120" s="50"/>
      <c r="FK120" s="50"/>
      <c r="FL120" s="50"/>
      <c r="FM120" s="50"/>
      <c r="FN120" s="50"/>
      <c r="FO120" s="50"/>
      <c r="FP120" s="50"/>
      <c r="FQ120" s="50"/>
      <c r="FR120" s="50"/>
      <c r="FS120" s="50"/>
      <c r="FT120" s="50"/>
      <c r="FU120" s="50"/>
      <c r="FV120" s="50"/>
      <c r="FW120" s="50"/>
      <c r="FX120" s="50"/>
      <c r="FY120" s="50"/>
      <c r="FZ120" s="50"/>
      <c r="GA120" s="50"/>
      <c r="GB120" s="50"/>
      <c r="GC120" s="50"/>
      <c r="GD120" s="50"/>
      <c r="GE120" s="50"/>
      <c r="GF120" s="50"/>
      <c r="GG120" s="50"/>
      <c r="GH120" s="50"/>
      <c r="GI120" s="50"/>
      <c r="GJ120" s="50"/>
      <c r="GK120" s="50"/>
      <c r="GL120" s="50"/>
      <c r="GM120" s="50"/>
      <c r="GN120" s="50"/>
      <c r="GO120" s="50"/>
      <c r="GP120" s="50"/>
      <c r="GQ120" s="50"/>
      <c r="GR120" s="50"/>
      <c r="GS120" s="50"/>
      <c r="GT120" s="50"/>
      <c r="GU120" s="50"/>
      <c r="GV120" s="50"/>
      <c r="GW120" s="50"/>
      <c r="GX120" s="50"/>
      <c r="GY120" s="50"/>
      <c r="GZ120" s="50"/>
      <c r="HA120" s="50"/>
      <c r="HB120" s="50"/>
      <c r="HC120" s="50"/>
      <c r="HD120" s="50"/>
      <c r="HE120" s="50"/>
      <c r="HF120" s="50"/>
      <c r="HG120" s="50"/>
      <c r="HH120" s="50"/>
      <c r="HI120" s="50"/>
      <c r="HJ120" s="50"/>
      <c r="HK120" s="50"/>
      <c r="HL120" s="50"/>
      <c r="HM120" s="50"/>
      <c r="HN120" s="50"/>
      <c r="HO120" s="50"/>
      <c r="HP120" s="50"/>
      <c r="HQ120" s="50"/>
      <c r="HR120" s="50"/>
      <c r="HS120" s="50"/>
      <c r="HT120" s="50"/>
      <c r="HU120" s="50"/>
      <c r="HV120" s="50"/>
      <c r="HW120" s="50"/>
      <c r="HX120" s="50"/>
      <c r="HY120" s="50"/>
      <c r="HZ120" s="50"/>
      <c r="IA120" s="50"/>
      <c r="IB120" s="50"/>
      <c r="IC120" s="50"/>
      <c r="ID120" s="50"/>
      <c r="IE120" s="50"/>
      <c r="IF120" s="50"/>
      <c r="IG120" s="50"/>
      <c r="IH120" s="50"/>
      <c r="II120" s="50"/>
      <c r="IJ120" s="50"/>
      <c r="IK120" s="50"/>
      <c r="IL120" s="50"/>
      <c r="IM120" s="50"/>
    </row>
    <row r="121" spans="2:247" x14ac:dyDescent="0.25">
      <c r="B121" s="76" t="s">
        <v>176</v>
      </c>
      <c r="C121" s="76"/>
      <c r="D121" s="76"/>
      <c r="E121" s="76"/>
      <c r="F121" s="76"/>
      <c r="G121" s="31">
        <f>IF69</f>
        <v>5</v>
      </c>
      <c r="H121" s="75" t="str">
        <f>VLOOKUP(G121, FC, 2, FALSE)</f>
        <v>1-2-2</v>
      </c>
      <c r="I121" s="75"/>
      <c r="J121" s="75"/>
      <c r="K121" s="75"/>
      <c r="L121" s="75"/>
      <c r="M121" s="75"/>
      <c r="N121" s="75"/>
      <c r="O121" s="75"/>
      <c r="P121" s="77" t="s">
        <v>205</v>
      </c>
      <c r="Q121" s="77"/>
      <c r="R121" s="77"/>
      <c r="S121" s="77"/>
      <c r="T121" s="77"/>
      <c r="U121" s="77">
        <f>IL69</f>
        <v>42</v>
      </c>
      <c r="V121" s="77"/>
      <c r="W121" s="77"/>
      <c r="X121" s="77"/>
      <c r="Y121" s="50"/>
      <c r="Z121" s="83" t="s">
        <v>130</v>
      </c>
      <c r="AA121" s="84"/>
      <c r="AB121" s="84"/>
      <c r="AC121" s="51">
        <f>CS69</f>
        <v>1</v>
      </c>
      <c r="AD121" s="76" t="str">
        <f>VLOOKUP(AC121, GC, 2, FALSE)</f>
        <v>Very Tight</v>
      </c>
      <c r="AE121" s="76"/>
      <c r="AF121" s="76"/>
      <c r="AG121" s="76"/>
      <c r="AH121" s="76"/>
      <c r="AI121" s="76"/>
      <c r="AJ121" s="76"/>
      <c r="AK121" s="51"/>
      <c r="AL121" s="84" t="s">
        <v>130</v>
      </c>
      <c r="AM121" s="84"/>
      <c r="AN121" s="84"/>
      <c r="AO121" s="51">
        <f>FF69</f>
        <v>1</v>
      </c>
      <c r="AP121" s="76" t="str">
        <f>VLOOKUP(AO121, GC, 2, FALSE)</f>
        <v>Very Tight</v>
      </c>
      <c r="AQ121" s="76"/>
      <c r="AR121" s="76"/>
      <c r="AS121" s="76"/>
      <c r="AT121" s="76"/>
      <c r="AU121" s="76"/>
      <c r="AV121" s="76"/>
      <c r="AW121" s="51"/>
      <c r="AX121" s="84" t="s">
        <v>130</v>
      </c>
      <c r="AY121" s="84"/>
      <c r="AZ121" s="84"/>
      <c r="BA121" s="51">
        <f>HS69</f>
        <v>1</v>
      </c>
      <c r="BB121" s="76" t="str">
        <f>VLOOKUP(BA121, GC, 2, FALSE)</f>
        <v>Very Tight</v>
      </c>
      <c r="BC121" s="76"/>
      <c r="BD121" s="76"/>
      <c r="BE121" s="76"/>
      <c r="BF121" s="76"/>
      <c r="BG121" s="76"/>
      <c r="BH121" s="85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  <c r="CX121" s="50"/>
      <c r="CY121" s="50"/>
      <c r="CZ121" s="50"/>
      <c r="DA121" s="50"/>
      <c r="DB121" s="50"/>
      <c r="DC121" s="50"/>
      <c r="DD121" s="50"/>
      <c r="DE121" s="50"/>
      <c r="DF121" s="50"/>
      <c r="DG121" s="50"/>
      <c r="DH121" s="50"/>
      <c r="DI121" s="50"/>
      <c r="DJ121" s="50"/>
      <c r="DK121" s="50"/>
      <c r="DL121" s="50"/>
      <c r="DM121" s="50"/>
      <c r="DN121" s="50"/>
      <c r="DO121" s="50"/>
      <c r="DP121" s="50"/>
      <c r="DQ121" s="50"/>
      <c r="DR121" s="50"/>
      <c r="DS121" s="50"/>
      <c r="DT121" s="50"/>
      <c r="DU121" s="50"/>
      <c r="DV121" s="50"/>
      <c r="DW121" s="50"/>
      <c r="DX121" s="50"/>
      <c r="DY121" s="50"/>
      <c r="DZ121" s="50"/>
      <c r="EA121" s="50"/>
      <c r="EB121" s="50"/>
      <c r="EC121" s="50"/>
      <c r="ED121" s="50"/>
      <c r="EE121" s="50"/>
      <c r="EF121" s="50"/>
      <c r="EG121" s="50"/>
      <c r="EH121" s="50"/>
      <c r="EI121" s="50"/>
      <c r="EJ121" s="50"/>
      <c r="EK121" s="50"/>
      <c r="EL121" s="50"/>
      <c r="EM121" s="50"/>
      <c r="EN121" s="50"/>
      <c r="EO121" s="50"/>
      <c r="EP121" s="50"/>
      <c r="EQ121" s="50"/>
      <c r="ER121" s="50"/>
      <c r="ES121" s="50"/>
      <c r="ET121" s="50"/>
      <c r="EU121" s="50"/>
      <c r="EV121" s="50"/>
      <c r="EW121" s="50"/>
      <c r="EX121" s="50"/>
      <c r="EY121" s="50"/>
      <c r="EZ121" s="50"/>
      <c r="FA121" s="50"/>
      <c r="FB121" s="50"/>
      <c r="FC121" s="50"/>
      <c r="FD121" s="50"/>
      <c r="FE121" s="50"/>
      <c r="FF121" s="50"/>
      <c r="FG121" s="50"/>
      <c r="FH121" s="50"/>
      <c r="FI121" s="50"/>
      <c r="FJ121" s="50"/>
      <c r="FK121" s="50"/>
      <c r="FL121" s="50"/>
      <c r="FM121" s="50"/>
      <c r="FN121" s="50"/>
      <c r="FO121" s="50"/>
      <c r="FP121" s="50"/>
      <c r="FQ121" s="50"/>
      <c r="FR121" s="50"/>
      <c r="FS121" s="50"/>
      <c r="FT121" s="50"/>
      <c r="FU121" s="50"/>
      <c r="FV121" s="50"/>
      <c r="FW121" s="50"/>
      <c r="FX121" s="50"/>
      <c r="FY121" s="50"/>
      <c r="FZ121" s="50"/>
      <c r="GA121" s="50"/>
      <c r="GB121" s="50"/>
      <c r="GC121" s="50"/>
      <c r="GD121" s="50"/>
      <c r="GE121" s="50"/>
      <c r="GF121" s="50"/>
      <c r="GG121" s="50"/>
      <c r="GH121" s="50"/>
      <c r="GI121" s="50"/>
      <c r="GJ121" s="50"/>
      <c r="GK121" s="50"/>
      <c r="GL121" s="50"/>
      <c r="GM121" s="50"/>
      <c r="GN121" s="50"/>
      <c r="GO121" s="50"/>
      <c r="GP121" s="50"/>
      <c r="GQ121" s="50"/>
      <c r="GR121" s="50"/>
      <c r="GS121" s="50"/>
      <c r="GT121" s="50"/>
      <c r="GU121" s="50"/>
      <c r="GV121" s="50"/>
      <c r="GW121" s="50"/>
      <c r="GX121" s="50"/>
      <c r="GY121" s="50"/>
      <c r="GZ121" s="50"/>
      <c r="HA121" s="50"/>
      <c r="HB121" s="50"/>
      <c r="HC121" s="50"/>
      <c r="HD121" s="50"/>
      <c r="HE121" s="50"/>
      <c r="HF121" s="50"/>
      <c r="HG121" s="50"/>
      <c r="HH121" s="50"/>
      <c r="HI121" s="50"/>
      <c r="HJ121" s="50"/>
      <c r="HK121" s="50"/>
      <c r="HL121" s="50"/>
      <c r="HM121" s="50"/>
      <c r="HN121" s="50"/>
      <c r="HO121" s="50"/>
      <c r="HP121" s="50"/>
      <c r="HQ121" s="50"/>
      <c r="HR121" s="50"/>
      <c r="HS121" s="50"/>
      <c r="HT121" s="50"/>
      <c r="HU121" s="50"/>
      <c r="HV121" s="50"/>
      <c r="HW121" s="50"/>
      <c r="HX121" s="50"/>
      <c r="HY121" s="50"/>
      <c r="HZ121" s="50"/>
      <c r="IA121" s="50"/>
      <c r="IB121" s="50"/>
      <c r="IC121" s="50"/>
      <c r="ID121" s="50"/>
      <c r="IE121" s="50"/>
      <c r="IF121" s="50"/>
      <c r="IG121" s="50"/>
      <c r="IH121" s="50"/>
      <c r="II121" s="50"/>
      <c r="IJ121" s="50"/>
      <c r="IK121" s="50"/>
      <c r="IL121" s="50"/>
      <c r="IM121" s="50"/>
    </row>
    <row r="122" spans="2:247" x14ac:dyDescent="0.25">
      <c r="B122" s="76" t="s">
        <v>177</v>
      </c>
      <c r="C122" s="76"/>
      <c r="D122" s="76"/>
      <c r="E122" s="76"/>
      <c r="F122" s="76"/>
      <c r="G122" s="31">
        <f>IG69</f>
        <v>2</v>
      </c>
      <c r="H122" s="75" t="str">
        <f>VLOOKUP(G122, NZD, 2, FALSE)</f>
        <v>1-1-3</v>
      </c>
      <c r="I122" s="75"/>
      <c r="J122" s="75"/>
      <c r="K122" s="75"/>
      <c r="L122" s="75"/>
      <c r="M122" s="75"/>
      <c r="N122" s="75"/>
      <c r="O122" s="75"/>
      <c r="P122" s="77"/>
      <c r="Q122" s="77"/>
      <c r="R122" s="77"/>
      <c r="S122" s="77"/>
      <c r="T122" s="77"/>
      <c r="U122" s="77"/>
      <c r="V122" s="77"/>
      <c r="W122" s="77"/>
      <c r="X122" s="77"/>
      <c r="Y122" s="50"/>
      <c r="Z122" s="83" t="s">
        <v>131</v>
      </c>
      <c r="AA122" s="84"/>
      <c r="AB122" s="84"/>
      <c r="AC122" s="51">
        <f>CT69</f>
        <v>3</v>
      </c>
      <c r="AD122" s="76" t="str">
        <f>VLOOKUP(AC122, PP, 2, FALSE)</f>
        <v>Normal</v>
      </c>
      <c r="AE122" s="76"/>
      <c r="AF122" s="76"/>
      <c r="AG122" s="76"/>
      <c r="AH122" s="76"/>
      <c r="AI122" s="76"/>
      <c r="AJ122" s="76"/>
      <c r="AK122" s="51"/>
      <c r="AL122" s="84" t="s">
        <v>131</v>
      </c>
      <c r="AM122" s="84"/>
      <c r="AN122" s="84"/>
      <c r="AO122" s="51">
        <f>FG69</f>
        <v>3</v>
      </c>
      <c r="AP122" s="76" t="str">
        <f>VLOOKUP(AO122, PP, 2, FALSE)</f>
        <v>Normal</v>
      </c>
      <c r="AQ122" s="76"/>
      <c r="AR122" s="76"/>
      <c r="AS122" s="76"/>
      <c r="AT122" s="76"/>
      <c r="AU122" s="76"/>
      <c r="AV122" s="76"/>
      <c r="AW122" s="51"/>
      <c r="AX122" s="84" t="s">
        <v>131</v>
      </c>
      <c r="AY122" s="84"/>
      <c r="AZ122" s="84"/>
      <c r="BA122" s="51">
        <f>HT69</f>
        <v>3</v>
      </c>
      <c r="BB122" s="76" t="str">
        <f>VLOOKUP(BA122, PP, 2, FALSE)</f>
        <v>Normal</v>
      </c>
      <c r="BC122" s="76"/>
      <c r="BD122" s="76"/>
      <c r="BE122" s="76"/>
      <c r="BF122" s="76"/>
      <c r="BG122" s="76"/>
      <c r="BH122" s="85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  <c r="CX122" s="50"/>
      <c r="CY122" s="50"/>
      <c r="CZ122" s="50"/>
      <c r="DA122" s="50"/>
      <c r="DB122" s="50"/>
      <c r="DC122" s="50"/>
      <c r="DD122" s="50"/>
      <c r="DE122" s="50"/>
      <c r="DF122" s="50"/>
      <c r="DG122" s="50"/>
      <c r="DH122" s="50"/>
      <c r="DI122" s="50"/>
      <c r="DJ122" s="50"/>
      <c r="DK122" s="50"/>
      <c r="DL122" s="50"/>
      <c r="DM122" s="50"/>
      <c r="DN122" s="50"/>
      <c r="DO122" s="50"/>
      <c r="DP122" s="50"/>
      <c r="DQ122" s="50"/>
      <c r="DR122" s="50"/>
      <c r="DS122" s="50"/>
      <c r="DT122" s="50"/>
      <c r="DU122" s="50"/>
      <c r="DV122" s="50"/>
      <c r="DW122" s="50"/>
      <c r="DX122" s="50"/>
      <c r="DY122" s="50"/>
      <c r="DZ122" s="50"/>
      <c r="EA122" s="50"/>
      <c r="EB122" s="50"/>
      <c r="EC122" s="50"/>
      <c r="ED122" s="50"/>
      <c r="EE122" s="50"/>
      <c r="EF122" s="50"/>
      <c r="EG122" s="50"/>
      <c r="EH122" s="50"/>
      <c r="EI122" s="50"/>
      <c r="EJ122" s="50"/>
      <c r="EK122" s="50"/>
      <c r="EL122" s="50"/>
      <c r="EM122" s="50"/>
      <c r="EN122" s="50"/>
      <c r="EO122" s="50"/>
      <c r="EP122" s="50"/>
      <c r="EQ122" s="50"/>
      <c r="ER122" s="50"/>
      <c r="ES122" s="50"/>
      <c r="ET122" s="50"/>
      <c r="EU122" s="50"/>
      <c r="EV122" s="50"/>
      <c r="EW122" s="50"/>
      <c r="EX122" s="50"/>
      <c r="EY122" s="50"/>
      <c r="EZ122" s="50"/>
      <c r="FA122" s="50"/>
      <c r="FB122" s="50"/>
      <c r="FC122" s="50"/>
      <c r="FD122" s="50"/>
      <c r="FE122" s="50"/>
      <c r="FF122" s="50"/>
      <c r="FG122" s="50"/>
      <c r="FH122" s="50"/>
      <c r="FI122" s="50"/>
      <c r="FJ122" s="50"/>
      <c r="FK122" s="50"/>
      <c r="FL122" s="50"/>
      <c r="FM122" s="50"/>
      <c r="FN122" s="50"/>
      <c r="FO122" s="50"/>
      <c r="FP122" s="50"/>
      <c r="FQ122" s="50"/>
      <c r="FR122" s="50"/>
      <c r="FS122" s="50"/>
      <c r="FT122" s="50"/>
      <c r="FU122" s="50"/>
      <c r="FV122" s="50"/>
      <c r="FW122" s="50"/>
      <c r="FX122" s="50"/>
      <c r="FY122" s="50"/>
      <c r="FZ122" s="50"/>
      <c r="GA122" s="50"/>
      <c r="GB122" s="50"/>
      <c r="GC122" s="50"/>
      <c r="GD122" s="50"/>
      <c r="GE122" s="50"/>
      <c r="GF122" s="50"/>
      <c r="GG122" s="50"/>
      <c r="GH122" s="50"/>
      <c r="GI122" s="50"/>
      <c r="GJ122" s="50"/>
      <c r="GK122" s="50"/>
      <c r="GL122" s="50"/>
      <c r="GM122" s="50"/>
      <c r="GN122" s="50"/>
      <c r="GO122" s="50"/>
      <c r="GP122" s="50"/>
      <c r="GQ122" s="50"/>
      <c r="GR122" s="50"/>
      <c r="GS122" s="50"/>
      <c r="GT122" s="50"/>
      <c r="GU122" s="50"/>
      <c r="GV122" s="50"/>
      <c r="GW122" s="50"/>
      <c r="GX122" s="50"/>
      <c r="GY122" s="50"/>
      <c r="GZ122" s="50"/>
      <c r="HA122" s="50"/>
      <c r="HB122" s="50"/>
      <c r="HC122" s="50"/>
      <c r="HD122" s="50"/>
      <c r="HE122" s="50"/>
      <c r="HF122" s="50"/>
      <c r="HG122" s="50"/>
      <c r="HH122" s="50"/>
      <c r="HI122" s="50"/>
      <c r="HJ122" s="50"/>
      <c r="HK122" s="50"/>
      <c r="HL122" s="50"/>
      <c r="HM122" s="50"/>
      <c r="HN122" s="50"/>
      <c r="HO122" s="50"/>
      <c r="HP122" s="50"/>
      <c r="HQ122" s="50"/>
      <c r="HR122" s="50"/>
      <c r="HS122" s="50"/>
      <c r="HT122" s="50"/>
      <c r="HU122" s="50"/>
      <c r="HV122" s="50"/>
      <c r="HW122" s="50"/>
      <c r="HX122" s="50"/>
      <c r="HY122" s="50"/>
      <c r="HZ122" s="50"/>
      <c r="IA122" s="50"/>
      <c r="IB122" s="50"/>
      <c r="IC122" s="50"/>
      <c r="ID122" s="50"/>
      <c r="IE122" s="50"/>
      <c r="IF122" s="50"/>
      <c r="IG122" s="50"/>
      <c r="IH122" s="50"/>
      <c r="II122" s="50"/>
      <c r="IJ122" s="50"/>
      <c r="IK122" s="50"/>
      <c r="IL122" s="50"/>
      <c r="IM122" s="50"/>
    </row>
    <row r="123" spans="2:247" x14ac:dyDescent="0.25">
      <c r="B123" s="76" t="s">
        <v>178</v>
      </c>
      <c r="C123" s="76"/>
      <c r="D123" s="76"/>
      <c r="E123" s="76"/>
      <c r="F123" s="76"/>
      <c r="G123" s="31">
        <f>IH69</f>
        <v>2</v>
      </c>
      <c r="H123" s="75" t="str">
        <f>VLOOKUP(G123, DZ, 2, FALSE)</f>
        <v>Collapse</v>
      </c>
      <c r="I123" s="75"/>
      <c r="J123" s="75"/>
      <c r="K123" s="75"/>
      <c r="L123" s="75"/>
      <c r="M123" s="75"/>
      <c r="N123" s="75"/>
      <c r="O123" s="75"/>
      <c r="P123" s="77"/>
      <c r="Q123" s="77"/>
      <c r="R123" s="77"/>
      <c r="S123" s="77"/>
      <c r="T123" s="77"/>
      <c r="U123" s="77"/>
      <c r="V123" s="77"/>
      <c r="W123" s="77"/>
      <c r="X123" s="77"/>
      <c r="Y123" s="50"/>
      <c r="Z123" s="83" t="s">
        <v>132</v>
      </c>
      <c r="AA123" s="84"/>
      <c r="AB123" s="84"/>
      <c r="AC123" s="51">
        <f>CU69</f>
        <v>1</v>
      </c>
      <c r="AD123" s="76" t="str">
        <f>VLOOKUP(AC123, Hit, 2, FALSE)</f>
        <v>Very Easy</v>
      </c>
      <c r="AE123" s="76"/>
      <c r="AF123" s="76"/>
      <c r="AG123" s="76"/>
      <c r="AH123" s="76"/>
      <c r="AI123" s="76"/>
      <c r="AJ123" s="76"/>
      <c r="AK123" s="51"/>
      <c r="AL123" s="84" t="s">
        <v>132</v>
      </c>
      <c r="AM123" s="84"/>
      <c r="AN123" s="84"/>
      <c r="AO123" s="51">
        <f>FH69</f>
        <v>1</v>
      </c>
      <c r="AP123" s="76" t="str">
        <f>VLOOKUP(AO123, Hit, 2, FALSE)</f>
        <v>Very Easy</v>
      </c>
      <c r="AQ123" s="76"/>
      <c r="AR123" s="76"/>
      <c r="AS123" s="76"/>
      <c r="AT123" s="76"/>
      <c r="AU123" s="76"/>
      <c r="AV123" s="76"/>
      <c r="AW123" s="51"/>
      <c r="AX123" s="84" t="s">
        <v>132</v>
      </c>
      <c r="AY123" s="84"/>
      <c r="AZ123" s="84"/>
      <c r="BA123" s="51">
        <f>HU69</f>
        <v>3</v>
      </c>
      <c r="BB123" s="76" t="str">
        <f>VLOOKUP(BA123, Hit, 2, FALSE)</f>
        <v>Normal</v>
      </c>
      <c r="BC123" s="76"/>
      <c r="BD123" s="76"/>
      <c r="BE123" s="76"/>
      <c r="BF123" s="76"/>
      <c r="BG123" s="76"/>
      <c r="BH123" s="85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  <c r="CX123" s="50"/>
      <c r="CY123" s="50"/>
      <c r="CZ123" s="50"/>
      <c r="DA123" s="50"/>
      <c r="DB123" s="50"/>
      <c r="DC123" s="50"/>
      <c r="DD123" s="50"/>
      <c r="DE123" s="50"/>
      <c r="DF123" s="50"/>
      <c r="DG123" s="50"/>
      <c r="DH123" s="50"/>
      <c r="DI123" s="50"/>
      <c r="DJ123" s="50"/>
      <c r="DK123" s="50"/>
      <c r="DL123" s="50"/>
      <c r="DM123" s="50"/>
      <c r="DN123" s="50"/>
      <c r="DO123" s="50"/>
      <c r="DP123" s="50"/>
      <c r="DQ123" s="50"/>
      <c r="DR123" s="50"/>
      <c r="DS123" s="50"/>
      <c r="DT123" s="50"/>
      <c r="DU123" s="50"/>
      <c r="DV123" s="50"/>
      <c r="DW123" s="50"/>
      <c r="DX123" s="50"/>
      <c r="DY123" s="50"/>
      <c r="DZ123" s="50"/>
      <c r="EA123" s="50"/>
      <c r="EB123" s="50"/>
      <c r="EC123" s="50"/>
      <c r="ED123" s="50"/>
      <c r="EE123" s="50"/>
      <c r="EF123" s="50"/>
      <c r="EG123" s="50"/>
      <c r="EH123" s="50"/>
      <c r="EI123" s="50"/>
      <c r="EJ123" s="50"/>
      <c r="EK123" s="50"/>
      <c r="EL123" s="50"/>
      <c r="EM123" s="50"/>
      <c r="EN123" s="50"/>
      <c r="EO123" s="50"/>
      <c r="EP123" s="50"/>
      <c r="EQ123" s="50"/>
      <c r="ER123" s="50"/>
      <c r="ES123" s="50"/>
      <c r="ET123" s="50"/>
      <c r="EU123" s="50"/>
      <c r="EV123" s="50"/>
      <c r="EW123" s="50"/>
      <c r="EX123" s="50"/>
      <c r="EY123" s="50"/>
      <c r="EZ123" s="50"/>
      <c r="FA123" s="50"/>
      <c r="FB123" s="50"/>
      <c r="FC123" s="50"/>
      <c r="FD123" s="50"/>
      <c r="FE123" s="50"/>
      <c r="FF123" s="50"/>
      <c r="FG123" s="50"/>
      <c r="FH123" s="50"/>
      <c r="FI123" s="50"/>
      <c r="FJ123" s="50"/>
      <c r="FK123" s="50"/>
      <c r="FL123" s="50"/>
      <c r="FM123" s="50"/>
      <c r="FN123" s="50"/>
      <c r="FO123" s="50"/>
      <c r="FP123" s="50"/>
      <c r="FQ123" s="50"/>
      <c r="FR123" s="50"/>
      <c r="FS123" s="50"/>
      <c r="FT123" s="50"/>
      <c r="FU123" s="50"/>
      <c r="FV123" s="50"/>
      <c r="FW123" s="50"/>
      <c r="FX123" s="50"/>
      <c r="FY123" s="50"/>
      <c r="FZ123" s="50"/>
      <c r="GA123" s="50"/>
      <c r="GB123" s="50"/>
      <c r="GC123" s="50"/>
      <c r="GD123" s="50"/>
      <c r="GE123" s="50"/>
      <c r="GF123" s="50"/>
      <c r="GG123" s="50"/>
      <c r="GH123" s="50"/>
      <c r="GI123" s="50"/>
      <c r="GJ123" s="50"/>
      <c r="GK123" s="50"/>
      <c r="GL123" s="50"/>
      <c r="GM123" s="50"/>
      <c r="GN123" s="50"/>
      <c r="GO123" s="50"/>
      <c r="GP123" s="50"/>
      <c r="GQ123" s="50"/>
      <c r="GR123" s="50"/>
      <c r="GS123" s="50"/>
      <c r="GT123" s="50"/>
      <c r="GU123" s="50"/>
      <c r="GV123" s="50"/>
      <c r="GW123" s="50"/>
      <c r="GX123" s="50"/>
      <c r="GY123" s="50"/>
      <c r="GZ123" s="50"/>
      <c r="HA123" s="50"/>
      <c r="HB123" s="50"/>
      <c r="HC123" s="50"/>
      <c r="HD123" s="50"/>
      <c r="HE123" s="50"/>
      <c r="HF123" s="50"/>
      <c r="HG123" s="50"/>
      <c r="HH123" s="50"/>
      <c r="HI123" s="50"/>
      <c r="HJ123" s="50"/>
      <c r="HK123" s="50"/>
      <c r="HL123" s="50"/>
      <c r="HM123" s="50"/>
      <c r="HN123" s="50"/>
      <c r="HO123" s="50"/>
      <c r="HP123" s="50"/>
      <c r="HQ123" s="50"/>
      <c r="HR123" s="50"/>
      <c r="HS123" s="50"/>
      <c r="HT123" s="50"/>
      <c r="HU123" s="50"/>
      <c r="HV123" s="50"/>
      <c r="HW123" s="50"/>
      <c r="HX123" s="50"/>
      <c r="HY123" s="50"/>
      <c r="HZ123" s="50"/>
      <c r="IA123" s="50"/>
      <c r="IB123" s="50"/>
      <c r="IC123" s="50"/>
      <c r="ID123" s="50"/>
      <c r="IE123" s="50"/>
      <c r="IF123" s="50"/>
      <c r="IG123" s="50"/>
      <c r="IH123" s="50"/>
      <c r="II123" s="50"/>
      <c r="IJ123" s="50"/>
      <c r="IK123" s="50"/>
      <c r="IL123" s="50"/>
      <c r="IM123" s="50"/>
    </row>
    <row r="124" spans="2:247" x14ac:dyDescent="0.25">
      <c r="B124" s="76" t="s">
        <v>179</v>
      </c>
      <c r="C124" s="76"/>
      <c r="D124" s="76"/>
      <c r="E124" s="76"/>
      <c r="F124" s="76"/>
      <c r="G124" s="31">
        <f>II69</f>
        <v>3</v>
      </c>
      <c r="H124" s="75" t="str">
        <f>VLOOKUP(G124, OF, 2, FALSE)</f>
        <v>Drop Pass</v>
      </c>
      <c r="I124" s="75"/>
      <c r="J124" s="75"/>
      <c r="K124" s="75"/>
      <c r="L124" s="75"/>
      <c r="M124" s="75"/>
      <c r="N124" s="75"/>
      <c r="O124" s="75"/>
      <c r="P124" s="77" t="s">
        <v>28</v>
      </c>
      <c r="Q124" s="77"/>
      <c r="R124" s="77"/>
      <c r="S124" s="77"/>
      <c r="T124" s="77"/>
      <c r="U124" s="77">
        <f>IM69</f>
        <v>0.6</v>
      </c>
      <c r="V124" s="77"/>
      <c r="W124" s="77"/>
      <c r="X124" s="77"/>
      <c r="Y124" s="50"/>
      <c r="Z124" s="83" t="s">
        <v>133</v>
      </c>
      <c r="AA124" s="84"/>
      <c r="AB124" s="84"/>
      <c r="AC124" s="51">
        <f>CV69</f>
        <v>4</v>
      </c>
      <c r="AD124" s="76" t="str">
        <f>VLOOKUP(AC124, Tem, 2, FALSE)</f>
        <v>High</v>
      </c>
      <c r="AE124" s="76"/>
      <c r="AF124" s="76"/>
      <c r="AG124" s="76"/>
      <c r="AH124" s="76"/>
      <c r="AI124" s="76"/>
      <c r="AJ124" s="76"/>
      <c r="AK124" s="51"/>
      <c r="AL124" s="84" t="s">
        <v>133</v>
      </c>
      <c r="AM124" s="84"/>
      <c r="AN124" s="84"/>
      <c r="AO124" s="51">
        <f>FI69</f>
        <v>5</v>
      </c>
      <c r="AP124" s="76" t="str">
        <f>VLOOKUP(AO124, Tem, 2, FALSE)</f>
        <v>Very High</v>
      </c>
      <c r="AQ124" s="76"/>
      <c r="AR124" s="76"/>
      <c r="AS124" s="76"/>
      <c r="AT124" s="76"/>
      <c r="AU124" s="76"/>
      <c r="AV124" s="76"/>
      <c r="AW124" s="51"/>
      <c r="AX124" s="84" t="s">
        <v>133</v>
      </c>
      <c r="AY124" s="84"/>
      <c r="AZ124" s="84"/>
      <c r="BA124" s="51">
        <f>HV69</f>
        <v>5</v>
      </c>
      <c r="BB124" s="76" t="str">
        <f>VLOOKUP(BA124, Tem, 2, FALSE)</f>
        <v>Very High</v>
      </c>
      <c r="BC124" s="76"/>
      <c r="BD124" s="76"/>
      <c r="BE124" s="76"/>
      <c r="BF124" s="76"/>
      <c r="BG124" s="76"/>
      <c r="BH124" s="85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  <c r="CX124" s="50"/>
      <c r="CY124" s="50"/>
      <c r="CZ124" s="50"/>
      <c r="DA124" s="50"/>
      <c r="DB124" s="50"/>
      <c r="DC124" s="50"/>
      <c r="DD124" s="50"/>
      <c r="DE124" s="50"/>
      <c r="DF124" s="50"/>
      <c r="DG124" s="50"/>
      <c r="DH124" s="50"/>
      <c r="DI124" s="50"/>
      <c r="DJ124" s="50"/>
      <c r="DK124" s="50"/>
      <c r="DL124" s="50"/>
      <c r="DM124" s="50"/>
      <c r="DN124" s="50"/>
      <c r="DO124" s="50"/>
      <c r="DP124" s="50"/>
      <c r="DQ124" s="50"/>
      <c r="DR124" s="50"/>
      <c r="DS124" s="50"/>
      <c r="DT124" s="50"/>
      <c r="DU124" s="50"/>
      <c r="DV124" s="50"/>
      <c r="DW124" s="50"/>
      <c r="DX124" s="50"/>
      <c r="DY124" s="50"/>
      <c r="DZ124" s="50"/>
      <c r="EA124" s="50"/>
      <c r="EB124" s="50"/>
      <c r="EC124" s="50"/>
      <c r="ED124" s="50"/>
      <c r="EE124" s="50"/>
      <c r="EF124" s="50"/>
      <c r="EG124" s="50"/>
      <c r="EH124" s="50"/>
      <c r="EI124" s="50"/>
      <c r="EJ124" s="50"/>
      <c r="EK124" s="50"/>
      <c r="EL124" s="50"/>
      <c r="EM124" s="50"/>
      <c r="EN124" s="50"/>
      <c r="EO124" s="50"/>
      <c r="EP124" s="50"/>
      <c r="EQ124" s="50"/>
      <c r="ER124" s="50"/>
      <c r="ES124" s="50"/>
      <c r="ET124" s="50"/>
      <c r="EU124" s="50"/>
      <c r="EV124" s="50"/>
      <c r="EW124" s="50"/>
      <c r="EX124" s="50"/>
      <c r="EY124" s="50"/>
      <c r="EZ124" s="50"/>
      <c r="FA124" s="50"/>
      <c r="FB124" s="50"/>
      <c r="FC124" s="50"/>
      <c r="FD124" s="50"/>
      <c r="FE124" s="50"/>
      <c r="FF124" s="50"/>
      <c r="FG124" s="50"/>
      <c r="FH124" s="50"/>
      <c r="FI124" s="50"/>
      <c r="FJ124" s="50"/>
      <c r="FK124" s="50"/>
      <c r="FL124" s="50"/>
      <c r="FM124" s="50"/>
      <c r="FN124" s="50"/>
      <c r="FO124" s="50"/>
      <c r="FP124" s="50"/>
      <c r="FQ124" s="50"/>
      <c r="FR124" s="50"/>
      <c r="FS124" s="50"/>
      <c r="FT124" s="50"/>
      <c r="FU124" s="50"/>
      <c r="FV124" s="50"/>
      <c r="FW124" s="50"/>
      <c r="FX124" s="50"/>
      <c r="FY124" s="50"/>
      <c r="FZ124" s="50"/>
      <c r="GA124" s="50"/>
      <c r="GB124" s="50"/>
      <c r="GC124" s="50"/>
      <c r="GD124" s="50"/>
      <c r="GE124" s="50"/>
      <c r="GF124" s="50"/>
      <c r="GG124" s="50"/>
      <c r="GH124" s="50"/>
      <c r="GI124" s="50"/>
      <c r="GJ124" s="50"/>
      <c r="GK124" s="50"/>
      <c r="GL124" s="50"/>
      <c r="GM124" s="50"/>
      <c r="GN124" s="50"/>
      <c r="GO124" s="50"/>
      <c r="GP124" s="50"/>
      <c r="GQ124" s="50"/>
      <c r="GR124" s="50"/>
      <c r="GS124" s="50"/>
      <c r="GT124" s="50"/>
      <c r="GU124" s="50"/>
      <c r="GV124" s="50"/>
      <c r="GW124" s="50"/>
      <c r="GX124" s="50"/>
      <c r="GY124" s="50"/>
      <c r="GZ124" s="50"/>
      <c r="HA124" s="50"/>
      <c r="HB124" s="50"/>
      <c r="HC124" s="50"/>
      <c r="HD124" s="50"/>
      <c r="HE124" s="50"/>
      <c r="HF124" s="50"/>
      <c r="HG124" s="50"/>
      <c r="HH124" s="50"/>
      <c r="HI124" s="50"/>
      <c r="HJ124" s="50"/>
      <c r="HK124" s="50"/>
      <c r="HL124" s="50"/>
      <c r="HM124" s="50"/>
      <c r="HN124" s="50"/>
      <c r="HO124" s="50"/>
      <c r="HP124" s="50"/>
      <c r="HQ124" s="50"/>
      <c r="HR124" s="50"/>
      <c r="HS124" s="50"/>
      <c r="HT124" s="50"/>
      <c r="HU124" s="50"/>
      <c r="HV124" s="50"/>
      <c r="HW124" s="50"/>
      <c r="HX124" s="50"/>
      <c r="HY124" s="50"/>
      <c r="HZ124" s="50"/>
      <c r="IA124" s="50"/>
      <c r="IB124" s="50"/>
      <c r="IC124" s="50"/>
      <c r="ID124" s="50"/>
      <c r="IE124" s="50"/>
      <c r="IF124" s="50"/>
      <c r="IG124" s="50"/>
      <c r="IH124" s="50"/>
      <c r="II124" s="50"/>
      <c r="IJ124" s="50"/>
      <c r="IK124" s="50"/>
      <c r="IL124" s="50"/>
      <c r="IM124" s="50"/>
    </row>
    <row r="125" spans="2:247" x14ac:dyDescent="0.25">
      <c r="B125" s="76" t="s">
        <v>180</v>
      </c>
      <c r="C125" s="76"/>
      <c r="D125" s="76"/>
      <c r="E125" s="76"/>
      <c r="F125" s="76"/>
      <c r="G125" s="31">
        <f>IJ69</f>
        <v>1</v>
      </c>
      <c r="H125" s="75" t="str">
        <f>VLOOKUP(G125, DF, 2, FALSE)</f>
        <v>Basic</v>
      </c>
      <c r="I125" s="75"/>
      <c r="J125" s="75"/>
      <c r="K125" s="75"/>
      <c r="L125" s="75"/>
      <c r="M125" s="75"/>
      <c r="N125" s="75"/>
      <c r="O125" s="75"/>
      <c r="P125" s="77"/>
      <c r="Q125" s="77"/>
      <c r="R125" s="77"/>
      <c r="S125" s="77"/>
      <c r="T125" s="77"/>
      <c r="U125" s="77"/>
      <c r="V125" s="77"/>
      <c r="W125" s="77"/>
      <c r="X125" s="77"/>
      <c r="Y125" s="50"/>
      <c r="Z125" s="83" t="s">
        <v>134</v>
      </c>
      <c r="AA125" s="84"/>
      <c r="AB125" s="84"/>
      <c r="AC125" s="51">
        <f>CW69</f>
        <v>4</v>
      </c>
      <c r="AD125" s="76" t="str">
        <f>VLOOKUP(AC125, Pas, 2, FALSE)</f>
        <v>Creative</v>
      </c>
      <c r="AE125" s="76"/>
      <c r="AF125" s="76"/>
      <c r="AG125" s="76"/>
      <c r="AH125" s="76"/>
      <c r="AI125" s="76"/>
      <c r="AJ125" s="76"/>
      <c r="AK125" s="51"/>
      <c r="AL125" s="84" t="s">
        <v>134</v>
      </c>
      <c r="AM125" s="84"/>
      <c r="AN125" s="84"/>
      <c r="AO125" s="51">
        <f>FJ69</f>
        <v>4</v>
      </c>
      <c r="AP125" s="76" t="str">
        <f>VLOOKUP(AO125, Pas, 2, FALSE)</f>
        <v>Creative</v>
      </c>
      <c r="AQ125" s="76"/>
      <c r="AR125" s="76"/>
      <c r="AS125" s="76"/>
      <c r="AT125" s="76"/>
      <c r="AU125" s="76"/>
      <c r="AV125" s="76"/>
      <c r="AW125" s="51"/>
      <c r="AX125" s="84" t="s">
        <v>134</v>
      </c>
      <c r="AY125" s="84"/>
      <c r="AZ125" s="84"/>
      <c r="BA125" s="51">
        <f>HW69</f>
        <v>4</v>
      </c>
      <c r="BB125" s="76" t="str">
        <f>VLOOKUP(BA125, Pas, 2, FALSE)</f>
        <v>Creative</v>
      </c>
      <c r="BC125" s="76"/>
      <c r="BD125" s="76"/>
      <c r="BE125" s="76"/>
      <c r="BF125" s="76"/>
      <c r="BG125" s="76"/>
      <c r="BH125" s="85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  <c r="CX125" s="50"/>
      <c r="CY125" s="50"/>
      <c r="CZ125" s="50"/>
      <c r="DA125" s="50"/>
      <c r="DB125" s="50"/>
      <c r="DC125" s="50"/>
      <c r="DD125" s="50"/>
      <c r="DE125" s="50"/>
      <c r="DF125" s="50"/>
      <c r="DG125" s="50"/>
      <c r="DH125" s="50"/>
      <c r="DI125" s="50"/>
      <c r="DJ125" s="50"/>
      <c r="DK125" s="50"/>
      <c r="DL125" s="50"/>
      <c r="DM125" s="50"/>
      <c r="DN125" s="50"/>
      <c r="DO125" s="50"/>
      <c r="DP125" s="50"/>
      <c r="DQ125" s="50"/>
      <c r="DR125" s="50"/>
      <c r="DS125" s="50"/>
      <c r="DT125" s="50"/>
      <c r="DU125" s="50"/>
      <c r="DV125" s="50"/>
      <c r="DW125" s="50"/>
      <c r="DX125" s="50"/>
      <c r="DY125" s="50"/>
      <c r="DZ125" s="50"/>
      <c r="EA125" s="50"/>
      <c r="EB125" s="50"/>
      <c r="EC125" s="50"/>
      <c r="ED125" s="50"/>
      <c r="EE125" s="50"/>
      <c r="EF125" s="50"/>
      <c r="EG125" s="50"/>
      <c r="EH125" s="50"/>
      <c r="EI125" s="50"/>
      <c r="EJ125" s="50"/>
      <c r="EK125" s="50"/>
      <c r="EL125" s="50"/>
      <c r="EM125" s="50"/>
      <c r="EN125" s="50"/>
      <c r="EO125" s="50"/>
      <c r="EP125" s="50"/>
      <c r="EQ125" s="50"/>
      <c r="ER125" s="50"/>
      <c r="ES125" s="50"/>
      <c r="ET125" s="50"/>
      <c r="EU125" s="50"/>
      <c r="EV125" s="50"/>
      <c r="EW125" s="50"/>
      <c r="EX125" s="50"/>
      <c r="EY125" s="50"/>
      <c r="EZ125" s="50"/>
      <c r="FA125" s="50"/>
      <c r="FB125" s="50"/>
      <c r="FC125" s="50"/>
      <c r="FD125" s="50"/>
      <c r="FE125" s="50"/>
      <c r="FF125" s="50"/>
      <c r="FG125" s="50"/>
      <c r="FH125" s="50"/>
      <c r="FI125" s="50"/>
      <c r="FJ125" s="50"/>
      <c r="FK125" s="50"/>
      <c r="FL125" s="50"/>
      <c r="FM125" s="50"/>
      <c r="FN125" s="50"/>
      <c r="FO125" s="50"/>
      <c r="FP125" s="50"/>
      <c r="FQ125" s="50"/>
      <c r="FR125" s="50"/>
      <c r="FS125" s="50"/>
      <c r="FT125" s="50"/>
      <c r="FU125" s="50"/>
      <c r="FV125" s="50"/>
      <c r="FW125" s="50"/>
      <c r="FX125" s="50"/>
      <c r="FY125" s="50"/>
      <c r="FZ125" s="50"/>
      <c r="GA125" s="50"/>
      <c r="GB125" s="50"/>
      <c r="GC125" s="50"/>
      <c r="GD125" s="50"/>
      <c r="GE125" s="50"/>
      <c r="GF125" s="50"/>
      <c r="GG125" s="50"/>
      <c r="GH125" s="50"/>
      <c r="GI125" s="50"/>
      <c r="GJ125" s="50"/>
      <c r="GK125" s="50"/>
      <c r="GL125" s="50"/>
      <c r="GM125" s="50"/>
      <c r="GN125" s="50"/>
      <c r="GO125" s="50"/>
      <c r="GP125" s="50"/>
      <c r="GQ125" s="50"/>
      <c r="GR125" s="50"/>
      <c r="GS125" s="50"/>
      <c r="GT125" s="50"/>
      <c r="GU125" s="50"/>
      <c r="GV125" s="50"/>
      <c r="GW125" s="50"/>
      <c r="GX125" s="50"/>
      <c r="GY125" s="50"/>
      <c r="GZ125" s="50"/>
      <c r="HA125" s="50"/>
      <c r="HB125" s="50"/>
      <c r="HC125" s="50"/>
      <c r="HD125" s="50"/>
      <c r="HE125" s="50"/>
      <c r="HF125" s="50"/>
      <c r="HG125" s="50"/>
      <c r="HH125" s="50"/>
      <c r="HI125" s="50"/>
      <c r="HJ125" s="50"/>
      <c r="HK125" s="50"/>
      <c r="HL125" s="50"/>
      <c r="HM125" s="50"/>
      <c r="HN125" s="50"/>
      <c r="HO125" s="50"/>
      <c r="HP125" s="50"/>
      <c r="HQ125" s="50"/>
      <c r="HR125" s="50"/>
      <c r="HS125" s="50"/>
      <c r="HT125" s="50"/>
      <c r="HU125" s="50"/>
      <c r="HV125" s="50"/>
      <c r="HW125" s="50"/>
      <c r="HX125" s="50"/>
      <c r="HY125" s="50"/>
      <c r="HZ125" s="50"/>
      <c r="IA125" s="50"/>
      <c r="IB125" s="50"/>
      <c r="IC125" s="50"/>
      <c r="ID125" s="50"/>
      <c r="IE125" s="50"/>
      <c r="IF125" s="50"/>
      <c r="IG125" s="50"/>
      <c r="IH125" s="50"/>
      <c r="II125" s="50"/>
      <c r="IJ125" s="50"/>
      <c r="IK125" s="50"/>
      <c r="IL125" s="50"/>
      <c r="IM125" s="50"/>
    </row>
    <row r="126" spans="2:247" x14ac:dyDescent="0.25">
      <c r="B126" s="78" t="s">
        <v>208</v>
      </c>
      <c r="C126" s="78"/>
      <c r="D126" s="78"/>
      <c r="E126" s="78"/>
      <c r="F126" s="78"/>
      <c r="G126" s="50">
        <v>0</v>
      </c>
      <c r="H126" s="68" t="s">
        <v>209</v>
      </c>
      <c r="I126" s="68"/>
      <c r="J126" s="68"/>
      <c r="K126" s="68"/>
      <c r="L126" s="68"/>
      <c r="M126" s="68"/>
      <c r="N126" s="68"/>
      <c r="O126" s="68"/>
      <c r="P126" s="77"/>
      <c r="Q126" s="77"/>
      <c r="R126" s="77"/>
      <c r="S126" s="77"/>
      <c r="T126" s="77"/>
      <c r="U126" s="77"/>
      <c r="V126" s="77"/>
      <c r="W126" s="77"/>
      <c r="X126" s="77"/>
      <c r="Y126" s="50"/>
      <c r="Z126" s="83" t="s">
        <v>135</v>
      </c>
      <c r="AA126" s="84"/>
      <c r="AB126" s="84"/>
      <c r="AC126" s="51">
        <f>CX69</f>
        <v>4</v>
      </c>
      <c r="AD126" s="76" t="str">
        <f>VLOOKUP(AC126, Sht, 2, FALSE)</f>
        <v>Heavy</v>
      </c>
      <c r="AE126" s="76"/>
      <c r="AF126" s="76"/>
      <c r="AG126" s="76"/>
      <c r="AH126" s="76"/>
      <c r="AI126" s="76"/>
      <c r="AJ126" s="76"/>
      <c r="AK126" s="51"/>
      <c r="AL126" s="84" t="s">
        <v>135</v>
      </c>
      <c r="AM126" s="84"/>
      <c r="AN126" s="84"/>
      <c r="AO126" s="51">
        <f>FK69</f>
        <v>3</v>
      </c>
      <c r="AP126" s="76" t="str">
        <f>VLOOKUP(AO126, Sht, 2, FALSE)</f>
        <v>Normal</v>
      </c>
      <c r="AQ126" s="76"/>
      <c r="AR126" s="76"/>
      <c r="AS126" s="76"/>
      <c r="AT126" s="76"/>
      <c r="AU126" s="76"/>
      <c r="AV126" s="76"/>
      <c r="AW126" s="51"/>
      <c r="AX126" s="84" t="s">
        <v>135</v>
      </c>
      <c r="AY126" s="84"/>
      <c r="AZ126" s="84"/>
      <c r="BA126" s="51">
        <f>HX69</f>
        <v>4</v>
      </c>
      <c r="BB126" s="76" t="str">
        <f>VLOOKUP(BA126, Sht, 2, FALSE)</f>
        <v>Heavy</v>
      </c>
      <c r="BC126" s="76"/>
      <c r="BD126" s="76"/>
      <c r="BE126" s="76"/>
      <c r="BF126" s="76"/>
      <c r="BG126" s="76"/>
      <c r="BH126" s="85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  <c r="CX126" s="50"/>
      <c r="CY126" s="50"/>
      <c r="CZ126" s="50"/>
      <c r="DA126" s="50"/>
      <c r="DB126" s="50"/>
      <c r="DC126" s="50"/>
      <c r="DD126" s="50"/>
      <c r="DE126" s="50"/>
      <c r="DF126" s="50"/>
      <c r="DG126" s="50"/>
      <c r="DH126" s="50"/>
      <c r="DI126" s="50"/>
      <c r="DJ126" s="50"/>
      <c r="DK126" s="50"/>
      <c r="DL126" s="50"/>
      <c r="DM126" s="50"/>
      <c r="DN126" s="50"/>
      <c r="DO126" s="50"/>
      <c r="DP126" s="50"/>
      <c r="DQ126" s="50"/>
      <c r="DR126" s="50"/>
      <c r="DS126" s="50"/>
      <c r="DT126" s="50"/>
      <c r="DU126" s="50"/>
      <c r="DV126" s="50"/>
      <c r="DW126" s="50"/>
      <c r="DX126" s="50"/>
      <c r="DY126" s="50"/>
      <c r="DZ126" s="50"/>
      <c r="EA126" s="50"/>
      <c r="EB126" s="50"/>
      <c r="EC126" s="50"/>
      <c r="ED126" s="50"/>
      <c r="EE126" s="50"/>
      <c r="EF126" s="50"/>
      <c r="EG126" s="50"/>
      <c r="EH126" s="50"/>
      <c r="EI126" s="50"/>
      <c r="EJ126" s="50"/>
      <c r="EK126" s="50"/>
      <c r="EL126" s="50"/>
      <c r="EM126" s="50"/>
      <c r="EN126" s="50"/>
      <c r="EO126" s="50"/>
      <c r="EP126" s="50"/>
      <c r="EQ126" s="50"/>
      <c r="ER126" s="50"/>
      <c r="ES126" s="50"/>
      <c r="ET126" s="50"/>
      <c r="EU126" s="50"/>
      <c r="EV126" s="50"/>
      <c r="EW126" s="50"/>
      <c r="EX126" s="50"/>
      <c r="EY126" s="50"/>
      <c r="EZ126" s="50"/>
      <c r="FA126" s="50"/>
      <c r="FB126" s="50"/>
      <c r="FC126" s="50"/>
      <c r="FD126" s="50"/>
      <c r="FE126" s="50"/>
      <c r="FF126" s="50"/>
      <c r="FG126" s="50"/>
      <c r="FH126" s="50"/>
      <c r="FI126" s="50"/>
      <c r="FJ126" s="50"/>
      <c r="FK126" s="50"/>
      <c r="FL126" s="50"/>
      <c r="FM126" s="50"/>
      <c r="FN126" s="50"/>
      <c r="FO126" s="50"/>
      <c r="FP126" s="50"/>
      <c r="FQ126" s="50"/>
      <c r="FR126" s="50"/>
      <c r="FS126" s="50"/>
      <c r="FT126" s="50"/>
      <c r="FU126" s="50"/>
      <c r="FV126" s="50"/>
      <c r="FW126" s="50"/>
      <c r="FX126" s="50"/>
      <c r="FY126" s="50"/>
      <c r="FZ126" s="50"/>
      <c r="GA126" s="50"/>
      <c r="GB126" s="50"/>
      <c r="GC126" s="50"/>
      <c r="GD126" s="50"/>
      <c r="GE126" s="50"/>
      <c r="GF126" s="50"/>
      <c r="GG126" s="50"/>
      <c r="GH126" s="50"/>
      <c r="GI126" s="50"/>
      <c r="GJ126" s="50"/>
      <c r="GK126" s="50"/>
      <c r="GL126" s="50"/>
      <c r="GM126" s="50"/>
      <c r="GN126" s="50"/>
      <c r="GO126" s="50"/>
      <c r="GP126" s="50"/>
      <c r="GQ126" s="50"/>
      <c r="GR126" s="50"/>
      <c r="GS126" s="50"/>
      <c r="GT126" s="50"/>
      <c r="GU126" s="50"/>
      <c r="GV126" s="50"/>
      <c r="GW126" s="50"/>
      <c r="GX126" s="50"/>
      <c r="GY126" s="50"/>
      <c r="GZ126" s="50"/>
      <c r="HA126" s="50"/>
      <c r="HB126" s="50"/>
      <c r="HC126" s="50"/>
      <c r="HD126" s="50"/>
      <c r="HE126" s="50"/>
      <c r="HF126" s="50"/>
      <c r="HG126" s="50"/>
      <c r="HH126" s="50"/>
      <c r="HI126" s="50"/>
      <c r="HJ126" s="50"/>
      <c r="HK126" s="50"/>
      <c r="HL126" s="50"/>
      <c r="HM126" s="50"/>
      <c r="HN126" s="50"/>
      <c r="HO126" s="50"/>
      <c r="HP126" s="50"/>
      <c r="HQ126" s="50"/>
      <c r="HR126" s="50"/>
      <c r="HS126" s="50"/>
      <c r="HT126" s="50"/>
      <c r="HU126" s="50"/>
      <c r="HV126" s="50"/>
      <c r="HW126" s="50"/>
      <c r="HX126" s="50"/>
      <c r="HY126" s="50"/>
      <c r="HZ126" s="50"/>
      <c r="IA126" s="50"/>
      <c r="IB126" s="50"/>
      <c r="IC126" s="50"/>
      <c r="ID126" s="50"/>
      <c r="IE126" s="50"/>
      <c r="IF126" s="50"/>
      <c r="IG126" s="50"/>
      <c r="IH126" s="50"/>
      <c r="II126" s="50"/>
      <c r="IJ126" s="50"/>
      <c r="IK126" s="50"/>
      <c r="IL126" s="50"/>
      <c r="IM126" s="50"/>
    </row>
    <row r="127" spans="2:247" x14ac:dyDescent="0.25"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83" t="s">
        <v>136</v>
      </c>
      <c r="AA127" s="84"/>
      <c r="AB127" s="84"/>
      <c r="AC127" s="51">
        <f>CY69</f>
        <v>1</v>
      </c>
      <c r="AD127" s="76" t="str">
        <f>VLOOKUP(AC127, DtP, 2, FALSE)</f>
        <v>Very Rarely</v>
      </c>
      <c r="AE127" s="76"/>
      <c r="AF127" s="76"/>
      <c r="AG127" s="76"/>
      <c r="AH127" s="76"/>
      <c r="AI127" s="76"/>
      <c r="AJ127" s="76"/>
      <c r="AK127" s="51"/>
      <c r="AL127" s="84" t="s">
        <v>136</v>
      </c>
      <c r="AM127" s="84"/>
      <c r="AN127" s="84"/>
      <c r="AO127" s="51">
        <f>FL69</f>
        <v>1</v>
      </c>
      <c r="AP127" s="76" t="str">
        <f>VLOOKUP(AO127, DtP, 2, FALSE)</f>
        <v>Very Rarely</v>
      </c>
      <c r="AQ127" s="76"/>
      <c r="AR127" s="76"/>
      <c r="AS127" s="76"/>
      <c r="AT127" s="76"/>
      <c r="AU127" s="76"/>
      <c r="AV127" s="76"/>
      <c r="AW127" s="51"/>
      <c r="AX127" s="84" t="s">
        <v>136</v>
      </c>
      <c r="AY127" s="84"/>
      <c r="AZ127" s="84"/>
      <c r="BA127" s="51">
        <f>HY69</f>
        <v>1</v>
      </c>
      <c r="BB127" s="76" t="str">
        <f>VLOOKUP(BA127, DtP, 2, FALSE)</f>
        <v>Very Rarely</v>
      </c>
      <c r="BC127" s="76"/>
      <c r="BD127" s="76"/>
      <c r="BE127" s="76"/>
      <c r="BF127" s="76"/>
      <c r="BG127" s="76"/>
      <c r="BH127" s="85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  <c r="CN127" s="50"/>
      <c r="CO127" s="50"/>
      <c r="CP127" s="50"/>
      <c r="CQ127" s="50"/>
      <c r="CR127" s="50"/>
      <c r="CS127" s="50"/>
      <c r="CT127" s="50"/>
      <c r="CU127" s="50"/>
      <c r="CV127" s="50"/>
      <c r="CW127" s="50"/>
      <c r="CX127" s="50"/>
      <c r="CY127" s="50"/>
      <c r="CZ127" s="50"/>
      <c r="DA127" s="50"/>
      <c r="DB127" s="50"/>
      <c r="DC127" s="50"/>
      <c r="DD127" s="50"/>
      <c r="DE127" s="50"/>
      <c r="DF127" s="50"/>
      <c r="DG127" s="50"/>
      <c r="DH127" s="50"/>
      <c r="DI127" s="50"/>
      <c r="DJ127" s="50"/>
      <c r="DK127" s="50"/>
      <c r="DL127" s="50"/>
      <c r="DM127" s="50"/>
      <c r="DN127" s="50"/>
      <c r="DO127" s="50"/>
      <c r="DP127" s="50"/>
      <c r="DQ127" s="50"/>
      <c r="DR127" s="50"/>
      <c r="DS127" s="50"/>
      <c r="DT127" s="50"/>
      <c r="DU127" s="50"/>
      <c r="DV127" s="50"/>
      <c r="DW127" s="50"/>
      <c r="DX127" s="50"/>
      <c r="DY127" s="50"/>
      <c r="DZ127" s="50"/>
      <c r="EA127" s="50"/>
      <c r="EB127" s="50"/>
      <c r="EC127" s="50"/>
      <c r="ED127" s="50"/>
      <c r="EE127" s="50"/>
      <c r="EF127" s="50"/>
      <c r="EG127" s="50"/>
      <c r="EH127" s="50"/>
      <c r="EI127" s="50"/>
      <c r="EJ127" s="50"/>
      <c r="EK127" s="50"/>
      <c r="EL127" s="50"/>
      <c r="EM127" s="50"/>
      <c r="EN127" s="50"/>
      <c r="EO127" s="50"/>
      <c r="EP127" s="50"/>
      <c r="EQ127" s="50"/>
      <c r="ER127" s="50"/>
      <c r="ES127" s="50"/>
      <c r="ET127" s="50"/>
      <c r="EU127" s="50"/>
      <c r="EV127" s="50"/>
      <c r="EW127" s="50"/>
      <c r="EX127" s="50"/>
      <c r="EY127" s="50"/>
      <c r="EZ127" s="50"/>
      <c r="FA127" s="50"/>
      <c r="FB127" s="50"/>
      <c r="FC127" s="50"/>
      <c r="FD127" s="50"/>
      <c r="FE127" s="50"/>
      <c r="FF127" s="50"/>
      <c r="FG127" s="50"/>
      <c r="FH127" s="50"/>
      <c r="FI127" s="50"/>
      <c r="FJ127" s="50"/>
      <c r="FK127" s="50"/>
      <c r="FL127" s="50"/>
      <c r="FM127" s="50"/>
      <c r="FN127" s="50"/>
      <c r="FO127" s="50"/>
      <c r="FP127" s="50"/>
      <c r="FQ127" s="50"/>
      <c r="FR127" s="50"/>
      <c r="FS127" s="50"/>
      <c r="FT127" s="50"/>
      <c r="FU127" s="50"/>
      <c r="FV127" s="50"/>
      <c r="FW127" s="50"/>
      <c r="FX127" s="50"/>
      <c r="FY127" s="50"/>
      <c r="FZ127" s="50"/>
      <c r="GA127" s="50"/>
      <c r="GB127" s="50"/>
      <c r="GC127" s="50"/>
      <c r="GD127" s="50"/>
      <c r="GE127" s="50"/>
      <c r="GF127" s="50"/>
      <c r="GG127" s="50"/>
      <c r="GH127" s="50"/>
      <c r="GI127" s="50"/>
      <c r="GJ127" s="50"/>
      <c r="GK127" s="50"/>
      <c r="GL127" s="50"/>
      <c r="GM127" s="50"/>
      <c r="GN127" s="50"/>
      <c r="GO127" s="50"/>
      <c r="GP127" s="50"/>
      <c r="GQ127" s="50"/>
      <c r="GR127" s="50"/>
      <c r="GS127" s="50"/>
      <c r="GT127" s="50"/>
      <c r="GU127" s="50"/>
      <c r="GV127" s="50"/>
      <c r="GW127" s="50"/>
      <c r="GX127" s="50"/>
      <c r="GY127" s="50"/>
      <c r="GZ127" s="50"/>
      <c r="HA127" s="50"/>
      <c r="HB127" s="50"/>
      <c r="HC127" s="50"/>
      <c r="HD127" s="50"/>
      <c r="HE127" s="50"/>
      <c r="HF127" s="50"/>
      <c r="HG127" s="50"/>
      <c r="HH127" s="50"/>
      <c r="HI127" s="50"/>
      <c r="HJ127" s="50"/>
      <c r="HK127" s="50"/>
      <c r="HL127" s="50"/>
      <c r="HM127" s="50"/>
      <c r="HN127" s="50"/>
      <c r="HO127" s="50"/>
      <c r="HP127" s="50"/>
      <c r="HQ127" s="50"/>
      <c r="HR127" s="50"/>
      <c r="HS127" s="50"/>
      <c r="HT127" s="50"/>
      <c r="HU127" s="50"/>
      <c r="HV127" s="50"/>
      <c r="HW127" s="50"/>
      <c r="HX127" s="50"/>
      <c r="HY127" s="50"/>
      <c r="HZ127" s="50"/>
      <c r="IA127" s="50"/>
      <c r="IB127" s="50"/>
      <c r="IC127" s="50"/>
      <c r="ID127" s="50"/>
      <c r="IE127" s="50"/>
      <c r="IF127" s="50"/>
      <c r="IG127" s="50"/>
      <c r="IH127" s="50"/>
      <c r="II127" s="50"/>
      <c r="IJ127" s="50"/>
      <c r="IK127" s="50"/>
      <c r="IL127" s="50"/>
      <c r="IM127" s="50"/>
    </row>
    <row r="128" spans="2:247" x14ac:dyDescent="0.25"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83" t="s">
        <v>137</v>
      </c>
      <c r="AA128" s="84"/>
      <c r="AB128" s="84"/>
      <c r="AC128" s="51">
        <f>CZ69</f>
        <v>0</v>
      </c>
      <c r="AD128" s="76" t="str">
        <f>IF(AC128=0, "Pass", "Shoot")</f>
        <v>Pass</v>
      </c>
      <c r="AE128" s="76"/>
      <c r="AF128" s="76"/>
      <c r="AG128" s="76"/>
      <c r="AH128" s="76"/>
      <c r="AI128" s="76"/>
      <c r="AJ128" s="76"/>
      <c r="AK128" s="51"/>
      <c r="AL128" s="84" t="s">
        <v>137</v>
      </c>
      <c r="AM128" s="84"/>
      <c r="AN128" s="84"/>
      <c r="AO128" s="51">
        <f>FM69</f>
        <v>1</v>
      </c>
      <c r="AP128" s="76" t="str">
        <f>IF(AO128=0, "Pass", "Shoot")</f>
        <v>Shoot</v>
      </c>
      <c r="AQ128" s="76"/>
      <c r="AR128" s="76"/>
      <c r="AS128" s="76"/>
      <c r="AT128" s="76"/>
      <c r="AU128" s="76"/>
      <c r="AV128" s="76"/>
      <c r="AW128" s="51"/>
      <c r="AX128" s="84" t="s">
        <v>137</v>
      </c>
      <c r="AY128" s="84"/>
      <c r="AZ128" s="84"/>
      <c r="BA128" s="51">
        <f>HZ69</f>
        <v>0</v>
      </c>
      <c r="BB128" s="76" t="str">
        <f>IF(BA128=0, "Pass", "Shoot")</f>
        <v>Pass</v>
      </c>
      <c r="BC128" s="76"/>
      <c r="BD128" s="76"/>
      <c r="BE128" s="76"/>
      <c r="BF128" s="76"/>
      <c r="BG128" s="76"/>
      <c r="BH128" s="85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  <c r="CN128" s="50"/>
      <c r="CO128" s="50"/>
      <c r="CP128" s="50"/>
      <c r="CQ128" s="50"/>
      <c r="CR128" s="50"/>
      <c r="CS128" s="50"/>
      <c r="CT128" s="50"/>
      <c r="CU128" s="50"/>
      <c r="CV128" s="50"/>
      <c r="CW128" s="50"/>
      <c r="CX128" s="50"/>
      <c r="CY128" s="50"/>
      <c r="CZ128" s="50"/>
      <c r="DA128" s="50"/>
      <c r="DB128" s="50"/>
      <c r="DC128" s="50"/>
      <c r="DD128" s="50"/>
      <c r="DE128" s="50"/>
      <c r="DF128" s="50"/>
      <c r="DG128" s="50"/>
      <c r="DH128" s="50"/>
      <c r="DI128" s="50"/>
      <c r="DJ128" s="50"/>
      <c r="DK128" s="50"/>
      <c r="DL128" s="50"/>
      <c r="DM128" s="50"/>
      <c r="DN128" s="50"/>
      <c r="DO128" s="50"/>
      <c r="DP128" s="50"/>
      <c r="DQ128" s="50"/>
      <c r="DR128" s="50"/>
      <c r="DS128" s="50"/>
      <c r="DT128" s="50"/>
      <c r="DU128" s="50"/>
      <c r="DV128" s="50"/>
      <c r="DW128" s="50"/>
      <c r="DX128" s="50"/>
      <c r="DY128" s="50"/>
      <c r="DZ128" s="50"/>
      <c r="EA128" s="50"/>
      <c r="EB128" s="50"/>
      <c r="EC128" s="50"/>
      <c r="ED128" s="50"/>
      <c r="EE128" s="50"/>
      <c r="EF128" s="50"/>
      <c r="EG128" s="50"/>
      <c r="EH128" s="50"/>
      <c r="EI128" s="50"/>
      <c r="EJ128" s="50"/>
      <c r="EK128" s="50"/>
      <c r="EL128" s="50"/>
      <c r="EM128" s="50"/>
      <c r="EN128" s="50"/>
      <c r="EO128" s="50"/>
      <c r="EP128" s="50"/>
      <c r="EQ128" s="50"/>
      <c r="ER128" s="50"/>
      <c r="ES128" s="50"/>
      <c r="ET128" s="50"/>
      <c r="EU128" s="50"/>
      <c r="EV128" s="50"/>
      <c r="EW128" s="50"/>
      <c r="EX128" s="50"/>
      <c r="EY128" s="50"/>
      <c r="EZ128" s="50"/>
      <c r="FA128" s="50"/>
      <c r="FB128" s="50"/>
      <c r="FC128" s="50"/>
      <c r="FD128" s="50"/>
      <c r="FE128" s="50"/>
      <c r="FF128" s="50"/>
      <c r="FG128" s="50"/>
      <c r="FH128" s="50"/>
      <c r="FI128" s="50"/>
      <c r="FJ128" s="50"/>
      <c r="FK128" s="50"/>
      <c r="FL128" s="50"/>
      <c r="FM128" s="50"/>
      <c r="FN128" s="50"/>
      <c r="FO128" s="50"/>
      <c r="FP128" s="50"/>
      <c r="FQ128" s="50"/>
      <c r="FR128" s="50"/>
      <c r="FS128" s="50"/>
      <c r="FT128" s="50"/>
      <c r="FU128" s="50"/>
      <c r="FV128" s="50"/>
      <c r="FW128" s="50"/>
      <c r="FX128" s="50"/>
      <c r="FY128" s="50"/>
      <c r="FZ128" s="50"/>
      <c r="GA128" s="50"/>
      <c r="GB128" s="50"/>
      <c r="GC128" s="50"/>
      <c r="GD128" s="50"/>
      <c r="GE128" s="50"/>
      <c r="GF128" s="50"/>
      <c r="GG128" s="50"/>
      <c r="GH128" s="50"/>
      <c r="GI128" s="50"/>
      <c r="GJ128" s="50"/>
      <c r="GK128" s="50"/>
      <c r="GL128" s="50"/>
      <c r="GM128" s="50"/>
      <c r="GN128" s="50"/>
      <c r="GO128" s="50"/>
      <c r="GP128" s="50"/>
      <c r="GQ128" s="50"/>
      <c r="GR128" s="50"/>
      <c r="GS128" s="50"/>
      <c r="GT128" s="50"/>
      <c r="GU128" s="50"/>
      <c r="GV128" s="50"/>
      <c r="GW128" s="50"/>
      <c r="GX128" s="50"/>
      <c r="GY128" s="50"/>
      <c r="GZ128" s="50"/>
      <c r="HA128" s="50"/>
      <c r="HB128" s="50"/>
      <c r="HC128" s="50"/>
      <c r="HD128" s="50"/>
      <c r="HE128" s="50"/>
      <c r="HF128" s="50"/>
      <c r="HG128" s="50"/>
      <c r="HH128" s="50"/>
      <c r="HI128" s="50"/>
      <c r="HJ128" s="50"/>
      <c r="HK128" s="50"/>
      <c r="HL128" s="50"/>
      <c r="HM128" s="50"/>
      <c r="HN128" s="50"/>
      <c r="HO128" s="50"/>
      <c r="HP128" s="50"/>
      <c r="HQ128" s="50"/>
      <c r="HR128" s="50"/>
      <c r="HS128" s="50"/>
      <c r="HT128" s="50"/>
      <c r="HU128" s="50"/>
      <c r="HV128" s="50"/>
      <c r="HW128" s="50"/>
      <c r="HX128" s="50"/>
      <c r="HY128" s="50"/>
      <c r="HZ128" s="50"/>
      <c r="IA128" s="50"/>
      <c r="IB128" s="50"/>
      <c r="IC128" s="50"/>
      <c r="ID128" s="50"/>
      <c r="IE128" s="50"/>
      <c r="IF128" s="50"/>
      <c r="IG128" s="50"/>
      <c r="IH128" s="50"/>
      <c r="II128" s="50"/>
      <c r="IJ128" s="50"/>
      <c r="IK128" s="50"/>
      <c r="IL128" s="50"/>
      <c r="IM128" s="50"/>
    </row>
    <row r="129" spans="2:247" x14ac:dyDescent="0.25"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83" t="s">
        <v>139</v>
      </c>
      <c r="AA129" s="84"/>
      <c r="AB129" s="84"/>
      <c r="AC129" s="51">
        <f>DA69</f>
        <v>1</v>
      </c>
      <c r="AD129" s="76" t="str">
        <f>IF(AC129=0, "No", "Yes")</f>
        <v>Yes</v>
      </c>
      <c r="AE129" s="76"/>
      <c r="AF129" s="76"/>
      <c r="AG129" s="76"/>
      <c r="AH129" s="76"/>
      <c r="AI129" s="76"/>
      <c r="AJ129" s="76"/>
      <c r="AK129" s="51"/>
      <c r="AL129" s="84" t="s">
        <v>139</v>
      </c>
      <c r="AM129" s="84"/>
      <c r="AN129" s="84"/>
      <c r="AO129" s="51">
        <f>FN69</f>
        <v>0</v>
      </c>
      <c r="AP129" s="76" t="str">
        <f>IF(AO129=0, "No", "Yes")</f>
        <v>No</v>
      </c>
      <c r="AQ129" s="76"/>
      <c r="AR129" s="76"/>
      <c r="AS129" s="76"/>
      <c r="AT129" s="76"/>
      <c r="AU129" s="76"/>
      <c r="AV129" s="76"/>
      <c r="AW129" s="51"/>
      <c r="AX129" s="84" t="s">
        <v>139</v>
      </c>
      <c r="AY129" s="84"/>
      <c r="AZ129" s="84"/>
      <c r="BA129" s="51">
        <f>IA69</f>
        <v>0</v>
      </c>
      <c r="BB129" s="76" t="str">
        <f>IF(BA129=0, "No", "Yes")</f>
        <v>No</v>
      </c>
      <c r="BC129" s="76"/>
      <c r="BD129" s="76"/>
      <c r="BE129" s="76"/>
      <c r="BF129" s="76"/>
      <c r="BG129" s="76"/>
      <c r="BH129" s="85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  <c r="CN129" s="50"/>
      <c r="CO129" s="50"/>
      <c r="CP129" s="50"/>
      <c r="CQ129" s="50"/>
      <c r="CR129" s="50"/>
      <c r="CS129" s="50"/>
      <c r="CT129" s="50"/>
      <c r="CU129" s="50"/>
      <c r="CV129" s="50"/>
      <c r="CW129" s="50"/>
      <c r="CX129" s="50"/>
      <c r="CY129" s="50"/>
      <c r="CZ129" s="50"/>
      <c r="DA129" s="50"/>
      <c r="DB129" s="50"/>
      <c r="DC129" s="50"/>
      <c r="DD129" s="50"/>
      <c r="DE129" s="50"/>
      <c r="DF129" s="50"/>
      <c r="DG129" s="50"/>
      <c r="DH129" s="50"/>
      <c r="DI129" s="50"/>
      <c r="DJ129" s="50"/>
      <c r="DK129" s="50"/>
      <c r="DL129" s="50"/>
      <c r="DM129" s="50"/>
      <c r="DN129" s="50"/>
      <c r="DO129" s="50"/>
      <c r="DP129" s="50"/>
      <c r="DQ129" s="50"/>
      <c r="DR129" s="50"/>
      <c r="DS129" s="50"/>
      <c r="DT129" s="50"/>
      <c r="DU129" s="50"/>
      <c r="DV129" s="50"/>
      <c r="DW129" s="50"/>
      <c r="DX129" s="50"/>
      <c r="DY129" s="50"/>
      <c r="DZ129" s="50"/>
      <c r="EA129" s="50"/>
      <c r="EB129" s="50"/>
      <c r="EC129" s="50"/>
      <c r="ED129" s="50"/>
      <c r="EE129" s="50"/>
      <c r="EF129" s="50"/>
      <c r="EG129" s="50"/>
      <c r="EH129" s="50"/>
      <c r="EI129" s="50"/>
      <c r="EJ129" s="50"/>
      <c r="EK129" s="50"/>
      <c r="EL129" s="50"/>
      <c r="EM129" s="50"/>
      <c r="EN129" s="50"/>
      <c r="EO129" s="50"/>
      <c r="EP129" s="50"/>
      <c r="EQ129" s="50"/>
      <c r="ER129" s="50"/>
      <c r="ES129" s="50"/>
      <c r="ET129" s="50"/>
      <c r="EU129" s="50"/>
      <c r="EV129" s="50"/>
      <c r="EW129" s="50"/>
      <c r="EX129" s="50"/>
      <c r="EY129" s="50"/>
      <c r="EZ129" s="50"/>
      <c r="FA129" s="50"/>
      <c r="FB129" s="50"/>
      <c r="FC129" s="50"/>
      <c r="FD129" s="50"/>
      <c r="FE129" s="50"/>
      <c r="FF129" s="50"/>
      <c r="FG129" s="50"/>
      <c r="FH129" s="50"/>
      <c r="FI129" s="50"/>
      <c r="FJ129" s="50"/>
      <c r="FK129" s="50"/>
      <c r="FL129" s="50"/>
      <c r="FM129" s="50"/>
      <c r="FN129" s="50"/>
      <c r="FO129" s="50"/>
      <c r="FP129" s="50"/>
      <c r="FQ129" s="50"/>
      <c r="FR129" s="50"/>
      <c r="FS129" s="50"/>
      <c r="FT129" s="50"/>
      <c r="FU129" s="50"/>
      <c r="FV129" s="50"/>
      <c r="FW129" s="50"/>
      <c r="FX129" s="50"/>
      <c r="FY129" s="50"/>
      <c r="FZ129" s="50"/>
      <c r="GA129" s="50"/>
      <c r="GB129" s="50"/>
      <c r="GC129" s="50"/>
      <c r="GD129" s="50"/>
      <c r="GE129" s="50"/>
      <c r="GF129" s="50"/>
      <c r="GG129" s="50"/>
      <c r="GH129" s="50"/>
      <c r="GI129" s="50"/>
      <c r="GJ129" s="50"/>
      <c r="GK129" s="50"/>
      <c r="GL129" s="50"/>
      <c r="GM129" s="50"/>
      <c r="GN129" s="50"/>
      <c r="GO129" s="50"/>
      <c r="GP129" s="50"/>
      <c r="GQ129" s="50"/>
      <c r="GR129" s="50"/>
      <c r="GS129" s="50"/>
      <c r="GT129" s="50"/>
      <c r="GU129" s="50"/>
      <c r="GV129" s="50"/>
      <c r="GW129" s="50"/>
      <c r="GX129" s="50"/>
      <c r="GY129" s="50"/>
      <c r="GZ129" s="50"/>
      <c r="HA129" s="50"/>
      <c r="HB129" s="50"/>
      <c r="HC129" s="50"/>
      <c r="HD129" s="50"/>
      <c r="HE129" s="50"/>
      <c r="HF129" s="50"/>
      <c r="HG129" s="50"/>
      <c r="HH129" s="50"/>
      <c r="HI129" s="50"/>
      <c r="HJ129" s="50"/>
      <c r="HK129" s="50"/>
      <c r="HL129" s="50"/>
      <c r="HM129" s="50"/>
      <c r="HN129" s="50"/>
      <c r="HO129" s="50"/>
      <c r="HP129" s="50"/>
      <c r="HQ129" s="50"/>
      <c r="HR129" s="50"/>
      <c r="HS129" s="50"/>
      <c r="HT129" s="50"/>
      <c r="HU129" s="50"/>
      <c r="HV129" s="50"/>
      <c r="HW129" s="50"/>
      <c r="HX129" s="50"/>
      <c r="HY129" s="50"/>
      <c r="HZ129" s="50"/>
      <c r="IA129" s="50"/>
      <c r="IB129" s="50"/>
      <c r="IC129" s="50"/>
      <c r="ID129" s="50"/>
      <c r="IE129" s="50"/>
      <c r="IF129" s="50"/>
      <c r="IG129" s="50"/>
      <c r="IH129" s="50"/>
      <c r="II129" s="50"/>
      <c r="IJ129" s="50"/>
      <c r="IK129" s="50"/>
      <c r="IL129" s="50"/>
      <c r="IM129" s="50"/>
    </row>
    <row r="130" spans="2:247" ht="15.75" thickBot="1" x14ac:dyDescent="0.3"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79" t="s">
        <v>138</v>
      </c>
      <c r="AA130" s="80"/>
      <c r="AB130" s="80"/>
      <c r="AC130" s="53">
        <f>DB69</f>
        <v>0</v>
      </c>
      <c r="AD130" s="81" t="str">
        <f>IF(AC130=0, "No", "Yes")</f>
        <v>No</v>
      </c>
      <c r="AE130" s="81"/>
      <c r="AF130" s="81"/>
      <c r="AG130" s="81"/>
      <c r="AH130" s="81"/>
      <c r="AI130" s="81"/>
      <c r="AJ130" s="81"/>
      <c r="AK130" s="53"/>
      <c r="AL130" s="80" t="s">
        <v>138</v>
      </c>
      <c r="AM130" s="80"/>
      <c r="AN130" s="80"/>
      <c r="AO130" s="53">
        <f>FO69</f>
        <v>1</v>
      </c>
      <c r="AP130" s="81" t="str">
        <f>IF(AO130=0, "No", "Yes")</f>
        <v>Yes</v>
      </c>
      <c r="AQ130" s="81"/>
      <c r="AR130" s="81"/>
      <c r="AS130" s="81"/>
      <c r="AT130" s="81"/>
      <c r="AU130" s="81"/>
      <c r="AV130" s="81"/>
      <c r="AW130" s="53"/>
      <c r="AX130" s="80" t="s">
        <v>138</v>
      </c>
      <c r="AY130" s="80"/>
      <c r="AZ130" s="80"/>
      <c r="BA130" s="53">
        <f>IB69</f>
        <v>0</v>
      </c>
      <c r="BB130" s="81" t="str">
        <f>IF(BA130=0, "No", "Yes")</f>
        <v>No</v>
      </c>
      <c r="BC130" s="81"/>
      <c r="BD130" s="81"/>
      <c r="BE130" s="81"/>
      <c r="BF130" s="81"/>
      <c r="BG130" s="81"/>
      <c r="BH130" s="82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  <c r="CX130" s="50"/>
      <c r="CY130" s="50"/>
      <c r="CZ130" s="50"/>
      <c r="DA130" s="50"/>
      <c r="DB130" s="50"/>
      <c r="DC130" s="50"/>
      <c r="DD130" s="50"/>
      <c r="DE130" s="50"/>
      <c r="DF130" s="50"/>
      <c r="DG130" s="50"/>
      <c r="DH130" s="50"/>
      <c r="DI130" s="50"/>
      <c r="DJ130" s="50"/>
      <c r="DK130" s="50"/>
      <c r="DL130" s="50"/>
      <c r="DM130" s="50"/>
      <c r="DN130" s="50"/>
      <c r="DO130" s="50"/>
      <c r="DP130" s="50"/>
      <c r="DQ130" s="50"/>
      <c r="DR130" s="50"/>
      <c r="DS130" s="50"/>
      <c r="DT130" s="50"/>
      <c r="DU130" s="50"/>
      <c r="DV130" s="50"/>
      <c r="DW130" s="50"/>
      <c r="DX130" s="50"/>
      <c r="DY130" s="50"/>
      <c r="DZ130" s="50"/>
      <c r="EA130" s="50"/>
      <c r="EB130" s="50"/>
      <c r="EC130" s="50"/>
      <c r="ED130" s="50"/>
      <c r="EE130" s="50"/>
      <c r="EF130" s="50"/>
      <c r="EG130" s="50"/>
      <c r="EH130" s="50"/>
      <c r="EI130" s="50"/>
      <c r="EJ130" s="50"/>
      <c r="EK130" s="50"/>
      <c r="EL130" s="50"/>
      <c r="EM130" s="50"/>
      <c r="EN130" s="50"/>
      <c r="EO130" s="50"/>
      <c r="EP130" s="50"/>
      <c r="EQ130" s="50"/>
      <c r="ER130" s="50"/>
      <c r="ES130" s="50"/>
      <c r="ET130" s="50"/>
      <c r="EU130" s="50"/>
      <c r="EV130" s="50"/>
      <c r="EW130" s="50"/>
      <c r="EX130" s="50"/>
      <c r="EY130" s="50"/>
      <c r="EZ130" s="50"/>
      <c r="FA130" s="50"/>
      <c r="FB130" s="50"/>
      <c r="FC130" s="50"/>
      <c r="FD130" s="50"/>
      <c r="FE130" s="50"/>
      <c r="FF130" s="50"/>
      <c r="FG130" s="50"/>
      <c r="FH130" s="50"/>
      <c r="FI130" s="50"/>
      <c r="FJ130" s="50"/>
      <c r="FK130" s="50"/>
      <c r="FL130" s="50"/>
      <c r="FM130" s="50"/>
      <c r="FN130" s="50"/>
      <c r="FO130" s="50"/>
      <c r="FP130" s="50"/>
      <c r="FQ130" s="50"/>
      <c r="FR130" s="50"/>
      <c r="FS130" s="50"/>
      <c r="FT130" s="50"/>
      <c r="FU130" s="50"/>
      <c r="FV130" s="50"/>
      <c r="FW130" s="50"/>
      <c r="FX130" s="50"/>
      <c r="FY130" s="50"/>
      <c r="FZ130" s="50"/>
      <c r="GA130" s="50"/>
      <c r="GB130" s="50"/>
      <c r="GC130" s="50"/>
      <c r="GD130" s="50"/>
      <c r="GE130" s="50"/>
      <c r="GF130" s="50"/>
      <c r="GG130" s="50"/>
      <c r="GH130" s="50"/>
      <c r="GI130" s="50"/>
      <c r="GJ130" s="50"/>
      <c r="GK130" s="50"/>
      <c r="GL130" s="50"/>
      <c r="GM130" s="50"/>
      <c r="GN130" s="50"/>
      <c r="GO130" s="50"/>
      <c r="GP130" s="50"/>
      <c r="GQ130" s="50"/>
      <c r="GR130" s="50"/>
      <c r="GS130" s="50"/>
      <c r="GT130" s="50"/>
      <c r="GU130" s="50"/>
      <c r="GV130" s="50"/>
      <c r="GW130" s="50"/>
      <c r="GX130" s="50"/>
      <c r="GY130" s="50"/>
      <c r="GZ130" s="50"/>
      <c r="HA130" s="50"/>
      <c r="HB130" s="50"/>
      <c r="HC130" s="50"/>
      <c r="HD130" s="50"/>
      <c r="HE130" s="50"/>
      <c r="HF130" s="50"/>
      <c r="HG130" s="50"/>
      <c r="HH130" s="50"/>
      <c r="HI130" s="50"/>
      <c r="HJ130" s="50"/>
      <c r="HK130" s="50"/>
      <c r="HL130" s="50"/>
      <c r="HM130" s="50"/>
      <c r="HN130" s="50"/>
      <c r="HO130" s="50"/>
      <c r="HP130" s="50"/>
      <c r="HQ130" s="50"/>
      <c r="HR130" s="50"/>
      <c r="HS130" s="50"/>
      <c r="HT130" s="50"/>
      <c r="HU130" s="50"/>
      <c r="HV130" s="50"/>
      <c r="HW130" s="50"/>
      <c r="HX130" s="50"/>
      <c r="HY130" s="50"/>
      <c r="HZ130" s="50"/>
      <c r="IA130" s="50"/>
      <c r="IB130" s="50"/>
      <c r="IC130" s="50"/>
      <c r="ID130" s="50"/>
      <c r="IE130" s="50"/>
      <c r="IF130" s="50"/>
      <c r="IG130" s="50"/>
      <c r="IH130" s="50"/>
      <c r="II130" s="50"/>
      <c r="IJ130" s="50"/>
      <c r="IK130" s="50"/>
      <c r="IL130" s="50"/>
      <c r="IM130" s="50"/>
    </row>
    <row r="131" spans="2:247" x14ac:dyDescent="0.25"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  <c r="CX131" s="50"/>
      <c r="CY131" s="50"/>
      <c r="CZ131" s="50"/>
      <c r="DA131" s="50"/>
      <c r="DB131" s="50"/>
      <c r="DC131" s="50"/>
      <c r="DD131" s="50"/>
      <c r="DE131" s="50"/>
      <c r="DF131" s="50"/>
      <c r="DG131" s="50"/>
      <c r="DH131" s="50"/>
      <c r="DI131" s="50"/>
      <c r="DJ131" s="50"/>
      <c r="DK131" s="50"/>
      <c r="DL131" s="50"/>
      <c r="DM131" s="50"/>
      <c r="DN131" s="50"/>
      <c r="DO131" s="50"/>
      <c r="DP131" s="50"/>
      <c r="DQ131" s="50"/>
      <c r="DR131" s="50"/>
      <c r="DS131" s="50"/>
      <c r="DT131" s="50"/>
      <c r="DU131" s="50"/>
      <c r="DV131" s="50"/>
      <c r="DW131" s="50"/>
      <c r="DX131" s="50"/>
      <c r="DY131" s="50"/>
      <c r="DZ131" s="50"/>
      <c r="EA131" s="50"/>
      <c r="EB131" s="50"/>
      <c r="EC131" s="50"/>
      <c r="ED131" s="50"/>
      <c r="EE131" s="50"/>
      <c r="EF131" s="50"/>
      <c r="EG131" s="50"/>
      <c r="EH131" s="50"/>
      <c r="EI131" s="50"/>
      <c r="EJ131" s="50"/>
      <c r="EK131" s="50"/>
      <c r="EL131" s="50"/>
      <c r="EM131" s="50"/>
      <c r="EN131" s="50"/>
      <c r="EO131" s="50"/>
      <c r="EP131" s="50"/>
      <c r="EQ131" s="50"/>
      <c r="ER131" s="50"/>
      <c r="ES131" s="50"/>
      <c r="ET131" s="50"/>
      <c r="EU131" s="50"/>
      <c r="EV131" s="50"/>
      <c r="EW131" s="50"/>
      <c r="EX131" s="50"/>
      <c r="EY131" s="50"/>
      <c r="EZ131" s="50"/>
      <c r="FA131" s="50"/>
      <c r="FB131" s="50"/>
      <c r="FC131" s="50"/>
      <c r="FD131" s="50"/>
      <c r="FE131" s="50"/>
      <c r="FF131" s="50"/>
      <c r="FG131" s="50"/>
      <c r="FH131" s="50"/>
      <c r="FI131" s="50"/>
      <c r="FJ131" s="50"/>
      <c r="FK131" s="50"/>
      <c r="FL131" s="50"/>
      <c r="FM131" s="50"/>
      <c r="FN131" s="50"/>
      <c r="FO131" s="50"/>
      <c r="FP131" s="50"/>
      <c r="FQ131" s="50"/>
      <c r="FR131" s="50"/>
      <c r="FS131" s="50"/>
      <c r="FT131" s="50"/>
      <c r="FU131" s="50"/>
      <c r="FV131" s="50"/>
      <c r="FW131" s="50"/>
      <c r="FX131" s="50"/>
      <c r="FY131" s="50"/>
      <c r="FZ131" s="50"/>
      <c r="GA131" s="50"/>
      <c r="GB131" s="50"/>
      <c r="GC131" s="50"/>
      <c r="GD131" s="50"/>
      <c r="GE131" s="50"/>
      <c r="GF131" s="50"/>
      <c r="GG131" s="50"/>
      <c r="GH131" s="50"/>
      <c r="GI131" s="50"/>
      <c r="GJ131" s="50"/>
      <c r="GK131" s="50"/>
      <c r="GL131" s="50"/>
      <c r="GM131" s="50"/>
      <c r="GN131" s="50"/>
      <c r="GO131" s="50"/>
      <c r="GP131" s="50"/>
      <c r="GQ131" s="50"/>
      <c r="GR131" s="50"/>
      <c r="GS131" s="50"/>
      <c r="GT131" s="50"/>
      <c r="GU131" s="50"/>
      <c r="GV131" s="50"/>
      <c r="GW131" s="50"/>
      <c r="GX131" s="50"/>
      <c r="GY131" s="50"/>
      <c r="GZ131" s="50"/>
      <c r="HA131" s="50"/>
      <c r="HB131" s="50"/>
      <c r="HC131" s="50"/>
      <c r="HD131" s="50"/>
      <c r="HE131" s="50"/>
      <c r="HF131" s="50"/>
      <c r="HG131" s="50"/>
      <c r="HH131" s="50"/>
      <c r="HI131" s="50"/>
      <c r="HJ131" s="50"/>
      <c r="HK131" s="50"/>
      <c r="HL131" s="50"/>
      <c r="HM131" s="50"/>
      <c r="HN131" s="50"/>
      <c r="HO131" s="50"/>
      <c r="HP131" s="50"/>
      <c r="HQ131" s="50"/>
      <c r="HR131" s="50"/>
      <c r="HS131" s="50"/>
      <c r="HT131" s="50"/>
      <c r="HU131" s="50"/>
      <c r="HV131" s="50"/>
      <c r="HW131" s="50"/>
      <c r="HX131" s="50"/>
      <c r="HY131" s="50"/>
      <c r="HZ131" s="50"/>
      <c r="IA131" s="50"/>
      <c r="IB131" s="50"/>
      <c r="IC131" s="50"/>
      <c r="ID131" s="50"/>
      <c r="IE131" s="50"/>
      <c r="IF131" s="50"/>
      <c r="IG131" s="50"/>
      <c r="IH131" s="50"/>
      <c r="II131" s="50"/>
      <c r="IJ131" s="50"/>
      <c r="IK131" s="50"/>
      <c r="IL131" s="50"/>
      <c r="IM131" s="50"/>
    </row>
    <row r="132" spans="2:247" x14ac:dyDescent="0.25"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  <c r="CX132" s="50"/>
      <c r="CY132" s="50"/>
      <c r="CZ132" s="50"/>
      <c r="DA132" s="50"/>
      <c r="DB132" s="50"/>
      <c r="DC132" s="50"/>
      <c r="DD132" s="50"/>
      <c r="DE132" s="50"/>
      <c r="DF132" s="50"/>
      <c r="DG132" s="50"/>
      <c r="DH132" s="50"/>
      <c r="DI132" s="50"/>
      <c r="DJ132" s="50"/>
      <c r="DK132" s="50"/>
      <c r="DL132" s="50"/>
      <c r="DM132" s="50"/>
      <c r="DN132" s="50"/>
      <c r="DO132" s="50"/>
      <c r="DP132" s="50"/>
      <c r="DQ132" s="50"/>
      <c r="DR132" s="50"/>
      <c r="DS132" s="50"/>
      <c r="DT132" s="50"/>
      <c r="DU132" s="50"/>
      <c r="DV132" s="50"/>
      <c r="DW132" s="50"/>
      <c r="DX132" s="50"/>
      <c r="DY132" s="50"/>
      <c r="DZ132" s="50"/>
      <c r="EA132" s="50"/>
      <c r="EB132" s="50"/>
      <c r="EC132" s="50"/>
      <c r="ED132" s="50"/>
      <c r="EE132" s="50"/>
      <c r="EF132" s="50"/>
      <c r="EG132" s="50"/>
      <c r="EH132" s="50"/>
      <c r="EI132" s="50"/>
      <c r="EJ132" s="50"/>
      <c r="EK132" s="50"/>
      <c r="EL132" s="50"/>
      <c r="EM132" s="50"/>
      <c r="EN132" s="50"/>
      <c r="EO132" s="50"/>
      <c r="EP132" s="50"/>
      <c r="EQ132" s="50"/>
      <c r="ER132" s="50"/>
      <c r="ES132" s="50"/>
      <c r="ET132" s="50"/>
      <c r="EU132" s="50"/>
      <c r="EV132" s="50"/>
      <c r="EW132" s="50"/>
      <c r="EX132" s="50"/>
      <c r="EY132" s="50"/>
      <c r="EZ132" s="50"/>
      <c r="FA132" s="50"/>
      <c r="FB132" s="50"/>
      <c r="FC132" s="50"/>
      <c r="FD132" s="50"/>
      <c r="FE132" s="50"/>
      <c r="FF132" s="50"/>
      <c r="FG132" s="50"/>
      <c r="FH132" s="50"/>
      <c r="FI132" s="50"/>
      <c r="FJ132" s="50"/>
      <c r="FK132" s="50"/>
      <c r="FL132" s="50"/>
      <c r="FM132" s="50"/>
      <c r="FN132" s="50"/>
      <c r="FO132" s="50"/>
      <c r="FP132" s="50"/>
      <c r="FQ132" s="50"/>
      <c r="FR132" s="50"/>
      <c r="FS132" s="50"/>
      <c r="FT132" s="50"/>
      <c r="FU132" s="50"/>
      <c r="FV132" s="50"/>
      <c r="FW132" s="50"/>
      <c r="FX132" s="50"/>
      <c r="FY132" s="50"/>
      <c r="FZ132" s="50"/>
      <c r="GA132" s="50"/>
      <c r="GB132" s="50"/>
      <c r="GC132" s="50"/>
      <c r="GD132" s="50"/>
      <c r="GE132" s="50"/>
      <c r="GF132" s="50"/>
      <c r="GG132" s="50"/>
      <c r="GH132" s="50"/>
      <c r="GI132" s="50"/>
      <c r="GJ132" s="50"/>
      <c r="GK132" s="50"/>
      <c r="GL132" s="50"/>
      <c r="GM132" s="50"/>
      <c r="GN132" s="50"/>
      <c r="GO132" s="50"/>
      <c r="GP132" s="50"/>
      <c r="GQ132" s="50"/>
      <c r="GR132" s="50"/>
      <c r="GS132" s="50"/>
      <c r="GT132" s="50"/>
      <c r="GU132" s="50"/>
      <c r="GV132" s="50"/>
      <c r="GW132" s="50"/>
      <c r="GX132" s="50"/>
      <c r="GY132" s="50"/>
      <c r="GZ132" s="50"/>
      <c r="HA132" s="50"/>
      <c r="HB132" s="50"/>
      <c r="HC132" s="50"/>
      <c r="HD132" s="50"/>
      <c r="HE132" s="50"/>
      <c r="HF132" s="50"/>
      <c r="HG132" s="50"/>
      <c r="HH132" s="50"/>
      <c r="HI132" s="50"/>
      <c r="HJ132" s="50"/>
      <c r="HK132" s="50"/>
      <c r="HL132" s="50"/>
      <c r="HM132" s="50"/>
      <c r="HN132" s="50"/>
      <c r="HO132" s="50"/>
      <c r="HP132" s="50"/>
      <c r="HQ132" s="50"/>
      <c r="HR132" s="50"/>
      <c r="HS132" s="50"/>
      <c r="HT132" s="50"/>
      <c r="HU132" s="50"/>
      <c r="HV132" s="50"/>
      <c r="HW132" s="50"/>
      <c r="HX132" s="50"/>
      <c r="HY132" s="50"/>
      <c r="HZ132" s="50"/>
      <c r="IA132" s="50"/>
      <c r="IB132" s="50"/>
      <c r="IC132" s="50"/>
      <c r="ID132" s="50"/>
      <c r="IE132" s="50"/>
      <c r="IF132" s="50"/>
      <c r="IG132" s="50"/>
      <c r="IH132" s="50"/>
      <c r="II132" s="50"/>
      <c r="IJ132" s="50"/>
      <c r="IK132" s="50"/>
      <c r="IL132" s="50"/>
      <c r="IM132" s="50"/>
    </row>
    <row r="133" spans="2:247" x14ac:dyDescent="0.25"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  <c r="CX133" s="50"/>
      <c r="CY133" s="50"/>
      <c r="CZ133" s="50"/>
      <c r="DA133" s="50"/>
      <c r="DB133" s="50"/>
      <c r="DC133" s="50"/>
      <c r="DD133" s="50"/>
      <c r="DE133" s="50"/>
      <c r="DF133" s="50"/>
      <c r="DG133" s="50"/>
      <c r="DH133" s="50"/>
      <c r="DI133" s="50"/>
      <c r="DJ133" s="50"/>
      <c r="DK133" s="50"/>
      <c r="DL133" s="50"/>
      <c r="DM133" s="50"/>
      <c r="DN133" s="50"/>
      <c r="DO133" s="50"/>
      <c r="DP133" s="50"/>
      <c r="DQ133" s="50"/>
      <c r="DR133" s="50"/>
      <c r="DS133" s="50"/>
      <c r="DT133" s="50"/>
      <c r="DU133" s="50"/>
      <c r="DV133" s="50"/>
      <c r="DW133" s="50"/>
      <c r="DX133" s="50"/>
      <c r="DY133" s="50"/>
      <c r="DZ133" s="50"/>
      <c r="EA133" s="50"/>
      <c r="EB133" s="50"/>
      <c r="EC133" s="50"/>
      <c r="ED133" s="50"/>
      <c r="EE133" s="50"/>
      <c r="EF133" s="50"/>
      <c r="EG133" s="50"/>
      <c r="EH133" s="50"/>
      <c r="EI133" s="50"/>
      <c r="EJ133" s="50"/>
      <c r="EK133" s="50"/>
      <c r="EL133" s="50"/>
      <c r="EM133" s="50"/>
      <c r="EN133" s="50"/>
      <c r="EO133" s="50"/>
      <c r="EP133" s="50"/>
      <c r="EQ133" s="50"/>
      <c r="ER133" s="50"/>
      <c r="ES133" s="50"/>
      <c r="ET133" s="50"/>
      <c r="EU133" s="50"/>
      <c r="EV133" s="50"/>
      <c r="EW133" s="50"/>
      <c r="EX133" s="50"/>
      <c r="EY133" s="50"/>
      <c r="EZ133" s="50"/>
      <c r="FA133" s="50"/>
      <c r="FB133" s="50"/>
      <c r="FC133" s="50"/>
      <c r="FD133" s="50"/>
      <c r="FE133" s="50"/>
      <c r="FF133" s="50"/>
      <c r="FG133" s="50"/>
      <c r="FH133" s="50"/>
      <c r="FI133" s="50"/>
      <c r="FJ133" s="50"/>
      <c r="FK133" s="50"/>
      <c r="FL133" s="50"/>
      <c r="FM133" s="50"/>
      <c r="FN133" s="50"/>
      <c r="FO133" s="50"/>
      <c r="FP133" s="50"/>
      <c r="FQ133" s="50"/>
      <c r="FR133" s="50"/>
      <c r="FS133" s="50"/>
      <c r="FT133" s="50"/>
      <c r="FU133" s="50"/>
      <c r="FV133" s="50"/>
      <c r="FW133" s="50"/>
      <c r="FX133" s="50"/>
      <c r="FY133" s="50"/>
      <c r="FZ133" s="50"/>
      <c r="GA133" s="50"/>
      <c r="GB133" s="50"/>
      <c r="GC133" s="50"/>
      <c r="GD133" s="50"/>
      <c r="GE133" s="50"/>
      <c r="GF133" s="50"/>
      <c r="GG133" s="50"/>
      <c r="GH133" s="50"/>
      <c r="GI133" s="50"/>
      <c r="GJ133" s="50"/>
      <c r="GK133" s="50"/>
      <c r="GL133" s="50"/>
      <c r="GM133" s="50"/>
      <c r="GN133" s="50"/>
      <c r="GO133" s="50"/>
      <c r="GP133" s="50"/>
      <c r="GQ133" s="50"/>
      <c r="GR133" s="50"/>
      <c r="GS133" s="50"/>
      <c r="GT133" s="50"/>
      <c r="GU133" s="50"/>
      <c r="GV133" s="50"/>
      <c r="GW133" s="50"/>
      <c r="GX133" s="50"/>
      <c r="GY133" s="50"/>
      <c r="GZ133" s="50"/>
      <c r="HA133" s="50"/>
      <c r="HB133" s="50"/>
      <c r="HC133" s="50"/>
      <c r="HD133" s="50"/>
      <c r="HE133" s="50"/>
      <c r="HF133" s="50"/>
      <c r="HG133" s="50"/>
      <c r="HH133" s="50"/>
      <c r="HI133" s="50"/>
      <c r="HJ133" s="50"/>
      <c r="HK133" s="50"/>
      <c r="HL133" s="50"/>
      <c r="HM133" s="50"/>
      <c r="HN133" s="50"/>
      <c r="HO133" s="50"/>
      <c r="HP133" s="50"/>
      <c r="HQ133" s="50"/>
      <c r="HR133" s="50"/>
      <c r="HS133" s="50"/>
      <c r="HT133" s="50"/>
      <c r="HU133" s="50"/>
      <c r="HV133" s="50"/>
      <c r="HW133" s="50"/>
      <c r="HX133" s="50"/>
      <c r="HY133" s="50"/>
      <c r="HZ133" s="50"/>
      <c r="IA133" s="50"/>
      <c r="IB133" s="50"/>
      <c r="IC133" s="50"/>
      <c r="ID133" s="50"/>
      <c r="IE133" s="50"/>
      <c r="IF133" s="50"/>
      <c r="IG133" s="50"/>
      <c r="IH133" s="50"/>
      <c r="II133" s="50"/>
      <c r="IJ133" s="50"/>
      <c r="IK133" s="50"/>
      <c r="IL133" s="50"/>
      <c r="IM133" s="50"/>
    </row>
  </sheetData>
  <mergeCells count="1060">
    <mergeCell ref="AX72:BH72"/>
    <mergeCell ref="AL72:AV72"/>
    <mergeCell ref="Z72:AJ72"/>
    <mergeCell ref="N72:X72"/>
    <mergeCell ref="B72:L72"/>
    <mergeCell ref="HP67:IB67"/>
    <mergeCell ref="HC67:HO67"/>
    <mergeCell ref="GP67:HB67"/>
    <mergeCell ref="GC67:GO67"/>
    <mergeCell ref="FP67:GB67"/>
    <mergeCell ref="FC67:FO67"/>
    <mergeCell ref="EP67:FB67"/>
    <mergeCell ref="EC67:EO67"/>
    <mergeCell ref="DP67:EB67"/>
    <mergeCell ref="DC67:DO67"/>
    <mergeCell ref="CP67:DB67"/>
    <mergeCell ref="CC67:CO67"/>
    <mergeCell ref="BP67:CB67"/>
    <mergeCell ref="BC67:BO67"/>
    <mergeCell ref="AP67:BB67"/>
    <mergeCell ref="AC67:AO67"/>
    <mergeCell ref="P67:AB67"/>
    <mergeCell ref="C67:O67"/>
    <mergeCell ref="B74:D74"/>
    <mergeCell ref="BB73:BH73"/>
    <mergeCell ref="AX73:AZ73"/>
    <mergeCell ref="AP73:AV73"/>
    <mergeCell ref="AL73:AN73"/>
    <mergeCell ref="AD73:AJ73"/>
    <mergeCell ref="Z73:AB73"/>
    <mergeCell ref="R73:X73"/>
    <mergeCell ref="N73:P73"/>
    <mergeCell ref="F73:L73"/>
    <mergeCell ref="B73:D73"/>
    <mergeCell ref="BB74:BH74"/>
    <mergeCell ref="AX74:AZ74"/>
    <mergeCell ref="AP74:AV74"/>
    <mergeCell ref="AL74:AN74"/>
    <mergeCell ref="AD74:AJ74"/>
    <mergeCell ref="Z74:AB74"/>
    <mergeCell ref="R74:X74"/>
    <mergeCell ref="N74:P74"/>
    <mergeCell ref="F74:L74"/>
    <mergeCell ref="B76:D76"/>
    <mergeCell ref="BB75:BH75"/>
    <mergeCell ref="AX75:AZ75"/>
    <mergeCell ref="AP75:AV75"/>
    <mergeCell ref="AL75:AN75"/>
    <mergeCell ref="AD75:AJ75"/>
    <mergeCell ref="Z75:AB75"/>
    <mergeCell ref="R75:X75"/>
    <mergeCell ref="N75:P75"/>
    <mergeCell ref="F75:L75"/>
    <mergeCell ref="B75:D75"/>
    <mergeCell ref="BB76:BH76"/>
    <mergeCell ref="AX76:AZ76"/>
    <mergeCell ref="AP76:AV76"/>
    <mergeCell ref="AL76:AN76"/>
    <mergeCell ref="AD76:AJ76"/>
    <mergeCell ref="Z76:AB76"/>
    <mergeCell ref="R76:X76"/>
    <mergeCell ref="N76:P76"/>
    <mergeCell ref="F76:L76"/>
    <mergeCell ref="B78:D78"/>
    <mergeCell ref="BB77:BH77"/>
    <mergeCell ref="AX77:AZ77"/>
    <mergeCell ref="AP77:AV77"/>
    <mergeCell ref="AL77:AN77"/>
    <mergeCell ref="AD77:AJ77"/>
    <mergeCell ref="Z77:AB77"/>
    <mergeCell ref="R77:X77"/>
    <mergeCell ref="N77:P77"/>
    <mergeCell ref="F77:L77"/>
    <mergeCell ref="B77:D77"/>
    <mergeCell ref="BB78:BH78"/>
    <mergeCell ref="AX78:AZ78"/>
    <mergeCell ref="AP78:AV78"/>
    <mergeCell ref="AL78:AN78"/>
    <mergeCell ref="AD78:AJ78"/>
    <mergeCell ref="Z78:AB78"/>
    <mergeCell ref="R78:X78"/>
    <mergeCell ref="N78:P78"/>
    <mergeCell ref="F78:L78"/>
    <mergeCell ref="B80:D80"/>
    <mergeCell ref="BB79:BH79"/>
    <mergeCell ref="AX79:AZ79"/>
    <mergeCell ref="AP79:AV79"/>
    <mergeCell ref="AL79:AN79"/>
    <mergeCell ref="AD79:AJ79"/>
    <mergeCell ref="Z79:AB79"/>
    <mergeCell ref="R79:X79"/>
    <mergeCell ref="N79:P79"/>
    <mergeCell ref="F79:L79"/>
    <mergeCell ref="B79:D79"/>
    <mergeCell ref="BB80:BH80"/>
    <mergeCell ref="AX80:AZ80"/>
    <mergeCell ref="AP80:AV80"/>
    <mergeCell ref="AL80:AN80"/>
    <mergeCell ref="AD80:AJ80"/>
    <mergeCell ref="Z80:AB80"/>
    <mergeCell ref="R80:X80"/>
    <mergeCell ref="N80:P80"/>
    <mergeCell ref="F80:L80"/>
    <mergeCell ref="B82:D82"/>
    <mergeCell ref="BB81:BH81"/>
    <mergeCell ref="AX81:AZ81"/>
    <mergeCell ref="AP81:AV81"/>
    <mergeCell ref="AL81:AN81"/>
    <mergeCell ref="AD81:AJ81"/>
    <mergeCell ref="Z81:AB81"/>
    <mergeCell ref="R81:X81"/>
    <mergeCell ref="N81:P81"/>
    <mergeCell ref="F81:L81"/>
    <mergeCell ref="B81:D81"/>
    <mergeCell ref="BB82:BH82"/>
    <mergeCell ref="AX82:AZ82"/>
    <mergeCell ref="AP82:AV82"/>
    <mergeCell ref="AL82:AN82"/>
    <mergeCell ref="AD82:AJ82"/>
    <mergeCell ref="Z82:AB82"/>
    <mergeCell ref="R82:X82"/>
    <mergeCell ref="N82:P82"/>
    <mergeCell ref="F82:L82"/>
    <mergeCell ref="B84:D84"/>
    <mergeCell ref="BB83:BH83"/>
    <mergeCell ref="AX83:AZ83"/>
    <mergeCell ref="AP83:AV83"/>
    <mergeCell ref="AL83:AN83"/>
    <mergeCell ref="AD83:AJ83"/>
    <mergeCell ref="Z83:AB83"/>
    <mergeCell ref="R83:X83"/>
    <mergeCell ref="N83:P83"/>
    <mergeCell ref="F83:L83"/>
    <mergeCell ref="B83:D83"/>
    <mergeCell ref="BB84:BH84"/>
    <mergeCell ref="AX84:AZ84"/>
    <mergeCell ref="AP84:AV84"/>
    <mergeCell ref="AL84:AN84"/>
    <mergeCell ref="AD84:AJ84"/>
    <mergeCell ref="Z84:AB84"/>
    <mergeCell ref="R84:X84"/>
    <mergeCell ref="N84:P84"/>
    <mergeCell ref="F84:L84"/>
    <mergeCell ref="AX87:BH87"/>
    <mergeCell ref="AL87:AV87"/>
    <mergeCell ref="Z87:AJ87"/>
    <mergeCell ref="N87:X87"/>
    <mergeCell ref="B87:L87"/>
    <mergeCell ref="BB85:BH85"/>
    <mergeCell ref="AX85:AZ85"/>
    <mergeCell ref="AP85:AV85"/>
    <mergeCell ref="AL85:AN85"/>
    <mergeCell ref="AD85:AJ85"/>
    <mergeCell ref="Z85:AB85"/>
    <mergeCell ref="R85:X85"/>
    <mergeCell ref="N85:P85"/>
    <mergeCell ref="F85:L85"/>
    <mergeCell ref="B85:D85"/>
    <mergeCell ref="B89:D89"/>
    <mergeCell ref="BB88:BH88"/>
    <mergeCell ref="AX88:AZ88"/>
    <mergeCell ref="AP88:AV88"/>
    <mergeCell ref="AL88:AN88"/>
    <mergeCell ref="AD88:AJ88"/>
    <mergeCell ref="Z88:AB88"/>
    <mergeCell ref="R88:X88"/>
    <mergeCell ref="N88:P88"/>
    <mergeCell ref="F88:L88"/>
    <mergeCell ref="B88:D88"/>
    <mergeCell ref="BB89:BH89"/>
    <mergeCell ref="AX89:AZ89"/>
    <mergeCell ref="AP89:AV89"/>
    <mergeCell ref="AL89:AN89"/>
    <mergeCell ref="AD89:AJ89"/>
    <mergeCell ref="Z89:AB89"/>
    <mergeCell ref="R89:X89"/>
    <mergeCell ref="N89:P89"/>
    <mergeCell ref="F89:L89"/>
    <mergeCell ref="B91:D91"/>
    <mergeCell ref="BB90:BH90"/>
    <mergeCell ref="AX90:AZ90"/>
    <mergeCell ref="AP90:AV90"/>
    <mergeCell ref="AL90:AN90"/>
    <mergeCell ref="AD90:AJ90"/>
    <mergeCell ref="Z90:AB90"/>
    <mergeCell ref="R90:X90"/>
    <mergeCell ref="N90:P90"/>
    <mergeCell ref="F90:L90"/>
    <mergeCell ref="B90:D90"/>
    <mergeCell ref="BB91:BH91"/>
    <mergeCell ref="AX91:AZ91"/>
    <mergeCell ref="AP91:AV91"/>
    <mergeCell ref="AL91:AN91"/>
    <mergeCell ref="AD91:AJ91"/>
    <mergeCell ref="Z91:AB91"/>
    <mergeCell ref="R91:X91"/>
    <mergeCell ref="N91:P91"/>
    <mergeCell ref="F91:L91"/>
    <mergeCell ref="B93:D93"/>
    <mergeCell ref="BB92:BH92"/>
    <mergeCell ref="AX92:AZ92"/>
    <mergeCell ref="AP92:AV92"/>
    <mergeCell ref="AL92:AN92"/>
    <mergeCell ref="AD92:AJ92"/>
    <mergeCell ref="Z92:AB92"/>
    <mergeCell ref="R92:X92"/>
    <mergeCell ref="N92:P92"/>
    <mergeCell ref="F92:L92"/>
    <mergeCell ref="B92:D92"/>
    <mergeCell ref="BB93:BH93"/>
    <mergeCell ref="AX93:AZ93"/>
    <mergeCell ref="AP93:AV93"/>
    <mergeCell ref="AL93:AN93"/>
    <mergeCell ref="AD93:AJ93"/>
    <mergeCell ref="Z93:AB93"/>
    <mergeCell ref="R93:X93"/>
    <mergeCell ref="N93:P93"/>
    <mergeCell ref="F93:L93"/>
    <mergeCell ref="B95:D95"/>
    <mergeCell ref="BB94:BH94"/>
    <mergeCell ref="AX94:AZ94"/>
    <mergeCell ref="AP94:AV94"/>
    <mergeCell ref="AL94:AN94"/>
    <mergeCell ref="AD94:AJ94"/>
    <mergeCell ref="Z94:AB94"/>
    <mergeCell ref="R94:X94"/>
    <mergeCell ref="N94:P94"/>
    <mergeCell ref="F94:L94"/>
    <mergeCell ref="B94:D94"/>
    <mergeCell ref="BB95:BH95"/>
    <mergeCell ref="AX95:AZ95"/>
    <mergeCell ref="AP95:AV95"/>
    <mergeCell ref="AL95:AN95"/>
    <mergeCell ref="AD95:AJ95"/>
    <mergeCell ref="Z95:AB95"/>
    <mergeCell ref="R95:X95"/>
    <mergeCell ref="N95:P95"/>
    <mergeCell ref="F95:L95"/>
    <mergeCell ref="B97:D97"/>
    <mergeCell ref="BB96:BH96"/>
    <mergeCell ref="AX96:AZ96"/>
    <mergeCell ref="AP96:AV96"/>
    <mergeCell ref="AL96:AN96"/>
    <mergeCell ref="AD96:AJ96"/>
    <mergeCell ref="Z96:AB96"/>
    <mergeCell ref="R96:X96"/>
    <mergeCell ref="N96:P96"/>
    <mergeCell ref="F96:L96"/>
    <mergeCell ref="B96:D96"/>
    <mergeCell ref="BB97:BH97"/>
    <mergeCell ref="AX97:AZ97"/>
    <mergeCell ref="AP97:AV97"/>
    <mergeCell ref="AL97:AN97"/>
    <mergeCell ref="AD97:AJ97"/>
    <mergeCell ref="Z97:AB97"/>
    <mergeCell ref="R97:X97"/>
    <mergeCell ref="N97:P97"/>
    <mergeCell ref="F97:L97"/>
    <mergeCell ref="B99:D99"/>
    <mergeCell ref="BB98:BH98"/>
    <mergeCell ref="AX98:AZ98"/>
    <mergeCell ref="AP98:AV98"/>
    <mergeCell ref="AL98:AN98"/>
    <mergeCell ref="AD98:AJ98"/>
    <mergeCell ref="Z98:AB98"/>
    <mergeCell ref="R98:X98"/>
    <mergeCell ref="N98:P98"/>
    <mergeCell ref="F98:L98"/>
    <mergeCell ref="B98:D98"/>
    <mergeCell ref="BB99:BH99"/>
    <mergeCell ref="AX99:AZ99"/>
    <mergeCell ref="AP99:AV99"/>
    <mergeCell ref="AL99:AN99"/>
    <mergeCell ref="AD99:AJ99"/>
    <mergeCell ref="Z99:AB99"/>
    <mergeCell ref="R99:X99"/>
    <mergeCell ref="N99:P99"/>
    <mergeCell ref="F99:L99"/>
    <mergeCell ref="AX102:BH102"/>
    <mergeCell ref="AL102:AV102"/>
    <mergeCell ref="Z102:AJ102"/>
    <mergeCell ref="N102:X102"/>
    <mergeCell ref="B102:L102"/>
    <mergeCell ref="BB100:BH100"/>
    <mergeCell ref="AX100:AZ100"/>
    <mergeCell ref="AP100:AV100"/>
    <mergeCell ref="AL100:AN100"/>
    <mergeCell ref="AD100:AJ100"/>
    <mergeCell ref="Z100:AB100"/>
    <mergeCell ref="R100:X100"/>
    <mergeCell ref="N100:P100"/>
    <mergeCell ref="F100:L100"/>
    <mergeCell ref="B100:D100"/>
    <mergeCell ref="B104:D104"/>
    <mergeCell ref="BB103:BH103"/>
    <mergeCell ref="AX103:AZ103"/>
    <mergeCell ref="AP103:AV103"/>
    <mergeCell ref="AL103:AN103"/>
    <mergeCell ref="AD103:AJ103"/>
    <mergeCell ref="Z103:AB103"/>
    <mergeCell ref="R103:X103"/>
    <mergeCell ref="N103:P103"/>
    <mergeCell ref="F103:L103"/>
    <mergeCell ref="B103:D103"/>
    <mergeCell ref="BB104:BH104"/>
    <mergeCell ref="AX104:AZ104"/>
    <mergeCell ref="AP104:AV104"/>
    <mergeCell ref="AL104:AN104"/>
    <mergeCell ref="AD104:AJ104"/>
    <mergeCell ref="Z104:AB104"/>
    <mergeCell ref="R104:X104"/>
    <mergeCell ref="N104:P104"/>
    <mergeCell ref="F104:L104"/>
    <mergeCell ref="B106:D106"/>
    <mergeCell ref="BB105:BH105"/>
    <mergeCell ref="AX105:AZ105"/>
    <mergeCell ref="AP105:AV105"/>
    <mergeCell ref="AL105:AN105"/>
    <mergeCell ref="AD105:AJ105"/>
    <mergeCell ref="Z105:AB105"/>
    <mergeCell ref="R105:X105"/>
    <mergeCell ref="N105:P105"/>
    <mergeCell ref="F105:L105"/>
    <mergeCell ref="B105:D105"/>
    <mergeCell ref="BB106:BH106"/>
    <mergeCell ref="AX106:AZ106"/>
    <mergeCell ref="AP106:AV106"/>
    <mergeCell ref="AL106:AN106"/>
    <mergeCell ref="AD106:AJ106"/>
    <mergeCell ref="Z106:AB106"/>
    <mergeCell ref="R106:X106"/>
    <mergeCell ref="N106:P106"/>
    <mergeCell ref="F106:L106"/>
    <mergeCell ref="B108:D108"/>
    <mergeCell ref="BB107:BH107"/>
    <mergeCell ref="AX107:AZ107"/>
    <mergeCell ref="AP107:AV107"/>
    <mergeCell ref="AL107:AN107"/>
    <mergeCell ref="AD107:AJ107"/>
    <mergeCell ref="Z107:AB107"/>
    <mergeCell ref="R107:X107"/>
    <mergeCell ref="N107:P107"/>
    <mergeCell ref="F107:L107"/>
    <mergeCell ref="B107:D107"/>
    <mergeCell ref="BB108:BH108"/>
    <mergeCell ref="AX108:AZ108"/>
    <mergeCell ref="AP108:AV108"/>
    <mergeCell ref="AL108:AN108"/>
    <mergeCell ref="AD108:AJ108"/>
    <mergeCell ref="Z108:AB108"/>
    <mergeCell ref="R108:X108"/>
    <mergeCell ref="N108:P108"/>
    <mergeCell ref="F108:L108"/>
    <mergeCell ref="B110:D110"/>
    <mergeCell ref="BB109:BH109"/>
    <mergeCell ref="AX109:AZ109"/>
    <mergeCell ref="AP109:AV109"/>
    <mergeCell ref="AL109:AN109"/>
    <mergeCell ref="AD109:AJ109"/>
    <mergeCell ref="Z109:AB109"/>
    <mergeCell ref="R109:X109"/>
    <mergeCell ref="N109:P109"/>
    <mergeCell ref="F109:L109"/>
    <mergeCell ref="B109:D109"/>
    <mergeCell ref="BB110:BH110"/>
    <mergeCell ref="AX110:AZ110"/>
    <mergeCell ref="AP110:AV110"/>
    <mergeCell ref="AL110:AN110"/>
    <mergeCell ref="AD110:AJ110"/>
    <mergeCell ref="Z110:AB110"/>
    <mergeCell ref="R110:X110"/>
    <mergeCell ref="N110:P110"/>
    <mergeCell ref="F110:L110"/>
    <mergeCell ref="B112:D112"/>
    <mergeCell ref="BB111:BH111"/>
    <mergeCell ref="AX111:AZ111"/>
    <mergeCell ref="AP111:AV111"/>
    <mergeCell ref="AL111:AN111"/>
    <mergeCell ref="AD111:AJ111"/>
    <mergeCell ref="Z111:AB111"/>
    <mergeCell ref="R111:X111"/>
    <mergeCell ref="N111:P111"/>
    <mergeCell ref="F111:L111"/>
    <mergeCell ref="B111:D111"/>
    <mergeCell ref="BB112:BH112"/>
    <mergeCell ref="AX112:AZ112"/>
    <mergeCell ref="AP112:AV112"/>
    <mergeCell ref="AL112:AN112"/>
    <mergeCell ref="AD112:AJ112"/>
    <mergeCell ref="Z112:AB112"/>
    <mergeCell ref="R112:X112"/>
    <mergeCell ref="N112:P112"/>
    <mergeCell ref="F112:L112"/>
    <mergeCell ref="Z120:AB120"/>
    <mergeCell ref="H120:O120"/>
    <mergeCell ref="B114:D114"/>
    <mergeCell ref="BB113:BH113"/>
    <mergeCell ref="AX113:AZ113"/>
    <mergeCell ref="AP113:AV113"/>
    <mergeCell ref="AL113:AN113"/>
    <mergeCell ref="AD113:AJ113"/>
    <mergeCell ref="Z113:AB113"/>
    <mergeCell ref="R113:X113"/>
    <mergeCell ref="N113:P113"/>
    <mergeCell ref="F113:L113"/>
    <mergeCell ref="B113:D113"/>
    <mergeCell ref="BB114:BH114"/>
    <mergeCell ref="AX114:AZ114"/>
    <mergeCell ref="AP114:AV114"/>
    <mergeCell ref="AL114:AN114"/>
    <mergeCell ref="AD114:AJ114"/>
    <mergeCell ref="Z114:AB114"/>
    <mergeCell ref="R114:X114"/>
    <mergeCell ref="N114:P114"/>
    <mergeCell ref="F114:L114"/>
    <mergeCell ref="H121:O121"/>
    <mergeCell ref="B121:F121"/>
    <mergeCell ref="B118:F118"/>
    <mergeCell ref="AX117:BH117"/>
    <mergeCell ref="AL117:AV117"/>
    <mergeCell ref="Z117:AJ117"/>
    <mergeCell ref="P117:X117"/>
    <mergeCell ref="B117:O117"/>
    <mergeCell ref="BB115:BH115"/>
    <mergeCell ref="AX115:AZ115"/>
    <mergeCell ref="AP115:AV115"/>
    <mergeCell ref="AL115:AN115"/>
    <mergeCell ref="AD115:AJ115"/>
    <mergeCell ref="Z115:AB115"/>
    <mergeCell ref="R115:X115"/>
    <mergeCell ref="N115:P115"/>
    <mergeCell ref="F115:L115"/>
    <mergeCell ref="B115:D115"/>
    <mergeCell ref="BB118:BH118"/>
    <mergeCell ref="AX118:AZ118"/>
    <mergeCell ref="AP118:AV118"/>
    <mergeCell ref="AL118:AN118"/>
    <mergeCell ref="AD118:AJ118"/>
    <mergeCell ref="Z118:AB118"/>
    <mergeCell ref="U118:X120"/>
    <mergeCell ref="P118:T120"/>
    <mergeCell ref="H118:O118"/>
    <mergeCell ref="BB120:BH120"/>
    <mergeCell ref="AX120:AZ120"/>
    <mergeCell ref="AP120:AV120"/>
    <mergeCell ref="AL120:AN120"/>
    <mergeCell ref="AD120:AJ120"/>
    <mergeCell ref="B126:F126"/>
    <mergeCell ref="BB125:BH125"/>
    <mergeCell ref="AX125:AZ125"/>
    <mergeCell ref="AP125:AV125"/>
    <mergeCell ref="AL125:AN125"/>
    <mergeCell ref="AD125:AJ125"/>
    <mergeCell ref="Z125:AB125"/>
    <mergeCell ref="B120:F120"/>
    <mergeCell ref="BB119:BH119"/>
    <mergeCell ref="AX119:AZ119"/>
    <mergeCell ref="AP119:AV119"/>
    <mergeCell ref="AL119:AN119"/>
    <mergeCell ref="AD119:AJ119"/>
    <mergeCell ref="Z119:AB119"/>
    <mergeCell ref="H119:O119"/>
    <mergeCell ref="B119:F119"/>
    <mergeCell ref="BB122:BH122"/>
    <mergeCell ref="AX122:AZ122"/>
    <mergeCell ref="AP122:AV122"/>
    <mergeCell ref="AL122:AN122"/>
    <mergeCell ref="AD122:AJ122"/>
    <mergeCell ref="Z122:AB122"/>
    <mergeCell ref="H122:O122"/>
    <mergeCell ref="B122:F122"/>
    <mergeCell ref="BB121:BH121"/>
    <mergeCell ref="AX121:AZ121"/>
    <mergeCell ref="AP121:AV121"/>
    <mergeCell ref="AL121:AN121"/>
    <mergeCell ref="AD121:AJ121"/>
    <mergeCell ref="Z121:AB121"/>
    <mergeCell ref="U121:X123"/>
    <mergeCell ref="P121:T123"/>
    <mergeCell ref="BB130:BH130"/>
    <mergeCell ref="AX130:AZ130"/>
    <mergeCell ref="AP130:AV130"/>
    <mergeCell ref="AL130:AN130"/>
    <mergeCell ref="AD130:AJ130"/>
    <mergeCell ref="Z130:AB130"/>
    <mergeCell ref="BB129:BH129"/>
    <mergeCell ref="AX129:AZ129"/>
    <mergeCell ref="AP129:AV129"/>
    <mergeCell ref="AL129:AN129"/>
    <mergeCell ref="AD129:AJ129"/>
    <mergeCell ref="Z129:AB129"/>
    <mergeCell ref="B124:F124"/>
    <mergeCell ref="BB123:BH123"/>
    <mergeCell ref="AX123:AZ123"/>
    <mergeCell ref="AP123:AV123"/>
    <mergeCell ref="AL123:AN123"/>
    <mergeCell ref="AD123:AJ123"/>
    <mergeCell ref="Z123:AB123"/>
    <mergeCell ref="H123:O123"/>
    <mergeCell ref="B123:F123"/>
    <mergeCell ref="BB124:BH124"/>
    <mergeCell ref="AX124:AZ124"/>
    <mergeCell ref="AP124:AV124"/>
    <mergeCell ref="AL124:AN124"/>
    <mergeCell ref="AD124:AJ124"/>
    <mergeCell ref="Z124:AB124"/>
    <mergeCell ref="U124:X126"/>
    <mergeCell ref="P124:T126"/>
    <mergeCell ref="H124:O124"/>
    <mergeCell ref="BB126:BH126"/>
    <mergeCell ref="AX126:AZ126"/>
    <mergeCell ref="N6:X6"/>
    <mergeCell ref="N7:P7"/>
    <mergeCell ref="R7:X7"/>
    <mergeCell ref="N8:P8"/>
    <mergeCell ref="R8:X8"/>
    <mergeCell ref="N9:P9"/>
    <mergeCell ref="R9:X9"/>
    <mergeCell ref="Z11:AB11"/>
    <mergeCell ref="AD11:AJ11"/>
    <mergeCell ref="Z12:AB12"/>
    <mergeCell ref="AD12:AJ12"/>
    <mergeCell ref="AP10:AV10"/>
    <mergeCell ref="AL11:AN11"/>
    <mergeCell ref="H125:O125"/>
    <mergeCell ref="B125:F125"/>
    <mergeCell ref="BB128:BH128"/>
    <mergeCell ref="AX128:AZ128"/>
    <mergeCell ref="AP128:AV128"/>
    <mergeCell ref="AL128:AN128"/>
    <mergeCell ref="AD128:AJ128"/>
    <mergeCell ref="Z128:AB128"/>
    <mergeCell ref="BB127:BH127"/>
    <mergeCell ref="AX127:AZ127"/>
    <mergeCell ref="AP127:AV127"/>
    <mergeCell ref="AL127:AN127"/>
    <mergeCell ref="AD127:AJ127"/>
    <mergeCell ref="Z127:AB127"/>
    <mergeCell ref="AP126:AV126"/>
    <mergeCell ref="AL126:AN126"/>
    <mergeCell ref="AD126:AJ126"/>
    <mergeCell ref="Z126:AB126"/>
    <mergeCell ref="H126:O126"/>
    <mergeCell ref="FC1:FO1"/>
    <mergeCell ref="FP1:GB1"/>
    <mergeCell ref="GC1:GO1"/>
    <mergeCell ref="GP1:HB1"/>
    <mergeCell ref="HC1:HO1"/>
    <mergeCell ref="HP1:IB1"/>
    <mergeCell ref="CC1:CO1"/>
    <mergeCell ref="CP1:DB1"/>
    <mergeCell ref="DC1:DO1"/>
    <mergeCell ref="DP1:EB1"/>
    <mergeCell ref="EC1:EO1"/>
    <mergeCell ref="EP1:FB1"/>
    <mergeCell ref="C1:O1"/>
    <mergeCell ref="P1:AB1"/>
    <mergeCell ref="AC1:AO1"/>
    <mergeCell ref="AP1:BB1"/>
    <mergeCell ref="BC1:BO1"/>
    <mergeCell ref="BP1:CB1"/>
    <mergeCell ref="F17:L17"/>
    <mergeCell ref="F18:L18"/>
    <mergeCell ref="F19:L19"/>
    <mergeCell ref="B6:L6"/>
    <mergeCell ref="B19:D19"/>
    <mergeCell ref="F7:L7"/>
    <mergeCell ref="F8:L8"/>
    <mergeCell ref="F9:L9"/>
    <mergeCell ref="F10:L10"/>
    <mergeCell ref="F11:L11"/>
    <mergeCell ref="F12:L12"/>
    <mergeCell ref="F13:L13"/>
    <mergeCell ref="F14:L14"/>
    <mergeCell ref="B13:D13"/>
    <mergeCell ref="B14:D14"/>
    <mergeCell ref="B15:D15"/>
    <mergeCell ref="B16:D16"/>
    <mergeCell ref="B17:D17"/>
    <mergeCell ref="B18:D18"/>
    <mergeCell ref="B7:D7"/>
    <mergeCell ref="B8:D8"/>
    <mergeCell ref="B9:D9"/>
    <mergeCell ref="B10:D10"/>
    <mergeCell ref="B11:D11"/>
    <mergeCell ref="F15:L15"/>
    <mergeCell ref="F16:L16"/>
    <mergeCell ref="B12:D12"/>
    <mergeCell ref="R18:X18"/>
    <mergeCell ref="N19:P19"/>
    <mergeCell ref="R19:X19"/>
    <mergeCell ref="R10:X10"/>
    <mergeCell ref="R11:X11"/>
    <mergeCell ref="R12:X12"/>
    <mergeCell ref="R13:X13"/>
    <mergeCell ref="R14:X14"/>
    <mergeCell ref="R15:X15"/>
    <mergeCell ref="R16:X16"/>
    <mergeCell ref="R17:X17"/>
    <mergeCell ref="N16:P16"/>
    <mergeCell ref="N17:P17"/>
    <mergeCell ref="N18:P18"/>
    <mergeCell ref="N13:P13"/>
    <mergeCell ref="N14:P14"/>
    <mergeCell ref="N15:P15"/>
    <mergeCell ref="N10:P10"/>
    <mergeCell ref="N11:P11"/>
    <mergeCell ref="N12:P12"/>
    <mergeCell ref="B21:L21"/>
    <mergeCell ref="N21:X21"/>
    <mergeCell ref="B22:D22"/>
    <mergeCell ref="F22:L22"/>
    <mergeCell ref="N22:P22"/>
    <mergeCell ref="R22:X22"/>
    <mergeCell ref="B23:D23"/>
    <mergeCell ref="F23:L23"/>
    <mergeCell ref="N23:P23"/>
    <mergeCell ref="B26:D26"/>
    <mergeCell ref="F26:L26"/>
    <mergeCell ref="N26:P26"/>
    <mergeCell ref="R26:X26"/>
    <mergeCell ref="B27:D27"/>
    <mergeCell ref="F27:L27"/>
    <mergeCell ref="N27:P27"/>
    <mergeCell ref="R27:X27"/>
    <mergeCell ref="R23:X23"/>
    <mergeCell ref="B24:D24"/>
    <mergeCell ref="F24:L24"/>
    <mergeCell ref="N24:P24"/>
    <mergeCell ref="R24:X24"/>
    <mergeCell ref="B25:D25"/>
    <mergeCell ref="F25:L25"/>
    <mergeCell ref="N25:P25"/>
    <mergeCell ref="R25:X25"/>
    <mergeCell ref="B30:D30"/>
    <mergeCell ref="F30:L30"/>
    <mergeCell ref="N30:P30"/>
    <mergeCell ref="R30:X30"/>
    <mergeCell ref="B31:D31"/>
    <mergeCell ref="F31:L31"/>
    <mergeCell ref="N31:P31"/>
    <mergeCell ref="R31:X31"/>
    <mergeCell ref="B28:D28"/>
    <mergeCell ref="F28:L28"/>
    <mergeCell ref="N28:P28"/>
    <mergeCell ref="R28:X28"/>
    <mergeCell ref="B29:D29"/>
    <mergeCell ref="F29:L29"/>
    <mergeCell ref="N29:P29"/>
    <mergeCell ref="R29:X29"/>
    <mergeCell ref="B34:D34"/>
    <mergeCell ref="F34:L34"/>
    <mergeCell ref="N34:P34"/>
    <mergeCell ref="R34:X34"/>
    <mergeCell ref="B36:L36"/>
    <mergeCell ref="N36:X36"/>
    <mergeCell ref="B32:D32"/>
    <mergeCell ref="F32:L32"/>
    <mergeCell ref="N32:P32"/>
    <mergeCell ref="R32:X32"/>
    <mergeCell ref="B33:D33"/>
    <mergeCell ref="F33:L33"/>
    <mergeCell ref="N33:P33"/>
    <mergeCell ref="R33:X33"/>
    <mergeCell ref="R37:X37"/>
    <mergeCell ref="B38:D38"/>
    <mergeCell ref="F38:L38"/>
    <mergeCell ref="N38:P38"/>
    <mergeCell ref="R38:X38"/>
    <mergeCell ref="B39:D39"/>
    <mergeCell ref="F39:L39"/>
    <mergeCell ref="N39:P39"/>
    <mergeCell ref="R39:X39"/>
    <mergeCell ref="F37:L37"/>
    <mergeCell ref="N37:P37"/>
    <mergeCell ref="B37:D37"/>
    <mergeCell ref="N46:P46"/>
    <mergeCell ref="R46:X46"/>
    <mergeCell ref="N43:P43"/>
    <mergeCell ref="R43:X43"/>
    <mergeCell ref="B44:D44"/>
    <mergeCell ref="F44:L44"/>
    <mergeCell ref="N44:P44"/>
    <mergeCell ref="R44:X44"/>
    <mergeCell ref="R40:X40"/>
    <mergeCell ref="B41:D41"/>
    <mergeCell ref="F41:L41"/>
    <mergeCell ref="N41:P41"/>
    <mergeCell ref="R41:X41"/>
    <mergeCell ref="B42:D42"/>
    <mergeCell ref="F42:L42"/>
    <mergeCell ref="N42:P42"/>
    <mergeCell ref="R42:X42"/>
    <mergeCell ref="F40:L40"/>
    <mergeCell ref="N40:P40"/>
    <mergeCell ref="B40:D40"/>
    <mergeCell ref="B43:D43"/>
    <mergeCell ref="F43:L43"/>
    <mergeCell ref="B49:D49"/>
    <mergeCell ref="F49:L49"/>
    <mergeCell ref="N49:P49"/>
    <mergeCell ref="R49:X49"/>
    <mergeCell ref="Z6:AJ6"/>
    <mergeCell ref="Z7:AB7"/>
    <mergeCell ref="AD7:AJ7"/>
    <mergeCell ref="Z8:AB8"/>
    <mergeCell ref="AD8:AJ8"/>
    <mergeCell ref="Z9:AB9"/>
    <mergeCell ref="B47:D47"/>
    <mergeCell ref="F47:L47"/>
    <mergeCell ref="N47:P47"/>
    <mergeCell ref="R47:X47"/>
    <mergeCell ref="B48:D48"/>
    <mergeCell ref="F48:L48"/>
    <mergeCell ref="N48:P48"/>
    <mergeCell ref="R48:X48"/>
    <mergeCell ref="B45:D45"/>
    <mergeCell ref="F45:L45"/>
    <mergeCell ref="N45:P45"/>
    <mergeCell ref="R45:X45"/>
    <mergeCell ref="B46:D46"/>
    <mergeCell ref="F46:L46"/>
    <mergeCell ref="AD13:AJ13"/>
    <mergeCell ref="Z14:AB14"/>
    <mergeCell ref="AD14:AJ14"/>
    <mergeCell ref="Z15:AB15"/>
    <mergeCell ref="AD15:AJ15"/>
    <mergeCell ref="AD9:AJ9"/>
    <mergeCell ref="Z10:AB10"/>
    <mergeCell ref="AD10:AJ10"/>
    <mergeCell ref="AP11:AV11"/>
    <mergeCell ref="AL12:AN12"/>
    <mergeCell ref="AP12:AV12"/>
    <mergeCell ref="AL13:AN13"/>
    <mergeCell ref="AP13:AV13"/>
    <mergeCell ref="AL6:AV6"/>
    <mergeCell ref="AL7:AN7"/>
    <mergeCell ref="AP7:AV7"/>
    <mergeCell ref="AL8:AN8"/>
    <mergeCell ref="AP8:AV8"/>
    <mergeCell ref="AL9:AN9"/>
    <mergeCell ref="AP9:AV9"/>
    <mergeCell ref="AL10:AN10"/>
    <mergeCell ref="AX10:AZ10"/>
    <mergeCell ref="BB10:BH10"/>
    <mergeCell ref="AX11:AZ11"/>
    <mergeCell ref="BB11:BH11"/>
    <mergeCell ref="AX12:AZ12"/>
    <mergeCell ref="BB12:BH12"/>
    <mergeCell ref="AX6:BH6"/>
    <mergeCell ref="AX7:AZ7"/>
    <mergeCell ref="BB7:BH7"/>
    <mergeCell ref="AX8:AZ8"/>
    <mergeCell ref="BB8:BH8"/>
    <mergeCell ref="AX9:AZ9"/>
    <mergeCell ref="BB9:BH9"/>
    <mergeCell ref="Z18:AB18"/>
    <mergeCell ref="AD18:AJ18"/>
    <mergeCell ref="AL22:AN22"/>
    <mergeCell ref="AP22:AV22"/>
    <mergeCell ref="AL23:AN23"/>
    <mergeCell ref="AX13:AZ13"/>
    <mergeCell ref="BB13:BH13"/>
    <mergeCell ref="AX14:AZ14"/>
    <mergeCell ref="BB14:BH14"/>
    <mergeCell ref="AX15:AZ15"/>
    <mergeCell ref="BB15:BH15"/>
    <mergeCell ref="AL17:AN17"/>
    <mergeCell ref="AP17:AV17"/>
    <mergeCell ref="AL14:AN14"/>
    <mergeCell ref="AP14:AV14"/>
    <mergeCell ref="AL15:AN15"/>
    <mergeCell ref="AP15:AV15"/>
    <mergeCell ref="AL16:AN16"/>
    <mergeCell ref="AP16:AV16"/>
    <mergeCell ref="Z16:AB16"/>
    <mergeCell ref="AD16:AJ16"/>
    <mergeCell ref="Z17:AB17"/>
    <mergeCell ref="AD17:AJ17"/>
    <mergeCell ref="Z13:AB13"/>
    <mergeCell ref="AX16:AZ16"/>
    <mergeCell ref="BB16:BH16"/>
    <mergeCell ref="AX17:AZ17"/>
    <mergeCell ref="BB17:BH17"/>
    <mergeCell ref="AX18:AZ18"/>
    <mergeCell ref="BB18:BH18"/>
    <mergeCell ref="AL18:AN18"/>
    <mergeCell ref="AP18:AV18"/>
    <mergeCell ref="AL19:AN19"/>
    <mergeCell ref="AP19:AV19"/>
    <mergeCell ref="AP29:AV29"/>
    <mergeCell ref="AL30:AN30"/>
    <mergeCell ref="AX19:AZ19"/>
    <mergeCell ref="BB19:BH19"/>
    <mergeCell ref="Z21:AJ21"/>
    <mergeCell ref="Z22:AB22"/>
    <mergeCell ref="AD22:AJ22"/>
    <mergeCell ref="Z23:AB23"/>
    <mergeCell ref="AD23:AJ23"/>
    <mergeCell ref="Z19:AB19"/>
    <mergeCell ref="AD19:AJ19"/>
    <mergeCell ref="AX28:AZ28"/>
    <mergeCell ref="BB28:BH28"/>
    <mergeCell ref="AL21:AV21"/>
    <mergeCell ref="AP23:AV23"/>
    <mergeCell ref="AL24:AN24"/>
    <mergeCell ref="Z30:AB30"/>
    <mergeCell ref="AD30:AJ30"/>
    <mergeCell ref="AL28:AN28"/>
    <mergeCell ref="AP28:AV28"/>
    <mergeCell ref="AL29:AN29"/>
    <mergeCell ref="AX21:BH21"/>
    <mergeCell ref="AX22:AZ22"/>
    <mergeCell ref="BB22:BH22"/>
    <mergeCell ref="AD27:AJ27"/>
    <mergeCell ref="Z28:AB28"/>
    <mergeCell ref="AD28:AJ28"/>
    <mergeCell ref="Z29:AB29"/>
    <mergeCell ref="AD29:AJ29"/>
    <mergeCell ref="Z24:AB24"/>
    <mergeCell ref="AD24:AJ24"/>
    <mergeCell ref="Z25:AB25"/>
    <mergeCell ref="AD25:AJ25"/>
    <mergeCell ref="Z26:AB26"/>
    <mergeCell ref="AD26:AJ26"/>
    <mergeCell ref="AX23:AZ23"/>
    <mergeCell ref="BB23:BH23"/>
    <mergeCell ref="AX24:AZ24"/>
    <mergeCell ref="BB24:BH24"/>
    <mergeCell ref="AX25:AZ25"/>
    <mergeCell ref="Z33:AB33"/>
    <mergeCell ref="AD33:AJ33"/>
    <mergeCell ref="AP33:AV33"/>
    <mergeCell ref="AP30:AV30"/>
    <mergeCell ref="AP24:AV24"/>
    <mergeCell ref="AL25:AN25"/>
    <mergeCell ref="AP25:AV25"/>
    <mergeCell ref="AL26:AN26"/>
    <mergeCell ref="AP26:AV26"/>
    <mergeCell ref="AL27:AN27"/>
    <mergeCell ref="AP27:AV27"/>
    <mergeCell ref="BB25:BH25"/>
    <mergeCell ref="AX26:AZ26"/>
    <mergeCell ref="BB26:BH26"/>
    <mergeCell ref="AX27:AZ27"/>
    <mergeCell ref="BB27:BH27"/>
    <mergeCell ref="Z31:AB31"/>
    <mergeCell ref="AD31:AJ31"/>
    <mergeCell ref="Z27:AB27"/>
    <mergeCell ref="Z39:AB39"/>
    <mergeCell ref="AD39:AJ39"/>
    <mergeCell ref="Z34:AB34"/>
    <mergeCell ref="AD34:AJ34"/>
    <mergeCell ref="Z32:AB32"/>
    <mergeCell ref="AD32:AJ32"/>
    <mergeCell ref="AL36:AV36"/>
    <mergeCell ref="AX29:AZ29"/>
    <mergeCell ref="BB29:BH29"/>
    <mergeCell ref="AX30:AZ30"/>
    <mergeCell ref="BB30:BH30"/>
    <mergeCell ref="AX31:AZ31"/>
    <mergeCell ref="BB31:BH31"/>
    <mergeCell ref="AL31:AN31"/>
    <mergeCell ref="AP31:AV31"/>
    <mergeCell ref="AX32:AZ32"/>
    <mergeCell ref="BB32:BH32"/>
    <mergeCell ref="AX33:AZ33"/>
    <mergeCell ref="BB33:BH33"/>
    <mergeCell ref="AX34:AZ34"/>
    <mergeCell ref="BB34:BH34"/>
    <mergeCell ref="AL34:AN34"/>
    <mergeCell ref="AP34:AV34"/>
    <mergeCell ref="AL32:AN32"/>
    <mergeCell ref="AP32:AV32"/>
    <mergeCell ref="AL33:AN33"/>
    <mergeCell ref="Z36:AJ36"/>
    <mergeCell ref="Z46:AB46"/>
    <mergeCell ref="AD46:AJ46"/>
    <mergeCell ref="Z43:AB43"/>
    <mergeCell ref="AD43:AJ43"/>
    <mergeCell ref="Z44:AB44"/>
    <mergeCell ref="AD44:AJ44"/>
    <mergeCell ref="Z45:AB45"/>
    <mergeCell ref="AD45:AJ45"/>
    <mergeCell ref="Z40:AB40"/>
    <mergeCell ref="AD40:AJ40"/>
    <mergeCell ref="Z41:AB41"/>
    <mergeCell ref="AD41:AJ41"/>
    <mergeCell ref="Z42:AB42"/>
    <mergeCell ref="AD42:AJ42"/>
    <mergeCell ref="Z37:AB37"/>
    <mergeCell ref="AP40:AV40"/>
    <mergeCell ref="AL41:AN41"/>
    <mergeCell ref="AP41:AV41"/>
    <mergeCell ref="AL42:AN42"/>
    <mergeCell ref="AP42:AV42"/>
    <mergeCell ref="AL43:AN43"/>
    <mergeCell ref="AP43:AV43"/>
    <mergeCell ref="AL37:AN37"/>
    <mergeCell ref="AP37:AV37"/>
    <mergeCell ref="AL38:AN38"/>
    <mergeCell ref="AP38:AV38"/>
    <mergeCell ref="AL39:AN39"/>
    <mergeCell ref="AP39:AV39"/>
    <mergeCell ref="AL40:AN40"/>
    <mergeCell ref="AD37:AJ37"/>
    <mergeCell ref="Z38:AB38"/>
    <mergeCell ref="AD38:AJ38"/>
    <mergeCell ref="BB40:BH40"/>
    <mergeCell ref="AX41:AZ41"/>
    <mergeCell ref="BB41:BH41"/>
    <mergeCell ref="AX42:AZ42"/>
    <mergeCell ref="BB42:BH42"/>
    <mergeCell ref="AL44:AN44"/>
    <mergeCell ref="AP44:AV44"/>
    <mergeCell ref="AL45:AN45"/>
    <mergeCell ref="AX36:BH36"/>
    <mergeCell ref="AX37:AZ37"/>
    <mergeCell ref="BB37:BH37"/>
    <mergeCell ref="AX38:AZ38"/>
    <mergeCell ref="BB38:BH38"/>
    <mergeCell ref="AX39:AZ39"/>
    <mergeCell ref="BB39:BH39"/>
    <mergeCell ref="AX46:AZ46"/>
    <mergeCell ref="BB46:BH46"/>
    <mergeCell ref="AP45:AV45"/>
    <mergeCell ref="AL46:AN46"/>
    <mergeCell ref="AP46:AV46"/>
    <mergeCell ref="AX40:AZ40"/>
    <mergeCell ref="BB47:BH47"/>
    <mergeCell ref="AX48:AZ48"/>
    <mergeCell ref="BB48:BH48"/>
    <mergeCell ref="AX43:AZ43"/>
    <mergeCell ref="BB43:BH43"/>
    <mergeCell ref="AX44:AZ44"/>
    <mergeCell ref="BB44:BH44"/>
    <mergeCell ref="AX45:AZ45"/>
    <mergeCell ref="BB45:BH45"/>
    <mergeCell ref="AX49:AZ49"/>
    <mergeCell ref="BB49:BH49"/>
    <mergeCell ref="Z51:AJ51"/>
    <mergeCell ref="AL51:AV51"/>
    <mergeCell ref="AX51:BH51"/>
    <mergeCell ref="Z52:AB52"/>
    <mergeCell ref="AD52:AJ52"/>
    <mergeCell ref="AL52:AN52"/>
    <mergeCell ref="AP52:AV52"/>
    <mergeCell ref="AX52:AZ52"/>
    <mergeCell ref="Z49:AB49"/>
    <mergeCell ref="AD49:AJ49"/>
    <mergeCell ref="Z47:AB47"/>
    <mergeCell ref="AD47:AJ47"/>
    <mergeCell ref="Z48:AB48"/>
    <mergeCell ref="AD48:AJ48"/>
    <mergeCell ref="AL47:AN47"/>
    <mergeCell ref="AP47:AV47"/>
    <mergeCell ref="AL48:AN48"/>
    <mergeCell ref="AP48:AV48"/>
    <mergeCell ref="AL49:AN49"/>
    <mergeCell ref="AP49:AV49"/>
    <mergeCell ref="AX47:AZ47"/>
    <mergeCell ref="Z54:AB54"/>
    <mergeCell ref="AD54:AJ54"/>
    <mergeCell ref="AL54:AN54"/>
    <mergeCell ref="AP54:AV54"/>
    <mergeCell ref="AX54:AZ54"/>
    <mergeCell ref="BB54:BH54"/>
    <mergeCell ref="BB52:BH52"/>
    <mergeCell ref="Z53:AB53"/>
    <mergeCell ref="AD53:AJ53"/>
    <mergeCell ref="AL53:AN53"/>
    <mergeCell ref="AP53:AV53"/>
    <mergeCell ref="AX53:AZ53"/>
    <mergeCell ref="BB53:BH53"/>
    <mergeCell ref="Z56:AB56"/>
    <mergeCell ref="AD56:AJ56"/>
    <mergeCell ref="AL56:AN56"/>
    <mergeCell ref="AP56:AV56"/>
    <mergeCell ref="AX56:AZ56"/>
    <mergeCell ref="BB56:BH56"/>
    <mergeCell ref="Z55:AB55"/>
    <mergeCell ref="AD55:AJ55"/>
    <mergeCell ref="AL55:AN55"/>
    <mergeCell ref="AP55:AV55"/>
    <mergeCell ref="AX55:AZ55"/>
    <mergeCell ref="BB55:BH55"/>
    <mergeCell ref="Z61:AB61"/>
    <mergeCell ref="AD61:AJ61"/>
    <mergeCell ref="AL61:AN61"/>
    <mergeCell ref="AP61:AV61"/>
    <mergeCell ref="H58:O58"/>
    <mergeCell ref="H59:O59"/>
    <mergeCell ref="Z58:AB58"/>
    <mergeCell ref="AD58:AJ58"/>
    <mergeCell ref="AL58:AN58"/>
    <mergeCell ref="AP58:AV58"/>
    <mergeCell ref="AX58:AZ58"/>
    <mergeCell ref="BB58:BH58"/>
    <mergeCell ref="Z57:AB57"/>
    <mergeCell ref="AD57:AJ57"/>
    <mergeCell ref="AL57:AN57"/>
    <mergeCell ref="AP57:AV57"/>
    <mergeCell ref="AX57:AZ57"/>
    <mergeCell ref="BB57:BH57"/>
    <mergeCell ref="AX61:AZ61"/>
    <mergeCell ref="BB61:BH61"/>
    <mergeCell ref="Z60:AB60"/>
    <mergeCell ref="AD60:AJ60"/>
    <mergeCell ref="AL60:AN60"/>
    <mergeCell ref="AP60:AV60"/>
    <mergeCell ref="AX60:AZ60"/>
    <mergeCell ref="BB60:BH60"/>
    <mergeCell ref="Z59:AB59"/>
    <mergeCell ref="AD59:AJ59"/>
    <mergeCell ref="AL59:AN59"/>
    <mergeCell ref="AP59:AV59"/>
    <mergeCell ref="AX59:AZ59"/>
    <mergeCell ref="BB59:BH59"/>
    <mergeCell ref="Z64:AB64"/>
    <mergeCell ref="AD64:AJ64"/>
    <mergeCell ref="AL64:AN64"/>
    <mergeCell ref="AP64:AV64"/>
    <mergeCell ref="AX64:AZ64"/>
    <mergeCell ref="BB64:BH64"/>
    <mergeCell ref="Z63:AB63"/>
    <mergeCell ref="AD63:AJ63"/>
    <mergeCell ref="AL63:AN63"/>
    <mergeCell ref="AP63:AV63"/>
    <mergeCell ref="AX63:AZ63"/>
    <mergeCell ref="BB63:BH63"/>
    <mergeCell ref="Z62:AB62"/>
    <mergeCell ref="AD62:AJ62"/>
    <mergeCell ref="AL62:AN62"/>
    <mergeCell ref="AP62:AV62"/>
    <mergeCell ref="AX62:AZ62"/>
    <mergeCell ref="BB62:BH62"/>
    <mergeCell ref="B51:O51"/>
    <mergeCell ref="P51:X51"/>
    <mergeCell ref="H52:O52"/>
    <mergeCell ref="B57:F57"/>
    <mergeCell ref="B58:F58"/>
    <mergeCell ref="B59:F59"/>
    <mergeCell ref="B52:F52"/>
    <mergeCell ref="B53:F53"/>
    <mergeCell ref="B54:F54"/>
    <mergeCell ref="B55:F55"/>
    <mergeCell ref="B56:F56"/>
    <mergeCell ref="H53:O53"/>
    <mergeCell ref="H54:O54"/>
    <mergeCell ref="H55:O55"/>
    <mergeCell ref="H56:O56"/>
    <mergeCell ref="U52:X54"/>
    <mergeCell ref="U55:X57"/>
    <mergeCell ref="U58:X60"/>
    <mergeCell ref="B60:F60"/>
    <mergeCell ref="H60:O60"/>
    <mergeCell ref="P58:T60"/>
    <mergeCell ref="P55:T57"/>
    <mergeCell ref="P52:T54"/>
    <mergeCell ref="H57:O57"/>
  </mergeCells>
  <conditionalFormatting sqref="Z7:BH64 B7:X4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73:BH130 B73:X1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3"/>
  <sheetViews>
    <sheetView workbookViewId="0">
      <selection activeCell="BA1" sqref="A1:BM1"/>
    </sheetView>
  </sheetViews>
  <sheetFormatPr defaultRowHeight="15" x14ac:dyDescent="0.25"/>
  <cols>
    <col min="1" max="65" width="2" bestFit="1" customWidth="1"/>
    <col min="66" max="66" width="2.85546875" bestFit="1" customWidth="1"/>
    <col min="67" max="67" width="4.85546875" bestFit="1" customWidth="1"/>
    <col min="68" max="68" width="3.42578125" bestFit="1" customWidth="1"/>
    <col min="69" max="69" width="3.140625" bestFit="1" customWidth="1"/>
    <col min="70" max="70" width="4.7109375" bestFit="1" customWidth="1"/>
    <col min="71" max="71" width="3.28515625" bestFit="1" customWidth="1"/>
    <col min="72" max="72" width="3.42578125" bestFit="1" customWidth="1"/>
    <col min="73" max="73" width="3.28515625" bestFit="1" customWidth="1"/>
    <col min="74" max="74" width="5.5703125" bestFit="1" customWidth="1"/>
    <col min="75" max="75" width="5.85546875" bestFit="1" customWidth="1"/>
    <col min="76" max="76" width="12" bestFit="1" customWidth="1"/>
  </cols>
  <sheetData>
    <row r="1" spans="1:78" x14ac:dyDescent="0.25">
      <c r="A1" s="68" t="s">
        <v>230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 t="s">
        <v>231</v>
      </c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 t="s">
        <v>232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 t="s">
        <v>233</v>
      </c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 t="s">
        <v>234</v>
      </c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t="s">
        <v>23</v>
      </c>
      <c r="BO1" t="s">
        <v>18</v>
      </c>
      <c r="BP1" t="s">
        <v>19</v>
      </c>
      <c r="BQ1" t="s">
        <v>20</v>
      </c>
      <c r="BR1" t="s">
        <v>21</v>
      </c>
      <c r="BS1" t="s">
        <v>22</v>
      </c>
      <c r="BT1" t="s">
        <v>24</v>
      </c>
      <c r="BU1" t="s">
        <v>25</v>
      </c>
      <c r="BV1" t="s">
        <v>26</v>
      </c>
      <c r="BW1" t="s">
        <v>27</v>
      </c>
      <c r="BX1" t="s">
        <v>28</v>
      </c>
      <c r="BY1" t="s">
        <v>223</v>
      </c>
      <c r="BZ1" t="s">
        <v>235</v>
      </c>
    </row>
    <row r="2" spans="1:78" x14ac:dyDescent="0.25">
      <c r="A2" s="56">
        <v>3</v>
      </c>
      <c r="B2" s="56">
        <v>1</v>
      </c>
      <c r="C2" s="56">
        <v>3</v>
      </c>
      <c r="D2" s="56">
        <v>1</v>
      </c>
      <c r="E2" s="56">
        <v>3</v>
      </c>
      <c r="F2" s="56">
        <v>1</v>
      </c>
      <c r="G2" s="56">
        <v>4</v>
      </c>
      <c r="H2" s="56">
        <v>4</v>
      </c>
      <c r="I2" s="56">
        <v>4</v>
      </c>
      <c r="J2" s="56">
        <v>1</v>
      </c>
      <c r="K2" s="56">
        <v>0</v>
      </c>
      <c r="L2" s="56">
        <v>0</v>
      </c>
      <c r="M2" s="56">
        <v>0</v>
      </c>
      <c r="N2" s="56">
        <v>3</v>
      </c>
      <c r="O2" s="56">
        <v>1</v>
      </c>
      <c r="P2" s="56">
        <v>3</v>
      </c>
      <c r="Q2" s="56">
        <v>1</v>
      </c>
      <c r="R2" s="56">
        <v>3</v>
      </c>
      <c r="S2" s="56">
        <v>1</v>
      </c>
      <c r="T2" s="56">
        <v>4</v>
      </c>
      <c r="U2" s="56">
        <v>4</v>
      </c>
      <c r="V2" s="56">
        <v>4</v>
      </c>
      <c r="W2" s="56">
        <v>1</v>
      </c>
      <c r="X2" s="56">
        <v>0</v>
      </c>
      <c r="Y2" s="56">
        <v>0</v>
      </c>
      <c r="Z2" s="56">
        <v>0</v>
      </c>
      <c r="AA2" s="56">
        <v>3</v>
      </c>
      <c r="AB2" s="56">
        <v>1</v>
      </c>
      <c r="AC2" s="56">
        <v>3</v>
      </c>
      <c r="AD2" s="56">
        <v>1</v>
      </c>
      <c r="AE2" s="56">
        <v>3</v>
      </c>
      <c r="AF2" s="56">
        <v>1</v>
      </c>
      <c r="AG2" s="56">
        <v>4</v>
      </c>
      <c r="AH2" s="56">
        <v>4</v>
      </c>
      <c r="AI2" s="56">
        <v>4</v>
      </c>
      <c r="AJ2" s="56">
        <v>1</v>
      </c>
      <c r="AK2" s="56">
        <v>0</v>
      </c>
      <c r="AL2" s="56">
        <v>0</v>
      </c>
      <c r="AM2" s="56">
        <v>0</v>
      </c>
      <c r="AN2" s="56">
        <v>3</v>
      </c>
      <c r="AO2" s="56">
        <v>1</v>
      </c>
      <c r="AP2" s="56">
        <v>3</v>
      </c>
      <c r="AQ2" s="56">
        <v>1</v>
      </c>
      <c r="AR2" s="56">
        <v>3</v>
      </c>
      <c r="AS2" s="56">
        <v>1</v>
      </c>
      <c r="AT2" s="56">
        <v>4</v>
      </c>
      <c r="AU2" s="56">
        <v>4</v>
      </c>
      <c r="AV2" s="56">
        <v>4</v>
      </c>
      <c r="AW2" s="56">
        <v>1</v>
      </c>
      <c r="AX2" s="56">
        <v>0</v>
      </c>
      <c r="AY2" s="56">
        <v>0</v>
      </c>
      <c r="AZ2" s="56">
        <v>0</v>
      </c>
      <c r="BA2" s="56">
        <v>3</v>
      </c>
      <c r="BB2" s="56">
        <v>1</v>
      </c>
      <c r="BC2" s="56">
        <v>3</v>
      </c>
      <c r="BD2" s="56">
        <v>1</v>
      </c>
      <c r="BE2" s="56">
        <v>3</v>
      </c>
      <c r="BF2" s="56">
        <v>1</v>
      </c>
      <c r="BG2" s="56">
        <v>4</v>
      </c>
      <c r="BH2" s="56">
        <v>4</v>
      </c>
      <c r="BI2" s="56">
        <v>4</v>
      </c>
      <c r="BJ2" s="56">
        <v>1</v>
      </c>
      <c r="BK2" s="56">
        <v>0</v>
      </c>
      <c r="BL2" s="56">
        <v>0</v>
      </c>
      <c r="BM2" s="56">
        <v>0</v>
      </c>
      <c r="BN2" s="56">
        <v>1</v>
      </c>
      <c r="BO2" s="56">
        <v>1</v>
      </c>
      <c r="BP2" s="56">
        <v>2</v>
      </c>
      <c r="BQ2" s="56">
        <v>5</v>
      </c>
      <c r="BR2" s="56">
        <v>2</v>
      </c>
      <c r="BS2" s="56">
        <v>2</v>
      </c>
      <c r="BT2" s="56">
        <v>3</v>
      </c>
      <c r="BU2" s="56">
        <v>1</v>
      </c>
      <c r="BV2" s="56">
        <v>66</v>
      </c>
      <c r="BW2" s="56">
        <v>43</v>
      </c>
      <c r="BX2" s="56">
        <v>0.605504587155963</v>
      </c>
      <c r="BY2">
        <v>-201</v>
      </c>
    </row>
    <row r="3" spans="1:78" x14ac:dyDescent="0.25">
      <c r="A3" s="56">
        <v>5</v>
      </c>
      <c r="B3" s="56">
        <v>1</v>
      </c>
      <c r="C3" s="56">
        <v>3</v>
      </c>
      <c r="D3" s="56">
        <v>1</v>
      </c>
      <c r="E3" s="56">
        <v>3</v>
      </c>
      <c r="F3" s="56">
        <v>1</v>
      </c>
      <c r="G3" s="56">
        <v>5</v>
      </c>
      <c r="H3" s="56">
        <v>4</v>
      </c>
      <c r="I3" s="56">
        <v>1</v>
      </c>
      <c r="J3" s="56">
        <v>1</v>
      </c>
      <c r="K3" s="56">
        <v>0</v>
      </c>
      <c r="L3" s="56">
        <v>0</v>
      </c>
      <c r="M3" s="56">
        <v>0</v>
      </c>
      <c r="N3" s="56">
        <v>5</v>
      </c>
      <c r="O3" s="56">
        <v>1</v>
      </c>
      <c r="P3" s="56">
        <v>5</v>
      </c>
      <c r="Q3" s="56">
        <v>1</v>
      </c>
      <c r="R3" s="56">
        <v>3</v>
      </c>
      <c r="S3" s="56">
        <v>1</v>
      </c>
      <c r="T3" s="56">
        <v>5</v>
      </c>
      <c r="U3" s="56">
        <v>4</v>
      </c>
      <c r="V3" s="56">
        <v>5</v>
      </c>
      <c r="W3" s="56">
        <v>1</v>
      </c>
      <c r="X3" s="56">
        <v>0</v>
      </c>
      <c r="Y3" s="56">
        <v>1</v>
      </c>
      <c r="Z3" s="56">
        <v>0</v>
      </c>
      <c r="AA3" s="56">
        <v>5</v>
      </c>
      <c r="AB3" s="56">
        <v>1</v>
      </c>
      <c r="AC3" s="56">
        <v>5</v>
      </c>
      <c r="AD3" s="56">
        <v>3</v>
      </c>
      <c r="AE3" s="56">
        <v>2</v>
      </c>
      <c r="AF3" s="56">
        <v>1</v>
      </c>
      <c r="AG3" s="56">
        <v>5</v>
      </c>
      <c r="AH3" s="56">
        <v>4</v>
      </c>
      <c r="AI3" s="56">
        <v>3</v>
      </c>
      <c r="AJ3" s="56">
        <v>1</v>
      </c>
      <c r="AK3" s="56">
        <v>0</v>
      </c>
      <c r="AL3" s="56">
        <v>0</v>
      </c>
      <c r="AM3" s="56">
        <v>0</v>
      </c>
      <c r="AN3" s="56">
        <v>5</v>
      </c>
      <c r="AO3" s="56">
        <v>1</v>
      </c>
      <c r="AP3" s="56">
        <v>5</v>
      </c>
      <c r="AQ3" s="56">
        <v>2</v>
      </c>
      <c r="AR3" s="56">
        <v>3</v>
      </c>
      <c r="AS3" s="56">
        <v>1</v>
      </c>
      <c r="AT3" s="56">
        <v>5</v>
      </c>
      <c r="AU3" s="56">
        <v>1</v>
      </c>
      <c r="AV3" s="56">
        <v>3</v>
      </c>
      <c r="AW3" s="56">
        <v>1</v>
      </c>
      <c r="AX3" s="56">
        <v>0</v>
      </c>
      <c r="AY3" s="56">
        <v>0</v>
      </c>
      <c r="AZ3" s="56">
        <v>0</v>
      </c>
      <c r="BA3" s="56">
        <v>5</v>
      </c>
      <c r="BB3" s="56">
        <v>4</v>
      </c>
      <c r="BC3" s="56">
        <v>5</v>
      </c>
      <c r="BD3" s="56">
        <v>1</v>
      </c>
      <c r="BE3" s="56">
        <v>3</v>
      </c>
      <c r="BF3" s="56">
        <v>1</v>
      </c>
      <c r="BG3" s="56">
        <v>5</v>
      </c>
      <c r="BH3" s="56">
        <v>4</v>
      </c>
      <c r="BI3" s="56">
        <v>3</v>
      </c>
      <c r="BJ3" s="56">
        <v>1</v>
      </c>
      <c r="BK3" s="56">
        <v>0</v>
      </c>
      <c r="BL3" s="56">
        <v>0</v>
      </c>
      <c r="BM3" s="56">
        <v>1</v>
      </c>
      <c r="BN3" s="56">
        <v>1</v>
      </c>
      <c r="BO3" s="56">
        <v>1</v>
      </c>
      <c r="BP3" s="56">
        <v>2</v>
      </c>
      <c r="BQ3" s="56">
        <v>5</v>
      </c>
      <c r="BR3" s="56">
        <v>2</v>
      </c>
      <c r="BS3" s="56">
        <v>2</v>
      </c>
      <c r="BT3" s="56">
        <v>3</v>
      </c>
      <c r="BU3" s="56">
        <v>1</v>
      </c>
      <c r="BV3" s="56">
        <v>64</v>
      </c>
      <c r="BW3" s="56">
        <v>42</v>
      </c>
      <c r="BX3" s="56">
        <v>0.60377358490566002</v>
      </c>
      <c r="BY3" s="56">
        <v>-201</v>
      </c>
    </row>
    <row r="4" spans="1:78" x14ac:dyDescent="0.25">
      <c r="A4" s="56">
        <v>3</v>
      </c>
      <c r="B4" s="56">
        <v>1</v>
      </c>
      <c r="C4" s="56">
        <v>3</v>
      </c>
      <c r="D4" s="56">
        <v>1</v>
      </c>
      <c r="E4" s="56">
        <v>3</v>
      </c>
      <c r="F4" s="56">
        <v>1</v>
      </c>
      <c r="G4" s="56">
        <v>5</v>
      </c>
      <c r="H4" s="56">
        <v>4</v>
      </c>
      <c r="I4" s="56">
        <v>3</v>
      </c>
      <c r="J4" s="56">
        <v>1</v>
      </c>
      <c r="K4" s="56">
        <v>0</v>
      </c>
      <c r="L4" s="56">
        <v>0</v>
      </c>
      <c r="M4" s="56">
        <v>0</v>
      </c>
      <c r="N4" s="56">
        <v>5</v>
      </c>
      <c r="O4" s="56">
        <v>1</v>
      </c>
      <c r="P4" s="56">
        <v>5</v>
      </c>
      <c r="Q4" s="56">
        <v>1</v>
      </c>
      <c r="R4" s="56">
        <v>3</v>
      </c>
      <c r="S4" s="56">
        <v>1</v>
      </c>
      <c r="T4" s="56">
        <v>5</v>
      </c>
      <c r="U4" s="56">
        <v>4</v>
      </c>
      <c r="V4" s="56">
        <v>3</v>
      </c>
      <c r="W4" s="56">
        <v>1</v>
      </c>
      <c r="X4" s="56">
        <v>0</v>
      </c>
      <c r="Y4" s="56">
        <v>0</v>
      </c>
      <c r="Z4" s="56">
        <v>0</v>
      </c>
      <c r="AA4" s="56">
        <v>3</v>
      </c>
      <c r="AB4" s="56">
        <v>1</v>
      </c>
      <c r="AC4" s="56">
        <v>5</v>
      </c>
      <c r="AD4" s="56">
        <v>1</v>
      </c>
      <c r="AE4" s="56">
        <v>3</v>
      </c>
      <c r="AF4" s="56">
        <v>1</v>
      </c>
      <c r="AG4" s="56">
        <v>5</v>
      </c>
      <c r="AH4" s="56">
        <v>4</v>
      </c>
      <c r="AI4" s="56">
        <v>3</v>
      </c>
      <c r="AJ4" s="56">
        <v>1</v>
      </c>
      <c r="AK4" s="56">
        <v>0</v>
      </c>
      <c r="AL4" s="56">
        <v>0</v>
      </c>
      <c r="AM4" s="56">
        <v>0</v>
      </c>
      <c r="AN4" s="56">
        <v>5</v>
      </c>
      <c r="AO4" s="56">
        <v>1</v>
      </c>
      <c r="AP4" s="56">
        <v>5</v>
      </c>
      <c r="AQ4" s="56">
        <v>1</v>
      </c>
      <c r="AR4" s="56">
        <v>3</v>
      </c>
      <c r="AS4" s="56">
        <v>1</v>
      </c>
      <c r="AT4" s="56">
        <v>5</v>
      </c>
      <c r="AU4" s="56">
        <v>4</v>
      </c>
      <c r="AV4" s="56">
        <v>4</v>
      </c>
      <c r="AW4" s="56">
        <v>1</v>
      </c>
      <c r="AX4" s="56">
        <v>0</v>
      </c>
      <c r="AY4" s="56">
        <v>0</v>
      </c>
      <c r="AZ4" s="56">
        <v>0</v>
      </c>
      <c r="BA4" s="56">
        <v>5</v>
      </c>
      <c r="BB4" s="56">
        <v>1</v>
      </c>
      <c r="BC4" s="56">
        <v>3</v>
      </c>
      <c r="BD4" s="56">
        <v>1</v>
      </c>
      <c r="BE4" s="56">
        <v>3</v>
      </c>
      <c r="BF4" s="56">
        <v>1</v>
      </c>
      <c r="BG4" s="56">
        <v>4</v>
      </c>
      <c r="BH4" s="56">
        <v>4</v>
      </c>
      <c r="BI4" s="56">
        <v>3</v>
      </c>
      <c r="BJ4" s="56">
        <v>1</v>
      </c>
      <c r="BK4" s="56">
        <v>0</v>
      </c>
      <c r="BL4" s="56">
        <v>0</v>
      </c>
      <c r="BM4" s="56">
        <v>0</v>
      </c>
      <c r="BN4" s="56">
        <v>1</v>
      </c>
      <c r="BO4" s="56">
        <v>1</v>
      </c>
      <c r="BP4" s="56">
        <v>2</v>
      </c>
      <c r="BQ4" s="56">
        <v>5</v>
      </c>
      <c r="BR4" s="56">
        <v>2</v>
      </c>
      <c r="BS4" s="56">
        <v>2</v>
      </c>
      <c r="BT4" s="56">
        <v>3</v>
      </c>
      <c r="BU4" s="56">
        <v>2</v>
      </c>
      <c r="BV4" s="56">
        <v>73</v>
      </c>
      <c r="BW4" s="56">
        <v>49</v>
      </c>
      <c r="BX4" s="56">
        <v>0.59836065573770403</v>
      </c>
      <c r="BY4" s="56">
        <v>-201</v>
      </c>
    </row>
    <row r="5" spans="1:78" x14ac:dyDescent="0.25">
      <c r="A5" s="56">
        <v>5</v>
      </c>
      <c r="B5" s="56">
        <v>1</v>
      </c>
      <c r="C5" s="56">
        <v>3</v>
      </c>
      <c r="D5" s="56">
        <v>1</v>
      </c>
      <c r="E5" s="56">
        <v>3</v>
      </c>
      <c r="F5" s="56">
        <v>1</v>
      </c>
      <c r="G5" s="56">
        <v>4</v>
      </c>
      <c r="H5" s="56">
        <v>4</v>
      </c>
      <c r="I5" s="56">
        <v>4</v>
      </c>
      <c r="J5" s="56">
        <v>1</v>
      </c>
      <c r="K5" s="56">
        <v>0</v>
      </c>
      <c r="L5" s="56">
        <v>0</v>
      </c>
      <c r="M5" s="56">
        <v>0</v>
      </c>
      <c r="N5" s="56">
        <v>3</v>
      </c>
      <c r="O5" s="56">
        <v>1</v>
      </c>
      <c r="P5" s="56">
        <v>3</v>
      </c>
      <c r="Q5" s="56">
        <v>1</v>
      </c>
      <c r="R5" s="56">
        <v>3</v>
      </c>
      <c r="S5" s="56">
        <v>1</v>
      </c>
      <c r="T5" s="56">
        <v>4</v>
      </c>
      <c r="U5" s="56">
        <v>4</v>
      </c>
      <c r="V5" s="56">
        <v>3</v>
      </c>
      <c r="W5" s="56">
        <v>1</v>
      </c>
      <c r="X5" s="56">
        <v>0</v>
      </c>
      <c r="Y5" s="56">
        <v>0</v>
      </c>
      <c r="Z5" s="56">
        <v>0</v>
      </c>
      <c r="AA5" s="56">
        <v>3</v>
      </c>
      <c r="AB5" s="56">
        <v>1</v>
      </c>
      <c r="AC5" s="56">
        <v>5</v>
      </c>
      <c r="AD5" s="56">
        <v>1</v>
      </c>
      <c r="AE5" s="56">
        <v>3</v>
      </c>
      <c r="AF5" s="56">
        <v>1</v>
      </c>
      <c r="AG5" s="56">
        <v>4</v>
      </c>
      <c r="AH5" s="56">
        <v>4</v>
      </c>
      <c r="AI5" s="56">
        <v>3</v>
      </c>
      <c r="AJ5" s="56">
        <v>1</v>
      </c>
      <c r="AK5" s="56">
        <v>0</v>
      </c>
      <c r="AL5" s="56">
        <v>0</v>
      </c>
      <c r="AM5" s="56">
        <v>0</v>
      </c>
      <c r="AN5" s="56">
        <v>3</v>
      </c>
      <c r="AO5" s="56">
        <v>1</v>
      </c>
      <c r="AP5" s="56">
        <v>3</v>
      </c>
      <c r="AQ5" s="56">
        <v>1</v>
      </c>
      <c r="AR5" s="56">
        <v>3</v>
      </c>
      <c r="AS5" s="56">
        <v>3</v>
      </c>
      <c r="AT5" s="56">
        <v>5</v>
      </c>
      <c r="AU5" s="56">
        <v>4</v>
      </c>
      <c r="AV5" s="56">
        <v>4</v>
      </c>
      <c r="AW5" s="56">
        <v>1</v>
      </c>
      <c r="AX5" s="56">
        <v>0</v>
      </c>
      <c r="AY5" s="56">
        <v>0</v>
      </c>
      <c r="AZ5" s="56">
        <v>0</v>
      </c>
      <c r="BA5" s="56">
        <v>3</v>
      </c>
      <c r="BB5" s="56">
        <v>1</v>
      </c>
      <c r="BC5" s="56">
        <v>5</v>
      </c>
      <c r="BD5" s="56">
        <v>1</v>
      </c>
      <c r="BE5" s="56">
        <v>3</v>
      </c>
      <c r="BF5" s="56">
        <v>1</v>
      </c>
      <c r="BG5" s="56">
        <v>4</v>
      </c>
      <c r="BH5" s="56">
        <v>4</v>
      </c>
      <c r="BI5" s="56">
        <v>4</v>
      </c>
      <c r="BJ5" s="56">
        <v>1</v>
      </c>
      <c r="BK5" s="56">
        <v>0</v>
      </c>
      <c r="BL5" s="56">
        <v>0</v>
      </c>
      <c r="BM5" s="56">
        <v>0</v>
      </c>
      <c r="BN5" s="56">
        <v>1</v>
      </c>
      <c r="BO5" s="56">
        <v>1</v>
      </c>
      <c r="BP5" s="56">
        <v>2</v>
      </c>
      <c r="BQ5" s="56">
        <v>5</v>
      </c>
      <c r="BR5" s="56">
        <v>2</v>
      </c>
      <c r="BS5" s="56">
        <v>2</v>
      </c>
      <c r="BT5" s="56">
        <v>3</v>
      </c>
      <c r="BU5" s="56">
        <v>2</v>
      </c>
      <c r="BV5" s="56">
        <v>68</v>
      </c>
      <c r="BW5" s="56">
        <v>46</v>
      </c>
      <c r="BX5" s="56">
        <v>0.59649122807017496</v>
      </c>
      <c r="BY5" s="56">
        <v>-201</v>
      </c>
    </row>
    <row r="6" spans="1:78" x14ac:dyDescent="0.25">
      <c r="A6" s="56">
        <v>3</v>
      </c>
      <c r="B6" s="56">
        <v>1</v>
      </c>
      <c r="C6" s="56">
        <v>3</v>
      </c>
      <c r="D6" s="56">
        <v>1</v>
      </c>
      <c r="E6" s="56">
        <v>3</v>
      </c>
      <c r="F6" s="56">
        <v>1</v>
      </c>
      <c r="G6" s="56">
        <v>5</v>
      </c>
      <c r="H6" s="56">
        <v>4</v>
      </c>
      <c r="I6" s="56">
        <v>4</v>
      </c>
      <c r="J6" s="56">
        <v>1</v>
      </c>
      <c r="K6" s="56">
        <v>0</v>
      </c>
      <c r="L6" s="56">
        <v>0</v>
      </c>
      <c r="M6" s="56">
        <v>0</v>
      </c>
      <c r="N6" s="56">
        <v>5</v>
      </c>
      <c r="O6" s="56">
        <v>1</v>
      </c>
      <c r="P6" s="56">
        <v>3</v>
      </c>
      <c r="Q6" s="56">
        <v>5</v>
      </c>
      <c r="R6" s="56">
        <v>3</v>
      </c>
      <c r="S6" s="56">
        <v>1</v>
      </c>
      <c r="T6" s="56">
        <v>5</v>
      </c>
      <c r="U6" s="56">
        <v>4</v>
      </c>
      <c r="V6" s="56">
        <v>4</v>
      </c>
      <c r="W6" s="56">
        <v>1</v>
      </c>
      <c r="X6" s="56">
        <v>0</v>
      </c>
      <c r="Y6" s="56">
        <v>0</v>
      </c>
      <c r="Z6" s="56">
        <v>0</v>
      </c>
      <c r="AA6" s="56">
        <v>5</v>
      </c>
      <c r="AB6" s="56">
        <v>1</v>
      </c>
      <c r="AC6" s="56">
        <v>5</v>
      </c>
      <c r="AD6" s="56">
        <v>1</v>
      </c>
      <c r="AE6" s="56">
        <v>5</v>
      </c>
      <c r="AF6" s="56">
        <v>1</v>
      </c>
      <c r="AG6" s="56">
        <v>5</v>
      </c>
      <c r="AH6" s="56">
        <v>4</v>
      </c>
      <c r="AI6" s="56">
        <v>4</v>
      </c>
      <c r="AJ6" s="56">
        <v>1</v>
      </c>
      <c r="AK6" s="56">
        <v>0</v>
      </c>
      <c r="AL6" s="56">
        <v>0</v>
      </c>
      <c r="AM6" s="56">
        <v>0</v>
      </c>
      <c r="AN6" s="56">
        <v>5</v>
      </c>
      <c r="AO6" s="56">
        <v>1</v>
      </c>
      <c r="AP6" s="56">
        <v>3</v>
      </c>
      <c r="AQ6" s="56">
        <v>1</v>
      </c>
      <c r="AR6" s="56">
        <v>3</v>
      </c>
      <c r="AS6" s="56">
        <v>1</v>
      </c>
      <c r="AT6" s="56">
        <v>5</v>
      </c>
      <c r="AU6" s="56">
        <v>5</v>
      </c>
      <c r="AV6" s="56">
        <v>4</v>
      </c>
      <c r="AW6" s="56">
        <v>1</v>
      </c>
      <c r="AX6" s="56">
        <v>0</v>
      </c>
      <c r="AY6" s="56">
        <v>0</v>
      </c>
      <c r="AZ6" s="56">
        <v>0</v>
      </c>
      <c r="BA6" s="56">
        <v>3</v>
      </c>
      <c r="BB6" s="56">
        <v>1</v>
      </c>
      <c r="BC6" s="56">
        <v>5</v>
      </c>
      <c r="BD6" s="56">
        <v>1</v>
      </c>
      <c r="BE6" s="56">
        <v>3</v>
      </c>
      <c r="BF6" s="56">
        <v>1</v>
      </c>
      <c r="BG6" s="56">
        <v>5</v>
      </c>
      <c r="BH6" s="56">
        <v>4</v>
      </c>
      <c r="BI6" s="56">
        <v>4</v>
      </c>
      <c r="BJ6" s="56">
        <v>1</v>
      </c>
      <c r="BK6" s="56">
        <v>1</v>
      </c>
      <c r="BL6" s="56">
        <v>0</v>
      </c>
      <c r="BM6" s="56">
        <v>0</v>
      </c>
      <c r="BN6" s="56">
        <v>1</v>
      </c>
      <c r="BO6" s="56">
        <v>1</v>
      </c>
      <c r="BP6" s="56">
        <v>2</v>
      </c>
      <c r="BQ6" s="56">
        <v>2</v>
      </c>
      <c r="BR6" s="56">
        <v>2</v>
      </c>
      <c r="BS6" s="56">
        <v>2</v>
      </c>
      <c r="BT6" s="56">
        <v>2</v>
      </c>
      <c r="BU6" s="56">
        <v>2</v>
      </c>
      <c r="BV6" s="56">
        <v>60</v>
      </c>
      <c r="BW6" s="56">
        <v>43</v>
      </c>
      <c r="BX6" s="56">
        <v>0.58252427184466005</v>
      </c>
      <c r="BY6" s="56">
        <v>-201</v>
      </c>
    </row>
    <row r="7" spans="1:78" x14ac:dyDescent="0.25">
      <c r="A7" s="56">
        <v>5</v>
      </c>
      <c r="B7" s="56">
        <v>1</v>
      </c>
      <c r="C7" s="56">
        <v>3</v>
      </c>
      <c r="D7" s="56">
        <v>4</v>
      </c>
      <c r="E7" s="56">
        <v>2</v>
      </c>
      <c r="F7" s="56">
        <v>3</v>
      </c>
      <c r="G7" s="56">
        <v>5</v>
      </c>
      <c r="H7" s="56">
        <v>4</v>
      </c>
      <c r="I7" s="56">
        <v>3</v>
      </c>
      <c r="J7" s="56">
        <v>4</v>
      </c>
      <c r="K7" s="56">
        <v>0</v>
      </c>
      <c r="L7" s="56">
        <v>0</v>
      </c>
      <c r="M7" s="56">
        <v>0</v>
      </c>
      <c r="N7" s="56">
        <v>3</v>
      </c>
      <c r="O7" s="56">
        <v>1</v>
      </c>
      <c r="P7" s="56">
        <v>3</v>
      </c>
      <c r="Q7" s="56">
        <v>1</v>
      </c>
      <c r="R7" s="56">
        <v>3</v>
      </c>
      <c r="S7" s="56">
        <v>1</v>
      </c>
      <c r="T7" s="56">
        <v>4</v>
      </c>
      <c r="U7" s="56">
        <v>4</v>
      </c>
      <c r="V7" s="56">
        <v>3</v>
      </c>
      <c r="W7" s="56">
        <v>1</v>
      </c>
      <c r="X7" s="56">
        <v>0</v>
      </c>
      <c r="Y7" s="56">
        <v>1</v>
      </c>
      <c r="Z7" s="56">
        <v>0</v>
      </c>
      <c r="AA7" s="56">
        <v>5</v>
      </c>
      <c r="AB7" s="56">
        <v>1</v>
      </c>
      <c r="AC7" s="56">
        <v>5</v>
      </c>
      <c r="AD7" s="56">
        <v>1</v>
      </c>
      <c r="AE7" s="56">
        <v>3</v>
      </c>
      <c r="AF7" s="56">
        <v>1</v>
      </c>
      <c r="AG7" s="56">
        <v>5</v>
      </c>
      <c r="AH7" s="56">
        <v>4</v>
      </c>
      <c r="AI7" s="56">
        <v>3</v>
      </c>
      <c r="AJ7" s="56">
        <v>1</v>
      </c>
      <c r="AK7" s="56">
        <v>0</v>
      </c>
      <c r="AL7" s="56">
        <v>0</v>
      </c>
      <c r="AM7" s="56">
        <v>1</v>
      </c>
      <c r="AN7" s="56">
        <v>3</v>
      </c>
      <c r="AO7" s="56">
        <v>1</v>
      </c>
      <c r="AP7" s="56">
        <v>3</v>
      </c>
      <c r="AQ7" s="56">
        <v>1</v>
      </c>
      <c r="AR7" s="56">
        <v>3</v>
      </c>
      <c r="AS7" s="56">
        <v>1</v>
      </c>
      <c r="AT7" s="56">
        <v>5</v>
      </c>
      <c r="AU7" s="56">
        <v>4</v>
      </c>
      <c r="AV7" s="56">
        <v>4</v>
      </c>
      <c r="AW7" s="56">
        <v>1</v>
      </c>
      <c r="AX7" s="56">
        <v>0</v>
      </c>
      <c r="AY7" s="56">
        <v>0</v>
      </c>
      <c r="AZ7" s="56">
        <v>0</v>
      </c>
      <c r="BA7" s="56">
        <v>5</v>
      </c>
      <c r="BB7" s="56">
        <v>1</v>
      </c>
      <c r="BC7" s="56">
        <v>5</v>
      </c>
      <c r="BD7" s="56">
        <v>1</v>
      </c>
      <c r="BE7" s="56">
        <v>3</v>
      </c>
      <c r="BF7" s="56">
        <v>1</v>
      </c>
      <c r="BG7" s="56">
        <v>5</v>
      </c>
      <c r="BH7" s="56">
        <v>1</v>
      </c>
      <c r="BI7" s="56">
        <v>1</v>
      </c>
      <c r="BJ7" s="56">
        <v>1</v>
      </c>
      <c r="BK7" s="56">
        <v>0</v>
      </c>
      <c r="BL7" s="56">
        <v>0</v>
      </c>
      <c r="BM7" s="56">
        <v>0</v>
      </c>
      <c r="BN7" s="56">
        <v>1</v>
      </c>
      <c r="BO7" s="56">
        <v>1</v>
      </c>
      <c r="BP7" s="56">
        <v>2</v>
      </c>
      <c r="BQ7" s="56">
        <v>5</v>
      </c>
      <c r="BR7" s="56">
        <v>2</v>
      </c>
      <c r="BS7" s="56">
        <v>2</v>
      </c>
      <c r="BT7" s="56">
        <v>3</v>
      </c>
      <c r="BU7" s="56">
        <v>1</v>
      </c>
      <c r="BV7" s="56">
        <v>57</v>
      </c>
      <c r="BW7" s="56">
        <v>41</v>
      </c>
      <c r="BX7" s="56">
        <v>0.58163265306122403</v>
      </c>
      <c r="BY7" s="56">
        <v>-201</v>
      </c>
    </row>
    <row r="8" spans="1:78" x14ac:dyDescent="0.25">
      <c r="A8" s="56">
        <v>5</v>
      </c>
      <c r="B8" s="56">
        <v>1</v>
      </c>
      <c r="C8" s="56">
        <v>3</v>
      </c>
      <c r="D8" s="56">
        <v>1</v>
      </c>
      <c r="E8" s="56">
        <v>3</v>
      </c>
      <c r="F8" s="56">
        <v>1</v>
      </c>
      <c r="G8" s="56">
        <v>4</v>
      </c>
      <c r="H8" s="56">
        <v>5</v>
      </c>
      <c r="I8" s="56">
        <v>3</v>
      </c>
      <c r="J8" s="56">
        <v>1</v>
      </c>
      <c r="K8" s="56">
        <v>0</v>
      </c>
      <c r="L8" s="56">
        <v>0</v>
      </c>
      <c r="M8" s="56">
        <v>0</v>
      </c>
      <c r="N8" s="56">
        <v>3</v>
      </c>
      <c r="O8" s="56">
        <v>1</v>
      </c>
      <c r="P8" s="56">
        <v>3</v>
      </c>
      <c r="Q8" s="56">
        <v>1</v>
      </c>
      <c r="R8" s="56">
        <v>3</v>
      </c>
      <c r="S8" s="56">
        <v>1</v>
      </c>
      <c r="T8" s="56">
        <v>5</v>
      </c>
      <c r="U8" s="56">
        <v>4</v>
      </c>
      <c r="V8" s="56">
        <v>2</v>
      </c>
      <c r="W8" s="56">
        <v>1</v>
      </c>
      <c r="X8" s="56">
        <v>0</v>
      </c>
      <c r="Y8" s="56">
        <v>0</v>
      </c>
      <c r="Z8" s="56">
        <v>0</v>
      </c>
      <c r="AA8" s="56">
        <v>3</v>
      </c>
      <c r="AB8" s="56">
        <v>1</v>
      </c>
      <c r="AC8" s="56">
        <v>2</v>
      </c>
      <c r="AD8" s="56">
        <v>1</v>
      </c>
      <c r="AE8" s="56">
        <v>3</v>
      </c>
      <c r="AF8" s="56">
        <v>1</v>
      </c>
      <c r="AG8" s="56">
        <v>4</v>
      </c>
      <c r="AH8" s="56">
        <v>4</v>
      </c>
      <c r="AI8" s="56">
        <v>4</v>
      </c>
      <c r="AJ8" s="56">
        <v>1</v>
      </c>
      <c r="AK8" s="56">
        <v>0</v>
      </c>
      <c r="AL8" s="56">
        <v>0</v>
      </c>
      <c r="AM8" s="56">
        <v>0</v>
      </c>
      <c r="AN8" s="56">
        <v>3</v>
      </c>
      <c r="AO8" s="56">
        <v>1</v>
      </c>
      <c r="AP8" s="56">
        <v>3</v>
      </c>
      <c r="AQ8" s="56">
        <v>1</v>
      </c>
      <c r="AR8" s="56">
        <v>3</v>
      </c>
      <c r="AS8" s="56">
        <v>1</v>
      </c>
      <c r="AT8" s="56">
        <v>5</v>
      </c>
      <c r="AU8" s="56">
        <v>4</v>
      </c>
      <c r="AV8" s="56">
        <v>4</v>
      </c>
      <c r="AW8" s="56">
        <v>1</v>
      </c>
      <c r="AX8" s="56">
        <v>0</v>
      </c>
      <c r="AY8" s="56">
        <v>0</v>
      </c>
      <c r="AZ8" s="56">
        <v>0</v>
      </c>
      <c r="BA8" s="56">
        <v>3</v>
      </c>
      <c r="BB8" s="56">
        <v>1</v>
      </c>
      <c r="BC8" s="56">
        <v>3</v>
      </c>
      <c r="BD8" s="56">
        <v>1</v>
      </c>
      <c r="BE8" s="56">
        <v>3</v>
      </c>
      <c r="BF8" s="56">
        <v>1</v>
      </c>
      <c r="BG8" s="56">
        <v>5</v>
      </c>
      <c r="BH8" s="56">
        <v>4</v>
      </c>
      <c r="BI8" s="56">
        <v>4</v>
      </c>
      <c r="BJ8" s="56">
        <v>2</v>
      </c>
      <c r="BK8" s="56">
        <v>0</v>
      </c>
      <c r="BL8" s="56">
        <v>0</v>
      </c>
      <c r="BM8" s="56">
        <v>0</v>
      </c>
      <c r="BN8" s="56">
        <v>1</v>
      </c>
      <c r="BO8" s="56">
        <v>1</v>
      </c>
      <c r="BP8" s="56">
        <v>2</v>
      </c>
      <c r="BQ8" s="56">
        <v>2</v>
      </c>
      <c r="BR8" s="56">
        <v>2</v>
      </c>
      <c r="BS8" s="56">
        <v>2</v>
      </c>
      <c r="BT8" s="56">
        <v>2</v>
      </c>
      <c r="BU8" s="56">
        <v>1</v>
      </c>
      <c r="BV8" s="56">
        <v>65</v>
      </c>
      <c r="BW8" s="56">
        <v>47</v>
      </c>
      <c r="BX8" s="56">
        <v>0.58035714285714202</v>
      </c>
      <c r="BY8" s="56">
        <v>-201</v>
      </c>
    </row>
    <row r="9" spans="1:78" x14ac:dyDescent="0.25">
      <c r="A9" s="56">
        <v>5</v>
      </c>
      <c r="B9" s="56">
        <v>1</v>
      </c>
      <c r="C9" s="56">
        <v>3</v>
      </c>
      <c r="D9" s="56">
        <v>4</v>
      </c>
      <c r="E9" s="56">
        <v>2</v>
      </c>
      <c r="F9" s="56">
        <v>3</v>
      </c>
      <c r="G9" s="56">
        <v>5</v>
      </c>
      <c r="H9" s="56">
        <v>4</v>
      </c>
      <c r="I9" s="56">
        <v>3</v>
      </c>
      <c r="J9" s="56">
        <v>4</v>
      </c>
      <c r="K9" s="56">
        <v>0</v>
      </c>
      <c r="L9" s="56">
        <v>0</v>
      </c>
      <c r="M9" s="56">
        <v>0</v>
      </c>
      <c r="N9" s="56">
        <v>3</v>
      </c>
      <c r="O9" s="56">
        <v>1</v>
      </c>
      <c r="P9" s="56">
        <v>3</v>
      </c>
      <c r="Q9" s="56">
        <v>1</v>
      </c>
      <c r="R9" s="56">
        <v>3</v>
      </c>
      <c r="S9" s="56">
        <v>1</v>
      </c>
      <c r="T9" s="56">
        <v>4</v>
      </c>
      <c r="U9" s="56">
        <v>4</v>
      </c>
      <c r="V9" s="56">
        <v>3</v>
      </c>
      <c r="W9" s="56">
        <v>1</v>
      </c>
      <c r="X9" s="56">
        <v>0</v>
      </c>
      <c r="Y9" s="56">
        <v>1</v>
      </c>
      <c r="Z9" s="56">
        <v>0</v>
      </c>
      <c r="AA9" s="56">
        <v>5</v>
      </c>
      <c r="AB9" s="56">
        <v>1</v>
      </c>
      <c r="AC9" s="56">
        <v>5</v>
      </c>
      <c r="AD9" s="56">
        <v>1</v>
      </c>
      <c r="AE9" s="56">
        <v>3</v>
      </c>
      <c r="AF9" s="56">
        <v>1</v>
      </c>
      <c r="AG9" s="56">
        <v>5</v>
      </c>
      <c r="AH9" s="56">
        <v>4</v>
      </c>
      <c r="AI9" s="56">
        <v>3</v>
      </c>
      <c r="AJ9" s="56">
        <v>1</v>
      </c>
      <c r="AK9" s="56">
        <v>0</v>
      </c>
      <c r="AL9" s="56">
        <v>0</v>
      </c>
      <c r="AM9" s="56">
        <v>1</v>
      </c>
      <c r="AN9" s="56">
        <v>3</v>
      </c>
      <c r="AO9" s="56">
        <v>1</v>
      </c>
      <c r="AP9" s="56">
        <v>3</v>
      </c>
      <c r="AQ9" s="56">
        <v>1</v>
      </c>
      <c r="AR9" s="56">
        <v>3</v>
      </c>
      <c r="AS9" s="56">
        <v>1</v>
      </c>
      <c r="AT9" s="56">
        <v>5</v>
      </c>
      <c r="AU9" s="56">
        <v>4</v>
      </c>
      <c r="AV9" s="56">
        <v>4</v>
      </c>
      <c r="AW9" s="56">
        <v>1</v>
      </c>
      <c r="AX9" s="56">
        <v>0</v>
      </c>
      <c r="AY9" s="56">
        <v>0</v>
      </c>
      <c r="AZ9" s="56">
        <v>0</v>
      </c>
      <c r="BA9" s="56">
        <v>5</v>
      </c>
      <c r="BB9" s="56">
        <v>1</v>
      </c>
      <c r="BC9" s="56">
        <v>5</v>
      </c>
      <c r="BD9" s="56">
        <v>1</v>
      </c>
      <c r="BE9" s="56">
        <v>3</v>
      </c>
      <c r="BF9" s="56">
        <v>1</v>
      </c>
      <c r="BG9" s="56">
        <v>5</v>
      </c>
      <c r="BH9" s="56">
        <v>1</v>
      </c>
      <c r="BI9" s="56">
        <v>1</v>
      </c>
      <c r="BJ9" s="56">
        <v>1</v>
      </c>
      <c r="BK9" s="56">
        <v>0</v>
      </c>
      <c r="BL9" s="56">
        <v>0</v>
      </c>
      <c r="BM9" s="56">
        <v>0</v>
      </c>
      <c r="BN9" s="56">
        <v>1</v>
      </c>
      <c r="BO9" s="56">
        <v>1</v>
      </c>
      <c r="BP9" s="56">
        <v>2</v>
      </c>
      <c r="BQ9" s="56">
        <v>5</v>
      </c>
      <c r="BR9" s="56">
        <v>2</v>
      </c>
      <c r="BS9" s="56">
        <v>2</v>
      </c>
      <c r="BT9" s="56">
        <v>3</v>
      </c>
      <c r="BU9" s="56">
        <v>1</v>
      </c>
      <c r="BV9" s="56">
        <v>62</v>
      </c>
      <c r="BW9" s="56">
        <v>45</v>
      </c>
      <c r="BX9" s="56">
        <v>0.579439252336448</v>
      </c>
      <c r="BY9" s="56">
        <v>-201</v>
      </c>
    </row>
    <row r="10" spans="1:78" x14ac:dyDescent="0.25">
      <c r="A10" s="56">
        <v>3</v>
      </c>
      <c r="B10" s="56">
        <v>1</v>
      </c>
      <c r="C10" s="56">
        <v>3</v>
      </c>
      <c r="D10" s="56">
        <v>1</v>
      </c>
      <c r="E10" s="56">
        <v>3</v>
      </c>
      <c r="F10" s="56">
        <v>1</v>
      </c>
      <c r="G10" s="56">
        <v>4</v>
      </c>
      <c r="H10" s="56">
        <v>4</v>
      </c>
      <c r="I10" s="56">
        <v>4</v>
      </c>
      <c r="J10" s="56">
        <v>1</v>
      </c>
      <c r="K10" s="56">
        <v>0</v>
      </c>
      <c r="L10" s="56">
        <v>0</v>
      </c>
      <c r="M10" s="56">
        <v>0</v>
      </c>
      <c r="N10" s="56">
        <v>3</v>
      </c>
      <c r="O10" s="56">
        <v>1</v>
      </c>
      <c r="P10" s="56">
        <v>5</v>
      </c>
      <c r="Q10" s="56">
        <v>1</v>
      </c>
      <c r="R10" s="56">
        <v>3</v>
      </c>
      <c r="S10" s="56">
        <v>1</v>
      </c>
      <c r="T10" s="56">
        <v>5</v>
      </c>
      <c r="U10" s="56">
        <v>4</v>
      </c>
      <c r="V10" s="56">
        <v>4</v>
      </c>
      <c r="W10" s="56">
        <v>1</v>
      </c>
      <c r="X10" s="56">
        <v>0</v>
      </c>
      <c r="Y10" s="56">
        <v>0</v>
      </c>
      <c r="Z10" s="56">
        <v>0</v>
      </c>
      <c r="AA10" s="56">
        <v>3</v>
      </c>
      <c r="AB10" s="56">
        <v>1</v>
      </c>
      <c r="AC10" s="56">
        <v>3</v>
      </c>
      <c r="AD10" s="56">
        <v>1</v>
      </c>
      <c r="AE10" s="56">
        <v>3</v>
      </c>
      <c r="AF10" s="56">
        <v>1</v>
      </c>
      <c r="AG10" s="56">
        <v>5</v>
      </c>
      <c r="AH10" s="56">
        <v>4</v>
      </c>
      <c r="AI10" s="56">
        <v>4</v>
      </c>
      <c r="AJ10" s="56">
        <v>1</v>
      </c>
      <c r="AK10" s="56">
        <v>0</v>
      </c>
      <c r="AL10" s="56">
        <v>0</v>
      </c>
      <c r="AM10" s="56">
        <v>0</v>
      </c>
      <c r="AN10" s="56">
        <v>3</v>
      </c>
      <c r="AO10" s="56">
        <v>5</v>
      </c>
      <c r="AP10" s="56">
        <v>3</v>
      </c>
      <c r="AQ10" s="56">
        <v>1</v>
      </c>
      <c r="AR10" s="56">
        <v>3</v>
      </c>
      <c r="AS10" s="56">
        <v>1</v>
      </c>
      <c r="AT10" s="56">
        <v>4</v>
      </c>
      <c r="AU10" s="56">
        <v>4</v>
      </c>
      <c r="AV10" s="56">
        <v>4</v>
      </c>
      <c r="AW10" s="56">
        <v>1</v>
      </c>
      <c r="AX10" s="56">
        <v>0</v>
      </c>
      <c r="AY10" s="56">
        <v>0</v>
      </c>
      <c r="AZ10" s="56">
        <v>0</v>
      </c>
      <c r="BA10" s="56">
        <v>5</v>
      </c>
      <c r="BB10" s="56">
        <v>1</v>
      </c>
      <c r="BC10" s="56">
        <v>3</v>
      </c>
      <c r="BD10" s="56">
        <v>1</v>
      </c>
      <c r="BE10" s="56">
        <v>3</v>
      </c>
      <c r="BF10" s="56">
        <v>1</v>
      </c>
      <c r="BG10" s="56">
        <v>4</v>
      </c>
      <c r="BH10" s="56">
        <v>4</v>
      </c>
      <c r="BI10" s="56">
        <v>4</v>
      </c>
      <c r="BJ10" s="56">
        <v>1</v>
      </c>
      <c r="BK10" s="56">
        <v>0</v>
      </c>
      <c r="BL10" s="56">
        <v>0</v>
      </c>
      <c r="BM10" s="56">
        <v>0</v>
      </c>
      <c r="BN10" s="56">
        <v>1</v>
      </c>
      <c r="BO10" s="56">
        <v>1</v>
      </c>
      <c r="BP10" s="56">
        <v>2</v>
      </c>
      <c r="BQ10" s="56">
        <v>5</v>
      </c>
      <c r="BR10" s="56">
        <v>2</v>
      </c>
      <c r="BS10" s="56">
        <v>2</v>
      </c>
      <c r="BT10" s="56">
        <v>3</v>
      </c>
      <c r="BU10" s="56">
        <v>2</v>
      </c>
      <c r="BV10" s="56">
        <v>66</v>
      </c>
      <c r="BW10" s="56">
        <v>48</v>
      </c>
      <c r="BX10" s="56">
        <v>0.57894736842105199</v>
      </c>
      <c r="BY10" s="56">
        <v>-201</v>
      </c>
    </row>
    <row r="11" spans="1:78" x14ac:dyDescent="0.25">
      <c r="A11" s="56">
        <v>3</v>
      </c>
      <c r="B11" s="56">
        <v>1</v>
      </c>
      <c r="C11" s="56">
        <v>2</v>
      </c>
      <c r="D11" s="56">
        <v>4</v>
      </c>
      <c r="E11" s="56">
        <v>3</v>
      </c>
      <c r="F11" s="56">
        <v>1</v>
      </c>
      <c r="G11" s="56">
        <v>4</v>
      </c>
      <c r="H11" s="56">
        <v>4</v>
      </c>
      <c r="I11" s="56">
        <v>3</v>
      </c>
      <c r="J11" s="56">
        <v>1</v>
      </c>
      <c r="K11" s="56">
        <v>0</v>
      </c>
      <c r="L11" s="56">
        <v>0</v>
      </c>
      <c r="M11" s="56">
        <v>0</v>
      </c>
      <c r="N11" s="56">
        <v>5</v>
      </c>
      <c r="O11" s="56">
        <v>1</v>
      </c>
      <c r="P11" s="56">
        <v>3</v>
      </c>
      <c r="Q11" s="56">
        <v>1</v>
      </c>
      <c r="R11" s="56">
        <v>3</v>
      </c>
      <c r="S11" s="56">
        <v>1</v>
      </c>
      <c r="T11" s="56">
        <v>4</v>
      </c>
      <c r="U11" s="56">
        <v>4</v>
      </c>
      <c r="V11" s="56">
        <v>4</v>
      </c>
      <c r="W11" s="56">
        <v>1</v>
      </c>
      <c r="X11" s="56">
        <v>0</v>
      </c>
      <c r="Y11" s="56">
        <v>0</v>
      </c>
      <c r="Z11" s="56">
        <v>0</v>
      </c>
      <c r="AA11" s="56">
        <v>3</v>
      </c>
      <c r="AB11" s="56">
        <v>1</v>
      </c>
      <c r="AC11" s="56">
        <v>3</v>
      </c>
      <c r="AD11" s="56">
        <v>1</v>
      </c>
      <c r="AE11" s="56">
        <v>3</v>
      </c>
      <c r="AF11" s="56">
        <v>1</v>
      </c>
      <c r="AG11" s="56">
        <v>5</v>
      </c>
      <c r="AH11" s="56">
        <v>4</v>
      </c>
      <c r="AI11" s="56">
        <v>4</v>
      </c>
      <c r="AJ11" s="56">
        <v>1</v>
      </c>
      <c r="AK11" s="56">
        <v>0</v>
      </c>
      <c r="AL11" s="56">
        <v>0</v>
      </c>
      <c r="AM11" s="56">
        <v>0</v>
      </c>
      <c r="AN11" s="56">
        <v>3</v>
      </c>
      <c r="AO11" s="56">
        <v>1</v>
      </c>
      <c r="AP11" s="56">
        <v>3</v>
      </c>
      <c r="AQ11" s="56">
        <v>1</v>
      </c>
      <c r="AR11" s="56">
        <v>3</v>
      </c>
      <c r="AS11" s="56">
        <v>1</v>
      </c>
      <c r="AT11" s="56">
        <v>4</v>
      </c>
      <c r="AU11" s="56">
        <v>4</v>
      </c>
      <c r="AV11" s="56">
        <v>4</v>
      </c>
      <c r="AW11" s="56">
        <v>2</v>
      </c>
      <c r="AX11" s="56">
        <v>0</v>
      </c>
      <c r="AY11" s="56">
        <v>0</v>
      </c>
      <c r="AZ11" s="56">
        <v>0</v>
      </c>
      <c r="BA11" s="56">
        <v>3</v>
      </c>
      <c r="BB11" s="56">
        <v>1</v>
      </c>
      <c r="BC11" s="56">
        <v>5</v>
      </c>
      <c r="BD11" s="56">
        <v>1</v>
      </c>
      <c r="BE11" s="56">
        <v>3</v>
      </c>
      <c r="BF11" s="56">
        <v>2</v>
      </c>
      <c r="BG11" s="56">
        <v>4</v>
      </c>
      <c r="BH11" s="56">
        <v>4</v>
      </c>
      <c r="BI11" s="56">
        <v>3</v>
      </c>
      <c r="BJ11" s="56">
        <v>1</v>
      </c>
      <c r="BK11" s="56">
        <v>0</v>
      </c>
      <c r="BL11" s="56">
        <v>0</v>
      </c>
      <c r="BM11" s="56">
        <v>0</v>
      </c>
      <c r="BN11" s="56">
        <v>1</v>
      </c>
      <c r="BO11" s="56">
        <v>1</v>
      </c>
      <c r="BP11" s="56">
        <v>2</v>
      </c>
      <c r="BQ11" s="56">
        <v>5</v>
      </c>
      <c r="BR11" s="56">
        <v>3</v>
      </c>
      <c r="BS11" s="56">
        <v>2</v>
      </c>
      <c r="BT11" s="56">
        <v>3</v>
      </c>
      <c r="BU11" s="56">
        <v>1</v>
      </c>
      <c r="BV11" s="56">
        <v>67</v>
      </c>
      <c r="BW11" s="56">
        <v>49</v>
      </c>
      <c r="BX11" s="56">
        <v>0.57758620689655105</v>
      </c>
      <c r="BY11" s="56">
        <v>-201</v>
      </c>
    </row>
    <row r="12" spans="1:78" x14ac:dyDescent="0.25">
      <c r="A12" s="56">
        <v>3</v>
      </c>
      <c r="B12" s="56">
        <v>1</v>
      </c>
      <c r="C12" s="56">
        <v>3</v>
      </c>
      <c r="D12" s="56">
        <v>1</v>
      </c>
      <c r="E12" s="56">
        <v>3</v>
      </c>
      <c r="F12" s="56">
        <v>1</v>
      </c>
      <c r="G12" s="56">
        <v>5</v>
      </c>
      <c r="H12" s="56">
        <v>4</v>
      </c>
      <c r="I12" s="56">
        <v>4</v>
      </c>
      <c r="J12" s="56">
        <v>1</v>
      </c>
      <c r="K12" s="56">
        <v>0</v>
      </c>
      <c r="L12" s="56">
        <v>0</v>
      </c>
      <c r="M12" s="56">
        <v>0</v>
      </c>
      <c r="N12" s="56">
        <v>3</v>
      </c>
      <c r="O12" s="56">
        <v>1</v>
      </c>
      <c r="P12" s="56">
        <v>5</v>
      </c>
      <c r="Q12" s="56">
        <v>1</v>
      </c>
      <c r="R12" s="56">
        <v>3</v>
      </c>
      <c r="S12" s="56">
        <v>1</v>
      </c>
      <c r="T12" s="56">
        <v>5</v>
      </c>
      <c r="U12" s="56">
        <v>4</v>
      </c>
      <c r="V12" s="56">
        <v>4</v>
      </c>
      <c r="W12" s="56">
        <v>1</v>
      </c>
      <c r="X12" s="56">
        <v>0</v>
      </c>
      <c r="Y12" s="56">
        <v>0</v>
      </c>
      <c r="Z12" s="56">
        <v>0</v>
      </c>
      <c r="AA12" s="56">
        <v>3</v>
      </c>
      <c r="AB12" s="56">
        <v>1</v>
      </c>
      <c r="AC12" s="56">
        <v>5</v>
      </c>
      <c r="AD12" s="56">
        <v>1</v>
      </c>
      <c r="AE12" s="56">
        <v>5</v>
      </c>
      <c r="AF12" s="56">
        <v>1</v>
      </c>
      <c r="AG12" s="56">
        <v>1</v>
      </c>
      <c r="AH12" s="56">
        <v>4</v>
      </c>
      <c r="AI12" s="56">
        <v>4</v>
      </c>
      <c r="AJ12" s="56">
        <v>1</v>
      </c>
      <c r="AK12" s="56">
        <v>0</v>
      </c>
      <c r="AL12" s="56">
        <v>0</v>
      </c>
      <c r="AM12" s="56">
        <v>0</v>
      </c>
      <c r="AN12" s="56">
        <v>1</v>
      </c>
      <c r="AO12" s="56">
        <v>1</v>
      </c>
      <c r="AP12" s="56">
        <v>5</v>
      </c>
      <c r="AQ12" s="56">
        <v>1</v>
      </c>
      <c r="AR12" s="56">
        <v>3</v>
      </c>
      <c r="AS12" s="56">
        <v>1</v>
      </c>
      <c r="AT12" s="56">
        <v>4</v>
      </c>
      <c r="AU12" s="56">
        <v>4</v>
      </c>
      <c r="AV12" s="56">
        <v>3</v>
      </c>
      <c r="AW12" s="56">
        <v>1</v>
      </c>
      <c r="AX12" s="56">
        <v>0</v>
      </c>
      <c r="AY12" s="56">
        <v>0</v>
      </c>
      <c r="AZ12" s="56">
        <v>0</v>
      </c>
      <c r="BA12" s="56">
        <v>5</v>
      </c>
      <c r="BB12" s="56">
        <v>1</v>
      </c>
      <c r="BC12" s="56">
        <v>5</v>
      </c>
      <c r="BD12" s="56">
        <v>1</v>
      </c>
      <c r="BE12" s="56">
        <v>3</v>
      </c>
      <c r="BF12" s="56">
        <v>1</v>
      </c>
      <c r="BG12" s="56">
        <v>5</v>
      </c>
      <c r="BH12" s="56">
        <v>4</v>
      </c>
      <c r="BI12" s="56">
        <v>3</v>
      </c>
      <c r="BJ12" s="56">
        <v>1</v>
      </c>
      <c r="BK12" s="56">
        <v>0</v>
      </c>
      <c r="BL12" s="56">
        <v>1</v>
      </c>
      <c r="BM12" s="56">
        <v>0</v>
      </c>
      <c r="BN12" s="56">
        <v>1</v>
      </c>
      <c r="BO12" s="56">
        <v>1</v>
      </c>
      <c r="BP12" s="56">
        <v>2</v>
      </c>
      <c r="BQ12" s="56">
        <v>5</v>
      </c>
      <c r="BR12" s="56">
        <v>2</v>
      </c>
      <c r="BS12" s="56">
        <v>1</v>
      </c>
      <c r="BT12" s="56">
        <v>3</v>
      </c>
      <c r="BU12" s="56">
        <v>2</v>
      </c>
      <c r="BV12" s="56">
        <v>67</v>
      </c>
      <c r="BW12" s="56">
        <v>50</v>
      </c>
      <c r="BX12" s="56">
        <v>0.57264957264957195</v>
      </c>
      <c r="BY12" s="56">
        <v>-201</v>
      </c>
    </row>
    <row r="13" spans="1:78" x14ac:dyDescent="0.25">
      <c r="A13" s="56">
        <v>3</v>
      </c>
      <c r="B13" s="56">
        <v>1</v>
      </c>
      <c r="C13" s="56">
        <v>3</v>
      </c>
      <c r="D13" s="56">
        <v>1</v>
      </c>
      <c r="E13" s="56">
        <v>3</v>
      </c>
      <c r="F13" s="56">
        <v>1</v>
      </c>
      <c r="G13" s="56">
        <v>4</v>
      </c>
      <c r="H13" s="56">
        <v>4</v>
      </c>
      <c r="I13" s="56">
        <v>4</v>
      </c>
      <c r="J13" s="56">
        <v>1</v>
      </c>
      <c r="K13" s="56">
        <v>0</v>
      </c>
      <c r="L13" s="56">
        <v>0</v>
      </c>
      <c r="M13" s="56">
        <v>0</v>
      </c>
      <c r="N13" s="56">
        <v>3</v>
      </c>
      <c r="O13" s="56">
        <v>2</v>
      </c>
      <c r="P13" s="56">
        <v>3</v>
      </c>
      <c r="Q13" s="56">
        <v>1</v>
      </c>
      <c r="R13" s="56">
        <v>3</v>
      </c>
      <c r="S13" s="56">
        <v>1</v>
      </c>
      <c r="T13" s="56">
        <v>4</v>
      </c>
      <c r="U13" s="56">
        <v>2</v>
      </c>
      <c r="V13" s="56">
        <v>4</v>
      </c>
      <c r="W13" s="56">
        <v>1</v>
      </c>
      <c r="X13" s="56">
        <v>0</v>
      </c>
      <c r="Y13" s="56">
        <v>0</v>
      </c>
      <c r="Z13" s="56">
        <v>1</v>
      </c>
      <c r="AA13" s="56">
        <v>5</v>
      </c>
      <c r="AB13" s="56">
        <v>1</v>
      </c>
      <c r="AC13" s="56">
        <v>5</v>
      </c>
      <c r="AD13" s="56">
        <v>1</v>
      </c>
      <c r="AE13" s="56">
        <v>3</v>
      </c>
      <c r="AF13" s="56">
        <v>1</v>
      </c>
      <c r="AG13" s="56">
        <v>5</v>
      </c>
      <c r="AH13" s="56">
        <v>4</v>
      </c>
      <c r="AI13" s="56">
        <v>4</v>
      </c>
      <c r="AJ13" s="56">
        <v>1</v>
      </c>
      <c r="AK13" s="56">
        <v>0</v>
      </c>
      <c r="AL13" s="56">
        <v>0</v>
      </c>
      <c r="AM13" s="56">
        <v>0</v>
      </c>
      <c r="AN13" s="56">
        <v>3</v>
      </c>
      <c r="AO13" s="56">
        <v>1</v>
      </c>
      <c r="AP13" s="56">
        <v>3</v>
      </c>
      <c r="AQ13" s="56">
        <v>1</v>
      </c>
      <c r="AR13" s="56">
        <v>3</v>
      </c>
      <c r="AS13" s="56">
        <v>1</v>
      </c>
      <c r="AT13" s="56">
        <v>4</v>
      </c>
      <c r="AU13" s="56">
        <v>4</v>
      </c>
      <c r="AV13" s="56">
        <v>3</v>
      </c>
      <c r="AW13" s="56">
        <v>1</v>
      </c>
      <c r="AX13" s="56">
        <v>1</v>
      </c>
      <c r="AY13" s="56">
        <v>0</v>
      </c>
      <c r="AZ13" s="56">
        <v>0</v>
      </c>
      <c r="BA13" s="56">
        <v>3</v>
      </c>
      <c r="BB13" s="56">
        <v>1</v>
      </c>
      <c r="BC13" s="56">
        <v>3</v>
      </c>
      <c r="BD13" s="56">
        <v>1</v>
      </c>
      <c r="BE13" s="56">
        <v>3</v>
      </c>
      <c r="BF13" s="56">
        <v>1</v>
      </c>
      <c r="BG13" s="56">
        <v>4</v>
      </c>
      <c r="BH13" s="56">
        <v>4</v>
      </c>
      <c r="BI13" s="56">
        <v>3</v>
      </c>
      <c r="BJ13" s="56">
        <v>1</v>
      </c>
      <c r="BK13" s="56">
        <v>0</v>
      </c>
      <c r="BL13" s="56">
        <v>0</v>
      </c>
      <c r="BM13" s="56">
        <v>0</v>
      </c>
      <c r="BN13" s="56">
        <v>1</v>
      </c>
      <c r="BO13" s="56">
        <v>1</v>
      </c>
      <c r="BP13" s="56">
        <v>2</v>
      </c>
      <c r="BQ13" s="56">
        <v>5</v>
      </c>
      <c r="BR13" s="56">
        <v>2</v>
      </c>
      <c r="BS13" s="56">
        <v>2</v>
      </c>
      <c r="BT13" s="56">
        <v>3</v>
      </c>
      <c r="BU13" s="56">
        <v>2</v>
      </c>
      <c r="BV13" s="56">
        <v>64</v>
      </c>
      <c r="BW13" s="56">
        <v>48</v>
      </c>
      <c r="BX13" s="56">
        <v>0.57142857142857095</v>
      </c>
      <c r="BY13" s="56">
        <v>-201</v>
      </c>
    </row>
    <row r="14" spans="1:78" x14ac:dyDescent="0.25">
      <c r="A14" s="56">
        <v>5</v>
      </c>
      <c r="B14" s="56">
        <v>1</v>
      </c>
      <c r="C14" s="56">
        <v>3</v>
      </c>
      <c r="D14" s="56">
        <v>1</v>
      </c>
      <c r="E14" s="56">
        <v>3</v>
      </c>
      <c r="F14" s="56">
        <v>1</v>
      </c>
      <c r="G14" s="56">
        <v>4</v>
      </c>
      <c r="H14" s="56">
        <v>4</v>
      </c>
      <c r="I14" s="56">
        <v>4</v>
      </c>
      <c r="J14" s="56">
        <v>1</v>
      </c>
      <c r="K14" s="56">
        <v>0</v>
      </c>
      <c r="L14" s="56">
        <v>0</v>
      </c>
      <c r="M14" s="56">
        <v>0</v>
      </c>
      <c r="N14" s="56">
        <v>5</v>
      </c>
      <c r="O14" s="56">
        <v>1</v>
      </c>
      <c r="P14" s="56">
        <v>5</v>
      </c>
      <c r="Q14" s="56">
        <v>1</v>
      </c>
      <c r="R14" s="56">
        <v>3</v>
      </c>
      <c r="S14" s="56">
        <v>1</v>
      </c>
      <c r="T14" s="56">
        <v>5</v>
      </c>
      <c r="U14" s="56">
        <v>4</v>
      </c>
      <c r="V14" s="56">
        <v>3</v>
      </c>
      <c r="W14" s="56">
        <v>1</v>
      </c>
      <c r="X14" s="56">
        <v>0</v>
      </c>
      <c r="Y14" s="56">
        <v>0</v>
      </c>
      <c r="Z14" s="56">
        <v>0</v>
      </c>
      <c r="AA14" s="56">
        <v>3</v>
      </c>
      <c r="AB14" s="56">
        <v>1</v>
      </c>
      <c r="AC14" s="56">
        <v>3</v>
      </c>
      <c r="AD14" s="56">
        <v>1</v>
      </c>
      <c r="AE14" s="56">
        <v>3</v>
      </c>
      <c r="AF14" s="56">
        <v>1</v>
      </c>
      <c r="AG14" s="56">
        <v>5</v>
      </c>
      <c r="AH14" s="56">
        <v>4</v>
      </c>
      <c r="AI14" s="56">
        <v>4</v>
      </c>
      <c r="AJ14" s="56">
        <v>1</v>
      </c>
      <c r="AK14" s="56">
        <v>0</v>
      </c>
      <c r="AL14" s="56">
        <v>0</v>
      </c>
      <c r="AM14" s="56">
        <v>0</v>
      </c>
      <c r="AN14" s="56">
        <v>3</v>
      </c>
      <c r="AO14" s="56">
        <v>1</v>
      </c>
      <c r="AP14" s="56">
        <v>5</v>
      </c>
      <c r="AQ14" s="56">
        <v>1</v>
      </c>
      <c r="AR14" s="56">
        <v>3</v>
      </c>
      <c r="AS14" s="56">
        <v>1</v>
      </c>
      <c r="AT14" s="56">
        <v>5</v>
      </c>
      <c r="AU14" s="56">
        <v>4</v>
      </c>
      <c r="AV14" s="56">
        <v>3</v>
      </c>
      <c r="AW14" s="56">
        <v>1</v>
      </c>
      <c r="AX14" s="56">
        <v>0</v>
      </c>
      <c r="AY14" s="56">
        <v>0</v>
      </c>
      <c r="AZ14" s="56">
        <v>0</v>
      </c>
      <c r="BA14" s="56">
        <v>5</v>
      </c>
      <c r="BB14" s="56">
        <v>1</v>
      </c>
      <c r="BC14" s="56">
        <v>5</v>
      </c>
      <c r="BD14" s="56">
        <v>5</v>
      </c>
      <c r="BE14" s="56">
        <v>3</v>
      </c>
      <c r="BF14" s="56">
        <v>2</v>
      </c>
      <c r="BG14" s="56">
        <v>5</v>
      </c>
      <c r="BH14" s="56">
        <v>4</v>
      </c>
      <c r="BI14" s="56">
        <v>3</v>
      </c>
      <c r="BJ14" s="56">
        <v>1</v>
      </c>
      <c r="BK14" s="56">
        <v>0</v>
      </c>
      <c r="BL14" s="56">
        <v>0</v>
      </c>
      <c r="BM14" s="56">
        <v>0</v>
      </c>
      <c r="BN14" s="56">
        <v>1</v>
      </c>
      <c r="BO14" s="56">
        <v>1</v>
      </c>
      <c r="BP14" s="56">
        <v>2</v>
      </c>
      <c r="BQ14" s="56">
        <v>5</v>
      </c>
      <c r="BR14" s="56">
        <v>2</v>
      </c>
      <c r="BS14" s="56">
        <v>2</v>
      </c>
      <c r="BT14" s="56">
        <v>2</v>
      </c>
      <c r="BU14" s="56">
        <v>2</v>
      </c>
      <c r="BV14" s="56">
        <v>64</v>
      </c>
      <c r="BW14" s="56">
        <v>49</v>
      </c>
      <c r="BX14" s="56">
        <v>0.56637168141592897</v>
      </c>
      <c r="BY14" s="56">
        <v>-201</v>
      </c>
    </row>
    <row r="15" spans="1:78" x14ac:dyDescent="0.25">
      <c r="A15" s="56">
        <v>3</v>
      </c>
      <c r="B15" s="56">
        <v>1</v>
      </c>
      <c r="C15" s="56">
        <v>3</v>
      </c>
      <c r="D15" s="56">
        <v>1</v>
      </c>
      <c r="E15" s="56">
        <v>3</v>
      </c>
      <c r="F15" s="56">
        <v>1</v>
      </c>
      <c r="G15" s="56">
        <v>4</v>
      </c>
      <c r="H15" s="56">
        <v>4</v>
      </c>
      <c r="I15" s="56">
        <v>4</v>
      </c>
      <c r="J15" s="56">
        <v>1</v>
      </c>
      <c r="K15" s="56">
        <v>0</v>
      </c>
      <c r="L15" s="56">
        <v>0</v>
      </c>
      <c r="M15" s="56">
        <v>0</v>
      </c>
      <c r="N15" s="56">
        <v>3</v>
      </c>
      <c r="O15" s="56">
        <v>2</v>
      </c>
      <c r="P15" s="56">
        <v>3</v>
      </c>
      <c r="Q15" s="56">
        <v>1</v>
      </c>
      <c r="R15" s="56">
        <v>3</v>
      </c>
      <c r="S15" s="56">
        <v>1</v>
      </c>
      <c r="T15" s="56">
        <v>4</v>
      </c>
      <c r="U15" s="56">
        <v>2</v>
      </c>
      <c r="V15" s="56">
        <v>4</v>
      </c>
      <c r="W15" s="56">
        <v>1</v>
      </c>
      <c r="X15" s="56">
        <v>0</v>
      </c>
      <c r="Y15" s="56">
        <v>0</v>
      </c>
      <c r="Z15" s="56">
        <v>1</v>
      </c>
      <c r="AA15" s="56">
        <v>5</v>
      </c>
      <c r="AB15" s="56">
        <v>1</v>
      </c>
      <c r="AC15" s="56">
        <v>5</v>
      </c>
      <c r="AD15" s="56">
        <v>1</v>
      </c>
      <c r="AE15" s="56">
        <v>3</v>
      </c>
      <c r="AF15" s="56">
        <v>1</v>
      </c>
      <c r="AG15" s="56">
        <v>5</v>
      </c>
      <c r="AH15" s="56">
        <v>4</v>
      </c>
      <c r="AI15" s="56">
        <v>4</v>
      </c>
      <c r="AJ15" s="56">
        <v>1</v>
      </c>
      <c r="AK15" s="56">
        <v>0</v>
      </c>
      <c r="AL15" s="56">
        <v>0</v>
      </c>
      <c r="AM15" s="56">
        <v>0</v>
      </c>
      <c r="AN15" s="56">
        <v>3</v>
      </c>
      <c r="AO15" s="56">
        <v>1</v>
      </c>
      <c r="AP15" s="56">
        <v>3</v>
      </c>
      <c r="AQ15" s="56">
        <v>1</v>
      </c>
      <c r="AR15" s="56">
        <v>3</v>
      </c>
      <c r="AS15" s="56">
        <v>1</v>
      </c>
      <c r="AT15" s="56">
        <v>4</v>
      </c>
      <c r="AU15" s="56">
        <v>4</v>
      </c>
      <c r="AV15" s="56">
        <v>3</v>
      </c>
      <c r="AW15" s="56">
        <v>1</v>
      </c>
      <c r="AX15" s="56">
        <v>1</v>
      </c>
      <c r="AY15" s="56">
        <v>0</v>
      </c>
      <c r="AZ15" s="56">
        <v>0</v>
      </c>
      <c r="BA15" s="56">
        <v>3</v>
      </c>
      <c r="BB15" s="56">
        <v>1</v>
      </c>
      <c r="BC15" s="56">
        <v>3</v>
      </c>
      <c r="BD15" s="56">
        <v>1</v>
      </c>
      <c r="BE15" s="56">
        <v>3</v>
      </c>
      <c r="BF15" s="56">
        <v>1</v>
      </c>
      <c r="BG15" s="56">
        <v>4</v>
      </c>
      <c r="BH15" s="56">
        <v>4</v>
      </c>
      <c r="BI15" s="56">
        <v>3</v>
      </c>
      <c r="BJ15" s="56">
        <v>1</v>
      </c>
      <c r="BK15" s="56">
        <v>0</v>
      </c>
      <c r="BL15" s="56">
        <v>0</v>
      </c>
      <c r="BM15" s="56">
        <v>0</v>
      </c>
      <c r="BN15" s="56">
        <v>1</v>
      </c>
      <c r="BO15" s="56">
        <v>1</v>
      </c>
      <c r="BP15" s="56">
        <v>2</v>
      </c>
      <c r="BQ15" s="56">
        <v>5</v>
      </c>
      <c r="BR15" s="56">
        <v>2</v>
      </c>
      <c r="BS15" s="56">
        <v>2</v>
      </c>
      <c r="BT15" s="56">
        <v>3</v>
      </c>
      <c r="BU15" s="56">
        <v>2</v>
      </c>
      <c r="BV15" s="56">
        <v>57</v>
      </c>
      <c r="BW15" s="56">
        <v>44</v>
      </c>
      <c r="BX15" s="56">
        <v>0.56435643564356397</v>
      </c>
      <c r="BY15" s="56">
        <v>-201</v>
      </c>
    </row>
    <row r="16" spans="1:78" x14ac:dyDescent="0.25">
      <c r="A16" s="56">
        <v>5</v>
      </c>
      <c r="B16" s="56">
        <v>1</v>
      </c>
      <c r="C16" s="56">
        <v>3</v>
      </c>
      <c r="D16" s="56">
        <v>4</v>
      </c>
      <c r="E16" s="56">
        <v>2</v>
      </c>
      <c r="F16" s="56">
        <v>3</v>
      </c>
      <c r="G16" s="56">
        <v>5</v>
      </c>
      <c r="H16" s="56">
        <v>4</v>
      </c>
      <c r="I16" s="56">
        <v>3</v>
      </c>
      <c r="J16" s="56">
        <v>4</v>
      </c>
      <c r="K16" s="56">
        <v>0</v>
      </c>
      <c r="L16" s="56">
        <v>0</v>
      </c>
      <c r="M16" s="56">
        <v>0</v>
      </c>
      <c r="N16" s="56">
        <v>3</v>
      </c>
      <c r="O16" s="56">
        <v>1</v>
      </c>
      <c r="P16" s="56">
        <v>3</v>
      </c>
      <c r="Q16" s="56">
        <v>1</v>
      </c>
      <c r="R16" s="56">
        <v>3</v>
      </c>
      <c r="S16" s="56">
        <v>1</v>
      </c>
      <c r="T16" s="56">
        <v>4</v>
      </c>
      <c r="U16" s="56">
        <v>4</v>
      </c>
      <c r="V16" s="56">
        <v>3</v>
      </c>
      <c r="W16" s="56">
        <v>1</v>
      </c>
      <c r="X16" s="56">
        <v>0</v>
      </c>
      <c r="Y16" s="56">
        <v>1</v>
      </c>
      <c r="Z16" s="56">
        <v>0</v>
      </c>
      <c r="AA16" s="56">
        <v>5</v>
      </c>
      <c r="AB16" s="56">
        <v>1</v>
      </c>
      <c r="AC16" s="56">
        <v>5</v>
      </c>
      <c r="AD16" s="56">
        <v>1</v>
      </c>
      <c r="AE16" s="56">
        <v>3</v>
      </c>
      <c r="AF16" s="56">
        <v>1</v>
      </c>
      <c r="AG16" s="56">
        <v>5</v>
      </c>
      <c r="AH16" s="56">
        <v>4</v>
      </c>
      <c r="AI16" s="56">
        <v>3</v>
      </c>
      <c r="AJ16" s="56">
        <v>1</v>
      </c>
      <c r="AK16" s="56">
        <v>0</v>
      </c>
      <c r="AL16" s="56">
        <v>0</v>
      </c>
      <c r="AM16" s="56">
        <v>1</v>
      </c>
      <c r="AN16" s="56">
        <v>3</v>
      </c>
      <c r="AO16" s="56">
        <v>1</v>
      </c>
      <c r="AP16" s="56">
        <v>3</v>
      </c>
      <c r="AQ16" s="56">
        <v>1</v>
      </c>
      <c r="AR16" s="56">
        <v>3</v>
      </c>
      <c r="AS16" s="56">
        <v>1</v>
      </c>
      <c r="AT16" s="56">
        <v>5</v>
      </c>
      <c r="AU16" s="56">
        <v>4</v>
      </c>
      <c r="AV16" s="56">
        <v>4</v>
      </c>
      <c r="AW16" s="56">
        <v>1</v>
      </c>
      <c r="AX16" s="56">
        <v>0</v>
      </c>
      <c r="AY16" s="56">
        <v>0</v>
      </c>
      <c r="AZ16" s="56">
        <v>0</v>
      </c>
      <c r="BA16" s="56">
        <v>5</v>
      </c>
      <c r="BB16" s="56">
        <v>1</v>
      </c>
      <c r="BC16" s="56">
        <v>5</v>
      </c>
      <c r="BD16" s="56">
        <v>1</v>
      </c>
      <c r="BE16" s="56">
        <v>3</v>
      </c>
      <c r="BF16" s="56">
        <v>1</v>
      </c>
      <c r="BG16" s="56">
        <v>5</v>
      </c>
      <c r="BH16" s="56">
        <v>1</v>
      </c>
      <c r="BI16" s="56">
        <v>1</v>
      </c>
      <c r="BJ16" s="56">
        <v>1</v>
      </c>
      <c r="BK16" s="56">
        <v>0</v>
      </c>
      <c r="BL16" s="56">
        <v>0</v>
      </c>
      <c r="BM16" s="56">
        <v>0</v>
      </c>
      <c r="BN16" s="56">
        <v>1</v>
      </c>
      <c r="BO16" s="56">
        <v>1</v>
      </c>
      <c r="BP16" s="56">
        <v>2</v>
      </c>
      <c r="BQ16" s="56">
        <v>5</v>
      </c>
      <c r="BR16" s="56">
        <v>2</v>
      </c>
      <c r="BS16" s="56">
        <v>2</v>
      </c>
      <c r="BT16" s="56">
        <v>3</v>
      </c>
      <c r="BU16" s="56">
        <v>1</v>
      </c>
      <c r="BV16" s="56">
        <v>63</v>
      </c>
      <c r="BW16" s="56">
        <v>49</v>
      </c>
      <c r="BX16" s="56">
        <v>0.5625</v>
      </c>
      <c r="BY16" s="56">
        <v>-201</v>
      </c>
    </row>
    <row r="17" spans="1:77" x14ac:dyDescent="0.25">
      <c r="A17" s="56">
        <v>5</v>
      </c>
      <c r="B17" s="56">
        <v>1</v>
      </c>
      <c r="C17" s="56">
        <v>3</v>
      </c>
      <c r="D17" s="56">
        <v>1</v>
      </c>
      <c r="E17" s="56">
        <v>3</v>
      </c>
      <c r="F17" s="56">
        <v>1</v>
      </c>
      <c r="G17" s="56">
        <v>5</v>
      </c>
      <c r="H17" s="56">
        <v>4</v>
      </c>
      <c r="I17" s="56">
        <v>3</v>
      </c>
      <c r="J17" s="56">
        <v>4</v>
      </c>
      <c r="K17" s="56">
        <v>0</v>
      </c>
      <c r="L17" s="56">
        <v>1</v>
      </c>
      <c r="M17" s="56">
        <v>0</v>
      </c>
      <c r="N17" s="56">
        <v>3</v>
      </c>
      <c r="O17" s="56">
        <v>1</v>
      </c>
      <c r="P17" s="56">
        <v>3</v>
      </c>
      <c r="Q17" s="56">
        <v>1</v>
      </c>
      <c r="R17" s="56">
        <v>3</v>
      </c>
      <c r="S17" s="56">
        <v>1</v>
      </c>
      <c r="T17" s="56">
        <v>5</v>
      </c>
      <c r="U17" s="56">
        <v>4</v>
      </c>
      <c r="V17" s="56">
        <v>4</v>
      </c>
      <c r="W17" s="56">
        <v>1</v>
      </c>
      <c r="X17" s="56">
        <v>0</v>
      </c>
      <c r="Y17" s="56">
        <v>0</v>
      </c>
      <c r="Z17" s="56">
        <v>0</v>
      </c>
      <c r="AA17" s="56">
        <v>3</v>
      </c>
      <c r="AB17" s="56">
        <v>1</v>
      </c>
      <c r="AC17" s="56">
        <v>3</v>
      </c>
      <c r="AD17" s="56">
        <v>1</v>
      </c>
      <c r="AE17" s="56">
        <v>3</v>
      </c>
      <c r="AF17" s="56">
        <v>1</v>
      </c>
      <c r="AG17" s="56">
        <v>4</v>
      </c>
      <c r="AH17" s="56">
        <v>4</v>
      </c>
      <c r="AI17" s="56">
        <v>4</v>
      </c>
      <c r="AJ17" s="56">
        <v>1</v>
      </c>
      <c r="AK17" s="56">
        <v>0</v>
      </c>
      <c r="AL17" s="56">
        <v>0</v>
      </c>
      <c r="AM17" s="56">
        <v>0</v>
      </c>
      <c r="AN17" s="56">
        <v>3</v>
      </c>
      <c r="AO17" s="56">
        <v>1</v>
      </c>
      <c r="AP17" s="56">
        <v>3</v>
      </c>
      <c r="AQ17" s="56">
        <v>5</v>
      </c>
      <c r="AR17" s="56">
        <v>3</v>
      </c>
      <c r="AS17" s="56">
        <v>1</v>
      </c>
      <c r="AT17" s="56">
        <v>5</v>
      </c>
      <c r="AU17" s="56">
        <v>4</v>
      </c>
      <c r="AV17" s="56">
        <v>4</v>
      </c>
      <c r="AW17" s="56">
        <v>1</v>
      </c>
      <c r="AX17" s="56">
        <v>0</v>
      </c>
      <c r="AY17" s="56">
        <v>0</v>
      </c>
      <c r="AZ17" s="56">
        <v>1</v>
      </c>
      <c r="BA17" s="56">
        <v>5</v>
      </c>
      <c r="BB17" s="56">
        <v>1</v>
      </c>
      <c r="BC17" s="56">
        <v>3</v>
      </c>
      <c r="BD17" s="56">
        <v>1</v>
      </c>
      <c r="BE17" s="56">
        <v>3</v>
      </c>
      <c r="BF17" s="56">
        <v>1</v>
      </c>
      <c r="BG17" s="56">
        <v>5</v>
      </c>
      <c r="BH17" s="56">
        <v>4</v>
      </c>
      <c r="BI17" s="56">
        <v>3</v>
      </c>
      <c r="BJ17" s="56">
        <v>1</v>
      </c>
      <c r="BK17" s="56">
        <v>0</v>
      </c>
      <c r="BL17" s="56">
        <v>0</v>
      </c>
      <c r="BM17" s="56">
        <v>0</v>
      </c>
      <c r="BN17" s="56">
        <v>1</v>
      </c>
      <c r="BO17" s="56">
        <v>1</v>
      </c>
      <c r="BP17" s="56">
        <v>2</v>
      </c>
      <c r="BQ17" s="56">
        <v>2</v>
      </c>
      <c r="BR17" s="56">
        <v>2</v>
      </c>
      <c r="BS17" s="56">
        <v>2</v>
      </c>
      <c r="BT17" s="56">
        <v>3</v>
      </c>
      <c r="BU17" s="56">
        <v>1</v>
      </c>
      <c r="BV17" s="56">
        <v>56</v>
      </c>
      <c r="BW17" s="56">
        <v>44</v>
      </c>
      <c r="BX17" s="56">
        <v>0.56000000000000005</v>
      </c>
      <c r="BY17" s="56">
        <v>-201</v>
      </c>
    </row>
    <row r="18" spans="1:77" x14ac:dyDescent="0.25">
      <c r="A18" s="56">
        <v>5</v>
      </c>
      <c r="B18" s="56">
        <v>1</v>
      </c>
      <c r="C18" s="56">
        <v>3</v>
      </c>
      <c r="D18" s="56">
        <v>1</v>
      </c>
      <c r="E18" s="56">
        <v>3</v>
      </c>
      <c r="F18" s="56">
        <v>1</v>
      </c>
      <c r="G18" s="56">
        <v>5</v>
      </c>
      <c r="H18" s="56">
        <v>4</v>
      </c>
      <c r="I18" s="56">
        <v>1</v>
      </c>
      <c r="J18" s="56">
        <v>1</v>
      </c>
      <c r="K18" s="56">
        <v>0</v>
      </c>
      <c r="L18" s="56">
        <v>0</v>
      </c>
      <c r="M18" s="56">
        <v>0</v>
      </c>
      <c r="N18" s="56">
        <v>5</v>
      </c>
      <c r="O18" s="56">
        <v>1</v>
      </c>
      <c r="P18" s="56">
        <v>5</v>
      </c>
      <c r="Q18" s="56">
        <v>1</v>
      </c>
      <c r="R18" s="56">
        <v>3</v>
      </c>
      <c r="S18" s="56">
        <v>1</v>
      </c>
      <c r="T18" s="56">
        <v>5</v>
      </c>
      <c r="U18" s="56">
        <v>4</v>
      </c>
      <c r="V18" s="56">
        <v>5</v>
      </c>
      <c r="W18" s="56">
        <v>1</v>
      </c>
      <c r="X18" s="56">
        <v>0</v>
      </c>
      <c r="Y18" s="56">
        <v>1</v>
      </c>
      <c r="Z18" s="56">
        <v>0</v>
      </c>
      <c r="AA18" s="56">
        <v>5</v>
      </c>
      <c r="AB18" s="56">
        <v>1</v>
      </c>
      <c r="AC18" s="56">
        <v>5</v>
      </c>
      <c r="AD18" s="56">
        <v>3</v>
      </c>
      <c r="AE18" s="56">
        <v>2</v>
      </c>
      <c r="AF18" s="56">
        <v>1</v>
      </c>
      <c r="AG18" s="56">
        <v>5</v>
      </c>
      <c r="AH18" s="56">
        <v>4</v>
      </c>
      <c r="AI18" s="56">
        <v>3</v>
      </c>
      <c r="AJ18" s="56">
        <v>1</v>
      </c>
      <c r="AK18" s="56">
        <v>0</v>
      </c>
      <c r="AL18" s="56">
        <v>0</v>
      </c>
      <c r="AM18" s="56">
        <v>0</v>
      </c>
      <c r="AN18" s="56">
        <v>5</v>
      </c>
      <c r="AO18" s="56">
        <v>1</v>
      </c>
      <c r="AP18" s="56">
        <v>5</v>
      </c>
      <c r="AQ18" s="56">
        <v>2</v>
      </c>
      <c r="AR18" s="56">
        <v>3</v>
      </c>
      <c r="AS18" s="56">
        <v>1</v>
      </c>
      <c r="AT18" s="56">
        <v>5</v>
      </c>
      <c r="AU18" s="56">
        <v>1</v>
      </c>
      <c r="AV18" s="56">
        <v>3</v>
      </c>
      <c r="AW18" s="56">
        <v>1</v>
      </c>
      <c r="AX18" s="56">
        <v>0</v>
      </c>
      <c r="AY18" s="56">
        <v>0</v>
      </c>
      <c r="AZ18" s="56">
        <v>0</v>
      </c>
      <c r="BA18" s="56">
        <v>5</v>
      </c>
      <c r="BB18" s="56">
        <v>4</v>
      </c>
      <c r="BC18" s="56">
        <v>5</v>
      </c>
      <c r="BD18" s="56">
        <v>1</v>
      </c>
      <c r="BE18" s="56">
        <v>3</v>
      </c>
      <c r="BF18" s="56">
        <v>1</v>
      </c>
      <c r="BG18" s="56">
        <v>5</v>
      </c>
      <c r="BH18" s="56">
        <v>4</v>
      </c>
      <c r="BI18" s="56">
        <v>3</v>
      </c>
      <c r="BJ18" s="56">
        <v>1</v>
      </c>
      <c r="BK18" s="56">
        <v>0</v>
      </c>
      <c r="BL18" s="56">
        <v>0</v>
      </c>
      <c r="BM18" s="56">
        <v>1</v>
      </c>
      <c r="BN18" s="56">
        <v>1</v>
      </c>
      <c r="BO18" s="56">
        <v>1</v>
      </c>
      <c r="BP18" s="56">
        <v>2</v>
      </c>
      <c r="BQ18" s="56">
        <v>5</v>
      </c>
      <c r="BR18" s="56">
        <v>2</v>
      </c>
      <c r="BS18" s="56">
        <v>2</v>
      </c>
      <c r="BT18" s="56">
        <v>3</v>
      </c>
      <c r="BU18" s="56">
        <v>1</v>
      </c>
      <c r="BV18" s="56">
        <v>57</v>
      </c>
      <c r="BW18" s="56">
        <v>45</v>
      </c>
      <c r="BX18" s="56">
        <v>0.55882352941176405</v>
      </c>
      <c r="BY18" s="56">
        <v>-201</v>
      </c>
    </row>
    <row r="19" spans="1:77" x14ac:dyDescent="0.25">
      <c r="A19" s="56">
        <v>3</v>
      </c>
      <c r="B19" s="56">
        <v>1</v>
      </c>
      <c r="C19" s="56">
        <v>3</v>
      </c>
      <c r="D19" s="56">
        <v>1</v>
      </c>
      <c r="E19" s="56">
        <v>3</v>
      </c>
      <c r="F19" s="56">
        <v>1</v>
      </c>
      <c r="G19" s="56">
        <v>4</v>
      </c>
      <c r="H19" s="56">
        <v>4</v>
      </c>
      <c r="I19" s="56">
        <v>4</v>
      </c>
      <c r="J19" s="56">
        <v>1</v>
      </c>
      <c r="K19" s="56">
        <v>0</v>
      </c>
      <c r="L19" s="56">
        <v>0</v>
      </c>
      <c r="M19" s="56">
        <v>0</v>
      </c>
      <c r="N19" s="56">
        <v>3</v>
      </c>
      <c r="O19" s="56">
        <v>1</v>
      </c>
      <c r="P19" s="56">
        <v>3</v>
      </c>
      <c r="Q19" s="56">
        <v>1</v>
      </c>
      <c r="R19" s="56">
        <v>3</v>
      </c>
      <c r="S19" s="56">
        <v>1</v>
      </c>
      <c r="T19" s="56">
        <v>4</v>
      </c>
      <c r="U19" s="56">
        <v>4</v>
      </c>
      <c r="V19" s="56">
        <v>3</v>
      </c>
      <c r="W19" s="56">
        <v>1</v>
      </c>
      <c r="X19" s="56">
        <v>0</v>
      </c>
      <c r="Y19" s="56">
        <v>0</v>
      </c>
      <c r="Z19" s="56">
        <v>0</v>
      </c>
      <c r="AA19" s="56">
        <v>3</v>
      </c>
      <c r="AB19" s="56">
        <v>1</v>
      </c>
      <c r="AC19" s="56">
        <v>5</v>
      </c>
      <c r="AD19" s="56">
        <v>1</v>
      </c>
      <c r="AE19" s="56">
        <v>3</v>
      </c>
      <c r="AF19" s="56">
        <v>1</v>
      </c>
      <c r="AG19" s="56">
        <v>4</v>
      </c>
      <c r="AH19" s="56">
        <v>3</v>
      </c>
      <c r="AI19" s="56">
        <v>4</v>
      </c>
      <c r="AJ19" s="56">
        <v>1</v>
      </c>
      <c r="AK19" s="56">
        <v>0</v>
      </c>
      <c r="AL19" s="56">
        <v>0</v>
      </c>
      <c r="AM19" s="56">
        <v>0</v>
      </c>
      <c r="AN19" s="56">
        <v>5</v>
      </c>
      <c r="AO19" s="56">
        <v>1</v>
      </c>
      <c r="AP19" s="56">
        <v>3</v>
      </c>
      <c r="AQ19" s="56">
        <v>1</v>
      </c>
      <c r="AR19" s="56">
        <v>3</v>
      </c>
      <c r="AS19" s="56">
        <v>1</v>
      </c>
      <c r="AT19" s="56">
        <v>4</v>
      </c>
      <c r="AU19" s="56">
        <v>4</v>
      </c>
      <c r="AV19" s="56">
        <v>4</v>
      </c>
      <c r="AW19" s="56">
        <v>1</v>
      </c>
      <c r="AX19" s="56">
        <v>0</v>
      </c>
      <c r="AY19" s="56">
        <v>0</v>
      </c>
      <c r="AZ19" s="56">
        <v>0</v>
      </c>
      <c r="BA19" s="56">
        <v>3</v>
      </c>
      <c r="BB19" s="56">
        <v>1</v>
      </c>
      <c r="BC19" s="56">
        <v>3</v>
      </c>
      <c r="BD19" s="56">
        <v>1</v>
      </c>
      <c r="BE19" s="56">
        <v>3</v>
      </c>
      <c r="BF19" s="56">
        <v>1</v>
      </c>
      <c r="BG19" s="56">
        <v>4</v>
      </c>
      <c r="BH19" s="56">
        <v>4</v>
      </c>
      <c r="BI19" s="56">
        <v>4</v>
      </c>
      <c r="BJ19" s="56">
        <v>1</v>
      </c>
      <c r="BK19" s="56">
        <v>0</v>
      </c>
      <c r="BL19" s="56">
        <v>0</v>
      </c>
      <c r="BM19" s="56">
        <v>0</v>
      </c>
      <c r="BN19" s="56">
        <v>1</v>
      </c>
      <c r="BO19" s="56">
        <v>1</v>
      </c>
      <c r="BP19" s="56">
        <v>2</v>
      </c>
      <c r="BQ19" s="56">
        <v>5</v>
      </c>
      <c r="BR19" s="56">
        <v>2</v>
      </c>
      <c r="BS19" s="56">
        <v>2</v>
      </c>
      <c r="BT19" s="56">
        <v>3</v>
      </c>
      <c r="BU19" s="56">
        <v>2</v>
      </c>
      <c r="BV19" s="56">
        <v>67</v>
      </c>
      <c r="BW19" s="56">
        <v>53</v>
      </c>
      <c r="BX19" s="56">
        <v>0.55833333333333302</v>
      </c>
      <c r="BY19" s="56">
        <v>-201</v>
      </c>
    </row>
    <row r="20" spans="1:77" x14ac:dyDescent="0.25">
      <c r="A20" s="56">
        <v>4</v>
      </c>
      <c r="B20" s="56">
        <v>1</v>
      </c>
      <c r="C20" s="56">
        <v>1</v>
      </c>
      <c r="D20" s="56">
        <v>1</v>
      </c>
      <c r="E20" s="56">
        <v>3</v>
      </c>
      <c r="F20" s="56">
        <v>1</v>
      </c>
      <c r="G20" s="56">
        <v>4</v>
      </c>
      <c r="H20" s="56">
        <v>4</v>
      </c>
      <c r="I20" s="56">
        <v>3</v>
      </c>
      <c r="J20" s="56">
        <v>1</v>
      </c>
      <c r="K20" s="56">
        <v>0</v>
      </c>
      <c r="L20" s="56">
        <v>0</v>
      </c>
      <c r="M20" s="56">
        <v>0</v>
      </c>
      <c r="N20" s="56">
        <v>3</v>
      </c>
      <c r="O20" s="56">
        <v>1</v>
      </c>
      <c r="P20" s="56">
        <v>3</v>
      </c>
      <c r="Q20" s="56">
        <v>1</v>
      </c>
      <c r="R20" s="56">
        <v>3</v>
      </c>
      <c r="S20" s="56">
        <v>1</v>
      </c>
      <c r="T20" s="56">
        <v>4</v>
      </c>
      <c r="U20" s="56">
        <v>4</v>
      </c>
      <c r="V20" s="56">
        <v>3</v>
      </c>
      <c r="W20" s="56">
        <v>1</v>
      </c>
      <c r="X20" s="56">
        <v>0</v>
      </c>
      <c r="Y20" s="56">
        <v>0</v>
      </c>
      <c r="Z20" s="56">
        <v>0</v>
      </c>
      <c r="AA20" s="56">
        <v>2</v>
      </c>
      <c r="AB20" s="56">
        <v>1</v>
      </c>
      <c r="AC20" s="56">
        <v>5</v>
      </c>
      <c r="AD20" s="56">
        <v>1</v>
      </c>
      <c r="AE20" s="56">
        <v>3</v>
      </c>
      <c r="AF20" s="56">
        <v>1</v>
      </c>
      <c r="AG20" s="56">
        <v>5</v>
      </c>
      <c r="AH20" s="56">
        <v>4</v>
      </c>
      <c r="AI20" s="56">
        <v>3</v>
      </c>
      <c r="AJ20" s="56">
        <v>1</v>
      </c>
      <c r="AK20" s="56">
        <v>0</v>
      </c>
      <c r="AL20" s="56">
        <v>0</v>
      </c>
      <c r="AM20" s="56">
        <v>0</v>
      </c>
      <c r="AN20" s="56">
        <v>3</v>
      </c>
      <c r="AO20" s="56">
        <v>1</v>
      </c>
      <c r="AP20" s="56">
        <v>3</v>
      </c>
      <c r="AQ20" s="56">
        <v>1</v>
      </c>
      <c r="AR20" s="56">
        <v>3</v>
      </c>
      <c r="AS20" s="56">
        <v>1</v>
      </c>
      <c r="AT20" s="56">
        <v>5</v>
      </c>
      <c r="AU20" s="56">
        <v>4</v>
      </c>
      <c r="AV20" s="56">
        <v>4</v>
      </c>
      <c r="AW20" s="56">
        <v>1</v>
      </c>
      <c r="AX20" s="56">
        <v>0</v>
      </c>
      <c r="AY20" s="56">
        <v>0</v>
      </c>
      <c r="AZ20" s="56">
        <v>0</v>
      </c>
      <c r="BA20" s="56">
        <v>3</v>
      </c>
      <c r="BB20" s="56">
        <v>1</v>
      </c>
      <c r="BC20" s="56">
        <v>5</v>
      </c>
      <c r="BD20" s="56">
        <v>1</v>
      </c>
      <c r="BE20" s="56">
        <v>3</v>
      </c>
      <c r="BF20" s="56">
        <v>1</v>
      </c>
      <c r="BG20" s="56">
        <v>5</v>
      </c>
      <c r="BH20" s="56">
        <v>4</v>
      </c>
      <c r="BI20" s="56">
        <v>4</v>
      </c>
      <c r="BJ20" s="56">
        <v>1</v>
      </c>
      <c r="BK20" s="56">
        <v>0</v>
      </c>
      <c r="BL20" s="56">
        <v>0</v>
      </c>
      <c r="BM20" s="56">
        <v>0</v>
      </c>
      <c r="BN20" s="56">
        <v>1</v>
      </c>
      <c r="BO20" s="56">
        <v>1</v>
      </c>
      <c r="BP20" s="56">
        <v>3</v>
      </c>
      <c r="BQ20" s="56">
        <v>5</v>
      </c>
      <c r="BR20" s="56">
        <v>2</v>
      </c>
      <c r="BS20" s="56">
        <v>2</v>
      </c>
      <c r="BT20" s="56">
        <v>3</v>
      </c>
      <c r="BU20" s="56">
        <v>2</v>
      </c>
      <c r="BV20" s="56">
        <v>53</v>
      </c>
      <c r="BW20" s="56">
        <v>42</v>
      </c>
      <c r="BX20" s="56">
        <v>0.557894736842105</v>
      </c>
      <c r="BY20" s="56">
        <v>-201</v>
      </c>
    </row>
    <row r="21" spans="1:77" x14ac:dyDescent="0.25">
      <c r="A21" s="56">
        <v>5</v>
      </c>
      <c r="B21" s="56">
        <v>1</v>
      </c>
      <c r="C21" s="56">
        <v>3</v>
      </c>
      <c r="D21" s="56">
        <v>1</v>
      </c>
      <c r="E21" s="56">
        <v>3</v>
      </c>
      <c r="F21" s="56">
        <v>1</v>
      </c>
      <c r="G21" s="56">
        <v>5</v>
      </c>
      <c r="H21" s="56">
        <v>4</v>
      </c>
      <c r="I21" s="56">
        <v>3</v>
      </c>
      <c r="J21" s="56">
        <v>4</v>
      </c>
      <c r="K21" s="56">
        <v>0</v>
      </c>
      <c r="L21" s="56">
        <v>1</v>
      </c>
      <c r="M21" s="56">
        <v>0</v>
      </c>
      <c r="N21" s="56">
        <v>3</v>
      </c>
      <c r="O21" s="56">
        <v>1</v>
      </c>
      <c r="P21" s="56">
        <v>3</v>
      </c>
      <c r="Q21" s="56">
        <v>1</v>
      </c>
      <c r="R21" s="56">
        <v>3</v>
      </c>
      <c r="S21" s="56">
        <v>1</v>
      </c>
      <c r="T21" s="56">
        <v>5</v>
      </c>
      <c r="U21" s="56">
        <v>4</v>
      </c>
      <c r="V21" s="56">
        <v>4</v>
      </c>
      <c r="W21" s="56">
        <v>1</v>
      </c>
      <c r="X21" s="56">
        <v>0</v>
      </c>
      <c r="Y21" s="56">
        <v>0</v>
      </c>
      <c r="Z21" s="56">
        <v>0</v>
      </c>
      <c r="AA21" s="56">
        <v>3</v>
      </c>
      <c r="AB21" s="56">
        <v>1</v>
      </c>
      <c r="AC21" s="56">
        <v>3</v>
      </c>
      <c r="AD21" s="56">
        <v>1</v>
      </c>
      <c r="AE21" s="56">
        <v>3</v>
      </c>
      <c r="AF21" s="56">
        <v>1</v>
      </c>
      <c r="AG21" s="56">
        <v>4</v>
      </c>
      <c r="AH21" s="56">
        <v>4</v>
      </c>
      <c r="AI21" s="56">
        <v>4</v>
      </c>
      <c r="AJ21" s="56">
        <v>1</v>
      </c>
      <c r="AK21" s="56">
        <v>0</v>
      </c>
      <c r="AL21" s="56">
        <v>0</v>
      </c>
      <c r="AM21" s="56">
        <v>0</v>
      </c>
      <c r="AN21" s="56">
        <v>3</v>
      </c>
      <c r="AO21" s="56">
        <v>1</v>
      </c>
      <c r="AP21" s="56">
        <v>3</v>
      </c>
      <c r="AQ21" s="56">
        <v>5</v>
      </c>
      <c r="AR21" s="56">
        <v>3</v>
      </c>
      <c r="AS21" s="56">
        <v>1</v>
      </c>
      <c r="AT21" s="56">
        <v>5</v>
      </c>
      <c r="AU21" s="56">
        <v>4</v>
      </c>
      <c r="AV21" s="56">
        <v>4</v>
      </c>
      <c r="AW21" s="56">
        <v>1</v>
      </c>
      <c r="AX21" s="56">
        <v>0</v>
      </c>
      <c r="AY21" s="56">
        <v>0</v>
      </c>
      <c r="AZ21" s="56">
        <v>1</v>
      </c>
      <c r="BA21" s="56">
        <v>5</v>
      </c>
      <c r="BB21" s="56">
        <v>1</v>
      </c>
      <c r="BC21" s="56">
        <v>3</v>
      </c>
      <c r="BD21" s="56">
        <v>1</v>
      </c>
      <c r="BE21" s="56">
        <v>3</v>
      </c>
      <c r="BF21" s="56">
        <v>1</v>
      </c>
      <c r="BG21" s="56">
        <v>5</v>
      </c>
      <c r="BH21" s="56">
        <v>4</v>
      </c>
      <c r="BI21" s="56">
        <v>3</v>
      </c>
      <c r="BJ21" s="56">
        <v>1</v>
      </c>
      <c r="BK21" s="56">
        <v>0</v>
      </c>
      <c r="BL21" s="56">
        <v>0</v>
      </c>
      <c r="BM21" s="56">
        <v>0</v>
      </c>
      <c r="BN21" s="56">
        <v>1</v>
      </c>
      <c r="BO21" s="56">
        <v>1</v>
      </c>
      <c r="BP21" s="56">
        <v>2</v>
      </c>
      <c r="BQ21" s="56">
        <v>2</v>
      </c>
      <c r="BR21" s="56">
        <v>2</v>
      </c>
      <c r="BS21" s="56">
        <v>2</v>
      </c>
      <c r="BT21" s="56">
        <v>3</v>
      </c>
      <c r="BU21" s="56">
        <v>1</v>
      </c>
      <c r="BV21" s="56">
        <v>63</v>
      </c>
      <c r="BW21" s="56">
        <v>50</v>
      </c>
      <c r="BX21" s="56">
        <v>0.55752212389380496</v>
      </c>
      <c r="BY21" s="56">
        <v>-201</v>
      </c>
    </row>
    <row r="22" spans="1:77" x14ac:dyDescent="0.25">
      <c r="A22" s="56">
        <v>5</v>
      </c>
      <c r="B22" s="56">
        <v>1</v>
      </c>
      <c r="C22" s="56">
        <v>5</v>
      </c>
      <c r="D22" s="56">
        <v>1</v>
      </c>
      <c r="E22" s="56">
        <v>3</v>
      </c>
      <c r="F22" s="56">
        <v>1</v>
      </c>
      <c r="G22" s="56">
        <v>5</v>
      </c>
      <c r="H22" s="56">
        <v>4</v>
      </c>
      <c r="I22" s="56">
        <v>3</v>
      </c>
      <c r="J22" s="56">
        <v>1</v>
      </c>
      <c r="K22" s="56">
        <v>0</v>
      </c>
      <c r="L22" s="56">
        <v>0</v>
      </c>
      <c r="M22" s="56">
        <v>0</v>
      </c>
      <c r="N22" s="56">
        <v>5</v>
      </c>
      <c r="O22" s="56">
        <v>1</v>
      </c>
      <c r="P22" s="56">
        <v>5</v>
      </c>
      <c r="Q22" s="56">
        <v>1</v>
      </c>
      <c r="R22" s="56">
        <v>3</v>
      </c>
      <c r="S22" s="56">
        <v>1</v>
      </c>
      <c r="T22" s="56">
        <v>5</v>
      </c>
      <c r="U22" s="56">
        <v>4</v>
      </c>
      <c r="V22" s="56">
        <v>3</v>
      </c>
      <c r="W22" s="56">
        <v>1</v>
      </c>
      <c r="X22" s="56">
        <v>0</v>
      </c>
      <c r="Y22" s="56">
        <v>0</v>
      </c>
      <c r="Z22" s="56">
        <v>0</v>
      </c>
      <c r="AA22" s="56">
        <v>3</v>
      </c>
      <c r="AB22" s="56">
        <v>1</v>
      </c>
      <c r="AC22" s="56">
        <v>3</v>
      </c>
      <c r="AD22" s="56">
        <v>1</v>
      </c>
      <c r="AE22" s="56">
        <v>3</v>
      </c>
      <c r="AF22" s="56">
        <v>1</v>
      </c>
      <c r="AG22" s="56">
        <v>4</v>
      </c>
      <c r="AH22" s="56">
        <v>2</v>
      </c>
      <c r="AI22" s="56">
        <v>3</v>
      </c>
      <c r="AJ22" s="56">
        <v>1</v>
      </c>
      <c r="AK22" s="56">
        <v>0</v>
      </c>
      <c r="AL22" s="56">
        <v>0</v>
      </c>
      <c r="AM22" s="56">
        <v>0</v>
      </c>
      <c r="AN22" s="56">
        <v>5</v>
      </c>
      <c r="AO22" s="56">
        <v>1</v>
      </c>
      <c r="AP22" s="56">
        <v>5</v>
      </c>
      <c r="AQ22" s="56">
        <v>1</v>
      </c>
      <c r="AR22" s="56">
        <v>3</v>
      </c>
      <c r="AS22" s="56">
        <v>1</v>
      </c>
      <c r="AT22" s="56">
        <v>5</v>
      </c>
      <c r="AU22" s="56">
        <v>4</v>
      </c>
      <c r="AV22" s="56">
        <v>3</v>
      </c>
      <c r="AW22" s="56">
        <v>4</v>
      </c>
      <c r="AX22" s="56">
        <v>0</v>
      </c>
      <c r="AY22" s="56">
        <v>0</v>
      </c>
      <c r="AZ22" s="56">
        <v>0</v>
      </c>
      <c r="BA22" s="56">
        <v>5</v>
      </c>
      <c r="BB22" s="56">
        <v>1</v>
      </c>
      <c r="BC22" s="56">
        <v>5</v>
      </c>
      <c r="BD22" s="56">
        <v>1</v>
      </c>
      <c r="BE22" s="56">
        <v>2</v>
      </c>
      <c r="BF22" s="56">
        <v>1</v>
      </c>
      <c r="BG22" s="56">
        <v>5</v>
      </c>
      <c r="BH22" s="56">
        <v>4</v>
      </c>
      <c r="BI22" s="56">
        <v>3</v>
      </c>
      <c r="BJ22" s="56">
        <v>1</v>
      </c>
      <c r="BK22" s="56">
        <v>0</v>
      </c>
      <c r="BL22" s="56">
        <v>0</v>
      </c>
      <c r="BM22" s="56">
        <v>0</v>
      </c>
      <c r="BN22" s="56">
        <v>1</v>
      </c>
      <c r="BO22" s="56">
        <v>1</v>
      </c>
      <c r="BP22" s="56">
        <v>2</v>
      </c>
      <c r="BQ22" s="56">
        <v>5</v>
      </c>
      <c r="BR22" s="56">
        <v>2</v>
      </c>
      <c r="BS22" s="56">
        <v>2</v>
      </c>
      <c r="BT22" s="56">
        <v>2</v>
      </c>
      <c r="BU22" s="56">
        <v>2</v>
      </c>
      <c r="BV22" s="56">
        <v>66</v>
      </c>
      <c r="BW22" s="56">
        <v>53</v>
      </c>
      <c r="BX22" s="56">
        <v>0.55462184873949505</v>
      </c>
      <c r="BY22" s="56">
        <v>-201</v>
      </c>
    </row>
    <row r="23" spans="1:77" x14ac:dyDescent="0.25">
      <c r="A23" s="56">
        <v>3</v>
      </c>
      <c r="B23" s="56">
        <v>1</v>
      </c>
      <c r="C23" s="56">
        <v>3</v>
      </c>
      <c r="D23" s="56">
        <v>1</v>
      </c>
      <c r="E23" s="56">
        <v>5</v>
      </c>
      <c r="F23" s="56">
        <v>1</v>
      </c>
      <c r="G23" s="56">
        <v>5</v>
      </c>
      <c r="H23" s="56">
        <v>4</v>
      </c>
      <c r="I23" s="56">
        <v>3</v>
      </c>
      <c r="J23" s="56">
        <v>1</v>
      </c>
      <c r="K23" s="56">
        <v>1</v>
      </c>
      <c r="L23" s="56">
        <v>0</v>
      </c>
      <c r="M23" s="56">
        <v>0</v>
      </c>
      <c r="N23" s="56">
        <v>5</v>
      </c>
      <c r="O23" s="56">
        <v>1</v>
      </c>
      <c r="P23" s="56">
        <v>3</v>
      </c>
      <c r="Q23" s="56">
        <v>1</v>
      </c>
      <c r="R23" s="56">
        <v>3</v>
      </c>
      <c r="S23" s="56">
        <v>4</v>
      </c>
      <c r="T23" s="56">
        <v>1</v>
      </c>
      <c r="U23" s="56">
        <v>4</v>
      </c>
      <c r="V23" s="56">
        <v>3</v>
      </c>
      <c r="W23" s="56">
        <v>1</v>
      </c>
      <c r="X23" s="56">
        <v>0</v>
      </c>
      <c r="Y23" s="56">
        <v>0</v>
      </c>
      <c r="Z23" s="56">
        <v>0</v>
      </c>
      <c r="AA23" s="56">
        <v>5</v>
      </c>
      <c r="AB23" s="56">
        <v>1</v>
      </c>
      <c r="AC23" s="56">
        <v>3</v>
      </c>
      <c r="AD23" s="56">
        <v>1</v>
      </c>
      <c r="AE23" s="56">
        <v>3</v>
      </c>
      <c r="AF23" s="56">
        <v>1</v>
      </c>
      <c r="AG23" s="56">
        <v>4</v>
      </c>
      <c r="AH23" s="56">
        <v>4</v>
      </c>
      <c r="AI23" s="56">
        <v>3</v>
      </c>
      <c r="AJ23" s="56">
        <v>1</v>
      </c>
      <c r="AK23" s="56">
        <v>0</v>
      </c>
      <c r="AL23" s="56">
        <v>0</v>
      </c>
      <c r="AM23" s="56">
        <v>0</v>
      </c>
      <c r="AN23" s="56">
        <v>5</v>
      </c>
      <c r="AO23" s="56">
        <v>1</v>
      </c>
      <c r="AP23" s="56">
        <v>3</v>
      </c>
      <c r="AQ23" s="56">
        <v>1</v>
      </c>
      <c r="AR23" s="56">
        <v>3</v>
      </c>
      <c r="AS23" s="56">
        <v>1</v>
      </c>
      <c r="AT23" s="56">
        <v>5</v>
      </c>
      <c r="AU23" s="56">
        <v>2</v>
      </c>
      <c r="AV23" s="56">
        <v>3</v>
      </c>
      <c r="AW23" s="56">
        <v>1</v>
      </c>
      <c r="AX23" s="56">
        <v>0</v>
      </c>
      <c r="AY23" s="56">
        <v>0</v>
      </c>
      <c r="AZ23" s="56">
        <v>0</v>
      </c>
      <c r="BA23" s="56">
        <v>5</v>
      </c>
      <c r="BB23" s="56">
        <v>1</v>
      </c>
      <c r="BC23" s="56">
        <v>5</v>
      </c>
      <c r="BD23" s="56">
        <v>1</v>
      </c>
      <c r="BE23" s="56">
        <v>3</v>
      </c>
      <c r="BF23" s="56">
        <v>1</v>
      </c>
      <c r="BG23" s="56">
        <v>4</v>
      </c>
      <c r="BH23" s="56">
        <v>4</v>
      </c>
      <c r="BI23" s="56">
        <v>4</v>
      </c>
      <c r="BJ23" s="56">
        <v>1</v>
      </c>
      <c r="BK23" s="56">
        <v>0</v>
      </c>
      <c r="BL23" s="56">
        <v>0</v>
      </c>
      <c r="BM23" s="56">
        <v>0</v>
      </c>
      <c r="BN23" s="56">
        <v>1</v>
      </c>
      <c r="BO23" s="56">
        <v>1</v>
      </c>
      <c r="BP23" s="56">
        <v>2</v>
      </c>
      <c r="BQ23" s="56">
        <v>5</v>
      </c>
      <c r="BR23" s="56">
        <v>2</v>
      </c>
      <c r="BS23" s="56">
        <v>3</v>
      </c>
      <c r="BT23" s="56">
        <v>2</v>
      </c>
      <c r="BU23" s="56">
        <v>2</v>
      </c>
      <c r="BV23" s="56">
        <v>61</v>
      </c>
      <c r="BW23" s="56">
        <v>49</v>
      </c>
      <c r="BX23" s="56">
        <v>0.55454545454545401</v>
      </c>
      <c r="BY23" s="56">
        <v>-201</v>
      </c>
    </row>
    <row r="24" spans="1:77" x14ac:dyDescent="0.25">
      <c r="A24" s="56">
        <v>5</v>
      </c>
      <c r="B24" s="56">
        <v>1</v>
      </c>
      <c r="C24" s="56">
        <v>5</v>
      </c>
      <c r="D24" s="56">
        <v>1</v>
      </c>
      <c r="E24" s="56">
        <v>3</v>
      </c>
      <c r="F24" s="56">
        <v>1</v>
      </c>
      <c r="G24" s="56">
        <v>4</v>
      </c>
      <c r="H24" s="56">
        <v>2</v>
      </c>
      <c r="I24" s="56">
        <v>3</v>
      </c>
      <c r="J24" s="56">
        <v>1</v>
      </c>
      <c r="K24" s="56">
        <v>0</v>
      </c>
      <c r="L24" s="56">
        <v>0</v>
      </c>
      <c r="M24" s="56">
        <v>0</v>
      </c>
      <c r="N24" s="56">
        <v>5</v>
      </c>
      <c r="O24" s="56">
        <v>1</v>
      </c>
      <c r="P24" s="56">
        <v>5</v>
      </c>
      <c r="Q24" s="56">
        <v>1</v>
      </c>
      <c r="R24" s="56">
        <v>3</v>
      </c>
      <c r="S24" s="56">
        <v>1</v>
      </c>
      <c r="T24" s="56">
        <v>5</v>
      </c>
      <c r="U24" s="56">
        <v>4</v>
      </c>
      <c r="V24" s="56">
        <v>3</v>
      </c>
      <c r="W24" s="56">
        <v>1</v>
      </c>
      <c r="X24" s="56">
        <v>0</v>
      </c>
      <c r="Y24" s="56">
        <v>0</v>
      </c>
      <c r="Z24" s="56">
        <v>0</v>
      </c>
      <c r="AA24" s="56">
        <v>5</v>
      </c>
      <c r="AB24" s="56">
        <v>1</v>
      </c>
      <c r="AC24" s="56">
        <v>5</v>
      </c>
      <c r="AD24" s="56">
        <v>1</v>
      </c>
      <c r="AE24" s="56">
        <v>3</v>
      </c>
      <c r="AF24" s="56">
        <v>1</v>
      </c>
      <c r="AG24" s="56">
        <v>5</v>
      </c>
      <c r="AH24" s="56">
        <v>4</v>
      </c>
      <c r="AI24" s="56">
        <v>3</v>
      </c>
      <c r="AJ24" s="56">
        <v>1</v>
      </c>
      <c r="AK24" s="56">
        <v>0</v>
      </c>
      <c r="AL24" s="56">
        <v>0</v>
      </c>
      <c r="AM24" s="56">
        <v>0</v>
      </c>
      <c r="AN24" s="56">
        <v>5</v>
      </c>
      <c r="AO24" s="56">
        <v>1</v>
      </c>
      <c r="AP24" s="56">
        <v>5</v>
      </c>
      <c r="AQ24" s="56">
        <v>1</v>
      </c>
      <c r="AR24" s="56">
        <v>3</v>
      </c>
      <c r="AS24" s="56">
        <v>1</v>
      </c>
      <c r="AT24" s="56">
        <v>5</v>
      </c>
      <c r="AU24" s="56">
        <v>4</v>
      </c>
      <c r="AV24" s="56">
        <v>3</v>
      </c>
      <c r="AW24" s="56">
        <v>1</v>
      </c>
      <c r="AX24" s="56">
        <v>0</v>
      </c>
      <c r="AY24" s="56">
        <v>0</v>
      </c>
      <c r="AZ24" s="56">
        <v>0</v>
      </c>
      <c r="BA24" s="56">
        <v>5</v>
      </c>
      <c r="BB24" s="56">
        <v>1</v>
      </c>
      <c r="BC24" s="56">
        <v>5</v>
      </c>
      <c r="BD24" s="56">
        <v>1</v>
      </c>
      <c r="BE24" s="56">
        <v>3</v>
      </c>
      <c r="BF24" s="56">
        <v>5</v>
      </c>
      <c r="BG24" s="56">
        <v>5</v>
      </c>
      <c r="BH24" s="56">
        <v>4</v>
      </c>
      <c r="BI24" s="56">
        <v>3</v>
      </c>
      <c r="BJ24" s="56">
        <v>3</v>
      </c>
      <c r="BK24" s="56">
        <v>0</v>
      </c>
      <c r="BL24" s="56">
        <v>0</v>
      </c>
      <c r="BM24" s="56">
        <v>1</v>
      </c>
      <c r="BN24" s="56">
        <v>1</v>
      </c>
      <c r="BO24" s="56">
        <v>1</v>
      </c>
      <c r="BP24" s="56">
        <v>2</v>
      </c>
      <c r="BQ24" s="56">
        <v>5</v>
      </c>
      <c r="BR24" s="56">
        <v>2</v>
      </c>
      <c r="BS24" s="56">
        <v>2</v>
      </c>
      <c r="BT24" s="56">
        <v>2</v>
      </c>
      <c r="BU24" s="56">
        <v>1</v>
      </c>
      <c r="BV24" s="56">
        <v>51</v>
      </c>
      <c r="BW24" s="56">
        <v>41</v>
      </c>
      <c r="BX24" s="56">
        <v>0.55434782608695599</v>
      </c>
      <c r="BY24" s="56">
        <v>-201</v>
      </c>
    </row>
    <row r="25" spans="1:77" x14ac:dyDescent="0.25">
      <c r="A25" s="56">
        <v>5</v>
      </c>
      <c r="B25" s="56">
        <v>1</v>
      </c>
      <c r="C25" s="56">
        <v>5</v>
      </c>
      <c r="D25" s="56">
        <v>1</v>
      </c>
      <c r="E25" s="56">
        <v>3</v>
      </c>
      <c r="F25" s="56">
        <v>2</v>
      </c>
      <c r="G25" s="56">
        <v>5</v>
      </c>
      <c r="H25" s="56">
        <v>4</v>
      </c>
      <c r="I25" s="56">
        <v>4</v>
      </c>
      <c r="J25" s="56">
        <v>1</v>
      </c>
      <c r="K25" s="56">
        <v>0</v>
      </c>
      <c r="L25" s="56">
        <v>0</v>
      </c>
      <c r="M25" s="56">
        <v>0</v>
      </c>
      <c r="N25" s="56">
        <v>1</v>
      </c>
      <c r="O25" s="56">
        <v>1</v>
      </c>
      <c r="P25" s="56">
        <v>5</v>
      </c>
      <c r="Q25" s="56">
        <v>1</v>
      </c>
      <c r="R25" s="56">
        <v>3</v>
      </c>
      <c r="S25" s="56">
        <v>1</v>
      </c>
      <c r="T25" s="56">
        <v>4</v>
      </c>
      <c r="U25" s="56">
        <v>4</v>
      </c>
      <c r="V25" s="56">
        <v>3</v>
      </c>
      <c r="W25" s="56">
        <v>1</v>
      </c>
      <c r="X25" s="56">
        <v>0</v>
      </c>
      <c r="Y25" s="56">
        <v>0</v>
      </c>
      <c r="Z25" s="56">
        <v>0</v>
      </c>
      <c r="AA25" s="56">
        <v>5</v>
      </c>
      <c r="AB25" s="56">
        <v>1</v>
      </c>
      <c r="AC25" s="56">
        <v>5</v>
      </c>
      <c r="AD25" s="56">
        <v>1</v>
      </c>
      <c r="AE25" s="56">
        <v>3</v>
      </c>
      <c r="AF25" s="56">
        <v>1</v>
      </c>
      <c r="AG25" s="56">
        <v>5</v>
      </c>
      <c r="AH25" s="56">
        <v>4</v>
      </c>
      <c r="AI25" s="56">
        <v>3</v>
      </c>
      <c r="AJ25" s="56">
        <v>1</v>
      </c>
      <c r="AK25" s="56">
        <v>0</v>
      </c>
      <c r="AL25" s="56">
        <v>0</v>
      </c>
      <c r="AM25" s="56">
        <v>0</v>
      </c>
      <c r="AN25" s="56">
        <v>5</v>
      </c>
      <c r="AO25" s="56">
        <v>1</v>
      </c>
      <c r="AP25" s="56">
        <v>5</v>
      </c>
      <c r="AQ25" s="56">
        <v>1</v>
      </c>
      <c r="AR25" s="56">
        <v>3</v>
      </c>
      <c r="AS25" s="56">
        <v>5</v>
      </c>
      <c r="AT25" s="56">
        <v>3</v>
      </c>
      <c r="AU25" s="56">
        <v>4</v>
      </c>
      <c r="AV25" s="56">
        <v>4</v>
      </c>
      <c r="AW25" s="56">
        <v>1</v>
      </c>
      <c r="AX25" s="56">
        <v>0</v>
      </c>
      <c r="AY25" s="56">
        <v>0</v>
      </c>
      <c r="AZ25" s="56">
        <v>0</v>
      </c>
      <c r="BA25" s="56">
        <v>5</v>
      </c>
      <c r="BB25" s="56">
        <v>1</v>
      </c>
      <c r="BC25" s="56">
        <v>3</v>
      </c>
      <c r="BD25" s="56">
        <v>1</v>
      </c>
      <c r="BE25" s="56">
        <v>2</v>
      </c>
      <c r="BF25" s="56">
        <v>1</v>
      </c>
      <c r="BG25" s="56">
        <v>5</v>
      </c>
      <c r="BH25" s="56">
        <v>4</v>
      </c>
      <c r="BI25" s="56">
        <v>4</v>
      </c>
      <c r="BJ25" s="56">
        <v>1</v>
      </c>
      <c r="BK25" s="56">
        <v>0</v>
      </c>
      <c r="BL25" s="56">
        <v>0</v>
      </c>
      <c r="BM25" s="56">
        <v>0</v>
      </c>
      <c r="BN25" s="56">
        <v>1</v>
      </c>
      <c r="BO25" s="56">
        <v>1</v>
      </c>
      <c r="BP25" s="56">
        <v>2</v>
      </c>
      <c r="BQ25" s="56">
        <v>5</v>
      </c>
      <c r="BR25" s="56">
        <v>2</v>
      </c>
      <c r="BS25" s="56">
        <v>2</v>
      </c>
      <c r="BT25" s="56">
        <v>3</v>
      </c>
      <c r="BU25" s="56">
        <v>2</v>
      </c>
      <c r="BV25" s="56">
        <v>54</v>
      </c>
      <c r="BW25" s="56">
        <v>44</v>
      </c>
      <c r="BX25" s="56">
        <v>0.55102040816326503</v>
      </c>
      <c r="BY25" s="56">
        <v>-201</v>
      </c>
    </row>
    <row r="26" spans="1:77" x14ac:dyDescent="0.25">
      <c r="A26" s="56">
        <v>5</v>
      </c>
      <c r="B26" s="56">
        <v>1</v>
      </c>
      <c r="C26" s="56">
        <v>3</v>
      </c>
      <c r="D26" s="56">
        <v>1</v>
      </c>
      <c r="E26" s="56">
        <v>3</v>
      </c>
      <c r="F26" s="56">
        <v>1</v>
      </c>
      <c r="G26" s="56">
        <v>5</v>
      </c>
      <c r="H26" s="56">
        <v>4</v>
      </c>
      <c r="I26" s="56">
        <v>3</v>
      </c>
      <c r="J26" s="56">
        <v>1</v>
      </c>
      <c r="K26" s="56">
        <v>0</v>
      </c>
      <c r="L26" s="56">
        <v>0</v>
      </c>
      <c r="M26" s="56">
        <v>1</v>
      </c>
      <c r="N26" s="56">
        <v>5</v>
      </c>
      <c r="O26" s="56">
        <v>1</v>
      </c>
      <c r="P26" s="56">
        <v>5</v>
      </c>
      <c r="Q26" s="56">
        <v>1</v>
      </c>
      <c r="R26" s="56">
        <v>3</v>
      </c>
      <c r="S26" s="56">
        <v>4</v>
      </c>
      <c r="T26" s="56">
        <v>5</v>
      </c>
      <c r="U26" s="56">
        <v>4</v>
      </c>
      <c r="V26" s="56">
        <v>3</v>
      </c>
      <c r="W26" s="56">
        <v>1</v>
      </c>
      <c r="X26" s="56">
        <v>0</v>
      </c>
      <c r="Y26" s="56">
        <v>0</v>
      </c>
      <c r="Z26" s="56">
        <v>0</v>
      </c>
      <c r="AA26" s="56">
        <v>5</v>
      </c>
      <c r="AB26" s="56">
        <v>1</v>
      </c>
      <c r="AC26" s="56">
        <v>5</v>
      </c>
      <c r="AD26" s="56">
        <v>1</v>
      </c>
      <c r="AE26" s="56">
        <v>3</v>
      </c>
      <c r="AF26" s="56">
        <v>1</v>
      </c>
      <c r="AG26" s="56">
        <v>5</v>
      </c>
      <c r="AH26" s="56">
        <v>4</v>
      </c>
      <c r="AI26" s="56">
        <v>3</v>
      </c>
      <c r="AJ26" s="56">
        <v>1</v>
      </c>
      <c r="AK26" s="56">
        <v>0</v>
      </c>
      <c r="AL26" s="56">
        <v>0</v>
      </c>
      <c r="AM26" s="56">
        <v>0</v>
      </c>
      <c r="AN26" s="56">
        <v>5</v>
      </c>
      <c r="AO26" s="56">
        <v>1</v>
      </c>
      <c r="AP26" s="56">
        <v>5</v>
      </c>
      <c r="AQ26" s="56">
        <v>1</v>
      </c>
      <c r="AR26" s="56">
        <v>3</v>
      </c>
      <c r="AS26" s="56">
        <v>1</v>
      </c>
      <c r="AT26" s="56">
        <v>5</v>
      </c>
      <c r="AU26" s="56">
        <v>4</v>
      </c>
      <c r="AV26" s="56">
        <v>3</v>
      </c>
      <c r="AW26" s="56">
        <v>1</v>
      </c>
      <c r="AX26" s="56">
        <v>0</v>
      </c>
      <c r="AY26" s="56">
        <v>0</v>
      </c>
      <c r="AZ26" s="56">
        <v>0</v>
      </c>
      <c r="BA26" s="56">
        <v>3</v>
      </c>
      <c r="BB26" s="56">
        <v>1</v>
      </c>
      <c r="BC26" s="56">
        <v>5</v>
      </c>
      <c r="BD26" s="56">
        <v>1</v>
      </c>
      <c r="BE26" s="56">
        <v>3</v>
      </c>
      <c r="BF26" s="56">
        <v>1</v>
      </c>
      <c r="BG26" s="56">
        <v>5</v>
      </c>
      <c r="BH26" s="56">
        <v>4</v>
      </c>
      <c r="BI26" s="56">
        <v>3</v>
      </c>
      <c r="BJ26" s="56">
        <v>1</v>
      </c>
      <c r="BK26" s="56">
        <v>0</v>
      </c>
      <c r="BL26" s="56">
        <v>0</v>
      </c>
      <c r="BM26" s="56">
        <v>0</v>
      </c>
      <c r="BN26" s="56">
        <v>1</v>
      </c>
      <c r="BO26" s="56">
        <v>1</v>
      </c>
      <c r="BP26" s="56">
        <v>2</v>
      </c>
      <c r="BQ26" s="56">
        <v>5</v>
      </c>
      <c r="BR26" s="56">
        <v>2</v>
      </c>
      <c r="BS26" s="56">
        <v>2</v>
      </c>
      <c r="BT26" s="56">
        <v>2</v>
      </c>
      <c r="BU26" s="56">
        <v>2</v>
      </c>
      <c r="BV26" s="56">
        <v>55</v>
      </c>
      <c r="BW26" s="56">
        <v>45</v>
      </c>
      <c r="BX26" s="56">
        <v>0.55000000000000004</v>
      </c>
      <c r="BY26" s="56">
        <v>-201</v>
      </c>
    </row>
    <row r="27" spans="1:77" x14ac:dyDescent="0.25">
      <c r="A27" s="56">
        <v>3</v>
      </c>
      <c r="B27" s="56">
        <v>1</v>
      </c>
      <c r="C27" s="56">
        <v>3</v>
      </c>
      <c r="D27" s="56">
        <v>1</v>
      </c>
      <c r="E27" s="56">
        <v>3</v>
      </c>
      <c r="F27" s="56">
        <v>1</v>
      </c>
      <c r="G27" s="56">
        <v>5</v>
      </c>
      <c r="H27" s="56">
        <v>4</v>
      </c>
      <c r="I27" s="56">
        <v>4</v>
      </c>
      <c r="J27" s="56">
        <v>1</v>
      </c>
      <c r="K27" s="56">
        <v>0</v>
      </c>
      <c r="L27" s="56">
        <v>0</v>
      </c>
      <c r="M27" s="56">
        <v>0</v>
      </c>
      <c r="N27" s="56">
        <v>5</v>
      </c>
      <c r="O27" s="56">
        <v>1</v>
      </c>
      <c r="P27" s="56">
        <v>3</v>
      </c>
      <c r="Q27" s="56">
        <v>5</v>
      </c>
      <c r="R27" s="56">
        <v>3</v>
      </c>
      <c r="S27" s="56">
        <v>1</v>
      </c>
      <c r="T27" s="56">
        <v>5</v>
      </c>
      <c r="U27" s="56">
        <v>4</v>
      </c>
      <c r="V27" s="56">
        <v>4</v>
      </c>
      <c r="W27" s="56">
        <v>1</v>
      </c>
      <c r="X27" s="56">
        <v>0</v>
      </c>
      <c r="Y27" s="56">
        <v>0</v>
      </c>
      <c r="Z27" s="56">
        <v>0</v>
      </c>
      <c r="AA27" s="56">
        <v>5</v>
      </c>
      <c r="AB27" s="56">
        <v>1</v>
      </c>
      <c r="AC27" s="56">
        <v>5</v>
      </c>
      <c r="AD27" s="56">
        <v>1</v>
      </c>
      <c r="AE27" s="56">
        <v>5</v>
      </c>
      <c r="AF27" s="56">
        <v>1</v>
      </c>
      <c r="AG27" s="56">
        <v>5</v>
      </c>
      <c r="AH27" s="56">
        <v>4</v>
      </c>
      <c r="AI27" s="56">
        <v>4</v>
      </c>
      <c r="AJ27" s="56">
        <v>1</v>
      </c>
      <c r="AK27" s="56">
        <v>0</v>
      </c>
      <c r="AL27" s="56">
        <v>0</v>
      </c>
      <c r="AM27" s="56">
        <v>0</v>
      </c>
      <c r="AN27" s="56">
        <v>5</v>
      </c>
      <c r="AO27" s="56">
        <v>1</v>
      </c>
      <c r="AP27" s="56">
        <v>3</v>
      </c>
      <c r="AQ27" s="56">
        <v>1</v>
      </c>
      <c r="AR27" s="56">
        <v>3</v>
      </c>
      <c r="AS27" s="56">
        <v>1</v>
      </c>
      <c r="AT27" s="56">
        <v>5</v>
      </c>
      <c r="AU27" s="56">
        <v>5</v>
      </c>
      <c r="AV27" s="56">
        <v>4</v>
      </c>
      <c r="AW27" s="56">
        <v>1</v>
      </c>
      <c r="AX27" s="56">
        <v>0</v>
      </c>
      <c r="AY27" s="56">
        <v>0</v>
      </c>
      <c r="AZ27" s="56">
        <v>0</v>
      </c>
      <c r="BA27" s="56">
        <v>3</v>
      </c>
      <c r="BB27" s="56">
        <v>1</v>
      </c>
      <c r="BC27" s="56">
        <v>5</v>
      </c>
      <c r="BD27" s="56">
        <v>1</v>
      </c>
      <c r="BE27" s="56">
        <v>3</v>
      </c>
      <c r="BF27" s="56">
        <v>1</v>
      </c>
      <c r="BG27" s="56">
        <v>5</v>
      </c>
      <c r="BH27" s="56">
        <v>4</v>
      </c>
      <c r="BI27" s="56">
        <v>4</v>
      </c>
      <c r="BJ27" s="56">
        <v>1</v>
      </c>
      <c r="BK27" s="56">
        <v>1</v>
      </c>
      <c r="BL27" s="56">
        <v>0</v>
      </c>
      <c r="BM27" s="56">
        <v>0</v>
      </c>
      <c r="BN27" s="56">
        <v>1</v>
      </c>
      <c r="BO27" s="56">
        <v>1</v>
      </c>
      <c r="BP27" s="56">
        <v>2</v>
      </c>
      <c r="BQ27" s="56">
        <v>2</v>
      </c>
      <c r="BR27" s="56">
        <v>2</v>
      </c>
      <c r="BS27" s="56">
        <v>2</v>
      </c>
      <c r="BT27" s="56">
        <v>2</v>
      </c>
      <c r="BU27" s="56">
        <v>2</v>
      </c>
      <c r="BV27" s="56">
        <v>57</v>
      </c>
      <c r="BW27" s="56">
        <v>47</v>
      </c>
      <c r="BX27" s="56">
        <v>0.54807692307692302</v>
      </c>
      <c r="BY27" s="56">
        <v>-201</v>
      </c>
    </row>
    <row r="28" spans="1:77" x14ac:dyDescent="0.25">
      <c r="A28" s="56">
        <v>5</v>
      </c>
      <c r="B28" s="56">
        <v>1</v>
      </c>
      <c r="C28" s="56">
        <v>3</v>
      </c>
      <c r="D28" s="56">
        <v>1</v>
      </c>
      <c r="E28" s="56">
        <v>3</v>
      </c>
      <c r="F28" s="56">
        <v>1</v>
      </c>
      <c r="G28" s="56">
        <v>5</v>
      </c>
      <c r="H28" s="56">
        <v>4</v>
      </c>
      <c r="I28" s="56">
        <v>3</v>
      </c>
      <c r="J28" s="56">
        <v>4</v>
      </c>
      <c r="K28" s="56">
        <v>0</v>
      </c>
      <c r="L28" s="56">
        <v>1</v>
      </c>
      <c r="M28" s="56">
        <v>0</v>
      </c>
      <c r="N28" s="56">
        <v>3</v>
      </c>
      <c r="O28" s="56">
        <v>1</v>
      </c>
      <c r="P28" s="56">
        <v>3</v>
      </c>
      <c r="Q28" s="56">
        <v>1</v>
      </c>
      <c r="R28" s="56">
        <v>3</v>
      </c>
      <c r="S28" s="56">
        <v>1</v>
      </c>
      <c r="T28" s="56">
        <v>5</v>
      </c>
      <c r="U28" s="56">
        <v>4</v>
      </c>
      <c r="V28" s="56">
        <v>4</v>
      </c>
      <c r="W28" s="56">
        <v>1</v>
      </c>
      <c r="X28" s="56">
        <v>0</v>
      </c>
      <c r="Y28" s="56">
        <v>0</v>
      </c>
      <c r="Z28" s="56">
        <v>0</v>
      </c>
      <c r="AA28" s="56">
        <v>3</v>
      </c>
      <c r="AB28" s="56">
        <v>1</v>
      </c>
      <c r="AC28" s="56">
        <v>3</v>
      </c>
      <c r="AD28" s="56">
        <v>1</v>
      </c>
      <c r="AE28" s="56">
        <v>3</v>
      </c>
      <c r="AF28" s="56">
        <v>1</v>
      </c>
      <c r="AG28" s="56">
        <v>4</v>
      </c>
      <c r="AH28" s="56">
        <v>4</v>
      </c>
      <c r="AI28" s="56">
        <v>4</v>
      </c>
      <c r="AJ28" s="56">
        <v>1</v>
      </c>
      <c r="AK28" s="56">
        <v>0</v>
      </c>
      <c r="AL28" s="56">
        <v>0</v>
      </c>
      <c r="AM28" s="56">
        <v>0</v>
      </c>
      <c r="AN28" s="56">
        <v>3</v>
      </c>
      <c r="AO28" s="56">
        <v>1</v>
      </c>
      <c r="AP28" s="56">
        <v>3</v>
      </c>
      <c r="AQ28" s="56">
        <v>5</v>
      </c>
      <c r="AR28" s="56">
        <v>3</v>
      </c>
      <c r="AS28" s="56">
        <v>1</v>
      </c>
      <c r="AT28" s="56">
        <v>5</v>
      </c>
      <c r="AU28" s="56">
        <v>4</v>
      </c>
      <c r="AV28" s="56">
        <v>4</v>
      </c>
      <c r="AW28" s="56">
        <v>1</v>
      </c>
      <c r="AX28" s="56">
        <v>0</v>
      </c>
      <c r="AY28" s="56">
        <v>0</v>
      </c>
      <c r="AZ28" s="56">
        <v>1</v>
      </c>
      <c r="BA28" s="56">
        <v>5</v>
      </c>
      <c r="BB28" s="56">
        <v>1</v>
      </c>
      <c r="BC28" s="56">
        <v>3</v>
      </c>
      <c r="BD28" s="56">
        <v>1</v>
      </c>
      <c r="BE28" s="56">
        <v>3</v>
      </c>
      <c r="BF28" s="56">
        <v>1</v>
      </c>
      <c r="BG28" s="56">
        <v>5</v>
      </c>
      <c r="BH28" s="56">
        <v>4</v>
      </c>
      <c r="BI28" s="56">
        <v>3</v>
      </c>
      <c r="BJ28" s="56">
        <v>1</v>
      </c>
      <c r="BK28" s="56">
        <v>0</v>
      </c>
      <c r="BL28" s="56">
        <v>0</v>
      </c>
      <c r="BM28" s="56">
        <v>0</v>
      </c>
      <c r="BN28" s="56">
        <v>1</v>
      </c>
      <c r="BO28" s="56">
        <v>1</v>
      </c>
      <c r="BP28" s="56">
        <v>2</v>
      </c>
      <c r="BQ28" s="56">
        <v>2</v>
      </c>
      <c r="BR28" s="56">
        <v>2</v>
      </c>
      <c r="BS28" s="56">
        <v>2</v>
      </c>
      <c r="BT28" s="56">
        <v>3</v>
      </c>
      <c r="BU28" s="56">
        <v>1</v>
      </c>
      <c r="BV28" s="56">
        <v>57</v>
      </c>
      <c r="BW28" s="56">
        <v>47</v>
      </c>
      <c r="BX28" s="56">
        <v>0.54807692307692302</v>
      </c>
      <c r="BY28" s="56">
        <v>-201</v>
      </c>
    </row>
    <row r="29" spans="1:77" x14ac:dyDescent="0.25">
      <c r="A29" s="56">
        <v>5</v>
      </c>
      <c r="B29" s="56">
        <v>1</v>
      </c>
      <c r="C29" s="56">
        <v>1</v>
      </c>
      <c r="D29" s="56">
        <v>1</v>
      </c>
      <c r="E29" s="56">
        <v>3</v>
      </c>
      <c r="F29" s="56">
        <v>1</v>
      </c>
      <c r="G29" s="56">
        <v>4</v>
      </c>
      <c r="H29" s="56">
        <v>4</v>
      </c>
      <c r="I29" s="56">
        <v>4</v>
      </c>
      <c r="J29" s="56">
        <v>1</v>
      </c>
      <c r="K29" s="56">
        <v>0</v>
      </c>
      <c r="L29" s="56">
        <v>0</v>
      </c>
      <c r="M29" s="56">
        <v>0</v>
      </c>
      <c r="N29" s="56">
        <v>3</v>
      </c>
      <c r="O29" s="56">
        <v>1</v>
      </c>
      <c r="P29" s="56">
        <v>5</v>
      </c>
      <c r="Q29" s="56">
        <v>1</v>
      </c>
      <c r="R29" s="56">
        <v>5</v>
      </c>
      <c r="S29" s="56">
        <v>1</v>
      </c>
      <c r="T29" s="56">
        <v>5</v>
      </c>
      <c r="U29" s="56">
        <v>4</v>
      </c>
      <c r="V29" s="56">
        <v>2</v>
      </c>
      <c r="W29" s="56">
        <v>1</v>
      </c>
      <c r="X29" s="56">
        <v>0</v>
      </c>
      <c r="Y29" s="56">
        <v>1</v>
      </c>
      <c r="Z29" s="56">
        <v>0</v>
      </c>
      <c r="AA29" s="56">
        <v>3</v>
      </c>
      <c r="AB29" s="56">
        <v>1</v>
      </c>
      <c r="AC29" s="56">
        <v>3</v>
      </c>
      <c r="AD29" s="56">
        <v>4</v>
      </c>
      <c r="AE29" s="56">
        <v>3</v>
      </c>
      <c r="AF29" s="56">
        <v>4</v>
      </c>
      <c r="AG29" s="56">
        <v>3</v>
      </c>
      <c r="AH29" s="56">
        <v>4</v>
      </c>
      <c r="AI29" s="56">
        <v>4</v>
      </c>
      <c r="AJ29" s="56">
        <v>4</v>
      </c>
      <c r="AK29" s="56">
        <v>0</v>
      </c>
      <c r="AL29" s="56">
        <v>0</v>
      </c>
      <c r="AM29" s="56">
        <v>0</v>
      </c>
      <c r="AN29" s="56">
        <v>3</v>
      </c>
      <c r="AO29" s="56">
        <v>1</v>
      </c>
      <c r="AP29" s="56">
        <v>5</v>
      </c>
      <c r="AQ29" s="56">
        <v>1</v>
      </c>
      <c r="AR29" s="56">
        <v>3</v>
      </c>
      <c r="AS29" s="56">
        <v>1</v>
      </c>
      <c r="AT29" s="56">
        <v>4</v>
      </c>
      <c r="AU29" s="56">
        <v>3</v>
      </c>
      <c r="AV29" s="56">
        <v>3</v>
      </c>
      <c r="AW29" s="56">
        <v>1</v>
      </c>
      <c r="AX29" s="56">
        <v>0</v>
      </c>
      <c r="AY29" s="56">
        <v>0</v>
      </c>
      <c r="AZ29" s="56">
        <v>0</v>
      </c>
      <c r="BA29" s="56">
        <v>3</v>
      </c>
      <c r="BB29" s="56">
        <v>1</v>
      </c>
      <c r="BC29" s="56">
        <v>1</v>
      </c>
      <c r="BD29" s="56">
        <v>1</v>
      </c>
      <c r="BE29" s="56">
        <v>3</v>
      </c>
      <c r="BF29" s="56">
        <v>1</v>
      </c>
      <c r="BG29" s="56">
        <v>5</v>
      </c>
      <c r="BH29" s="56">
        <v>1</v>
      </c>
      <c r="BI29" s="56">
        <v>4</v>
      </c>
      <c r="BJ29" s="56">
        <v>1</v>
      </c>
      <c r="BK29" s="56">
        <v>0</v>
      </c>
      <c r="BL29" s="56">
        <v>0</v>
      </c>
      <c r="BM29" s="56">
        <v>0</v>
      </c>
      <c r="BN29" s="56">
        <v>1</v>
      </c>
      <c r="BO29" s="56">
        <v>1</v>
      </c>
      <c r="BP29" s="56">
        <v>2</v>
      </c>
      <c r="BQ29" s="56">
        <v>5</v>
      </c>
      <c r="BR29" s="56">
        <v>2</v>
      </c>
      <c r="BS29" s="56">
        <v>2</v>
      </c>
      <c r="BT29" s="56">
        <v>3</v>
      </c>
      <c r="BU29" s="56">
        <v>1</v>
      </c>
      <c r="BV29" s="56">
        <v>53</v>
      </c>
      <c r="BW29" s="56">
        <v>44</v>
      </c>
      <c r="BX29" s="56">
        <v>0.54639175257731898</v>
      </c>
      <c r="BY29" s="56">
        <v>-201</v>
      </c>
    </row>
    <row r="30" spans="1:77" x14ac:dyDescent="0.25">
      <c r="A30" s="56">
        <v>3</v>
      </c>
      <c r="B30" s="56">
        <v>1</v>
      </c>
      <c r="C30" s="56">
        <v>3</v>
      </c>
      <c r="D30" s="56">
        <v>1</v>
      </c>
      <c r="E30" s="56">
        <v>3</v>
      </c>
      <c r="F30" s="56">
        <v>1</v>
      </c>
      <c r="G30" s="56">
        <v>5</v>
      </c>
      <c r="H30" s="56">
        <v>4</v>
      </c>
      <c r="I30" s="56">
        <v>4</v>
      </c>
      <c r="J30" s="56">
        <v>1</v>
      </c>
      <c r="K30" s="56">
        <v>0</v>
      </c>
      <c r="L30" s="56">
        <v>0</v>
      </c>
      <c r="M30" s="56">
        <v>0</v>
      </c>
      <c r="N30" s="56">
        <v>3</v>
      </c>
      <c r="O30" s="56">
        <v>1</v>
      </c>
      <c r="P30" s="56">
        <v>3</v>
      </c>
      <c r="Q30" s="56">
        <v>1</v>
      </c>
      <c r="R30" s="56">
        <v>3</v>
      </c>
      <c r="S30" s="56">
        <v>1</v>
      </c>
      <c r="T30" s="56">
        <v>5</v>
      </c>
      <c r="U30" s="56">
        <v>4</v>
      </c>
      <c r="V30" s="56">
        <v>3</v>
      </c>
      <c r="W30" s="56">
        <v>1</v>
      </c>
      <c r="X30" s="56">
        <v>0</v>
      </c>
      <c r="Y30" s="56">
        <v>0</v>
      </c>
      <c r="Z30" s="56">
        <v>0</v>
      </c>
      <c r="AA30" s="56">
        <v>3</v>
      </c>
      <c r="AB30" s="56">
        <v>1</v>
      </c>
      <c r="AC30" s="56">
        <v>5</v>
      </c>
      <c r="AD30" s="56">
        <v>1</v>
      </c>
      <c r="AE30" s="56">
        <v>3</v>
      </c>
      <c r="AF30" s="56">
        <v>1</v>
      </c>
      <c r="AG30" s="56">
        <v>4</v>
      </c>
      <c r="AH30" s="56">
        <v>4</v>
      </c>
      <c r="AI30" s="56">
        <v>4</v>
      </c>
      <c r="AJ30" s="56">
        <v>1</v>
      </c>
      <c r="AK30" s="56">
        <v>0</v>
      </c>
      <c r="AL30" s="56">
        <v>0</v>
      </c>
      <c r="AM30" s="56">
        <v>0</v>
      </c>
      <c r="AN30" s="56">
        <v>3</v>
      </c>
      <c r="AO30" s="56">
        <v>1</v>
      </c>
      <c r="AP30" s="56">
        <v>3</v>
      </c>
      <c r="AQ30" s="56">
        <v>1</v>
      </c>
      <c r="AR30" s="56">
        <v>3</v>
      </c>
      <c r="AS30" s="56">
        <v>1</v>
      </c>
      <c r="AT30" s="56">
        <v>4</v>
      </c>
      <c r="AU30" s="56">
        <v>1</v>
      </c>
      <c r="AV30" s="56">
        <v>4</v>
      </c>
      <c r="AW30" s="56">
        <v>1</v>
      </c>
      <c r="AX30" s="56">
        <v>0</v>
      </c>
      <c r="AY30" s="56">
        <v>0</v>
      </c>
      <c r="AZ30" s="56">
        <v>0</v>
      </c>
      <c r="BA30" s="56">
        <v>5</v>
      </c>
      <c r="BB30" s="56">
        <v>5</v>
      </c>
      <c r="BC30" s="56">
        <v>5</v>
      </c>
      <c r="BD30" s="56">
        <v>1</v>
      </c>
      <c r="BE30" s="56">
        <v>3</v>
      </c>
      <c r="BF30" s="56">
        <v>1</v>
      </c>
      <c r="BG30" s="56">
        <v>4</v>
      </c>
      <c r="BH30" s="56">
        <v>4</v>
      </c>
      <c r="BI30" s="56">
        <v>4</v>
      </c>
      <c r="BJ30" s="56">
        <v>1</v>
      </c>
      <c r="BK30" s="56">
        <v>0</v>
      </c>
      <c r="BL30" s="56">
        <v>0</v>
      </c>
      <c r="BM30" s="56">
        <v>0</v>
      </c>
      <c r="BN30" s="56">
        <v>1</v>
      </c>
      <c r="BO30" s="56">
        <v>1</v>
      </c>
      <c r="BP30" s="56">
        <v>2</v>
      </c>
      <c r="BQ30" s="56">
        <v>4</v>
      </c>
      <c r="BR30" s="56">
        <v>2</v>
      </c>
      <c r="BS30" s="56">
        <v>2</v>
      </c>
      <c r="BT30" s="56">
        <v>3</v>
      </c>
      <c r="BU30" s="56">
        <v>1</v>
      </c>
      <c r="BV30" s="56">
        <v>62</v>
      </c>
      <c r="BW30" s="56">
        <v>52</v>
      </c>
      <c r="BX30" s="56">
        <v>0.54385964912280704</v>
      </c>
      <c r="BY30" s="56">
        <v>-201</v>
      </c>
    </row>
    <row r="31" spans="1:77" x14ac:dyDescent="0.25">
      <c r="A31" s="56">
        <v>5</v>
      </c>
      <c r="B31" s="56">
        <v>1</v>
      </c>
      <c r="C31" s="56">
        <v>5</v>
      </c>
      <c r="D31" s="56">
        <v>1</v>
      </c>
      <c r="E31" s="56">
        <v>3</v>
      </c>
      <c r="F31" s="56">
        <v>4</v>
      </c>
      <c r="G31" s="56">
        <v>4</v>
      </c>
      <c r="H31" s="56">
        <v>4</v>
      </c>
      <c r="I31" s="56">
        <v>3</v>
      </c>
      <c r="J31" s="56">
        <v>1</v>
      </c>
      <c r="K31" s="56">
        <v>0</v>
      </c>
      <c r="L31" s="56">
        <v>0</v>
      </c>
      <c r="M31" s="56">
        <v>0</v>
      </c>
      <c r="N31" s="56">
        <v>5</v>
      </c>
      <c r="O31" s="56">
        <v>1</v>
      </c>
      <c r="P31" s="56">
        <v>3</v>
      </c>
      <c r="Q31" s="56">
        <v>1</v>
      </c>
      <c r="R31" s="56">
        <v>3</v>
      </c>
      <c r="S31" s="56">
        <v>1</v>
      </c>
      <c r="T31" s="56">
        <v>5</v>
      </c>
      <c r="U31" s="56">
        <v>4</v>
      </c>
      <c r="V31" s="56">
        <v>3</v>
      </c>
      <c r="W31" s="56">
        <v>1</v>
      </c>
      <c r="X31" s="56">
        <v>0</v>
      </c>
      <c r="Y31" s="56">
        <v>0</v>
      </c>
      <c r="Z31" s="56">
        <v>0</v>
      </c>
      <c r="AA31" s="56">
        <v>3</v>
      </c>
      <c r="AB31" s="56">
        <v>1</v>
      </c>
      <c r="AC31" s="56">
        <v>4</v>
      </c>
      <c r="AD31" s="56">
        <v>1</v>
      </c>
      <c r="AE31" s="56">
        <v>3</v>
      </c>
      <c r="AF31" s="56">
        <v>1</v>
      </c>
      <c r="AG31" s="56">
        <v>3</v>
      </c>
      <c r="AH31" s="56">
        <v>4</v>
      </c>
      <c r="AI31" s="56">
        <v>3</v>
      </c>
      <c r="AJ31" s="56">
        <v>1</v>
      </c>
      <c r="AK31" s="56">
        <v>0</v>
      </c>
      <c r="AL31" s="56">
        <v>0</v>
      </c>
      <c r="AM31" s="56">
        <v>0</v>
      </c>
      <c r="AN31" s="56">
        <v>5</v>
      </c>
      <c r="AO31" s="56">
        <v>1</v>
      </c>
      <c r="AP31" s="56">
        <v>5</v>
      </c>
      <c r="AQ31" s="56">
        <v>1</v>
      </c>
      <c r="AR31" s="56">
        <v>3</v>
      </c>
      <c r="AS31" s="56">
        <v>1</v>
      </c>
      <c r="AT31" s="56">
        <v>4</v>
      </c>
      <c r="AU31" s="56">
        <v>4</v>
      </c>
      <c r="AV31" s="56">
        <v>4</v>
      </c>
      <c r="AW31" s="56">
        <v>1</v>
      </c>
      <c r="AX31" s="56">
        <v>0</v>
      </c>
      <c r="AY31" s="56">
        <v>0</v>
      </c>
      <c r="AZ31" s="56">
        <v>0</v>
      </c>
      <c r="BA31" s="56">
        <v>5</v>
      </c>
      <c r="BB31" s="56">
        <v>1</v>
      </c>
      <c r="BC31" s="56">
        <v>5</v>
      </c>
      <c r="BD31" s="56">
        <v>1</v>
      </c>
      <c r="BE31" s="56">
        <v>3</v>
      </c>
      <c r="BF31" s="56">
        <v>1</v>
      </c>
      <c r="BG31" s="56">
        <v>5</v>
      </c>
      <c r="BH31" s="56">
        <v>4</v>
      </c>
      <c r="BI31" s="56">
        <v>3</v>
      </c>
      <c r="BJ31" s="56">
        <v>1</v>
      </c>
      <c r="BK31" s="56">
        <v>0</v>
      </c>
      <c r="BL31" s="56">
        <v>0</v>
      </c>
      <c r="BM31" s="56">
        <v>0</v>
      </c>
      <c r="BN31" s="56">
        <v>1</v>
      </c>
      <c r="BO31" s="56">
        <v>1</v>
      </c>
      <c r="BP31" s="56">
        <v>2</v>
      </c>
      <c r="BQ31" s="56">
        <v>5</v>
      </c>
      <c r="BR31" s="56">
        <v>2</v>
      </c>
      <c r="BS31" s="56">
        <v>2</v>
      </c>
      <c r="BT31" s="56">
        <v>3</v>
      </c>
      <c r="BU31" s="56">
        <v>2</v>
      </c>
      <c r="BV31" s="56">
        <v>57</v>
      </c>
      <c r="BW31" s="56">
        <v>48</v>
      </c>
      <c r="BX31" s="56">
        <v>0.54285714285714204</v>
      </c>
      <c r="BY31" s="56">
        <v>-201</v>
      </c>
    </row>
    <row r="32" spans="1:77" x14ac:dyDescent="0.25">
      <c r="A32" s="56">
        <v>5</v>
      </c>
      <c r="B32" s="56">
        <v>1</v>
      </c>
      <c r="C32" s="56">
        <v>5</v>
      </c>
      <c r="D32" s="56">
        <v>1</v>
      </c>
      <c r="E32" s="56">
        <v>3</v>
      </c>
      <c r="F32" s="56">
        <v>1</v>
      </c>
      <c r="G32" s="56">
        <v>4</v>
      </c>
      <c r="H32" s="56">
        <v>2</v>
      </c>
      <c r="I32" s="56">
        <v>3</v>
      </c>
      <c r="J32" s="56">
        <v>1</v>
      </c>
      <c r="K32" s="56">
        <v>0</v>
      </c>
      <c r="L32" s="56">
        <v>0</v>
      </c>
      <c r="M32" s="56">
        <v>0</v>
      </c>
      <c r="N32" s="56">
        <v>5</v>
      </c>
      <c r="O32" s="56">
        <v>1</v>
      </c>
      <c r="P32" s="56">
        <v>5</v>
      </c>
      <c r="Q32" s="56">
        <v>1</v>
      </c>
      <c r="R32" s="56">
        <v>3</v>
      </c>
      <c r="S32" s="56">
        <v>1</v>
      </c>
      <c r="T32" s="56">
        <v>5</v>
      </c>
      <c r="U32" s="56">
        <v>4</v>
      </c>
      <c r="V32" s="56">
        <v>3</v>
      </c>
      <c r="W32" s="56">
        <v>1</v>
      </c>
      <c r="X32" s="56">
        <v>0</v>
      </c>
      <c r="Y32" s="56">
        <v>0</v>
      </c>
      <c r="Z32" s="56">
        <v>0</v>
      </c>
      <c r="AA32" s="56">
        <v>5</v>
      </c>
      <c r="AB32" s="56">
        <v>1</v>
      </c>
      <c r="AC32" s="56">
        <v>5</v>
      </c>
      <c r="AD32" s="56">
        <v>1</v>
      </c>
      <c r="AE32" s="56">
        <v>3</v>
      </c>
      <c r="AF32" s="56">
        <v>1</v>
      </c>
      <c r="AG32" s="56">
        <v>5</v>
      </c>
      <c r="AH32" s="56">
        <v>4</v>
      </c>
      <c r="AI32" s="56">
        <v>3</v>
      </c>
      <c r="AJ32" s="56">
        <v>1</v>
      </c>
      <c r="AK32" s="56">
        <v>0</v>
      </c>
      <c r="AL32" s="56">
        <v>0</v>
      </c>
      <c r="AM32" s="56">
        <v>0</v>
      </c>
      <c r="AN32" s="56">
        <v>5</v>
      </c>
      <c r="AO32" s="56">
        <v>1</v>
      </c>
      <c r="AP32" s="56">
        <v>5</v>
      </c>
      <c r="AQ32" s="56">
        <v>1</v>
      </c>
      <c r="AR32" s="56">
        <v>3</v>
      </c>
      <c r="AS32" s="56">
        <v>1</v>
      </c>
      <c r="AT32" s="56">
        <v>5</v>
      </c>
      <c r="AU32" s="56">
        <v>4</v>
      </c>
      <c r="AV32" s="56">
        <v>3</v>
      </c>
      <c r="AW32" s="56">
        <v>1</v>
      </c>
      <c r="AX32" s="56">
        <v>0</v>
      </c>
      <c r="AY32" s="56">
        <v>0</v>
      </c>
      <c r="AZ32" s="56">
        <v>0</v>
      </c>
      <c r="BA32" s="56">
        <v>5</v>
      </c>
      <c r="BB32" s="56">
        <v>1</v>
      </c>
      <c r="BC32" s="56">
        <v>5</v>
      </c>
      <c r="BD32" s="56">
        <v>1</v>
      </c>
      <c r="BE32" s="56">
        <v>3</v>
      </c>
      <c r="BF32" s="56">
        <v>5</v>
      </c>
      <c r="BG32" s="56">
        <v>5</v>
      </c>
      <c r="BH32" s="56">
        <v>4</v>
      </c>
      <c r="BI32" s="56">
        <v>3</v>
      </c>
      <c r="BJ32" s="56">
        <v>3</v>
      </c>
      <c r="BK32" s="56">
        <v>0</v>
      </c>
      <c r="BL32" s="56">
        <v>0</v>
      </c>
      <c r="BM32" s="56">
        <v>1</v>
      </c>
      <c r="BN32" s="56">
        <v>1</v>
      </c>
      <c r="BO32" s="56">
        <v>1</v>
      </c>
      <c r="BP32" s="56">
        <v>2</v>
      </c>
      <c r="BQ32" s="56">
        <v>5</v>
      </c>
      <c r="BR32" s="56">
        <v>2</v>
      </c>
      <c r="BS32" s="56">
        <v>2</v>
      </c>
      <c r="BT32" s="56">
        <v>2</v>
      </c>
      <c r="BU32" s="56">
        <v>1</v>
      </c>
      <c r="BV32" s="56">
        <v>46</v>
      </c>
      <c r="BW32" s="56">
        <v>39</v>
      </c>
      <c r="BX32" s="56">
        <v>0.54117647058823504</v>
      </c>
      <c r="BY32" s="56">
        <v>-201</v>
      </c>
    </row>
    <row r="33" spans="1:77" x14ac:dyDescent="0.25">
      <c r="A33" s="56">
        <v>3</v>
      </c>
      <c r="B33" s="56">
        <v>1</v>
      </c>
      <c r="C33" s="56">
        <v>3</v>
      </c>
      <c r="D33" s="56">
        <v>1</v>
      </c>
      <c r="E33" s="56">
        <v>3</v>
      </c>
      <c r="F33" s="56">
        <v>1</v>
      </c>
      <c r="G33" s="56">
        <v>4</v>
      </c>
      <c r="H33" s="56">
        <v>4</v>
      </c>
      <c r="I33" s="56">
        <v>1</v>
      </c>
      <c r="J33" s="56">
        <v>1</v>
      </c>
      <c r="K33" s="56">
        <v>0</v>
      </c>
      <c r="L33" s="56">
        <v>0</v>
      </c>
      <c r="M33" s="56">
        <v>0</v>
      </c>
      <c r="N33" s="56">
        <v>3</v>
      </c>
      <c r="O33" s="56">
        <v>1</v>
      </c>
      <c r="P33" s="56">
        <v>3</v>
      </c>
      <c r="Q33" s="56">
        <v>1</v>
      </c>
      <c r="R33" s="56">
        <v>3</v>
      </c>
      <c r="S33" s="56">
        <v>1</v>
      </c>
      <c r="T33" s="56">
        <v>4</v>
      </c>
      <c r="U33" s="56">
        <v>1</v>
      </c>
      <c r="V33" s="56">
        <v>4</v>
      </c>
      <c r="W33" s="56">
        <v>4</v>
      </c>
      <c r="X33" s="56">
        <v>0</v>
      </c>
      <c r="Y33" s="56">
        <v>0</v>
      </c>
      <c r="Z33" s="56">
        <v>0</v>
      </c>
      <c r="AA33" s="56">
        <v>3</v>
      </c>
      <c r="AB33" s="56">
        <v>1</v>
      </c>
      <c r="AC33" s="56">
        <v>1</v>
      </c>
      <c r="AD33" s="56">
        <v>1</v>
      </c>
      <c r="AE33" s="56">
        <v>3</v>
      </c>
      <c r="AF33" s="56">
        <v>1</v>
      </c>
      <c r="AG33" s="56">
        <v>4</v>
      </c>
      <c r="AH33" s="56">
        <v>5</v>
      </c>
      <c r="AI33" s="56">
        <v>3</v>
      </c>
      <c r="AJ33" s="56">
        <v>4</v>
      </c>
      <c r="AK33" s="56">
        <v>0</v>
      </c>
      <c r="AL33" s="56">
        <v>0</v>
      </c>
      <c r="AM33" s="56">
        <v>0</v>
      </c>
      <c r="AN33" s="56">
        <v>3</v>
      </c>
      <c r="AO33" s="56">
        <v>1</v>
      </c>
      <c r="AP33" s="56">
        <v>3</v>
      </c>
      <c r="AQ33" s="56">
        <v>1</v>
      </c>
      <c r="AR33" s="56">
        <v>3</v>
      </c>
      <c r="AS33" s="56">
        <v>1</v>
      </c>
      <c r="AT33" s="56">
        <v>5</v>
      </c>
      <c r="AU33" s="56">
        <v>4</v>
      </c>
      <c r="AV33" s="56">
        <v>5</v>
      </c>
      <c r="AW33" s="56">
        <v>1</v>
      </c>
      <c r="AX33" s="56">
        <v>0</v>
      </c>
      <c r="AY33" s="56">
        <v>0</v>
      </c>
      <c r="AZ33" s="56">
        <v>0</v>
      </c>
      <c r="BA33" s="56">
        <v>3</v>
      </c>
      <c r="BB33" s="56">
        <v>1</v>
      </c>
      <c r="BC33" s="56">
        <v>5</v>
      </c>
      <c r="BD33" s="56">
        <v>1</v>
      </c>
      <c r="BE33" s="56">
        <v>3</v>
      </c>
      <c r="BF33" s="56">
        <v>1</v>
      </c>
      <c r="BG33" s="56">
        <v>4</v>
      </c>
      <c r="BH33" s="56">
        <v>2</v>
      </c>
      <c r="BI33" s="56">
        <v>4</v>
      </c>
      <c r="BJ33" s="56">
        <v>1</v>
      </c>
      <c r="BK33" s="56">
        <v>0</v>
      </c>
      <c r="BL33" s="56">
        <v>0</v>
      </c>
      <c r="BM33" s="56">
        <v>0</v>
      </c>
      <c r="BN33" s="56">
        <v>1</v>
      </c>
      <c r="BO33" s="56">
        <v>1</v>
      </c>
      <c r="BP33" s="56">
        <v>1</v>
      </c>
      <c r="BQ33" s="56">
        <v>5</v>
      </c>
      <c r="BR33" s="56">
        <v>2</v>
      </c>
      <c r="BS33" s="56">
        <v>2</v>
      </c>
      <c r="BT33" s="56">
        <v>3</v>
      </c>
      <c r="BU33" s="56">
        <v>2</v>
      </c>
      <c r="BV33" s="56">
        <v>60</v>
      </c>
      <c r="BW33" s="56">
        <v>52</v>
      </c>
      <c r="BX33" s="56">
        <v>0.53571428571428503</v>
      </c>
      <c r="BY33" s="56">
        <v>-201</v>
      </c>
    </row>
    <row r="34" spans="1:77" x14ac:dyDescent="0.25">
      <c r="A34" s="56">
        <v>5</v>
      </c>
      <c r="B34" s="56">
        <v>1</v>
      </c>
      <c r="C34" s="56">
        <v>3</v>
      </c>
      <c r="D34" s="56">
        <v>1</v>
      </c>
      <c r="E34" s="56">
        <v>3</v>
      </c>
      <c r="F34" s="56">
        <v>1</v>
      </c>
      <c r="G34" s="56">
        <v>4</v>
      </c>
      <c r="H34" s="56">
        <v>4</v>
      </c>
      <c r="I34" s="56">
        <v>3</v>
      </c>
      <c r="J34" s="56">
        <v>1</v>
      </c>
      <c r="K34" s="56">
        <v>0</v>
      </c>
      <c r="L34" s="56">
        <v>1</v>
      </c>
      <c r="M34" s="56">
        <v>0</v>
      </c>
      <c r="N34" s="56">
        <v>3</v>
      </c>
      <c r="O34" s="56">
        <v>1</v>
      </c>
      <c r="P34" s="56">
        <v>5</v>
      </c>
      <c r="Q34" s="56">
        <v>1</v>
      </c>
      <c r="R34" s="56">
        <v>3</v>
      </c>
      <c r="S34" s="56">
        <v>1</v>
      </c>
      <c r="T34" s="56">
        <v>4</v>
      </c>
      <c r="U34" s="56">
        <v>4</v>
      </c>
      <c r="V34" s="56">
        <v>3</v>
      </c>
      <c r="W34" s="56">
        <v>1</v>
      </c>
      <c r="X34" s="56">
        <v>0</v>
      </c>
      <c r="Y34" s="56">
        <v>0</v>
      </c>
      <c r="Z34" s="56">
        <v>0</v>
      </c>
      <c r="AA34" s="56">
        <v>3</v>
      </c>
      <c r="AB34" s="56">
        <v>1</v>
      </c>
      <c r="AC34" s="56">
        <v>3</v>
      </c>
      <c r="AD34" s="56">
        <v>1</v>
      </c>
      <c r="AE34" s="56">
        <v>3</v>
      </c>
      <c r="AF34" s="56">
        <v>1</v>
      </c>
      <c r="AG34" s="56">
        <v>5</v>
      </c>
      <c r="AH34" s="56">
        <v>4</v>
      </c>
      <c r="AI34" s="56">
        <v>3</v>
      </c>
      <c r="AJ34" s="56">
        <v>1</v>
      </c>
      <c r="AK34" s="56">
        <v>0</v>
      </c>
      <c r="AL34" s="56">
        <v>0</v>
      </c>
      <c r="AM34" s="56">
        <v>0</v>
      </c>
      <c r="AN34" s="56">
        <v>4</v>
      </c>
      <c r="AO34" s="56">
        <v>1</v>
      </c>
      <c r="AP34" s="56">
        <v>5</v>
      </c>
      <c r="AQ34" s="56">
        <v>1</v>
      </c>
      <c r="AR34" s="56">
        <v>3</v>
      </c>
      <c r="AS34" s="56">
        <v>1</v>
      </c>
      <c r="AT34" s="56">
        <v>4</v>
      </c>
      <c r="AU34" s="56">
        <v>3</v>
      </c>
      <c r="AV34" s="56">
        <v>3</v>
      </c>
      <c r="AW34" s="56">
        <v>1</v>
      </c>
      <c r="AX34" s="56">
        <v>0</v>
      </c>
      <c r="AY34" s="56">
        <v>0</v>
      </c>
      <c r="AZ34" s="56">
        <v>0</v>
      </c>
      <c r="BA34" s="56">
        <v>5</v>
      </c>
      <c r="BB34" s="56">
        <v>1</v>
      </c>
      <c r="BC34" s="56">
        <v>3</v>
      </c>
      <c r="BD34" s="56">
        <v>1</v>
      </c>
      <c r="BE34" s="56">
        <v>3</v>
      </c>
      <c r="BF34" s="56">
        <v>1</v>
      </c>
      <c r="BG34" s="56">
        <v>5</v>
      </c>
      <c r="BH34" s="56">
        <v>4</v>
      </c>
      <c r="BI34" s="56">
        <v>4</v>
      </c>
      <c r="BJ34" s="56">
        <v>1</v>
      </c>
      <c r="BK34" s="56">
        <v>0</v>
      </c>
      <c r="BL34" s="56">
        <v>0</v>
      </c>
      <c r="BM34" s="56">
        <v>0</v>
      </c>
      <c r="BN34" s="56">
        <v>1</v>
      </c>
      <c r="BO34" s="56">
        <v>1</v>
      </c>
      <c r="BP34" s="56">
        <v>2</v>
      </c>
      <c r="BQ34" s="56">
        <v>5</v>
      </c>
      <c r="BR34" s="56">
        <v>2</v>
      </c>
      <c r="BS34" s="56">
        <v>2</v>
      </c>
      <c r="BT34" s="56">
        <v>3</v>
      </c>
      <c r="BU34" s="56">
        <v>1</v>
      </c>
      <c r="BV34" s="56">
        <v>60</v>
      </c>
      <c r="BW34" s="56">
        <v>52</v>
      </c>
      <c r="BX34" s="56">
        <v>0.53571428571428503</v>
      </c>
      <c r="BY34" s="56">
        <v>-201</v>
      </c>
    </row>
    <row r="35" spans="1:77" x14ac:dyDescent="0.25">
      <c r="A35" s="56">
        <v>5</v>
      </c>
      <c r="B35" s="56">
        <v>1</v>
      </c>
      <c r="C35" s="56">
        <v>3</v>
      </c>
      <c r="D35" s="56">
        <v>1</v>
      </c>
      <c r="E35" s="56">
        <v>3</v>
      </c>
      <c r="F35" s="56">
        <v>1</v>
      </c>
      <c r="G35" s="56">
        <v>4</v>
      </c>
      <c r="H35" s="56">
        <v>4</v>
      </c>
      <c r="I35" s="56">
        <v>4</v>
      </c>
      <c r="J35" s="56">
        <v>1</v>
      </c>
      <c r="K35" s="56">
        <v>0</v>
      </c>
      <c r="L35" s="56">
        <v>0</v>
      </c>
      <c r="M35" s="56">
        <v>0</v>
      </c>
      <c r="N35" s="56">
        <v>3</v>
      </c>
      <c r="O35" s="56">
        <v>1</v>
      </c>
      <c r="P35" s="56">
        <v>3</v>
      </c>
      <c r="Q35" s="56">
        <v>1</v>
      </c>
      <c r="R35" s="56">
        <v>3</v>
      </c>
      <c r="S35" s="56">
        <v>1</v>
      </c>
      <c r="T35" s="56">
        <v>4</v>
      </c>
      <c r="U35" s="56">
        <v>4</v>
      </c>
      <c r="V35" s="56">
        <v>3</v>
      </c>
      <c r="W35" s="56">
        <v>1</v>
      </c>
      <c r="X35" s="56">
        <v>0</v>
      </c>
      <c r="Y35" s="56">
        <v>0</v>
      </c>
      <c r="Z35" s="56">
        <v>0</v>
      </c>
      <c r="AA35" s="56">
        <v>3</v>
      </c>
      <c r="AB35" s="56">
        <v>1</v>
      </c>
      <c r="AC35" s="56">
        <v>5</v>
      </c>
      <c r="AD35" s="56">
        <v>1</v>
      </c>
      <c r="AE35" s="56">
        <v>3</v>
      </c>
      <c r="AF35" s="56">
        <v>1</v>
      </c>
      <c r="AG35" s="56">
        <v>4</v>
      </c>
      <c r="AH35" s="56">
        <v>4</v>
      </c>
      <c r="AI35" s="56">
        <v>3</v>
      </c>
      <c r="AJ35" s="56">
        <v>1</v>
      </c>
      <c r="AK35" s="56">
        <v>0</v>
      </c>
      <c r="AL35" s="56">
        <v>0</v>
      </c>
      <c r="AM35" s="56">
        <v>0</v>
      </c>
      <c r="AN35" s="56">
        <v>3</v>
      </c>
      <c r="AO35" s="56">
        <v>1</v>
      </c>
      <c r="AP35" s="56">
        <v>3</v>
      </c>
      <c r="AQ35" s="56">
        <v>1</v>
      </c>
      <c r="AR35" s="56">
        <v>3</v>
      </c>
      <c r="AS35" s="56">
        <v>3</v>
      </c>
      <c r="AT35" s="56">
        <v>5</v>
      </c>
      <c r="AU35" s="56">
        <v>4</v>
      </c>
      <c r="AV35" s="56">
        <v>4</v>
      </c>
      <c r="AW35" s="56">
        <v>1</v>
      </c>
      <c r="AX35" s="56">
        <v>0</v>
      </c>
      <c r="AY35" s="56">
        <v>0</v>
      </c>
      <c r="AZ35" s="56">
        <v>0</v>
      </c>
      <c r="BA35" s="56">
        <v>3</v>
      </c>
      <c r="BB35" s="56">
        <v>1</v>
      </c>
      <c r="BC35" s="56">
        <v>5</v>
      </c>
      <c r="BD35" s="56">
        <v>1</v>
      </c>
      <c r="BE35" s="56">
        <v>3</v>
      </c>
      <c r="BF35" s="56">
        <v>1</v>
      </c>
      <c r="BG35" s="56">
        <v>4</v>
      </c>
      <c r="BH35" s="56">
        <v>4</v>
      </c>
      <c r="BI35" s="56">
        <v>4</v>
      </c>
      <c r="BJ35" s="56">
        <v>1</v>
      </c>
      <c r="BK35" s="56">
        <v>0</v>
      </c>
      <c r="BL35" s="56">
        <v>0</v>
      </c>
      <c r="BM35" s="56">
        <v>0</v>
      </c>
      <c r="BN35" s="56">
        <v>1</v>
      </c>
      <c r="BO35" s="56">
        <v>1</v>
      </c>
      <c r="BP35" s="56">
        <v>2</v>
      </c>
      <c r="BQ35" s="56">
        <v>5</v>
      </c>
      <c r="BR35" s="56">
        <v>2</v>
      </c>
      <c r="BS35" s="56">
        <v>2</v>
      </c>
      <c r="BT35" s="56">
        <v>3</v>
      </c>
      <c r="BU35" s="56">
        <v>2</v>
      </c>
      <c r="BV35" s="56">
        <v>62</v>
      </c>
      <c r="BW35" s="56">
        <v>54</v>
      </c>
      <c r="BX35" s="56">
        <v>0.53448275862068895</v>
      </c>
      <c r="BY35" s="56">
        <v>-201</v>
      </c>
    </row>
    <row r="36" spans="1:77" x14ac:dyDescent="0.25">
      <c r="A36" s="56">
        <v>2</v>
      </c>
      <c r="B36" s="56">
        <v>1</v>
      </c>
      <c r="C36" s="56">
        <v>5</v>
      </c>
      <c r="D36" s="56">
        <v>5</v>
      </c>
      <c r="E36" s="56">
        <v>3</v>
      </c>
      <c r="F36" s="56">
        <v>1</v>
      </c>
      <c r="G36" s="56">
        <v>4</v>
      </c>
      <c r="H36" s="56">
        <v>4</v>
      </c>
      <c r="I36" s="56">
        <v>3</v>
      </c>
      <c r="J36" s="56">
        <v>1</v>
      </c>
      <c r="K36" s="56">
        <v>0</v>
      </c>
      <c r="L36" s="56">
        <v>0</v>
      </c>
      <c r="M36" s="56">
        <v>0</v>
      </c>
      <c r="N36" s="56">
        <v>5</v>
      </c>
      <c r="O36" s="56">
        <v>1</v>
      </c>
      <c r="P36" s="56">
        <v>5</v>
      </c>
      <c r="Q36" s="56">
        <v>5</v>
      </c>
      <c r="R36" s="56">
        <v>3</v>
      </c>
      <c r="S36" s="56">
        <v>1</v>
      </c>
      <c r="T36" s="56">
        <v>4</v>
      </c>
      <c r="U36" s="56">
        <v>4</v>
      </c>
      <c r="V36" s="56">
        <v>3</v>
      </c>
      <c r="W36" s="56">
        <v>1</v>
      </c>
      <c r="X36" s="56">
        <v>1</v>
      </c>
      <c r="Y36" s="56">
        <v>1</v>
      </c>
      <c r="Z36" s="56">
        <v>0</v>
      </c>
      <c r="AA36" s="56">
        <v>5</v>
      </c>
      <c r="AB36" s="56">
        <v>1</v>
      </c>
      <c r="AC36" s="56">
        <v>5</v>
      </c>
      <c r="AD36" s="56">
        <v>1</v>
      </c>
      <c r="AE36" s="56">
        <v>3</v>
      </c>
      <c r="AF36" s="56">
        <v>1</v>
      </c>
      <c r="AG36" s="56">
        <v>5</v>
      </c>
      <c r="AH36" s="56">
        <v>4</v>
      </c>
      <c r="AI36" s="56">
        <v>3</v>
      </c>
      <c r="AJ36" s="56">
        <v>5</v>
      </c>
      <c r="AK36" s="56">
        <v>0</v>
      </c>
      <c r="AL36" s="56">
        <v>0</v>
      </c>
      <c r="AM36" s="56">
        <v>0</v>
      </c>
      <c r="AN36" s="56">
        <v>3</v>
      </c>
      <c r="AO36" s="56">
        <v>1</v>
      </c>
      <c r="AP36" s="56">
        <v>4</v>
      </c>
      <c r="AQ36" s="56">
        <v>1</v>
      </c>
      <c r="AR36" s="56">
        <v>3</v>
      </c>
      <c r="AS36" s="56">
        <v>1</v>
      </c>
      <c r="AT36" s="56">
        <v>5</v>
      </c>
      <c r="AU36" s="56">
        <v>4</v>
      </c>
      <c r="AV36" s="56">
        <v>3</v>
      </c>
      <c r="AW36" s="56">
        <v>1</v>
      </c>
      <c r="AX36" s="56">
        <v>0</v>
      </c>
      <c r="AY36" s="56">
        <v>0</v>
      </c>
      <c r="AZ36" s="56">
        <v>0</v>
      </c>
      <c r="BA36" s="56">
        <v>5</v>
      </c>
      <c r="BB36" s="56">
        <v>1</v>
      </c>
      <c r="BC36" s="56">
        <v>3</v>
      </c>
      <c r="BD36" s="56">
        <v>1</v>
      </c>
      <c r="BE36" s="56">
        <v>4</v>
      </c>
      <c r="BF36" s="56">
        <v>1</v>
      </c>
      <c r="BG36" s="56">
        <v>5</v>
      </c>
      <c r="BH36" s="56">
        <v>4</v>
      </c>
      <c r="BI36" s="56">
        <v>3</v>
      </c>
      <c r="BJ36" s="56">
        <v>1</v>
      </c>
      <c r="BK36" s="56">
        <v>0</v>
      </c>
      <c r="BL36" s="56">
        <v>0</v>
      </c>
      <c r="BM36" s="56">
        <v>0</v>
      </c>
      <c r="BN36" s="56">
        <v>1</v>
      </c>
      <c r="BO36" s="56">
        <v>1</v>
      </c>
      <c r="BP36" s="56">
        <v>2</v>
      </c>
      <c r="BQ36" s="56">
        <v>5</v>
      </c>
      <c r="BR36" s="56">
        <v>2</v>
      </c>
      <c r="BS36" s="56">
        <v>2</v>
      </c>
      <c r="BT36" s="56">
        <v>3</v>
      </c>
      <c r="BU36" s="56">
        <v>1</v>
      </c>
      <c r="BV36" s="56">
        <v>55</v>
      </c>
      <c r="BW36" s="56">
        <v>48</v>
      </c>
      <c r="BX36" s="56">
        <v>0.53398058252427105</v>
      </c>
      <c r="BY36" s="56">
        <v>-201</v>
      </c>
    </row>
    <row r="37" spans="1:77" x14ac:dyDescent="0.25">
      <c r="A37" s="56">
        <v>3</v>
      </c>
      <c r="B37" s="56">
        <v>1</v>
      </c>
      <c r="C37" s="56">
        <v>3</v>
      </c>
      <c r="D37" s="56">
        <v>1</v>
      </c>
      <c r="E37" s="56">
        <v>3</v>
      </c>
      <c r="F37" s="56">
        <v>1</v>
      </c>
      <c r="G37" s="56">
        <v>5</v>
      </c>
      <c r="H37" s="56">
        <v>4</v>
      </c>
      <c r="I37" s="56">
        <v>4</v>
      </c>
      <c r="J37" s="56">
        <v>1</v>
      </c>
      <c r="K37" s="56">
        <v>0</v>
      </c>
      <c r="L37" s="56">
        <v>0</v>
      </c>
      <c r="M37" s="56">
        <v>0</v>
      </c>
      <c r="N37" s="56">
        <v>3</v>
      </c>
      <c r="O37" s="56">
        <v>1</v>
      </c>
      <c r="P37" s="56">
        <v>4</v>
      </c>
      <c r="Q37" s="56">
        <v>1</v>
      </c>
      <c r="R37" s="56">
        <v>3</v>
      </c>
      <c r="S37" s="56">
        <v>1</v>
      </c>
      <c r="T37" s="56">
        <v>5</v>
      </c>
      <c r="U37" s="56">
        <v>4</v>
      </c>
      <c r="V37" s="56">
        <v>4</v>
      </c>
      <c r="W37" s="56">
        <v>1</v>
      </c>
      <c r="X37" s="56">
        <v>0</v>
      </c>
      <c r="Y37" s="56">
        <v>0</v>
      </c>
      <c r="Z37" s="56">
        <v>0</v>
      </c>
      <c r="AA37" s="56">
        <v>3</v>
      </c>
      <c r="AB37" s="56">
        <v>1</v>
      </c>
      <c r="AC37" s="56">
        <v>5</v>
      </c>
      <c r="AD37" s="56">
        <v>1</v>
      </c>
      <c r="AE37" s="56">
        <v>3</v>
      </c>
      <c r="AF37" s="56">
        <v>1</v>
      </c>
      <c r="AG37" s="56">
        <v>5</v>
      </c>
      <c r="AH37" s="56">
        <v>4</v>
      </c>
      <c r="AI37" s="56">
        <v>4</v>
      </c>
      <c r="AJ37" s="56">
        <v>1</v>
      </c>
      <c r="AK37" s="56">
        <v>0</v>
      </c>
      <c r="AL37" s="56">
        <v>0</v>
      </c>
      <c r="AM37" s="56">
        <v>0</v>
      </c>
      <c r="AN37" s="56">
        <v>3</v>
      </c>
      <c r="AO37" s="56">
        <v>1</v>
      </c>
      <c r="AP37" s="56">
        <v>5</v>
      </c>
      <c r="AQ37" s="56">
        <v>5</v>
      </c>
      <c r="AR37" s="56">
        <v>3</v>
      </c>
      <c r="AS37" s="56">
        <v>1</v>
      </c>
      <c r="AT37" s="56">
        <v>4</v>
      </c>
      <c r="AU37" s="56">
        <v>4</v>
      </c>
      <c r="AV37" s="56">
        <v>3</v>
      </c>
      <c r="AW37" s="56">
        <v>1</v>
      </c>
      <c r="AX37" s="56">
        <v>0</v>
      </c>
      <c r="AY37" s="56">
        <v>0</v>
      </c>
      <c r="AZ37" s="56">
        <v>0</v>
      </c>
      <c r="BA37" s="56">
        <v>3</v>
      </c>
      <c r="BB37" s="56">
        <v>4</v>
      </c>
      <c r="BC37" s="56">
        <v>3</v>
      </c>
      <c r="BD37" s="56">
        <v>1</v>
      </c>
      <c r="BE37" s="56">
        <v>3</v>
      </c>
      <c r="BF37" s="56">
        <v>1</v>
      </c>
      <c r="BG37" s="56">
        <v>4</v>
      </c>
      <c r="BH37" s="56">
        <v>4</v>
      </c>
      <c r="BI37" s="56">
        <v>3</v>
      </c>
      <c r="BJ37" s="56">
        <v>1</v>
      </c>
      <c r="BK37" s="56">
        <v>0</v>
      </c>
      <c r="BL37" s="56">
        <v>0</v>
      </c>
      <c r="BM37" s="56">
        <v>0</v>
      </c>
      <c r="BN37" s="56">
        <v>1</v>
      </c>
      <c r="BO37" s="56">
        <v>1</v>
      </c>
      <c r="BP37" s="56">
        <v>2</v>
      </c>
      <c r="BQ37" s="56">
        <v>5</v>
      </c>
      <c r="BR37" s="56">
        <v>2</v>
      </c>
      <c r="BS37" s="56">
        <v>2</v>
      </c>
      <c r="BT37" s="56">
        <v>2</v>
      </c>
      <c r="BU37" s="56">
        <v>2</v>
      </c>
      <c r="BV37" s="56">
        <v>58</v>
      </c>
      <c r="BW37" s="56">
        <v>51</v>
      </c>
      <c r="BX37" s="56">
        <v>0.53211009174311896</v>
      </c>
      <c r="BY37" s="56">
        <v>-201</v>
      </c>
    </row>
    <row r="38" spans="1:77" x14ac:dyDescent="0.25">
      <c r="A38" s="56">
        <v>3</v>
      </c>
      <c r="B38" s="56">
        <v>1</v>
      </c>
      <c r="C38" s="56">
        <v>3</v>
      </c>
      <c r="D38" s="56">
        <v>1</v>
      </c>
      <c r="E38" s="56">
        <v>3</v>
      </c>
      <c r="F38" s="56">
        <v>1</v>
      </c>
      <c r="G38" s="56">
        <v>5</v>
      </c>
      <c r="H38" s="56">
        <v>4</v>
      </c>
      <c r="I38" s="56">
        <v>4</v>
      </c>
      <c r="J38" s="56">
        <v>1</v>
      </c>
      <c r="K38" s="56">
        <v>0</v>
      </c>
      <c r="L38" s="56">
        <v>0</v>
      </c>
      <c r="M38" s="56">
        <v>0</v>
      </c>
      <c r="N38" s="56">
        <v>3</v>
      </c>
      <c r="O38" s="56">
        <v>1</v>
      </c>
      <c r="P38" s="56">
        <v>3</v>
      </c>
      <c r="Q38" s="56">
        <v>1</v>
      </c>
      <c r="R38" s="56">
        <v>3</v>
      </c>
      <c r="S38" s="56">
        <v>1</v>
      </c>
      <c r="T38" s="56">
        <v>5</v>
      </c>
      <c r="U38" s="56">
        <v>4</v>
      </c>
      <c r="V38" s="56">
        <v>3</v>
      </c>
      <c r="W38" s="56">
        <v>1</v>
      </c>
      <c r="X38" s="56">
        <v>0</v>
      </c>
      <c r="Y38" s="56">
        <v>0</v>
      </c>
      <c r="Z38" s="56">
        <v>0</v>
      </c>
      <c r="AA38" s="56">
        <v>3</v>
      </c>
      <c r="AB38" s="56">
        <v>1</v>
      </c>
      <c r="AC38" s="56">
        <v>5</v>
      </c>
      <c r="AD38" s="56">
        <v>1</v>
      </c>
      <c r="AE38" s="56">
        <v>3</v>
      </c>
      <c r="AF38" s="56">
        <v>1</v>
      </c>
      <c r="AG38" s="56">
        <v>5</v>
      </c>
      <c r="AH38" s="56">
        <v>4</v>
      </c>
      <c r="AI38" s="56">
        <v>3</v>
      </c>
      <c r="AJ38" s="56">
        <v>1</v>
      </c>
      <c r="AK38" s="56">
        <v>0</v>
      </c>
      <c r="AL38" s="56">
        <v>0</v>
      </c>
      <c r="AM38" s="56">
        <v>0</v>
      </c>
      <c r="AN38" s="56">
        <v>3</v>
      </c>
      <c r="AO38" s="56">
        <v>1</v>
      </c>
      <c r="AP38" s="56">
        <v>5</v>
      </c>
      <c r="AQ38" s="56">
        <v>1</v>
      </c>
      <c r="AR38" s="56">
        <v>3</v>
      </c>
      <c r="AS38" s="56">
        <v>1</v>
      </c>
      <c r="AT38" s="56">
        <v>4</v>
      </c>
      <c r="AU38" s="56">
        <v>4</v>
      </c>
      <c r="AV38" s="56">
        <v>5</v>
      </c>
      <c r="AW38" s="56">
        <v>3</v>
      </c>
      <c r="AX38" s="56">
        <v>0</v>
      </c>
      <c r="AY38" s="56">
        <v>0</v>
      </c>
      <c r="AZ38" s="56">
        <v>0</v>
      </c>
      <c r="BA38" s="56">
        <v>5</v>
      </c>
      <c r="BB38" s="56">
        <v>1</v>
      </c>
      <c r="BC38" s="56">
        <v>3</v>
      </c>
      <c r="BD38" s="56">
        <v>1</v>
      </c>
      <c r="BE38" s="56">
        <v>3</v>
      </c>
      <c r="BF38" s="56">
        <v>1</v>
      </c>
      <c r="BG38" s="56">
        <v>4</v>
      </c>
      <c r="BH38" s="56">
        <v>4</v>
      </c>
      <c r="BI38" s="56">
        <v>3</v>
      </c>
      <c r="BJ38" s="56">
        <v>1</v>
      </c>
      <c r="BK38" s="56">
        <v>0</v>
      </c>
      <c r="BL38" s="56">
        <v>0</v>
      </c>
      <c r="BM38" s="56">
        <v>0</v>
      </c>
      <c r="BN38" s="56">
        <v>1</v>
      </c>
      <c r="BO38" s="56">
        <v>1</v>
      </c>
      <c r="BP38" s="56">
        <v>2</v>
      </c>
      <c r="BQ38" s="56">
        <v>5</v>
      </c>
      <c r="BR38" s="56">
        <v>2</v>
      </c>
      <c r="BS38" s="56">
        <v>2</v>
      </c>
      <c r="BT38" s="56">
        <v>3</v>
      </c>
      <c r="BU38" s="56">
        <v>1</v>
      </c>
      <c r="BV38" s="56">
        <v>59</v>
      </c>
      <c r="BW38" s="56">
        <v>52</v>
      </c>
      <c r="BX38" s="56">
        <v>0.53153153153153099</v>
      </c>
      <c r="BY38" s="56">
        <v>-201</v>
      </c>
    </row>
    <row r="39" spans="1:77" x14ac:dyDescent="0.25">
      <c r="A39" s="56">
        <v>5</v>
      </c>
      <c r="B39" s="56">
        <v>1</v>
      </c>
      <c r="C39" s="56">
        <v>5</v>
      </c>
      <c r="D39" s="56">
        <v>1</v>
      </c>
      <c r="E39" s="56">
        <v>3</v>
      </c>
      <c r="F39" s="56">
        <v>1</v>
      </c>
      <c r="G39" s="56">
        <v>4</v>
      </c>
      <c r="H39" s="56">
        <v>4</v>
      </c>
      <c r="I39" s="56">
        <v>4</v>
      </c>
      <c r="J39" s="56">
        <v>1</v>
      </c>
      <c r="K39" s="56">
        <v>0</v>
      </c>
      <c r="L39" s="56">
        <v>0</v>
      </c>
      <c r="M39" s="56">
        <v>0</v>
      </c>
      <c r="N39" s="56">
        <v>3</v>
      </c>
      <c r="O39" s="56">
        <v>1</v>
      </c>
      <c r="P39" s="56">
        <v>3</v>
      </c>
      <c r="Q39" s="56">
        <v>1</v>
      </c>
      <c r="R39" s="56">
        <v>3</v>
      </c>
      <c r="S39" s="56">
        <v>1</v>
      </c>
      <c r="T39" s="56">
        <v>4</v>
      </c>
      <c r="U39" s="56">
        <v>4</v>
      </c>
      <c r="V39" s="56">
        <v>3</v>
      </c>
      <c r="W39" s="56">
        <v>1</v>
      </c>
      <c r="X39" s="56">
        <v>0</v>
      </c>
      <c r="Y39" s="56">
        <v>0</v>
      </c>
      <c r="Z39" s="56">
        <v>0</v>
      </c>
      <c r="AA39" s="56">
        <v>3</v>
      </c>
      <c r="AB39" s="56">
        <v>1</v>
      </c>
      <c r="AC39" s="56">
        <v>5</v>
      </c>
      <c r="AD39" s="56">
        <v>1</v>
      </c>
      <c r="AE39" s="56">
        <v>3</v>
      </c>
      <c r="AF39" s="56">
        <v>1</v>
      </c>
      <c r="AG39" s="56">
        <v>4</v>
      </c>
      <c r="AH39" s="56">
        <v>4</v>
      </c>
      <c r="AI39" s="56">
        <v>3</v>
      </c>
      <c r="AJ39" s="56">
        <v>1</v>
      </c>
      <c r="AK39" s="56">
        <v>0</v>
      </c>
      <c r="AL39" s="56">
        <v>0</v>
      </c>
      <c r="AM39" s="56">
        <v>0</v>
      </c>
      <c r="AN39" s="56">
        <v>3</v>
      </c>
      <c r="AO39" s="56">
        <v>1</v>
      </c>
      <c r="AP39" s="56">
        <v>3</v>
      </c>
      <c r="AQ39" s="56">
        <v>1</v>
      </c>
      <c r="AR39" s="56">
        <v>3</v>
      </c>
      <c r="AS39" s="56">
        <v>1</v>
      </c>
      <c r="AT39" s="56">
        <v>4</v>
      </c>
      <c r="AU39" s="56">
        <v>4</v>
      </c>
      <c r="AV39" s="56">
        <v>4</v>
      </c>
      <c r="AW39" s="56">
        <v>1</v>
      </c>
      <c r="AX39" s="56">
        <v>0</v>
      </c>
      <c r="AY39" s="56">
        <v>0</v>
      </c>
      <c r="AZ39" s="56">
        <v>0</v>
      </c>
      <c r="BA39" s="56">
        <v>3</v>
      </c>
      <c r="BB39" s="56">
        <v>1</v>
      </c>
      <c r="BC39" s="56">
        <v>3</v>
      </c>
      <c r="BD39" s="56">
        <v>1</v>
      </c>
      <c r="BE39" s="56">
        <v>3</v>
      </c>
      <c r="BF39" s="56">
        <v>1</v>
      </c>
      <c r="BG39" s="56">
        <v>4</v>
      </c>
      <c r="BH39" s="56">
        <v>4</v>
      </c>
      <c r="BI39" s="56">
        <v>4</v>
      </c>
      <c r="BJ39" s="56">
        <v>1</v>
      </c>
      <c r="BK39" s="56">
        <v>0</v>
      </c>
      <c r="BL39" s="56">
        <v>0</v>
      </c>
      <c r="BM39" s="56">
        <v>0</v>
      </c>
      <c r="BN39" s="56">
        <v>1</v>
      </c>
      <c r="BO39" s="56">
        <v>1</v>
      </c>
      <c r="BP39" s="56">
        <v>2</v>
      </c>
      <c r="BQ39" s="56">
        <v>5</v>
      </c>
      <c r="BR39" s="56">
        <v>2</v>
      </c>
      <c r="BS39" s="56">
        <v>2</v>
      </c>
      <c r="BT39" s="56">
        <v>3</v>
      </c>
      <c r="BU39" s="56">
        <v>2</v>
      </c>
      <c r="BV39" s="56">
        <v>64</v>
      </c>
      <c r="BW39" s="56">
        <v>57</v>
      </c>
      <c r="BX39" s="56">
        <v>0.52892561983470998</v>
      </c>
      <c r="BY39" s="56">
        <v>-201</v>
      </c>
    </row>
    <row r="40" spans="1:77" x14ac:dyDescent="0.25">
      <c r="A40" s="56">
        <v>3</v>
      </c>
      <c r="B40" s="56">
        <v>1</v>
      </c>
      <c r="C40" s="56">
        <v>2</v>
      </c>
      <c r="D40" s="56">
        <v>4</v>
      </c>
      <c r="E40" s="56">
        <v>3</v>
      </c>
      <c r="F40" s="56">
        <v>1</v>
      </c>
      <c r="G40" s="56">
        <v>4</v>
      </c>
      <c r="H40" s="56">
        <v>4</v>
      </c>
      <c r="I40" s="56">
        <v>3</v>
      </c>
      <c r="J40" s="56">
        <v>1</v>
      </c>
      <c r="K40" s="56">
        <v>0</v>
      </c>
      <c r="L40" s="56">
        <v>0</v>
      </c>
      <c r="M40" s="56">
        <v>0</v>
      </c>
      <c r="N40" s="56">
        <v>5</v>
      </c>
      <c r="O40" s="56">
        <v>1</v>
      </c>
      <c r="P40" s="56">
        <v>3</v>
      </c>
      <c r="Q40" s="56">
        <v>1</v>
      </c>
      <c r="R40" s="56">
        <v>3</v>
      </c>
      <c r="S40" s="56">
        <v>1</v>
      </c>
      <c r="T40" s="56">
        <v>4</v>
      </c>
      <c r="U40" s="56">
        <v>4</v>
      </c>
      <c r="V40" s="56">
        <v>4</v>
      </c>
      <c r="W40" s="56">
        <v>1</v>
      </c>
      <c r="X40" s="56">
        <v>0</v>
      </c>
      <c r="Y40" s="56">
        <v>0</v>
      </c>
      <c r="Z40" s="56">
        <v>0</v>
      </c>
      <c r="AA40" s="56">
        <v>3</v>
      </c>
      <c r="AB40" s="56">
        <v>1</v>
      </c>
      <c r="AC40" s="56">
        <v>3</v>
      </c>
      <c r="AD40" s="56">
        <v>1</v>
      </c>
      <c r="AE40" s="56">
        <v>3</v>
      </c>
      <c r="AF40" s="56">
        <v>1</v>
      </c>
      <c r="AG40" s="56">
        <v>5</v>
      </c>
      <c r="AH40" s="56">
        <v>4</v>
      </c>
      <c r="AI40" s="56">
        <v>4</v>
      </c>
      <c r="AJ40" s="56">
        <v>1</v>
      </c>
      <c r="AK40" s="56">
        <v>0</v>
      </c>
      <c r="AL40" s="56">
        <v>0</v>
      </c>
      <c r="AM40" s="56">
        <v>0</v>
      </c>
      <c r="AN40" s="56">
        <v>3</v>
      </c>
      <c r="AO40" s="56">
        <v>1</v>
      </c>
      <c r="AP40" s="56">
        <v>3</v>
      </c>
      <c r="AQ40" s="56">
        <v>1</v>
      </c>
      <c r="AR40" s="56">
        <v>3</v>
      </c>
      <c r="AS40" s="56">
        <v>1</v>
      </c>
      <c r="AT40" s="56">
        <v>4</v>
      </c>
      <c r="AU40" s="56">
        <v>4</v>
      </c>
      <c r="AV40" s="56">
        <v>4</v>
      </c>
      <c r="AW40" s="56">
        <v>2</v>
      </c>
      <c r="AX40" s="56">
        <v>0</v>
      </c>
      <c r="AY40" s="56">
        <v>0</v>
      </c>
      <c r="AZ40" s="56">
        <v>0</v>
      </c>
      <c r="BA40" s="56">
        <v>3</v>
      </c>
      <c r="BB40" s="56">
        <v>1</v>
      </c>
      <c r="BC40" s="56">
        <v>5</v>
      </c>
      <c r="BD40" s="56">
        <v>1</v>
      </c>
      <c r="BE40" s="56">
        <v>3</v>
      </c>
      <c r="BF40" s="56">
        <v>2</v>
      </c>
      <c r="BG40" s="56">
        <v>4</v>
      </c>
      <c r="BH40" s="56">
        <v>4</v>
      </c>
      <c r="BI40" s="56">
        <v>3</v>
      </c>
      <c r="BJ40" s="56">
        <v>1</v>
      </c>
      <c r="BK40" s="56">
        <v>0</v>
      </c>
      <c r="BL40" s="56">
        <v>0</v>
      </c>
      <c r="BM40" s="56">
        <v>0</v>
      </c>
      <c r="BN40" s="56">
        <v>1</v>
      </c>
      <c r="BO40" s="56">
        <v>1</v>
      </c>
      <c r="BP40" s="56">
        <v>2</v>
      </c>
      <c r="BQ40" s="56">
        <v>5</v>
      </c>
      <c r="BR40" s="56">
        <v>3</v>
      </c>
      <c r="BS40" s="56">
        <v>2</v>
      </c>
      <c r="BT40" s="56">
        <v>3</v>
      </c>
      <c r="BU40" s="56">
        <v>1</v>
      </c>
      <c r="BV40" s="56">
        <v>65</v>
      </c>
      <c r="BW40" s="56">
        <v>58</v>
      </c>
      <c r="BX40" s="56">
        <v>0.52845528455284496</v>
      </c>
      <c r="BY40" s="56">
        <v>-201</v>
      </c>
    </row>
    <row r="41" spans="1:77" x14ac:dyDescent="0.25">
      <c r="A41" s="56">
        <v>5</v>
      </c>
      <c r="B41" s="56">
        <v>1</v>
      </c>
      <c r="C41" s="56">
        <v>3</v>
      </c>
      <c r="D41" s="56">
        <v>1</v>
      </c>
      <c r="E41" s="56">
        <v>3</v>
      </c>
      <c r="F41" s="56">
        <v>1</v>
      </c>
      <c r="G41" s="56">
        <v>4</v>
      </c>
      <c r="H41" s="56">
        <v>5</v>
      </c>
      <c r="I41" s="56">
        <v>3</v>
      </c>
      <c r="J41" s="56">
        <v>1</v>
      </c>
      <c r="K41" s="56">
        <v>0</v>
      </c>
      <c r="L41" s="56">
        <v>0</v>
      </c>
      <c r="M41" s="56">
        <v>0</v>
      </c>
      <c r="N41" s="56">
        <v>3</v>
      </c>
      <c r="O41" s="56">
        <v>1</v>
      </c>
      <c r="P41" s="56">
        <v>3</v>
      </c>
      <c r="Q41" s="56">
        <v>1</v>
      </c>
      <c r="R41" s="56">
        <v>3</v>
      </c>
      <c r="S41" s="56">
        <v>1</v>
      </c>
      <c r="T41" s="56">
        <v>5</v>
      </c>
      <c r="U41" s="56">
        <v>4</v>
      </c>
      <c r="V41" s="56">
        <v>2</v>
      </c>
      <c r="W41" s="56">
        <v>1</v>
      </c>
      <c r="X41" s="56">
        <v>0</v>
      </c>
      <c r="Y41" s="56">
        <v>0</v>
      </c>
      <c r="Z41" s="56">
        <v>0</v>
      </c>
      <c r="AA41" s="56">
        <v>3</v>
      </c>
      <c r="AB41" s="56">
        <v>1</v>
      </c>
      <c r="AC41" s="56">
        <v>2</v>
      </c>
      <c r="AD41" s="56">
        <v>1</v>
      </c>
      <c r="AE41" s="56">
        <v>3</v>
      </c>
      <c r="AF41" s="56">
        <v>1</v>
      </c>
      <c r="AG41" s="56">
        <v>4</v>
      </c>
      <c r="AH41" s="56">
        <v>4</v>
      </c>
      <c r="AI41" s="56">
        <v>4</v>
      </c>
      <c r="AJ41" s="56">
        <v>1</v>
      </c>
      <c r="AK41" s="56">
        <v>0</v>
      </c>
      <c r="AL41" s="56">
        <v>0</v>
      </c>
      <c r="AM41" s="56">
        <v>0</v>
      </c>
      <c r="AN41" s="56">
        <v>3</v>
      </c>
      <c r="AO41" s="56">
        <v>1</v>
      </c>
      <c r="AP41" s="56">
        <v>3</v>
      </c>
      <c r="AQ41" s="56">
        <v>1</v>
      </c>
      <c r="AR41" s="56">
        <v>3</v>
      </c>
      <c r="AS41" s="56">
        <v>1</v>
      </c>
      <c r="AT41" s="56">
        <v>5</v>
      </c>
      <c r="AU41" s="56">
        <v>4</v>
      </c>
      <c r="AV41" s="56">
        <v>4</v>
      </c>
      <c r="AW41" s="56">
        <v>1</v>
      </c>
      <c r="AX41" s="56">
        <v>0</v>
      </c>
      <c r="AY41" s="56">
        <v>0</v>
      </c>
      <c r="AZ41" s="56">
        <v>0</v>
      </c>
      <c r="BA41" s="56">
        <v>3</v>
      </c>
      <c r="BB41" s="56">
        <v>1</v>
      </c>
      <c r="BC41" s="56">
        <v>3</v>
      </c>
      <c r="BD41" s="56">
        <v>1</v>
      </c>
      <c r="BE41" s="56">
        <v>3</v>
      </c>
      <c r="BF41" s="56">
        <v>1</v>
      </c>
      <c r="BG41" s="56">
        <v>5</v>
      </c>
      <c r="BH41" s="56">
        <v>4</v>
      </c>
      <c r="BI41" s="56">
        <v>4</v>
      </c>
      <c r="BJ41" s="56">
        <v>2</v>
      </c>
      <c r="BK41" s="56">
        <v>0</v>
      </c>
      <c r="BL41" s="56">
        <v>0</v>
      </c>
      <c r="BM41" s="56">
        <v>0</v>
      </c>
      <c r="BN41" s="56">
        <v>1</v>
      </c>
      <c r="BO41" s="56">
        <v>1</v>
      </c>
      <c r="BP41" s="56">
        <v>2</v>
      </c>
      <c r="BQ41" s="56">
        <v>2</v>
      </c>
      <c r="BR41" s="56">
        <v>2</v>
      </c>
      <c r="BS41" s="56">
        <v>2</v>
      </c>
      <c r="BT41" s="56">
        <v>2</v>
      </c>
      <c r="BU41" s="56">
        <v>1</v>
      </c>
      <c r="BV41" s="56">
        <v>57</v>
      </c>
      <c r="BW41" s="56">
        <v>51</v>
      </c>
      <c r="BX41" s="56">
        <v>0.52777777777777701</v>
      </c>
      <c r="BY41" s="56">
        <v>-201</v>
      </c>
    </row>
    <row r="42" spans="1:77" x14ac:dyDescent="0.25">
      <c r="A42" s="56">
        <v>3</v>
      </c>
      <c r="B42" s="56">
        <v>1</v>
      </c>
      <c r="C42" s="56">
        <v>3</v>
      </c>
      <c r="D42" s="56">
        <v>1</v>
      </c>
      <c r="E42" s="56">
        <v>5</v>
      </c>
      <c r="F42" s="56">
        <v>1</v>
      </c>
      <c r="G42" s="56">
        <v>5</v>
      </c>
      <c r="H42" s="56">
        <v>4</v>
      </c>
      <c r="I42" s="56">
        <v>3</v>
      </c>
      <c r="J42" s="56">
        <v>1</v>
      </c>
      <c r="K42" s="56">
        <v>1</v>
      </c>
      <c r="L42" s="56">
        <v>0</v>
      </c>
      <c r="M42" s="56">
        <v>0</v>
      </c>
      <c r="N42" s="56">
        <v>5</v>
      </c>
      <c r="O42" s="56">
        <v>1</v>
      </c>
      <c r="P42" s="56">
        <v>3</v>
      </c>
      <c r="Q42" s="56">
        <v>1</v>
      </c>
      <c r="R42" s="56">
        <v>3</v>
      </c>
      <c r="S42" s="56">
        <v>4</v>
      </c>
      <c r="T42" s="56">
        <v>1</v>
      </c>
      <c r="U42" s="56">
        <v>4</v>
      </c>
      <c r="V42" s="56">
        <v>3</v>
      </c>
      <c r="W42" s="56">
        <v>1</v>
      </c>
      <c r="X42" s="56">
        <v>0</v>
      </c>
      <c r="Y42" s="56">
        <v>0</v>
      </c>
      <c r="Z42" s="56">
        <v>0</v>
      </c>
      <c r="AA42" s="56">
        <v>5</v>
      </c>
      <c r="AB42" s="56">
        <v>1</v>
      </c>
      <c r="AC42" s="56">
        <v>3</v>
      </c>
      <c r="AD42" s="56">
        <v>1</v>
      </c>
      <c r="AE42" s="56">
        <v>3</v>
      </c>
      <c r="AF42" s="56">
        <v>1</v>
      </c>
      <c r="AG42" s="56">
        <v>4</v>
      </c>
      <c r="AH42" s="56">
        <v>4</v>
      </c>
      <c r="AI42" s="56">
        <v>3</v>
      </c>
      <c r="AJ42" s="56">
        <v>1</v>
      </c>
      <c r="AK42" s="56">
        <v>0</v>
      </c>
      <c r="AL42" s="56">
        <v>0</v>
      </c>
      <c r="AM42" s="56">
        <v>0</v>
      </c>
      <c r="AN42" s="56">
        <v>5</v>
      </c>
      <c r="AO42" s="56">
        <v>1</v>
      </c>
      <c r="AP42" s="56">
        <v>3</v>
      </c>
      <c r="AQ42" s="56">
        <v>1</v>
      </c>
      <c r="AR42" s="56">
        <v>3</v>
      </c>
      <c r="AS42" s="56">
        <v>1</v>
      </c>
      <c r="AT42" s="56">
        <v>5</v>
      </c>
      <c r="AU42" s="56">
        <v>2</v>
      </c>
      <c r="AV42" s="56">
        <v>3</v>
      </c>
      <c r="AW42" s="56">
        <v>1</v>
      </c>
      <c r="AX42" s="56">
        <v>0</v>
      </c>
      <c r="AY42" s="56">
        <v>0</v>
      </c>
      <c r="AZ42" s="56">
        <v>0</v>
      </c>
      <c r="BA42" s="56">
        <v>5</v>
      </c>
      <c r="BB42" s="56">
        <v>1</v>
      </c>
      <c r="BC42" s="56">
        <v>5</v>
      </c>
      <c r="BD42" s="56">
        <v>1</v>
      </c>
      <c r="BE42" s="56">
        <v>3</v>
      </c>
      <c r="BF42" s="56">
        <v>1</v>
      </c>
      <c r="BG42" s="56">
        <v>4</v>
      </c>
      <c r="BH42" s="56">
        <v>4</v>
      </c>
      <c r="BI42" s="56">
        <v>4</v>
      </c>
      <c r="BJ42" s="56">
        <v>1</v>
      </c>
      <c r="BK42" s="56">
        <v>0</v>
      </c>
      <c r="BL42" s="56">
        <v>0</v>
      </c>
      <c r="BM42" s="56">
        <v>0</v>
      </c>
      <c r="BN42" s="56">
        <v>1</v>
      </c>
      <c r="BO42" s="56">
        <v>1</v>
      </c>
      <c r="BP42" s="56">
        <v>2</v>
      </c>
      <c r="BQ42" s="56">
        <v>5</v>
      </c>
      <c r="BR42" s="56">
        <v>2</v>
      </c>
      <c r="BS42" s="56">
        <v>3</v>
      </c>
      <c r="BT42" s="56">
        <v>2</v>
      </c>
      <c r="BU42" s="56">
        <v>2</v>
      </c>
      <c r="BV42" s="56">
        <v>57</v>
      </c>
      <c r="BW42" s="56">
        <v>51</v>
      </c>
      <c r="BX42" s="56">
        <v>0.52777777777777701</v>
      </c>
      <c r="BY42" s="56">
        <v>-201</v>
      </c>
    </row>
    <row r="43" spans="1:77" x14ac:dyDescent="0.25">
      <c r="A43" s="56">
        <v>3</v>
      </c>
      <c r="B43" s="56">
        <v>1</v>
      </c>
      <c r="C43" s="56">
        <v>3</v>
      </c>
      <c r="D43" s="56">
        <v>1</v>
      </c>
      <c r="E43" s="56">
        <v>3</v>
      </c>
      <c r="F43" s="56">
        <v>1</v>
      </c>
      <c r="G43" s="56">
        <v>4</v>
      </c>
      <c r="H43" s="56">
        <v>4</v>
      </c>
      <c r="I43" s="56">
        <v>4</v>
      </c>
      <c r="J43" s="56">
        <v>1</v>
      </c>
      <c r="K43" s="56">
        <v>0</v>
      </c>
      <c r="L43" s="56">
        <v>0</v>
      </c>
      <c r="M43" s="56">
        <v>0</v>
      </c>
      <c r="N43" s="56">
        <v>3</v>
      </c>
      <c r="O43" s="56">
        <v>1</v>
      </c>
      <c r="P43" s="56">
        <v>3</v>
      </c>
      <c r="Q43" s="56">
        <v>1</v>
      </c>
      <c r="R43" s="56">
        <v>3</v>
      </c>
      <c r="S43" s="56">
        <v>1</v>
      </c>
      <c r="T43" s="56">
        <v>5</v>
      </c>
      <c r="U43" s="56">
        <v>4</v>
      </c>
      <c r="V43" s="56">
        <v>4</v>
      </c>
      <c r="W43" s="56">
        <v>1</v>
      </c>
      <c r="X43" s="56">
        <v>0</v>
      </c>
      <c r="Y43" s="56">
        <v>0</v>
      </c>
      <c r="Z43" s="56">
        <v>0</v>
      </c>
      <c r="AA43" s="56">
        <v>3</v>
      </c>
      <c r="AB43" s="56">
        <v>1</v>
      </c>
      <c r="AC43" s="56">
        <v>3</v>
      </c>
      <c r="AD43" s="56">
        <v>1</v>
      </c>
      <c r="AE43" s="56">
        <v>3</v>
      </c>
      <c r="AF43" s="56">
        <v>5</v>
      </c>
      <c r="AG43" s="56">
        <v>4</v>
      </c>
      <c r="AH43" s="56">
        <v>4</v>
      </c>
      <c r="AI43" s="56">
        <v>4</v>
      </c>
      <c r="AJ43" s="56">
        <v>1</v>
      </c>
      <c r="AK43" s="56">
        <v>0</v>
      </c>
      <c r="AL43" s="56">
        <v>0</v>
      </c>
      <c r="AM43" s="56">
        <v>0</v>
      </c>
      <c r="AN43" s="56">
        <v>3</v>
      </c>
      <c r="AO43" s="56">
        <v>2</v>
      </c>
      <c r="AP43" s="56">
        <v>3</v>
      </c>
      <c r="AQ43" s="56">
        <v>1</v>
      </c>
      <c r="AR43" s="56">
        <v>3</v>
      </c>
      <c r="AS43" s="56">
        <v>1</v>
      </c>
      <c r="AT43" s="56">
        <v>4</v>
      </c>
      <c r="AU43" s="56">
        <v>4</v>
      </c>
      <c r="AV43" s="56">
        <v>4</v>
      </c>
      <c r="AW43" s="56">
        <v>2</v>
      </c>
      <c r="AX43" s="56">
        <v>0</v>
      </c>
      <c r="AY43" s="56">
        <v>0</v>
      </c>
      <c r="AZ43" s="56">
        <v>0</v>
      </c>
      <c r="BA43" s="56">
        <v>3</v>
      </c>
      <c r="BB43" s="56">
        <v>1</v>
      </c>
      <c r="BC43" s="56">
        <v>3</v>
      </c>
      <c r="BD43" s="56">
        <v>1</v>
      </c>
      <c r="BE43" s="56">
        <v>3</v>
      </c>
      <c r="BF43" s="56">
        <v>1</v>
      </c>
      <c r="BG43" s="56">
        <v>4</v>
      </c>
      <c r="BH43" s="56">
        <v>4</v>
      </c>
      <c r="BI43" s="56">
        <v>4</v>
      </c>
      <c r="BJ43" s="56">
        <v>1</v>
      </c>
      <c r="BK43" s="56">
        <v>0</v>
      </c>
      <c r="BL43" s="56">
        <v>0</v>
      </c>
      <c r="BM43" s="56">
        <v>0</v>
      </c>
      <c r="BN43" s="56">
        <v>1</v>
      </c>
      <c r="BO43" s="56">
        <v>1</v>
      </c>
      <c r="BP43" s="56">
        <v>2</v>
      </c>
      <c r="BQ43" s="56">
        <v>5</v>
      </c>
      <c r="BR43" s="56">
        <v>2</v>
      </c>
      <c r="BS43" s="56">
        <v>2</v>
      </c>
      <c r="BT43" s="56">
        <v>3</v>
      </c>
      <c r="BU43" s="56">
        <v>2</v>
      </c>
      <c r="BV43" s="56">
        <v>59</v>
      </c>
      <c r="BW43" s="56">
        <v>53</v>
      </c>
      <c r="BX43" s="56">
        <v>0.52678571428571397</v>
      </c>
      <c r="BY43" s="56">
        <v>-201</v>
      </c>
    </row>
    <row r="44" spans="1:77" x14ac:dyDescent="0.25">
      <c r="A44" s="56">
        <v>5</v>
      </c>
      <c r="B44" s="56">
        <v>1</v>
      </c>
      <c r="C44" s="56">
        <v>5</v>
      </c>
      <c r="D44" s="56">
        <v>1</v>
      </c>
      <c r="E44" s="56">
        <v>3</v>
      </c>
      <c r="F44" s="56">
        <v>1</v>
      </c>
      <c r="G44" s="56">
        <v>5</v>
      </c>
      <c r="H44" s="56">
        <v>4</v>
      </c>
      <c r="I44" s="56">
        <v>3</v>
      </c>
      <c r="J44" s="56">
        <v>1</v>
      </c>
      <c r="K44" s="56">
        <v>0</v>
      </c>
      <c r="L44" s="56">
        <v>0</v>
      </c>
      <c r="M44" s="56">
        <v>0</v>
      </c>
      <c r="N44" s="56">
        <v>5</v>
      </c>
      <c r="O44" s="56">
        <v>1</v>
      </c>
      <c r="P44" s="56">
        <v>3</v>
      </c>
      <c r="Q44" s="56">
        <v>1</v>
      </c>
      <c r="R44" s="56">
        <v>3</v>
      </c>
      <c r="S44" s="56">
        <v>1</v>
      </c>
      <c r="T44" s="56">
        <v>5</v>
      </c>
      <c r="U44" s="56">
        <v>4</v>
      </c>
      <c r="V44" s="56">
        <v>3</v>
      </c>
      <c r="W44" s="56">
        <v>1</v>
      </c>
      <c r="X44" s="56">
        <v>0</v>
      </c>
      <c r="Y44" s="56">
        <v>0</v>
      </c>
      <c r="Z44" s="56">
        <v>0</v>
      </c>
      <c r="AA44" s="56">
        <v>5</v>
      </c>
      <c r="AB44" s="56">
        <v>1</v>
      </c>
      <c r="AC44" s="56">
        <v>5</v>
      </c>
      <c r="AD44" s="56">
        <v>1</v>
      </c>
      <c r="AE44" s="56">
        <v>3</v>
      </c>
      <c r="AF44" s="56">
        <v>1</v>
      </c>
      <c r="AG44" s="56">
        <v>5</v>
      </c>
      <c r="AH44" s="56">
        <v>4</v>
      </c>
      <c r="AI44" s="56">
        <v>3</v>
      </c>
      <c r="AJ44" s="56">
        <v>1</v>
      </c>
      <c r="AK44" s="56">
        <v>0</v>
      </c>
      <c r="AL44" s="56">
        <v>0</v>
      </c>
      <c r="AM44" s="56">
        <v>0</v>
      </c>
      <c r="AN44" s="56">
        <v>5</v>
      </c>
      <c r="AO44" s="56">
        <v>1</v>
      </c>
      <c r="AP44" s="56">
        <v>5</v>
      </c>
      <c r="AQ44" s="56">
        <v>1</v>
      </c>
      <c r="AR44" s="56">
        <v>3</v>
      </c>
      <c r="AS44" s="56">
        <v>1</v>
      </c>
      <c r="AT44" s="56">
        <v>5</v>
      </c>
      <c r="AU44" s="56">
        <v>4</v>
      </c>
      <c r="AV44" s="56">
        <v>3</v>
      </c>
      <c r="AW44" s="56">
        <v>1</v>
      </c>
      <c r="AX44" s="56">
        <v>1</v>
      </c>
      <c r="AY44" s="56">
        <v>0</v>
      </c>
      <c r="AZ44" s="56">
        <v>0</v>
      </c>
      <c r="BA44" s="56">
        <v>5</v>
      </c>
      <c r="BB44" s="56">
        <v>1</v>
      </c>
      <c r="BC44" s="56">
        <v>3</v>
      </c>
      <c r="BD44" s="56">
        <v>1</v>
      </c>
      <c r="BE44" s="56">
        <v>3</v>
      </c>
      <c r="BF44" s="56">
        <v>1</v>
      </c>
      <c r="BG44" s="56">
        <v>5</v>
      </c>
      <c r="BH44" s="56">
        <v>4</v>
      </c>
      <c r="BI44" s="56">
        <v>3</v>
      </c>
      <c r="BJ44" s="56">
        <v>1</v>
      </c>
      <c r="BK44" s="56">
        <v>0</v>
      </c>
      <c r="BL44" s="56">
        <v>0</v>
      </c>
      <c r="BM44" s="56">
        <v>0</v>
      </c>
      <c r="BN44" s="56">
        <v>1</v>
      </c>
      <c r="BO44" s="56">
        <v>1</v>
      </c>
      <c r="BP44" s="56">
        <v>2</v>
      </c>
      <c r="BQ44" s="56">
        <v>5</v>
      </c>
      <c r="BR44" s="56">
        <v>2</v>
      </c>
      <c r="BS44" s="56">
        <v>2</v>
      </c>
      <c r="BT44" s="56">
        <v>2</v>
      </c>
      <c r="BU44" s="56">
        <v>1</v>
      </c>
      <c r="BV44" s="56">
        <v>60</v>
      </c>
      <c r="BW44" s="56">
        <v>54</v>
      </c>
      <c r="BX44" s="56">
        <v>0.52631578947368396</v>
      </c>
      <c r="BY44" s="56">
        <v>-201</v>
      </c>
    </row>
    <row r="45" spans="1:77" x14ac:dyDescent="0.25">
      <c r="A45" s="56">
        <v>5</v>
      </c>
      <c r="B45" s="56">
        <v>1</v>
      </c>
      <c r="C45" s="56">
        <v>5</v>
      </c>
      <c r="D45" s="56">
        <v>1</v>
      </c>
      <c r="E45" s="56">
        <v>3</v>
      </c>
      <c r="F45" s="56">
        <v>1</v>
      </c>
      <c r="G45" s="56">
        <v>5</v>
      </c>
      <c r="H45" s="56">
        <v>4</v>
      </c>
      <c r="I45" s="56">
        <v>3</v>
      </c>
      <c r="J45" s="56">
        <v>1</v>
      </c>
      <c r="K45" s="56">
        <v>0</v>
      </c>
      <c r="L45" s="56">
        <v>0</v>
      </c>
      <c r="M45" s="56">
        <v>0</v>
      </c>
      <c r="N45" s="56">
        <v>5</v>
      </c>
      <c r="O45" s="56">
        <v>1</v>
      </c>
      <c r="P45" s="56">
        <v>5</v>
      </c>
      <c r="Q45" s="56">
        <v>1</v>
      </c>
      <c r="R45" s="56">
        <v>3</v>
      </c>
      <c r="S45" s="56">
        <v>1</v>
      </c>
      <c r="T45" s="56">
        <v>5</v>
      </c>
      <c r="U45" s="56">
        <v>4</v>
      </c>
      <c r="V45" s="56">
        <v>3</v>
      </c>
      <c r="W45" s="56">
        <v>1</v>
      </c>
      <c r="X45" s="56">
        <v>0</v>
      </c>
      <c r="Y45" s="56">
        <v>0</v>
      </c>
      <c r="Z45" s="56">
        <v>0</v>
      </c>
      <c r="AA45" s="56">
        <v>3</v>
      </c>
      <c r="AB45" s="56">
        <v>1</v>
      </c>
      <c r="AC45" s="56">
        <v>3</v>
      </c>
      <c r="AD45" s="56">
        <v>1</v>
      </c>
      <c r="AE45" s="56">
        <v>3</v>
      </c>
      <c r="AF45" s="56">
        <v>1</v>
      </c>
      <c r="AG45" s="56">
        <v>4</v>
      </c>
      <c r="AH45" s="56">
        <v>2</v>
      </c>
      <c r="AI45" s="56">
        <v>3</v>
      </c>
      <c r="AJ45" s="56">
        <v>1</v>
      </c>
      <c r="AK45" s="56">
        <v>0</v>
      </c>
      <c r="AL45" s="56">
        <v>0</v>
      </c>
      <c r="AM45" s="56">
        <v>0</v>
      </c>
      <c r="AN45" s="56">
        <v>5</v>
      </c>
      <c r="AO45" s="56">
        <v>1</v>
      </c>
      <c r="AP45" s="56">
        <v>5</v>
      </c>
      <c r="AQ45" s="56">
        <v>1</v>
      </c>
      <c r="AR45" s="56">
        <v>3</v>
      </c>
      <c r="AS45" s="56">
        <v>1</v>
      </c>
      <c r="AT45" s="56">
        <v>5</v>
      </c>
      <c r="AU45" s="56">
        <v>4</v>
      </c>
      <c r="AV45" s="56">
        <v>3</v>
      </c>
      <c r="AW45" s="56">
        <v>4</v>
      </c>
      <c r="AX45" s="56">
        <v>0</v>
      </c>
      <c r="AY45" s="56">
        <v>0</v>
      </c>
      <c r="AZ45" s="56">
        <v>0</v>
      </c>
      <c r="BA45" s="56">
        <v>5</v>
      </c>
      <c r="BB45" s="56">
        <v>1</v>
      </c>
      <c r="BC45" s="56">
        <v>5</v>
      </c>
      <c r="BD45" s="56">
        <v>1</v>
      </c>
      <c r="BE45" s="56">
        <v>2</v>
      </c>
      <c r="BF45" s="56">
        <v>1</v>
      </c>
      <c r="BG45" s="56">
        <v>5</v>
      </c>
      <c r="BH45" s="56">
        <v>4</v>
      </c>
      <c r="BI45" s="56">
        <v>3</v>
      </c>
      <c r="BJ45" s="56">
        <v>1</v>
      </c>
      <c r="BK45" s="56">
        <v>0</v>
      </c>
      <c r="BL45" s="56">
        <v>0</v>
      </c>
      <c r="BM45" s="56">
        <v>0</v>
      </c>
      <c r="BN45" s="56">
        <v>1</v>
      </c>
      <c r="BO45" s="56">
        <v>1</v>
      </c>
      <c r="BP45" s="56">
        <v>2</v>
      </c>
      <c r="BQ45" s="56">
        <v>5</v>
      </c>
      <c r="BR45" s="56">
        <v>2</v>
      </c>
      <c r="BS45" s="56">
        <v>2</v>
      </c>
      <c r="BT45" s="56">
        <v>2</v>
      </c>
      <c r="BU45" s="56">
        <v>2</v>
      </c>
      <c r="BV45" s="56">
        <v>56</v>
      </c>
      <c r="BW45" s="56">
        <v>51</v>
      </c>
      <c r="BX45" s="56">
        <v>0.52336448598130803</v>
      </c>
      <c r="BY45" s="56">
        <v>-201</v>
      </c>
    </row>
    <row r="46" spans="1:77" x14ac:dyDescent="0.25">
      <c r="A46" s="56">
        <v>5</v>
      </c>
      <c r="B46" s="56">
        <v>1</v>
      </c>
      <c r="C46" s="56">
        <v>3</v>
      </c>
      <c r="D46" s="56">
        <v>1</v>
      </c>
      <c r="E46" s="56">
        <v>3</v>
      </c>
      <c r="F46" s="56">
        <v>1</v>
      </c>
      <c r="G46" s="56">
        <v>5</v>
      </c>
      <c r="H46" s="56">
        <v>4</v>
      </c>
      <c r="I46" s="56">
        <v>3</v>
      </c>
      <c r="J46" s="56">
        <v>1</v>
      </c>
      <c r="K46" s="56">
        <v>0</v>
      </c>
      <c r="L46" s="56">
        <v>0</v>
      </c>
      <c r="M46" s="56">
        <v>0</v>
      </c>
      <c r="N46" s="56">
        <v>5</v>
      </c>
      <c r="O46" s="56">
        <v>5</v>
      </c>
      <c r="P46" s="56">
        <v>1</v>
      </c>
      <c r="Q46" s="56">
        <v>1</v>
      </c>
      <c r="R46" s="56">
        <v>3</v>
      </c>
      <c r="S46" s="56">
        <v>1</v>
      </c>
      <c r="T46" s="56">
        <v>5</v>
      </c>
      <c r="U46" s="56">
        <v>4</v>
      </c>
      <c r="V46" s="56">
        <v>3</v>
      </c>
      <c r="W46" s="56">
        <v>1</v>
      </c>
      <c r="X46" s="56">
        <v>0</v>
      </c>
      <c r="Y46" s="56">
        <v>0</v>
      </c>
      <c r="Z46" s="56">
        <v>0</v>
      </c>
      <c r="AA46" s="56">
        <v>3</v>
      </c>
      <c r="AB46" s="56">
        <v>1</v>
      </c>
      <c r="AC46" s="56">
        <v>4</v>
      </c>
      <c r="AD46" s="56">
        <v>1</v>
      </c>
      <c r="AE46" s="56">
        <v>3</v>
      </c>
      <c r="AF46" s="56">
        <v>1</v>
      </c>
      <c r="AG46" s="56">
        <v>5</v>
      </c>
      <c r="AH46" s="56">
        <v>4</v>
      </c>
      <c r="AI46" s="56">
        <v>3</v>
      </c>
      <c r="AJ46" s="56">
        <v>1</v>
      </c>
      <c r="AK46" s="56">
        <v>0</v>
      </c>
      <c r="AL46" s="56">
        <v>0</v>
      </c>
      <c r="AM46" s="56">
        <v>0</v>
      </c>
      <c r="AN46" s="56">
        <v>3</v>
      </c>
      <c r="AO46" s="56">
        <v>1</v>
      </c>
      <c r="AP46" s="56">
        <v>5</v>
      </c>
      <c r="AQ46" s="56">
        <v>1</v>
      </c>
      <c r="AR46" s="56">
        <v>3</v>
      </c>
      <c r="AS46" s="56">
        <v>1</v>
      </c>
      <c r="AT46" s="56">
        <v>5</v>
      </c>
      <c r="AU46" s="56">
        <v>4</v>
      </c>
      <c r="AV46" s="56">
        <v>2</v>
      </c>
      <c r="AW46" s="56">
        <v>1</v>
      </c>
      <c r="AX46" s="56">
        <v>0</v>
      </c>
      <c r="AY46" s="56">
        <v>0</v>
      </c>
      <c r="AZ46" s="56">
        <v>0</v>
      </c>
      <c r="BA46" s="56">
        <v>5</v>
      </c>
      <c r="BB46" s="56">
        <v>1</v>
      </c>
      <c r="BC46" s="56">
        <v>3</v>
      </c>
      <c r="BD46" s="56">
        <v>1</v>
      </c>
      <c r="BE46" s="56">
        <v>3</v>
      </c>
      <c r="BF46" s="56">
        <v>1</v>
      </c>
      <c r="BG46" s="56">
        <v>4</v>
      </c>
      <c r="BH46" s="56">
        <v>4</v>
      </c>
      <c r="BI46" s="56">
        <v>3</v>
      </c>
      <c r="BJ46" s="56">
        <v>4</v>
      </c>
      <c r="BK46" s="56">
        <v>0</v>
      </c>
      <c r="BL46" s="56">
        <v>0</v>
      </c>
      <c r="BM46" s="56">
        <v>0</v>
      </c>
      <c r="BN46" s="56">
        <v>1</v>
      </c>
      <c r="BO46" s="56">
        <v>1</v>
      </c>
      <c r="BP46" s="56">
        <v>2</v>
      </c>
      <c r="BQ46" s="56">
        <v>5</v>
      </c>
      <c r="BR46" s="56">
        <v>2</v>
      </c>
      <c r="BS46" s="56">
        <v>2</v>
      </c>
      <c r="BT46" s="56">
        <v>3</v>
      </c>
      <c r="BU46" s="56">
        <v>1</v>
      </c>
      <c r="BV46" s="56">
        <v>47</v>
      </c>
      <c r="BW46" s="56">
        <v>43</v>
      </c>
      <c r="BX46" s="56">
        <v>0.52222222222222203</v>
      </c>
      <c r="BY46" s="56">
        <v>-201</v>
      </c>
    </row>
    <row r="47" spans="1:77" x14ac:dyDescent="0.25">
      <c r="A47" s="56">
        <v>3</v>
      </c>
      <c r="B47" s="56">
        <v>1</v>
      </c>
      <c r="C47" s="56">
        <v>5</v>
      </c>
      <c r="D47" s="56">
        <v>1</v>
      </c>
      <c r="E47" s="56">
        <v>3</v>
      </c>
      <c r="F47" s="56">
        <v>1</v>
      </c>
      <c r="G47" s="56">
        <v>5</v>
      </c>
      <c r="H47" s="56">
        <v>4</v>
      </c>
      <c r="I47" s="56">
        <v>3</v>
      </c>
      <c r="J47" s="56">
        <v>1</v>
      </c>
      <c r="K47" s="56">
        <v>0</v>
      </c>
      <c r="L47" s="56">
        <v>1</v>
      </c>
      <c r="M47" s="56">
        <v>0</v>
      </c>
      <c r="N47" s="56">
        <v>3</v>
      </c>
      <c r="O47" s="56">
        <v>1</v>
      </c>
      <c r="P47" s="56">
        <v>3</v>
      </c>
      <c r="Q47" s="56">
        <v>1</v>
      </c>
      <c r="R47" s="56">
        <v>3</v>
      </c>
      <c r="S47" s="56">
        <v>2</v>
      </c>
      <c r="T47" s="56">
        <v>5</v>
      </c>
      <c r="U47" s="56">
        <v>1</v>
      </c>
      <c r="V47" s="56">
        <v>4</v>
      </c>
      <c r="W47" s="56">
        <v>1</v>
      </c>
      <c r="X47" s="56">
        <v>0</v>
      </c>
      <c r="Y47" s="56">
        <v>0</v>
      </c>
      <c r="Z47" s="56">
        <v>0</v>
      </c>
      <c r="AA47" s="56">
        <v>3</v>
      </c>
      <c r="AB47" s="56">
        <v>1</v>
      </c>
      <c r="AC47" s="56">
        <v>5</v>
      </c>
      <c r="AD47" s="56">
        <v>1</v>
      </c>
      <c r="AE47" s="56">
        <v>5</v>
      </c>
      <c r="AF47" s="56">
        <v>1</v>
      </c>
      <c r="AG47" s="56">
        <v>5</v>
      </c>
      <c r="AH47" s="56">
        <v>5</v>
      </c>
      <c r="AI47" s="56">
        <v>3</v>
      </c>
      <c r="AJ47" s="56">
        <v>4</v>
      </c>
      <c r="AK47" s="56">
        <v>0</v>
      </c>
      <c r="AL47" s="56">
        <v>0</v>
      </c>
      <c r="AM47" s="56">
        <v>1</v>
      </c>
      <c r="AN47" s="56">
        <v>5</v>
      </c>
      <c r="AO47" s="56">
        <v>1</v>
      </c>
      <c r="AP47" s="56">
        <v>5</v>
      </c>
      <c r="AQ47" s="56">
        <v>1</v>
      </c>
      <c r="AR47" s="56">
        <v>3</v>
      </c>
      <c r="AS47" s="56">
        <v>4</v>
      </c>
      <c r="AT47" s="56">
        <v>5</v>
      </c>
      <c r="AU47" s="56">
        <v>4</v>
      </c>
      <c r="AV47" s="56">
        <v>3</v>
      </c>
      <c r="AW47" s="56">
        <v>1</v>
      </c>
      <c r="AX47" s="56">
        <v>0</v>
      </c>
      <c r="AY47" s="56">
        <v>0</v>
      </c>
      <c r="AZ47" s="56">
        <v>0</v>
      </c>
      <c r="BA47" s="56">
        <v>2</v>
      </c>
      <c r="BB47" s="56">
        <v>1</v>
      </c>
      <c r="BC47" s="56">
        <v>5</v>
      </c>
      <c r="BD47" s="56">
        <v>5</v>
      </c>
      <c r="BE47" s="56">
        <v>4</v>
      </c>
      <c r="BF47" s="56">
        <v>1</v>
      </c>
      <c r="BG47" s="56">
        <v>4</v>
      </c>
      <c r="BH47" s="56">
        <v>4</v>
      </c>
      <c r="BI47" s="56">
        <v>3</v>
      </c>
      <c r="BJ47" s="56">
        <v>1</v>
      </c>
      <c r="BK47" s="56">
        <v>0</v>
      </c>
      <c r="BL47" s="56">
        <v>0</v>
      </c>
      <c r="BM47" s="56">
        <v>0</v>
      </c>
      <c r="BN47" s="56">
        <v>1</v>
      </c>
      <c r="BO47" s="56">
        <v>1</v>
      </c>
      <c r="BP47" s="56">
        <v>2</v>
      </c>
      <c r="BQ47" s="56">
        <v>5</v>
      </c>
      <c r="BR47" s="56">
        <v>2</v>
      </c>
      <c r="BS47" s="56">
        <v>2</v>
      </c>
      <c r="BT47" s="56">
        <v>3</v>
      </c>
      <c r="BU47" s="56">
        <v>2</v>
      </c>
      <c r="BV47" s="56">
        <v>62</v>
      </c>
      <c r="BW47" s="56">
        <v>57</v>
      </c>
      <c r="BX47" s="56">
        <v>0.52100840336134402</v>
      </c>
      <c r="BY47" s="56">
        <v>-201</v>
      </c>
    </row>
    <row r="48" spans="1:77" x14ac:dyDescent="0.25">
      <c r="A48" s="56">
        <v>3</v>
      </c>
      <c r="B48" s="56">
        <v>1</v>
      </c>
      <c r="C48" s="56">
        <v>5</v>
      </c>
      <c r="D48" s="56">
        <v>1</v>
      </c>
      <c r="E48" s="56">
        <v>3</v>
      </c>
      <c r="F48" s="56">
        <v>1</v>
      </c>
      <c r="G48" s="56">
        <v>5</v>
      </c>
      <c r="H48" s="56">
        <v>4</v>
      </c>
      <c r="I48" s="56">
        <v>3</v>
      </c>
      <c r="J48" s="56">
        <v>1</v>
      </c>
      <c r="K48" s="56">
        <v>0</v>
      </c>
      <c r="L48" s="56">
        <v>1</v>
      </c>
      <c r="M48" s="56">
        <v>0</v>
      </c>
      <c r="N48" s="56">
        <v>3</v>
      </c>
      <c r="O48" s="56">
        <v>1</v>
      </c>
      <c r="P48" s="56">
        <v>3</v>
      </c>
      <c r="Q48" s="56">
        <v>1</v>
      </c>
      <c r="R48" s="56">
        <v>3</v>
      </c>
      <c r="S48" s="56">
        <v>2</v>
      </c>
      <c r="T48" s="56">
        <v>5</v>
      </c>
      <c r="U48" s="56">
        <v>1</v>
      </c>
      <c r="V48" s="56">
        <v>4</v>
      </c>
      <c r="W48" s="56">
        <v>1</v>
      </c>
      <c r="X48" s="56">
        <v>0</v>
      </c>
      <c r="Y48" s="56">
        <v>0</v>
      </c>
      <c r="Z48" s="56">
        <v>0</v>
      </c>
      <c r="AA48" s="56">
        <v>3</v>
      </c>
      <c r="AB48" s="56">
        <v>1</v>
      </c>
      <c r="AC48" s="56">
        <v>5</v>
      </c>
      <c r="AD48" s="56">
        <v>1</v>
      </c>
      <c r="AE48" s="56">
        <v>5</v>
      </c>
      <c r="AF48" s="56">
        <v>1</v>
      </c>
      <c r="AG48" s="56">
        <v>5</v>
      </c>
      <c r="AH48" s="56">
        <v>5</v>
      </c>
      <c r="AI48" s="56">
        <v>3</v>
      </c>
      <c r="AJ48" s="56">
        <v>4</v>
      </c>
      <c r="AK48" s="56">
        <v>0</v>
      </c>
      <c r="AL48" s="56">
        <v>0</v>
      </c>
      <c r="AM48" s="56">
        <v>1</v>
      </c>
      <c r="AN48" s="56">
        <v>5</v>
      </c>
      <c r="AO48" s="56">
        <v>1</v>
      </c>
      <c r="AP48" s="56">
        <v>5</v>
      </c>
      <c r="AQ48" s="56">
        <v>1</v>
      </c>
      <c r="AR48" s="56">
        <v>3</v>
      </c>
      <c r="AS48" s="56">
        <v>4</v>
      </c>
      <c r="AT48" s="56">
        <v>5</v>
      </c>
      <c r="AU48" s="56">
        <v>4</v>
      </c>
      <c r="AV48" s="56">
        <v>3</v>
      </c>
      <c r="AW48" s="56">
        <v>1</v>
      </c>
      <c r="AX48" s="56">
        <v>0</v>
      </c>
      <c r="AY48" s="56">
        <v>0</v>
      </c>
      <c r="AZ48" s="56">
        <v>0</v>
      </c>
      <c r="BA48" s="56">
        <v>2</v>
      </c>
      <c r="BB48" s="56">
        <v>1</v>
      </c>
      <c r="BC48" s="56">
        <v>5</v>
      </c>
      <c r="BD48" s="56">
        <v>5</v>
      </c>
      <c r="BE48" s="56">
        <v>4</v>
      </c>
      <c r="BF48" s="56">
        <v>1</v>
      </c>
      <c r="BG48" s="56">
        <v>4</v>
      </c>
      <c r="BH48" s="56">
        <v>4</v>
      </c>
      <c r="BI48" s="56">
        <v>3</v>
      </c>
      <c r="BJ48" s="56">
        <v>1</v>
      </c>
      <c r="BK48" s="56">
        <v>0</v>
      </c>
      <c r="BL48" s="56">
        <v>0</v>
      </c>
      <c r="BM48" s="56">
        <v>0</v>
      </c>
      <c r="BN48" s="56">
        <v>1</v>
      </c>
      <c r="BO48" s="56">
        <v>1</v>
      </c>
      <c r="BP48" s="56">
        <v>2</v>
      </c>
      <c r="BQ48" s="56">
        <v>5</v>
      </c>
      <c r="BR48" s="56">
        <v>2</v>
      </c>
      <c r="BS48" s="56">
        <v>2</v>
      </c>
      <c r="BT48" s="56">
        <v>3</v>
      </c>
      <c r="BU48" s="56">
        <v>2</v>
      </c>
      <c r="BV48" s="56">
        <v>58</v>
      </c>
      <c r="BW48" s="56">
        <v>54</v>
      </c>
      <c r="BX48" s="56">
        <v>0.51785714285714202</v>
      </c>
      <c r="BY48" s="56">
        <v>-201</v>
      </c>
    </row>
    <row r="49" spans="1:77" x14ac:dyDescent="0.25">
      <c r="A49" s="56">
        <v>5</v>
      </c>
      <c r="B49" s="56">
        <v>1</v>
      </c>
      <c r="C49" s="56">
        <v>5</v>
      </c>
      <c r="D49" s="56">
        <v>1</v>
      </c>
      <c r="E49" s="56">
        <v>3</v>
      </c>
      <c r="F49" s="56">
        <v>1</v>
      </c>
      <c r="G49" s="56">
        <v>5</v>
      </c>
      <c r="H49" s="56">
        <v>4</v>
      </c>
      <c r="I49" s="56">
        <v>3</v>
      </c>
      <c r="J49" s="56">
        <v>1</v>
      </c>
      <c r="K49" s="56">
        <v>0</v>
      </c>
      <c r="L49" s="56">
        <v>0</v>
      </c>
      <c r="M49" s="56">
        <v>0</v>
      </c>
      <c r="N49" s="56">
        <v>5</v>
      </c>
      <c r="O49" s="56">
        <v>1</v>
      </c>
      <c r="P49" s="56">
        <v>3</v>
      </c>
      <c r="Q49" s="56">
        <v>1</v>
      </c>
      <c r="R49" s="56">
        <v>3</v>
      </c>
      <c r="S49" s="56">
        <v>1</v>
      </c>
      <c r="T49" s="56">
        <v>5</v>
      </c>
      <c r="U49" s="56">
        <v>4</v>
      </c>
      <c r="V49" s="56">
        <v>3</v>
      </c>
      <c r="W49" s="56">
        <v>1</v>
      </c>
      <c r="X49" s="56">
        <v>0</v>
      </c>
      <c r="Y49" s="56">
        <v>0</v>
      </c>
      <c r="Z49" s="56">
        <v>0</v>
      </c>
      <c r="AA49" s="56">
        <v>5</v>
      </c>
      <c r="AB49" s="56">
        <v>1</v>
      </c>
      <c r="AC49" s="56">
        <v>5</v>
      </c>
      <c r="AD49" s="56">
        <v>1</v>
      </c>
      <c r="AE49" s="56">
        <v>3</v>
      </c>
      <c r="AF49" s="56">
        <v>1</v>
      </c>
      <c r="AG49" s="56">
        <v>5</v>
      </c>
      <c r="AH49" s="56">
        <v>4</v>
      </c>
      <c r="AI49" s="56">
        <v>3</v>
      </c>
      <c r="AJ49" s="56">
        <v>1</v>
      </c>
      <c r="AK49" s="56">
        <v>0</v>
      </c>
      <c r="AL49" s="56">
        <v>0</v>
      </c>
      <c r="AM49" s="56">
        <v>0</v>
      </c>
      <c r="AN49" s="56">
        <v>5</v>
      </c>
      <c r="AO49" s="56">
        <v>1</v>
      </c>
      <c r="AP49" s="56">
        <v>5</v>
      </c>
      <c r="AQ49" s="56">
        <v>1</v>
      </c>
      <c r="AR49" s="56">
        <v>3</v>
      </c>
      <c r="AS49" s="56">
        <v>1</v>
      </c>
      <c r="AT49" s="56">
        <v>5</v>
      </c>
      <c r="AU49" s="56">
        <v>4</v>
      </c>
      <c r="AV49" s="56">
        <v>3</v>
      </c>
      <c r="AW49" s="56">
        <v>1</v>
      </c>
      <c r="AX49" s="56">
        <v>0</v>
      </c>
      <c r="AY49" s="56">
        <v>0</v>
      </c>
      <c r="AZ49" s="56">
        <v>0</v>
      </c>
      <c r="BA49" s="56">
        <v>5</v>
      </c>
      <c r="BB49" s="56">
        <v>1</v>
      </c>
      <c r="BC49" s="56">
        <v>3</v>
      </c>
      <c r="BD49" s="56">
        <v>1</v>
      </c>
      <c r="BE49" s="56">
        <v>3</v>
      </c>
      <c r="BF49" s="56">
        <v>1</v>
      </c>
      <c r="BG49" s="56">
        <v>5</v>
      </c>
      <c r="BH49" s="56">
        <v>4</v>
      </c>
      <c r="BI49" s="56">
        <v>3</v>
      </c>
      <c r="BJ49" s="56">
        <v>1</v>
      </c>
      <c r="BK49" s="56">
        <v>0</v>
      </c>
      <c r="BL49" s="56">
        <v>0</v>
      </c>
      <c r="BM49" s="56">
        <v>0</v>
      </c>
      <c r="BN49" s="56">
        <v>1</v>
      </c>
      <c r="BO49" s="56">
        <v>1</v>
      </c>
      <c r="BP49" s="56">
        <v>2</v>
      </c>
      <c r="BQ49" s="56">
        <v>5</v>
      </c>
      <c r="BR49" s="56">
        <v>2</v>
      </c>
      <c r="BS49" s="56">
        <v>2</v>
      </c>
      <c r="BT49" s="56">
        <v>2</v>
      </c>
      <c r="BU49" s="56">
        <v>1</v>
      </c>
      <c r="BV49" s="56">
        <v>59</v>
      </c>
      <c r="BW49" s="56">
        <v>55</v>
      </c>
      <c r="BX49" s="56">
        <v>0.51754385964912197</v>
      </c>
      <c r="BY49" s="56">
        <v>-201</v>
      </c>
    </row>
    <row r="50" spans="1:77" x14ac:dyDescent="0.25">
      <c r="A50" s="56">
        <v>5</v>
      </c>
      <c r="B50" s="56">
        <v>1</v>
      </c>
      <c r="C50" s="56">
        <v>3</v>
      </c>
      <c r="D50" s="56">
        <v>1</v>
      </c>
      <c r="E50" s="56">
        <v>3</v>
      </c>
      <c r="F50" s="56">
        <v>1</v>
      </c>
      <c r="G50" s="56">
        <v>5</v>
      </c>
      <c r="H50" s="56">
        <v>4</v>
      </c>
      <c r="I50" s="56">
        <v>3</v>
      </c>
      <c r="J50" s="56">
        <v>1</v>
      </c>
      <c r="K50" s="56">
        <v>0</v>
      </c>
      <c r="L50" s="56">
        <v>0</v>
      </c>
      <c r="M50" s="56">
        <v>0</v>
      </c>
      <c r="N50" s="56">
        <v>5</v>
      </c>
      <c r="O50" s="56">
        <v>5</v>
      </c>
      <c r="P50" s="56">
        <v>1</v>
      </c>
      <c r="Q50" s="56">
        <v>1</v>
      </c>
      <c r="R50" s="56">
        <v>3</v>
      </c>
      <c r="S50" s="56">
        <v>1</v>
      </c>
      <c r="T50" s="56">
        <v>5</v>
      </c>
      <c r="U50" s="56">
        <v>4</v>
      </c>
      <c r="V50" s="56">
        <v>3</v>
      </c>
      <c r="W50" s="56">
        <v>1</v>
      </c>
      <c r="X50" s="56">
        <v>0</v>
      </c>
      <c r="Y50" s="56">
        <v>0</v>
      </c>
      <c r="Z50" s="56">
        <v>0</v>
      </c>
      <c r="AA50" s="56">
        <v>3</v>
      </c>
      <c r="AB50" s="56">
        <v>1</v>
      </c>
      <c r="AC50" s="56">
        <v>4</v>
      </c>
      <c r="AD50" s="56">
        <v>1</v>
      </c>
      <c r="AE50" s="56">
        <v>3</v>
      </c>
      <c r="AF50" s="56">
        <v>1</v>
      </c>
      <c r="AG50" s="56">
        <v>5</v>
      </c>
      <c r="AH50" s="56">
        <v>4</v>
      </c>
      <c r="AI50" s="56">
        <v>3</v>
      </c>
      <c r="AJ50" s="56">
        <v>1</v>
      </c>
      <c r="AK50" s="56">
        <v>0</v>
      </c>
      <c r="AL50" s="56">
        <v>0</v>
      </c>
      <c r="AM50" s="56">
        <v>0</v>
      </c>
      <c r="AN50" s="56">
        <v>3</v>
      </c>
      <c r="AO50" s="56">
        <v>1</v>
      </c>
      <c r="AP50" s="56">
        <v>5</v>
      </c>
      <c r="AQ50" s="56">
        <v>1</v>
      </c>
      <c r="AR50" s="56">
        <v>3</v>
      </c>
      <c r="AS50" s="56">
        <v>1</v>
      </c>
      <c r="AT50" s="56">
        <v>5</v>
      </c>
      <c r="AU50" s="56">
        <v>4</v>
      </c>
      <c r="AV50" s="56">
        <v>2</v>
      </c>
      <c r="AW50" s="56">
        <v>1</v>
      </c>
      <c r="AX50" s="56">
        <v>0</v>
      </c>
      <c r="AY50" s="56">
        <v>0</v>
      </c>
      <c r="AZ50" s="56">
        <v>0</v>
      </c>
      <c r="BA50" s="56">
        <v>5</v>
      </c>
      <c r="BB50" s="56">
        <v>1</v>
      </c>
      <c r="BC50" s="56">
        <v>3</v>
      </c>
      <c r="BD50" s="56">
        <v>1</v>
      </c>
      <c r="BE50" s="56">
        <v>3</v>
      </c>
      <c r="BF50" s="56">
        <v>1</v>
      </c>
      <c r="BG50" s="56">
        <v>4</v>
      </c>
      <c r="BH50" s="56">
        <v>4</v>
      </c>
      <c r="BI50" s="56">
        <v>3</v>
      </c>
      <c r="BJ50" s="56">
        <v>4</v>
      </c>
      <c r="BK50" s="56">
        <v>0</v>
      </c>
      <c r="BL50" s="56">
        <v>0</v>
      </c>
      <c r="BM50" s="56">
        <v>0</v>
      </c>
      <c r="BN50" s="56">
        <v>1</v>
      </c>
      <c r="BO50" s="56">
        <v>1</v>
      </c>
      <c r="BP50" s="56">
        <v>2</v>
      </c>
      <c r="BQ50" s="56">
        <v>5</v>
      </c>
      <c r="BR50" s="56">
        <v>2</v>
      </c>
      <c r="BS50" s="56">
        <v>2</v>
      </c>
      <c r="BT50" s="56">
        <v>3</v>
      </c>
      <c r="BU50" s="56">
        <v>1</v>
      </c>
      <c r="BV50" s="56">
        <v>61</v>
      </c>
      <c r="BW50" s="56">
        <v>57</v>
      </c>
      <c r="BX50" s="56">
        <v>0.51694915254237195</v>
      </c>
      <c r="BY50" s="56">
        <v>-201</v>
      </c>
    </row>
    <row r="51" spans="1:77" x14ac:dyDescent="0.25">
      <c r="A51" s="56">
        <v>3</v>
      </c>
      <c r="B51" s="56">
        <v>1</v>
      </c>
      <c r="C51" s="56">
        <v>3</v>
      </c>
      <c r="D51" s="56">
        <v>1</v>
      </c>
      <c r="E51" s="56">
        <v>3</v>
      </c>
      <c r="F51" s="56">
        <v>1</v>
      </c>
      <c r="G51" s="56">
        <v>4</v>
      </c>
      <c r="H51" s="56">
        <v>4</v>
      </c>
      <c r="I51" s="56">
        <v>1</v>
      </c>
      <c r="J51" s="56">
        <v>1</v>
      </c>
      <c r="K51" s="56">
        <v>0</v>
      </c>
      <c r="L51" s="56">
        <v>0</v>
      </c>
      <c r="M51" s="56">
        <v>0</v>
      </c>
      <c r="N51" s="56">
        <v>3</v>
      </c>
      <c r="O51" s="56">
        <v>1</v>
      </c>
      <c r="P51" s="56">
        <v>3</v>
      </c>
      <c r="Q51" s="56">
        <v>1</v>
      </c>
      <c r="R51" s="56">
        <v>3</v>
      </c>
      <c r="S51" s="56">
        <v>1</v>
      </c>
      <c r="T51" s="56">
        <v>4</v>
      </c>
      <c r="U51" s="56">
        <v>1</v>
      </c>
      <c r="V51" s="56">
        <v>4</v>
      </c>
      <c r="W51" s="56">
        <v>4</v>
      </c>
      <c r="X51" s="56">
        <v>0</v>
      </c>
      <c r="Y51" s="56">
        <v>0</v>
      </c>
      <c r="Z51" s="56">
        <v>0</v>
      </c>
      <c r="AA51" s="56">
        <v>3</v>
      </c>
      <c r="AB51" s="56">
        <v>1</v>
      </c>
      <c r="AC51" s="56">
        <v>1</v>
      </c>
      <c r="AD51" s="56">
        <v>1</v>
      </c>
      <c r="AE51" s="56">
        <v>3</v>
      </c>
      <c r="AF51" s="56">
        <v>1</v>
      </c>
      <c r="AG51" s="56">
        <v>4</v>
      </c>
      <c r="AH51" s="56">
        <v>5</v>
      </c>
      <c r="AI51" s="56">
        <v>3</v>
      </c>
      <c r="AJ51" s="56">
        <v>4</v>
      </c>
      <c r="AK51" s="56">
        <v>0</v>
      </c>
      <c r="AL51" s="56">
        <v>0</v>
      </c>
      <c r="AM51" s="56">
        <v>0</v>
      </c>
      <c r="AN51" s="56">
        <v>3</v>
      </c>
      <c r="AO51" s="56">
        <v>1</v>
      </c>
      <c r="AP51" s="56">
        <v>3</v>
      </c>
      <c r="AQ51" s="56">
        <v>1</v>
      </c>
      <c r="AR51" s="56">
        <v>3</v>
      </c>
      <c r="AS51" s="56">
        <v>1</v>
      </c>
      <c r="AT51" s="56">
        <v>5</v>
      </c>
      <c r="AU51" s="56">
        <v>4</v>
      </c>
      <c r="AV51" s="56">
        <v>5</v>
      </c>
      <c r="AW51" s="56">
        <v>1</v>
      </c>
      <c r="AX51" s="56">
        <v>0</v>
      </c>
      <c r="AY51" s="56">
        <v>0</v>
      </c>
      <c r="AZ51" s="56">
        <v>0</v>
      </c>
      <c r="BA51" s="56">
        <v>3</v>
      </c>
      <c r="BB51" s="56">
        <v>1</v>
      </c>
      <c r="BC51" s="56">
        <v>5</v>
      </c>
      <c r="BD51" s="56">
        <v>1</v>
      </c>
      <c r="BE51" s="56">
        <v>3</v>
      </c>
      <c r="BF51" s="56">
        <v>1</v>
      </c>
      <c r="BG51" s="56">
        <v>4</v>
      </c>
      <c r="BH51" s="56">
        <v>2</v>
      </c>
      <c r="BI51" s="56">
        <v>4</v>
      </c>
      <c r="BJ51" s="56">
        <v>1</v>
      </c>
      <c r="BK51" s="56">
        <v>0</v>
      </c>
      <c r="BL51" s="56">
        <v>0</v>
      </c>
      <c r="BM51" s="56">
        <v>0</v>
      </c>
      <c r="BN51" s="56">
        <v>1</v>
      </c>
      <c r="BO51" s="56">
        <v>1</v>
      </c>
      <c r="BP51" s="56">
        <v>1</v>
      </c>
      <c r="BQ51" s="56">
        <v>5</v>
      </c>
      <c r="BR51" s="56">
        <v>2</v>
      </c>
      <c r="BS51" s="56">
        <v>2</v>
      </c>
      <c r="BT51" s="56">
        <v>3</v>
      </c>
      <c r="BU51" s="56">
        <v>2</v>
      </c>
      <c r="BV51" s="56">
        <v>46</v>
      </c>
      <c r="BW51" s="56">
        <v>43</v>
      </c>
      <c r="BX51" s="56">
        <v>0.51685393258426904</v>
      </c>
      <c r="BY51" s="56">
        <v>-201</v>
      </c>
    </row>
    <row r="52" spans="1:77" x14ac:dyDescent="0.25">
      <c r="A52" s="56">
        <v>5</v>
      </c>
      <c r="B52" s="56">
        <v>1</v>
      </c>
      <c r="C52" s="56">
        <v>5</v>
      </c>
      <c r="D52" s="56">
        <v>1</v>
      </c>
      <c r="E52" s="56">
        <v>3</v>
      </c>
      <c r="F52" s="56">
        <v>2</v>
      </c>
      <c r="G52" s="56">
        <v>5</v>
      </c>
      <c r="H52" s="56">
        <v>4</v>
      </c>
      <c r="I52" s="56">
        <v>4</v>
      </c>
      <c r="J52" s="56">
        <v>1</v>
      </c>
      <c r="K52" s="56">
        <v>0</v>
      </c>
      <c r="L52" s="56">
        <v>0</v>
      </c>
      <c r="M52" s="56">
        <v>0</v>
      </c>
      <c r="N52" s="56">
        <v>1</v>
      </c>
      <c r="O52" s="56">
        <v>1</v>
      </c>
      <c r="P52" s="56">
        <v>5</v>
      </c>
      <c r="Q52" s="56">
        <v>1</v>
      </c>
      <c r="R52" s="56">
        <v>3</v>
      </c>
      <c r="S52" s="56">
        <v>1</v>
      </c>
      <c r="T52" s="56">
        <v>4</v>
      </c>
      <c r="U52" s="56">
        <v>4</v>
      </c>
      <c r="V52" s="56">
        <v>3</v>
      </c>
      <c r="W52" s="56">
        <v>1</v>
      </c>
      <c r="X52" s="56">
        <v>0</v>
      </c>
      <c r="Y52" s="56">
        <v>0</v>
      </c>
      <c r="Z52" s="56">
        <v>0</v>
      </c>
      <c r="AA52" s="56">
        <v>5</v>
      </c>
      <c r="AB52" s="56">
        <v>1</v>
      </c>
      <c r="AC52" s="56">
        <v>5</v>
      </c>
      <c r="AD52" s="56">
        <v>1</v>
      </c>
      <c r="AE52" s="56">
        <v>3</v>
      </c>
      <c r="AF52" s="56">
        <v>1</v>
      </c>
      <c r="AG52" s="56">
        <v>5</v>
      </c>
      <c r="AH52" s="56">
        <v>4</v>
      </c>
      <c r="AI52" s="56">
        <v>3</v>
      </c>
      <c r="AJ52" s="56">
        <v>1</v>
      </c>
      <c r="AK52" s="56">
        <v>0</v>
      </c>
      <c r="AL52" s="56">
        <v>0</v>
      </c>
      <c r="AM52" s="56">
        <v>0</v>
      </c>
      <c r="AN52" s="56">
        <v>5</v>
      </c>
      <c r="AO52" s="56">
        <v>1</v>
      </c>
      <c r="AP52" s="56">
        <v>5</v>
      </c>
      <c r="AQ52" s="56">
        <v>1</v>
      </c>
      <c r="AR52" s="56">
        <v>3</v>
      </c>
      <c r="AS52" s="56">
        <v>5</v>
      </c>
      <c r="AT52" s="56">
        <v>3</v>
      </c>
      <c r="AU52" s="56">
        <v>4</v>
      </c>
      <c r="AV52" s="56">
        <v>4</v>
      </c>
      <c r="AW52" s="56">
        <v>1</v>
      </c>
      <c r="AX52" s="56">
        <v>0</v>
      </c>
      <c r="AY52" s="56">
        <v>0</v>
      </c>
      <c r="AZ52" s="56">
        <v>0</v>
      </c>
      <c r="BA52" s="56">
        <v>5</v>
      </c>
      <c r="BB52" s="56">
        <v>1</v>
      </c>
      <c r="BC52" s="56">
        <v>3</v>
      </c>
      <c r="BD52" s="56">
        <v>1</v>
      </c>
      <c r="BE52" s="56">
        <v>2</v>
      </c>
      <c r="BF52" s="56">
        <v>1</v>
      </c>
      <c r="BG52" s="56">
        <v>5</v>
      </c>
      <c r="BH52" s="56">
        <v>4</v>
      </c>
      <c r="BI52" s="56">
        <v>4</v>
      </c>
      <c r="BJ52" s="56">
        <v>1</v>
      </c>
      <c r="BK52" s="56">
        <v>0</v>
      </c>
      <c r="BL52" s="56">
        <v>0</v>
      </c>
      <c r="BM52" s="56">
        <v>0</v>
      </c>
      <c r="BN52" s="56">
        <v>1</v>
      </c>
      <c r="BO52" s="56">
        <v>1</v>
      </c>
      <c r="BP52" s="56">
        <v>2</v>
      </c>
      <c r="BQ52" s="56">
        <v>5</v>
      </c>
      <c r="BR52" s="56">
        <v>2</v>
      </c>
      <c r="BS52" s="56">
        <v>2</v>
      </c>
      <c r="BT52" s="56">
        <v>3</v>
      </c>
      <c r="BU52" s="56">
        <v>2</v>
      </c>
      <c r="BV52" s="56">
        <v>53</v>
      </c>
      <c r="BW52" s="56">
        <v>50</v>
      </c>
      <c r="BX52" s="56">
        <v>0.51456310679611605</v>
      </c>
      <c r="BY52" s="56">
        <v>-201</v>
      </c>
    </row>
    <row r="53" spans="1:77" x14ac:dyDescent="0.25">
      <c r="A53" s="56">
        <v>4</v>
      </c>
      <c r="B53" s="56">
        <v>1</v>
      </c>
      <c r="C53" s="56">
        <v>1</v>
      </c>
      <c r="D53" s="56">
        <v>1</v>
      </c>
      <c r="E53" s="56">
        <v>3</v>
      </c>
      <c r="F53" s="56">
        <v>1</v>
      </c>
      <c r="G53" s="56">
        <v>4</v>
      </c>
      <c r="H53" s="56">
        <v>4</v>
      </c>
      <c r="I53" s="56">
        <v>3</v>
      </c>
      <c r="J53" s="56">
        <v>1</v>
      </c>
      <c r="K53" s="56">
        <v>0</v>
      </c>
      <c r="L53" s="56">
        <v>0</v>
      </c>
      <c r="M53" s="56">
        <v>0</v>
      </c>
      <c r="N53" s="56">
        <v>3</v>
      </c>
      <c r="O53" s="56">
        <v>1</v>
      </c>
      <c r="P53" s="56">
        <v>3</v>
      </c>
      <c r="Q53" s="56">
        <v>1</v>
      </c>
      <c r="R53" s="56">
        <v>3</v>
      </c>
      <c r="S53" s="56">
        <v>1</v>
      </c>
      <c r="T53" s="56">
        <v>4</v>
      </c>
      <c r="U53" s="56">
        <v>4</v>
      </c>
      <c r="V53" s="56">
        <v>3</v>
      </c>
      <c r="W53" s="56">
        <v>1</v>
      </c>
      <c r="X53" s="56">
        <v>0</v>
      </c>
      <c r="Y53" s="56">
        <v>0</v>
      </c>
      <c r="Z53" s="56">
        <v>0</v>
      </c>
      <c r="AA53" s="56">
        <v>2</v>
      </c>
      <c r="AB53" s="56">
        <v>1</v>
      </c>
      <c r="AC53" s="56">
        <v>5</v>
      </c>
      <c r="AD53" s="56">
        <v>1</v>
      </c>
      <c r="AE53" s="56">
        <v>3</v>
      </c>
      <c r="AF53" s="56">
        <v>1</v>
      </c>
      <c r="AG53" s="56">
        <v>5</v>
      </c>
      <c r="AH53" s="56">
        <v>4</v>
      </c>
      <c r="AI53" s="56">
        <v>3</v>
      </c>
      <c r="AJ53" s="56">
        <v>1</v>
      </c>
      <c r="AK53" s="56">
        <v>0</v>
      </c>
      <c r="AL53" s="56">
        <v>0</v>
      </c>
      <c r="AM53" s="56">
        <v>0</v>
      </c>
      <c r="AN53" s="56">
        <v>3</v>
      </c>
      <c r="AO53" s="56">
        <v>1</v>
      </c>
      <c r="AP53" s="56">
        <v>3</v>
      </c>
      <c r="AQ53" s="56">
        <v>1</v>
      </c>
      <c r="AR53" s="56">
        <v>3</v>
      </c>
      <c r="AS53" s="56">
        <v>1</v>
      </c>
      <c r="AT53" s="56">
        <v>5</v>
      </c>
      <c r="AU53" s="56">
        <v>4</v>
      </c>
      <c r="AV53" s="56">
        <v>4</v>
      </c>
      <c r="AW53" s="56">
        <v>1</v>
      </c>
      <c r="AX53" s="56">
        <v>0</v>
      </c>
      <c r="AY53" s="56">
        <v>0</v>
      </c>
      <c r="AZ53" s="56">
        <v>0</v>
      </c>
      <c r="BA53" s="56">
        <v>3</v>
      </c>
      <c r="BB53" s="56">
        <v>1</v>
      </c>
      <c r="BC53" s="56">
        <v>5</v>
      </c>
      <c r="BD53" s="56">
        <v>1</v>
      </c>
      <c r="BE53" s="56">
        <v>3</v>
      </c>
      <c r="BF53" s="56">
        <v>1</v>
      </c>
      <c r="BG53" s="56">
        <v>5</v>
      </c>
      <c r="BH53" s="56">
        <v>4</v>
      </c>
      <c r="BI53" s="56">
        <v>4</v>
      </c>
      <c r="BJ53" s="56">
        <v>1</v>
      </c>
      <c r="BK53" s="56">
        <v>0</v>
      </c>
      <c r="BL53" s="56">
        <v>0</v>
      </c>
      <c r="BM53" s="56">
        <v>0</v>
      </c>
      <c r="BN53" s="56">
        <v>1</v>
      </c>
      <c r="BO53" s="56">
        <v>1</v>
      </c>
      <c r="BP53" s="56">
        <v>3</v>
      </c>
      <c r="BQ53" s="56">
        <v>5</v>
      </c>
      <c r="BR53" s="56">
        <v>2</v>
      </c>
      <c r="BS53" s="56">
        <v>2</v>
      </c>
      <c r="BT53" s="56">
        <v>3</v>
      </c>
      <c r="BU53" s="56">
        <v>2</v>
      </c>
      <c r="BV53" s="56">
        <v>39</v>
      </c>
      <c r="BW53" s="56">
        <v>37</v>
      </c>
      <c r="BX53" s="56">
        <v>0.51315789473684204</v>
      </c>
      <c r="BY53" s="56">
        <v>-201</v>
      </c>
    </row>
    <row r="54" spans="1:77" x14ac:dyDescent="0.25">
      <c r="A54" s="56">
        <v>5</v>
      </c>
      <c r="B54" s="56">
        <v>1</v>
      </c>
      <c r="C54" s="56">
        <v>3</v>
      </c>
      <c r="D54" s="56">
        <v>1</v>
      </c>
      <c r="E54" s="56">
        <v>3</v>
      </c>
      <c r="F54" s="56">
        <v>1</v>
      </c>
      <c r="G54" s="56">
        <v>5</v>
      </c>
      <c r="H54" s="56">
        <v>4</v>
      </c>
      <c r="I54" s="56">
        <v>3</v>
      </c>
      <c r="J54" s="56">
        <v>4</v>
      </c>
      <c r="K54" s="56">
        <v>0</v>
      </c>
      <c r="L54" s="56">
        <v>1</v>
      </c>
      <c r="M54" s="56">
        <v>0</v>
      </c>
      <c r="N54" s="56">
        <v>3</v>
      </c>
      <c r="O54" s="56">
        <v>1</v>
      </c>
      <c r="P54" s="56">
        <v>3</v>
      </c>
      <c r="Q54" s="56">
        <v>1</v>
      </c>
      <c r="R54" s="56">
        <v>3</v>
      </c>
      <c r="S54" s="56">
        <v>1</v>
      </c>
      <c r="T54" s="56">
        <v>5</v>
      </c>
      <c r="U54" s="56">
        <v>4</v>
      </c>
      <c r="V54" s="56">
        <v>4</v>
      </c>
      <c r="W54" s="56">
        <v>1</v>
      </c>
      <c r="X54" s="56">
        <v>0</v>
      </c>
      <c r="Y54" s="56">
        <v>0</v>
      </c>
      <c r="Z54" s="56">
        <v>0</v>
      </c>
      <c r="AA54" s="56">
        <v>3</v>
      </c>
      <c r="AB54" s="56">
        <v>1</v>
      </c>
      <c r="AC54" s="56">
        <v>3</v>
      </c>
      <c r="AD54" s="56">
        <v>1</v>
      </c>
      <c r="AE54" s="56">
        <v>3</v>
      </c>
      <c r="AF54" s="56">
        <v>1</v>
      </c>
      <c r="AG54" s="56">
        <v>4</v>
      </c>
      <c r="AH54" s="56">
        <v>4</v>
      </c>
      <c r="AI54" s="56">
        <v>4</v>
      </c>
      <c r="AJ54" s="56">
        <v>1</v>
      </c>
      <c r="AK54" s="56">
        <v>0</v>
      </c>
      <c r="AL54" s="56">
        <v>0</v>
      </c>
      <c r="AM54" s="56">
        <v>0</v>
      </c>
      <c r="AN54" s="56">
        <v>3</v>
      </c>
      <c r="AO54" s="56">
        <v>1</v>
      </c>
      <c r="AP54" s="56">
        <v>3</v>
      </c>
      <c r="AQ54" s="56">
        <v>5</v>
      </c>
      <c r="AR54" s="56">
        <v>3</v>
      </c>
      <c r="AS54" s="56">
        <v>1</v>
      </c>
      <c r="AT54" s="56">
        <v>5</v>
      </c>
      <c r="AU54" s="56">
        <v>4</v>
      </c>
      <c r="AV54" s="56">
        <v>4</v>
      </c>
      <c r="AW54" s="56">
        <v>1</v>
      </c>
      <c r="AX54" s="56">
        <v>0</v>
      </c>
      <c r="AY54" s="56">
        <v>0</v>
      </c>
      <c r="AZ54" s="56">
        <v>1</v>
      </c>
      <c r="BA54" s="56">
        <v>5</v>
      </c>
      <c r="BB54" s="56">
        <v>1</v>
      </c>
      <c r="BC54" s="56">
        <v>3</v>
      </c>
      <c r="BD54" s="56">
        <v>1</v>
      </c>
      <c r="BE54" s="56">
        <v>3</v>
      </c>
      <c r="BF54" s="56">
        <v>1</v>
      </c>
      <c r="BG54" s="56">
        <v>5</v>
      </c>
      <c r="BH54" s="56">
        <v>4</v>
      </c>
      <c r="BI54" s="56">
        <v>3</v>
      </c>
      <c r="BJ54" s="56">
        <v>1</v>
      </c>
      <c r="BK54" s="56">
        <v>0</v>
      </c>
      <c r="BL54" s="56">
        <v>0</v>
      </c>
      <c r="BM54" s="56">
        <v>0</v>
      </c>
      <c r="BN54" s="56">
        <v>1</v>
      </c>
      <c r="BO54" s="56">
        <v>1</v>
      </c>
      <c r="BP54" s="56">
        <v>2</v>
      </c>
      <c r="BQ54" s="56">
        <v>2</v>
      </c>
      <c r="BR54" s="56">
        <v>2</v>
      </c>
      <c r="BS54" s="56">
        <v>2</v>
      </c>
      <c r="BT54" s="56">
        <v>3</v>
      </c>
      <c r="BU54" s="56">
        <v>1</v>
      </c>
      <c r="BV54" s="56">
        <v>49</v>
      </c>
      <c r="BW54" s="56">
        <v>47</v>
      </c>
      <c r="BX54" s="56">
        <v>0.51041666666666596</v>
      </c>
      <c r="BY54" s="56">
        <v>-201</v>
      </c>
    </row>
    <row r="55" spans="1:77" x14ac:dyDescent="0.25">
      <c r="A55" s="56">
        <v>3</v>
      </c>
      <c r="B55" s="56">
        <v>1</v>
      </c>
      <c r="C55" s="56">
        <v>3</v>
      </c>
      <c r="D55" s="56">
        <v>1</v>
      </c>
      <c r="E55" s="56">
        <v>3</v>
      </c>
      <c r="F55" s="56">
        <v>1</v>
      </c>
      <c r="G55" s="56">
        <v>5</v>
      </c>
      <c r="H55" s="56">
        <v>4</v>
      </c>
      <c r="I55" s="56">
        <v>4</v>
      </c>
      <c r="J55" s="56">
        <v>1</v>
      </c>
      <c r="K55" s="56">
        <v>0</v>
      </c>
      <c r="L55" s="56">
        <v>0</v>
      </c>
      <c r="M55" s="56">
        <v>0</v>
      </c>
      <c r="N55" s="56">
        <v>5</v>
      </c>
      <c r="O55" s="56">
        <v>1</v>
      </c>
      <c r="P55" s="56">
        <v>3</v>
      </c>
      <c r="Q55" s="56">
        <v>5</v>
      </c>
      <c r="R55" s="56">
        <v>3</v>
      </c>
      <c r="S55" s="56">
        <v>1</v>
      </c>
      <c r="T55" s="56">
        <v>5</v>
      </c>
      <c r="U55" s="56">
        <v>4</v>
      </c>
      <c r="V55" s="56">
        <v>4</v>
      </c>
      <c r="W55" s="56">
        <v>1</v>
      </c>
      <c r="X55" s="56">
        <v>0</v>
      </c>
      <c r="Y55" s="56">
        <v>0</v>
      </c>
      <c r="Z55" s="56">
        <v>0</v>
      </c>
      <c r="AA55" s="56">
        <v>5</v>
      </c>
      <c r="AB55" s="56">
        <v>1</v>
      </c>
      <c r="AC55" s="56">
        <v>5</v>
      </c>
      <c r="AD55" s="56">
        <v>1</v>
      </c>
      <c r="AE55" s="56">
        <v>5</v>
      </c>
      <c r="AF55" s="56">
        <v>1</v>
      </c>
      <c r="AG55" s="56">
        <v>5</v>
      </c>
      <c r="AH55" s="56">
        <v>4</v>
      </c>
      <c r="AI55" s="56">
        <v>4</v>
      </c>
      <c r="AJ55" s="56">
        <v>1</v>
      </c>
      <c r="AK55" s="56">
        <v>0</v>
      </c>
      <c r="AL55" s="56">
        <v>0</v>
      </c>
      <c r="AM55" s="56">
        <v>0</v>
      </c>
      <c r="AN55" s="56">
        <v>5</v>
      </c>
      <c r="AO55" s="56">
        <v>1</v>
      </c>
      <c r="AP55" s="56">
        <v>3</v>
      </c>
      <c r="AQ55" s="56">
        <v>1</v>
      </c>
      <c r="AR55" s="56">
        <v>3</v>
      </c>
      <c r="AS55" s="56">
        <v>1</v>
      </c>
      <c r="AT55" s="56">
        <v>5</v>
      </c>
      <c r="AU55" s="56">
        <v>5</v>
      </c>
      <c r="AV55" s="56">
        <v>4</v>
      </c>
      <c r="AW55" s="56">
        <v>1</v>
      </c>
      <c r="AX55" s="56">
        <v>0</v>
      </c>
      <c r="AY55" s="56">
        <v>0</v>
      </c>
      <c r="AZ55" s="56">
        <v>0</v>
      </c>
      <c r="BA55" s="56">
        <v>3</v>
      </c>
      <c r="BB55" s="56">
        <v>1</v>
      </c>
      <c r="BC55" s="56">
        <v>5</v>
      </c>
      <c r="BD55" s="56">
        <v>1</v>
      </c>
      <c r="BE55" s="56">
        <v>3</v>
      </c>
      <c r="BF55" s="56">
        <v>1</v>
      </c>
      <c r="BG55" s="56">
        <v>5</v>
      </c>
      <c r="BH55" s="56">
        <v>4</v>
      </c>
      <c r="BI55" s="56">
        <v>4</v>
      </c>
      <c r="BJ55" s="56">
        <v>1</v>
      </c>
      <c r="BK55" s="56">
        <v>1</v>
      </c>
      <c r="BL55" s="56">
        <v>0</v>
      </c>
      <c r="BM55" s="56">
        <v>0</v>
      </c>
      <c r="BN55" s="56">
        <v>1</v>
      </c>
      <c r="BO55" s="56">
        <v>1</v>
      </c>
      <c r="BP55" s="56">
        <v>2</v>
      </c>
      <c r="BQ55" s="56">
        <v>2</v>
      </c>
      <c r="BR55" s="56">
        <v>2</v>
      </c>
      <c r="BS55" s="56">
        <v>2</v>
      </c>
      <c r="BT55" s="56">
        <v>2</v>
      </c>
      <c r="BU55" s="56">
        <v>2</v>
      </c>
      <c r="BV55" s="56">
        <v>50</v>
      </c>
      <c r="BW55" s="56">
        <v>48</v>
      </c>
      <c r="BX55" s="56">
        <v>0.51020408163265296</v>
      </c>
      <c r="BY55" s="56">
        <v>-201</v>
      </c>
    </row>
    <row r="56" spans="1:77" x14ac:dyDescent="0.25">
      <c r="A56" s="56">
        <v>3</v>
      </c>
      <c r="B56" s="56">
        <v>1</v>
      </c>
      <c r="C56" s="56">
        <v>3</v>
      </c>
      <c r="D56" s="56">
        <v>1</v>
      </c>
      <c r="E56" s="56">
        <v>3</v>
      </c>
      <c r="F56" s="56">
        <v>1</v>
      </c>
      <c r="G56" s="56">
        <v>5</v>
      </c>
      <c r="H56" s="56">
        <v>4</v>
      </c>
      <c r="I56" s="56">
        <v>4</v>
      </c>
      <c r="J56" s="56">
        <v>1</v>
      </c>
      <c r="K56" s="56">
        <v>0</v>
      </c>
      <c r="L56" s="56">
        <v>0</v>
      </c>
      <c r="M56" s="56">
        <v>0</v>
      </c>
      <c r="N56" s="56">
        <v>3</v>
      </c>
      <c r="O56" s="56">
        <v>1</v>
      </c>
      <c r="P56" s="56">
        <v>3</v>
      </c>
      <c r="Q56" s="56">
        <v>1</v>
      </c>
      <c r="R56" s="56">
        <v>3</v>
      </c>
      <c r="S56" s="56">
        <v>1</v>
      </c>
      <c r="T56" s="56">
        <v>5</v>
      </c>
      <c r="U56" s="56">
        <v>4</v>
      </c>
      <c r="V56" s="56">
        <v>3</v>
      </c>
      <c r="W56" s="56">
        <v>1</v>
      </c>
      <c r="X56" s="56">
        <v>0</v>
      </c>
      <c r="Y56" s="56">
        <v>0</v>
      </c>
      <c r="Z56" s="56">
        <v>0</v>
      </c>
      <c r="AA56" s="56">
        <v>3</v>
      </c>
      <c r="AB56" s="56">
        <v>1</v>
      </c>
      <c r="AC56" s="56">
        <v>5</v>
      </c>
      <c r="AD56" s="56">
        <v>1</v>
      </c>
      <c r="AE56" s="56">
        <v>3</v>
      </c>
      <c r="AF56" s="56">
        <v>1</v>
      </c>
      <c r="AG56" s="56">
        <v>4</v>
      </c>
      <c r="AH56" s="56">
        <v>4</v>
      </c>
      <c r="AI56" s="56">
        <v>4</v>
      </c>
      <c r="AJ56" s="56">
        <v>1</v>
      </c>
      <c r="AK56" s="56">
        <v>0</v>
      </c>
      <c r="AL56" s="56">
        <v>0</v>
      </c>
      <c r="AM56" s="56">
        <v>0</v>
      </c>
      <c r="AN56" s="56">
        <v>3</v>
      </c>
      <c r="AO56" s="56">
        <v>1</v>
      </c>
      <c r="AP56" s="56">
        <v>3</v>
      </c>
      <c r="AQ56" s="56">
        <v>1</v>
      </c>
      <c r="AR56" s="56">
        <v>3</v>
      </c>
      <c r="AS56" s="56">
        <v>1</v>
      </c>
      <c r="AT56" s="56">
        <v>4</v>
      </c>
      <c r="AU56" s="56">
        <v>1</v>
      </c>
      <c r="AV56" s="56">
        <v>4</v>
      </c>
      <c r="AW56" s="56">
        <v>1</v>
      </c>
      <c r="AX56" s="56">
        <v>0</v>
      </c>
      <c r="AY56" s="56">
        <v>0</v>
      </c>
      <c r="AZ56" s="56">
        <v>0</v>
      </c>
      <c r="BA56" s="56">
        <v>5</v>
      </c>
      <c r="BB56" s="56">
        <v>5</v>
      </c>
      <c r="BC56" s="56">
        <v>5</v>
      </c>
      <c r="BD56" s="56">
        <v>1</v>
      </c>
      <c r="BE56" s="56">
        <v>3</v>
      </c>
      <c r="BF56" s="56">
        <v>1</v>
      </c>
      <c r="BG56" s="56">
        <v>4</v>
      </c>
      <c r="BH56" s="56">
        <v>4</v>
      </c>
      <c r="BI56" s="56">
        <v>4</v>
      </c>
      <c r="BJ56" s="56">
        <v>1</v>
      </c>
      <c r="BK56" s="56">
        <v>0</v>
      </c>
      <c r="BL56" s="56">
        <v>0</v>
      </c>
      <c r="BM56" s="56">
        <v>0</v>
      </c>
      <c r="BN56" s="56">
        <v>1</v>
      </c>
      <c r="BO56" s="56">
        <v>1</v>
      </c>
      <c r="BP56" s="56">
        <v>2</v>
      </c>
      <c r="BQ56" s="56">
        <v>4</v>
      </c>
      <c r="BR56" s="56">
        <v>2</v>
      </c>
      <c r="BS56" s="56">
        <v>2</v>
      </c>
      <c r="BT56" s="56">
        <v>3</v>
      </c>
      <c r="BU56" s="56">
        <v>1</v>
      </c>
      <c r="BV56" s="56">
        <v>53</v>
      </c>
      <c r="BW56" s="56">
        <v>51</v>
      </c>
      <c r="BX56" s="56">
        <v>0.50961538461538403</v>
      </c>
      <c r="BY56" s="56">
        <v>-201</v>
      </c>
    </row>
    <row r="57" spans="1:77" x14ac:dyDescent="0.25">
      <c r="A57" s="56">
        <v>5</v>
      </c>
      <c r="B57" s="56">
        <v>1</v>
      </c>
      <c r="C57" s="56">
        <v>5</v>
      </c>
      <c r="D57" s="56">
        <v>1</v>
      </c>
      <c r="E57" s="56">
        <v>3</v>
      </c>
      <c r="F57" s="56">
        <v>1</v>
      </c>
      <c r="G57" s="56">
        <v>5</v>
      </c>
      <c r="H57" s="56">
        <v>4</v>
      </c>
      <c r="I57" s="56">
        <v>3</v>
      </c>
      <c r="J57" s="56">
        <v>1</v>
      </c>
      <c r="K57" s="56">
        <v>0</v>
      </c>
      <c r="L57" s="56">
        <v>0</v>
      </c>
      <c r="M57" s="56">
        <v>0</v>
      </c>
      <c r="N57" s="56">
        <v>5</v>
      </c>
      <c r="O57" s="56">
        <v>1</v>
      </c>
      <c r="P57" s="56">
        <v>5</v>
      </c>
      <c r="Q57" s="56">
        <v>1</v>
      </c>
      <c r="R57" s="56">
        <v>3</v>
      </c>
      <c r="S57" s="56">
        <v>1</v>
      </c>
      <c r="T57" s="56">
        <v>5</v>
      </c>
      <c r="U57" s="56">
        <v>4</v>
      </c>
      <c r="V57" s="56">
        <v>3</v>
      </c>
      <c r="W57" s="56">
        <v>1</v>
      </c>
      <c r="X57" s="56">
        <v>0</v>
      </c>
      <c r="Y57" s="56">
        <v>0</v>
      </c>
      <c r="Z57" s="56">
        <v>0</v>
      </c>
      <c r="AA57" s="56">
        <v>5</v>
      </c>
      <c r="AB57" s="56">
        <v>1</v>
      </c>
      <c r="AC57" s="56">
        <v>5</v>
      </c>
      <c r="AD57" s="56">
        <v>1</v>
      </c>
      <c r="AE57" s="56">
        <v>3</v>
      </c>
      <c r="AF57" s="56">
        <v>1</v>
      </c>
      <c r="AG57" s="56">
        <v>5</v>
      </c>
      <c r="AH57" s="56">
        <v>4</v>
      </c>
      <c r="AI57" s="56">
        <v>3</v>
      </c>
      <c r="AJ57" s="56">
        <v>1</v>
      </c>
      <c r="AK57" s="56">
        <v>0</v>
      </c>
      <c r="AL57" s="56">
        <v>0</v>
      </c>
      <c r="AM57" s="56">
        <v>0</v>
      </c>
      <c r="AN57" s="56">
        <v>5</v>
      </c>
      <c r="AO57" s="56">
        <v>1</v>
      </c>
      <c r="AP57" s="56">
        <v>5</v>
      </c>
      <c r="AQ57" s="56">
        <v>1</v>
      </c>
      <c r="AR57" s="56">
        <v>3</v>
      </c>
      <c r="AS57" s="56">
        <v>1</v>
      </c>
      <c r="AT57" s="56">
        <v>5</v>
      </c>
      <c r="AU57" s="56">
        <v>4</v>
      </c>
      <c r="AV57" s="56">
        <v>3</v>
      </c>
      <c r="AW57" s="56">
        <v>1</v>
      </c>
      <c r="AX57" s="56">
        <v>0</v>
      </c>
      <c r="AY57" s="56">
        <v>0</v>
      </c>
      <c r="AZ57" s="56">
        <v>0</v>
      </c>
      <c r="BA57" s="56">
        <v>5</v>
      </c>
      <c r="BB57" s="56">
        <v>1</v>
      </c>
      <c r="BC57" s="56">
        <v>4</v>
      </c>
      <c r="BD57" s="56">
        <v>1</v>
      </c>
      <c r="BE57" s="56">
        <v>3</v>
      </c>
      <c r="BF57" s="56">
        <v>1</v>
      </c>
      <c r="BG57" s="56">
        <v>5</v>
      </c>
      <c r="BH57" s="56">
        <v>4</v>
      </c>
      <c r="BI57" s="56">
        <v>3</v>
      </c>
      <c r="BJ57" s="56">
        <v>1</v>
      </c>
      <c r="BK57" s="56">
        <v>0</v>
      </c>
      <c r="BL57" s="56">
        <v>0</v>
      </c>
      <c r="BM57" s="56">
        <v>0</v>
      </c>
      <c r="BN57" s="56">
        <v>1</v>
      </c>
      <c r="BO57" s="56">
        <v>1</v>
      </c>
      <c r="BP57" s="56">
        <v>2</v>
      </c>
      <c r="BQ57" s="56">
        <v>5</v>
      </c>
      <c r="BR57" s="56">
        <v>2</v>
      </c>
      <c r="BS57" s="56">
        <v>2</v>
      </c>
      <c r="BT57" s="56">
        <v>2</v>
      </c>
      <c r="BU57" s="56">
        <v>1</v>
      </c>
      <c r="BV57" s="56">
        <v>48</v>
      </c>
      <c r="BW57" s="56">
        <v>47</v>
      </c>
      <c r="BX57" s="56">
        <v>0.50526315789473597</v>
      </c>
      <c r="BY57" s="56">
        <v>-201</v>
      </c>
    </row>
    <row r="58" spans="1:77" x14ac:dyDescent="0.25">
      <c r="A58" s="56">
        <v>3</v>
      </c>
      <c r="B58" s="56">
        <v>5</v>
      </c>
      <c r="C58" s="56">
        <v>3</v>
      </c>
      <c r="D58" s="56">
        <v>1</v>
      </c>
      <c r="E58" s="56">
        <v>3</v>
      </c>
      <c r="F58" s="56">
        <v>1</v>
      </c>
      <c r="G58" s="56">
        <v>4</v>
      </c>
      <c r="H58" s="56">
        <v>4</v>
      </c>
      <c r="I58" s="56">
        <v>4</v>
      </c>
      <c r="J58" s="56">
        <v>1</v>
      </c>
      <c r="K58" s="56">
        <v>0</v>
      </c>
      <c r="L58" s="56">
        <v>0</v>
      </c>
      <c r="M58" s="56">
        <v>0</v>
      </c>
      <c r="N58" s="56">
        <v>3</v>
      </c>
      <c r="O58" s="56">
        <v>1</v>
      </c>
      <c r="P58" s="56">
        <v>3</v>
      </c>
      <c r="Q58" s="56">
        <v>1</v>
      </c>
      <c r="R58" s="56">
        <v>3</v>
      </c>
      <c r="S58" s="56">
        <v>1</v>
      </c>
      <c r="T58" s="56">
        <v>5</v>
      </c>
      <c r="U58" s="56">
        <v>4</v>
      </c>
      <c r="V58" s="56">
        <v>3</v>
      </c>
      <c r="W58" s="56">
        <v>1</v>
      </c>
      <c r="X58" s="56">
        <v>0</v>
      </c>
      <c r="Y58" s="56">
        <v>0</v>
      </c>
      <c r="Z58" s="56">
        <v>0</v>
      </c>
      <c r="AA58" s="56">
        <v>3</v>
      </c>
      <c r="AB58" s="56">
        <v>1</v>
      </c>
      <c r="AC58" s="56">
        <v>5</v>
      </c>
      <c r="AD58" s="56">
        <v>1</v>
      </c>
      <c r="AE58" s="56">
        <v>3</v>
      </c>
      <c r="AF58" s="56">
        <v>1</v>
      </c>
      <c r="AG58" s="56">
        <v>4</v>
      </c>
      <c r="AH58" s="56">
        <v>4</v>
      </c>
      <c r="AI58" s="56">
        <v>4</v>
      </c>
      <c r="AJ58" s="56">
        <v>4</v>
      </c>
      <c r="AK58" s="56">
        <v>0</v>
      </c>
      <c r="AL58" s="56">
        <v>1</v>
      </c>
      <c r="AM58" s="56">
        <v>0</v>
      </c>
      <c r="AN58" s="56">
        <v>3</v>
      </c>
      <c r="AO58" s="56">
        <v>1</v>
      </c>
      <c r="AP58" s="56">
        <v>3</v>
      </c>
      <c r="AQ58" s="56">
        <v>1</v>
      </c>
      <c r="AR58" s="56">
        <v>3</v>
      </c>
      <c r="AS58" s="56">
        <v>1</v>
      </c>
      <c r="AT58" s="56">
        <v>3</v>
      </c>
      <c r="AU58" s="56">
        <v>4</v>
      </c>
      <c r="AV58" s="56">
        <v>4</v>
      </c>
      <c r="AW58" s="56">
        <v>1</v>
      </c>
      <c r="AX58" s="56">
        <v>0</v>
      </c>
      <c r="AY58" s="56">
        <v>0</v>
      </c>
      <c r="AZ58" s="56">
        <v>0</v>
      </c>
      <c r="BA58" s="56">
        <v>5</v>
      </c>
      <c r="BB58" s="56">
        <v>1</v>
      </c>
      <c r="BC58" s="56">
        <v>5</v>
      </c>
      <c r="BD58" s="56">
        <v>5</v>
      </c>
      <c r="BE58" s="56">
        <v>3</v>
      </c>
      <c r="BF58" s="56">
        <v>1</v>
      </c>
      <c r="BG58" s="56">
        <v>4</v>
      </c>
      <c r="BH58" s="56">
        <v>4</v>
      </c>
      <c r="BI58" s="56">
        <v>3</v>
      </c>
      <c r="BJ58" s="56">
        <v>1</v>
      </c>
      <c r="BK58" s="56">
        <v>0</v>
      </c>
      <c r="BL58" s="56">
        <v>0</v>
      </c>
      <c r="BM58" s="56">
        <v>0</v>
      </c>
      <c r="BN58" s="56">
        <v>2</v>
      </c>
      <c r="BO58" s="56">
        <v>1</v>
      </c>
      <c r="BP58" s="56">
        <v>2</v>
      </c>
      <c r="BQ58" s="56">
        <v>5</v>
      </c>
      <c r="BR58" s="56">
        <v>2</v>
      </c>
      <c r="BS58" s="56">
        <v>2</v>
      </c>
      <c r="BT58" s="56">
        <v>4</v>
      </c>
      <c r="BU58" s="56">
        <v>1</v>
      </c>
      <c r="BV58" s="56">
        <v>50</v>
      </c>
      <c r="BW58" s="56">
        <v>49</v>
      </c>
      <c r="BX58" s="56">
        <v>0.50505050505050497</v>
      </c>
      <c r="BY58" s="56">
        <v>-201</v>
      </c>
    </row>
    <row r="59" spans="1:77" x14ac:dyDescent="0.25">
      <c r="A59" s="56">
        <v>2</v>
      </c>
      <c r="B59" s="56">
        <v>1</v>
      </c>
      <c r="C59" s="56">
        <v>5</v>
      </c>
      <c r="D59" s="56">
        <v>5</v>
      </c>
      <c r="E59" s="56">
        <v>3</v>
      </c>
      <c r="F59" s="56">
        <v>1</v>
      </c>
      <c r="G59" s="56">
        <v>4</v>
      </c>
      <c r="H59" s="56">
        <v>4</v>
      </c>
      <c r="I59" s="56">
        <v>3</v>
      </c>
      <c r="J59" s="56">
        <v>1</v>
      </c>
      <c r="K59" s="56">
        <v>0</v>
      </c>
      <c r="L59" s="56">
        <v>0</v>
      </c>
      <c r="M59" s="56">
        <v>0</v>
      </c>
      <c r="N59" s="56">
        <v>5</v>
      </c>
      <c r="O59" s="56">
        <v>1</v>
      </c>
      <c r="P59" s="56">
        <v>5</v>
      </c>
      <c r="Q59" s="56">
        <v>5</v>
      </c>
      <c r="R59" s="56">
        <v>3</v>
      </c>
      <c r="S59" s="56">
        <v>1</v>
      </c>
      <c r="T59" s="56">
        <v>4</v>
      </c>
      <c r="U59" s="56">
        <v>4</v>
      </c>
      <c r="V59" s="56">
        <v>3</v>
      </c>
      <c r="W59" s="56">
        <v>1</v>
      </c>
      <c r="X59" s="56">
        <v>1</v>
      </c>
      <c r="Y59" s="56">
        <v>1</v>
      </c>
      <c r="Z59" s="56">
        <v>0</v>
      </c>
      <c r="AA59" s="56">
        <v>5</v>
      </c>
      <c r="AB59" s="56">
        <v>1</v>
      </c>
      <c r="AC59" s="56">
        <v>5</v>
      </c>
      <c r="AD59" s="56">
        <v>1</v>
      </c>
      <c r="AE59" s="56">
        <v>3</v>
      </c>
      <c r="AF59" s="56">
        <v>1</v>
      </c>
      <c r="AG59" s="56">
        <v>5</v>
      </c>
      <c r="AH59" s="56">
        <v>4</v>
      </c>
      <c r="AI59" s="56">
        <v>3</v>
      </c>
      <c r="AJ59" s="56">
        <v>5</v>
      </c>
      <c r="AK59" s="56">
        <v>0</v>
      </c>
      <c r="AL59" s="56">
        <v>0</v>
      </c>
      <c r="AM59" s="56">
        <v>0</v>
      </c>
      <c r="AN59" s="56">
        <v>3</v>
      </c>
      <c r="AO59" s="56">
        <v>1</v>
      </c>
      <c r="AP59" s="56">
        <v>4</v>
      </c>
      <c r="AQ59" s="56">
        <v>1</v>
      </c>
      <c r="AR59" s="56">
        <v>3</v>
      </c>
      <c r="AS59" s="56">
        <v>1</v>
      </c>
      <c r="AT59" s="56">
        <v>5</v>
      </c>
      <c r="AU59" s="56">
        <v>4</v>
      </c>
      <c r="AV59" s="56">
        <v>3</v>
      </c>
      <c r="AW59" s="56">
        <v>1</v>
      </c>
      <c r="AX59" s="56">
        <v>0</v>
      </c>
      <c r="AY59" s="56">
        <v>0</v>
      </c>
      <c r="AZ59" s="56">
        <v>0</v>
      </c>
      <c r="BA59" s="56">
        <v>5</v>
      </c>
      <c r="BB59" s="56">
        <v>1</v>
      </c>
      <c r="BC59" s="56">
        <v>3</v>
      </c>
      <c r="BD59" s="56">
        <v>1</v>
      </c>
      <c r="BE59" s="56">
        <v>4</v>
      </c>
      <c r="BF59" s="56">
        <v>1</v>
      </c>
      <c r="BG59" s="56">
        <v>5</v>
      </c>
      <c r="BH59" s="56">
        <v>4</v>
      </c>
      <c r="BI59" s="56">
        <v>3</v>
      </c>
      <c r="BJ59" s="56">
        <v>1</v>
      </c>
      <c r="BK59" s="56">
        <v>0</v>
      </c>
      <c r="BL59" s="56">
        <v>0</v>
      </c>
      <c r="BM59" s="56">
        <v>0</v>
      </c>
      <c r="BN59" s="56">
        <v>1</v>
      </c>
      <c r="BO59" s="56">
        <v>1</v>
      </c>
      <c r="BP59" s="56">
        <v>2</v>
      </c>
      <c r="BQ59" s="56">
        <v>5</v>
      </c>
      <c r="BR59" s="56">
        <v>2</v>
      </c>
      <c r="BS59" s="56">
        <v>2</v>
      </c>
      <c r="BT59" s="56">
        <v>3</v>
      </c>
      <c r="BU59" s="56">
        <v>1</v>
      </c>
      <c r="BV59" s="56">
        <v>54</v>
      </c>
      <c r="BW59" s="56">
        <v>53</v>
      </c>
      <c r="BX59" s="56">
        <v>0.50467289719626096</v>
      </c>
      <c r="BY59" s="56">
        <v>-201</v>
      </c>
    </row>
    <row r="60" spans="1:77" x14ac:dyDescent="0.25">
      <c r="A60" s="56">
        <v>5</v>
      </c>
      <c r="B60" s="56">
        <v>1</v>
      </c>
      <c r="C60" s="56">
        <v>5</v>
      </c>
      <c r="D60" s="56">
        <v>1</v>
      </c>
      <c r="E60" s="56">
        <v>3</v>
      </c>
      <c r="F60" s="56">
        <v>2</v>
      </c>
      <c r="G60" s="56">
        <v>5</v>
      </c>
      <c r="H60" s="56">
        <v>4</v>
      </c>
      <c r="I60" s="56">
        <v>4</v>
      </c>
      <c r="J60" s="56">
        <v>1</v>
      </c>
      <c r="K60" s="56">
        <v>0</v>
      </c>
      <c r="L60" s="56">
        <v>0</v>
      </c>
      <c r="M60" s="56">
        <v>0</v>
      </c>
      <c r="N60" s="56">
        <v>1</v>
      </c>
      <c r="O60" s="56">
        <v>1</v>
      </c>
      <c r="P60" s="56">
        <v>5</v>
      </c>
      <c r="Q60" s="56">
        <v>1</v>
      </c>
      <c r="R60" s="56">
        <v>3</v>
      </c>
      <c r="S60" s="56">
        <v>1</v>
      </c>
      <c r="T60" s="56">
        <v>4</v>
      </c>
      <c r="U60" s="56">
        <v>4</v>
      </c>
      <c r="V60" s="56">
        <v>3</v>
      </c>
      <c r="W60" s="56">
        <v>1</v>
      </c>
      <c r="X60" s="56">
        <v>0</v>
      </c>
      <c r="Y60" s="56">
        <v>0</v>
      </c>
      <c r="Z60" s="56">
        <v>0</v>
      </c>
      <c r="AA60" s="56">
        <v>5</v>
      </c>
      <c r="AB60" s="56">
        <v>1</v>
      </c>
      <c r="AC60" s="56">
        <v>5</v>
      </c>
      <c r="AD60" s="56">
        <v>1</v>
      </c>
      <c r="AE60" s="56">
        <v>3</v>
      </c>
      <c r="AF60" s="56">
        <v>1</v>
      </c>
      <c r="AG60" s="56">
        <v>5</v>
      </c>
      <c r="AH60" s="56">
        <v>4</v>
      </c>
      <c r="AI60" s="56">
        <v>3</v>
      </c>
      <c r="AJ60" s="56">
        <v>1</v>
      </c>
      <c r="AK60" s="56">
        <v>0</v>
      </c>
      <c r="AL60" s="56">
        <v>0</v>
      </c>
      <c r="AM60" s="56">
        <v>0</v>
      </c>
      <c r="AN60" s="56">
        <v>5</v>
      </c>
      <c r="AO60" s="56">
        <v>1</v>
      </c>
      <c r="AP60" s="56">
        <v>5</v>
      </c>
      <c r="AQ60" s="56">
        <v>1</v>
      </c>
      <c r="AR60" s="56">
        <v>3</v>
      </c>
      <c r="AS60" s="56">
        <v>5</v>
      </c>
      <c r="AT60" s="56">
        <v>3</v>
      </c>
      <c r="AU60" s="56">
        <v>4</v>
      </c>
      <c r="AV60" s="56">
        <v>4</v>
      </c>
      <c r="AW60" s="56">
        <v>1</v>
      </c>
      <c r="AX60" s="56">
        <v>0</v>
      </c>
      <c r="AY60" s="56">
        <v>0</v>
      </c>
      <c r="AZ60" s="56">
        <v>0</v>
      </c>
      <c r="BA60" s="56">
        <v>5</v>
      </c>
      <c r="BB60" s="56">
        <v>1</v>
      </c>
      <c r="BC60" s="56">
        <v>3</v>
      </c>
      <c r="BD60" s="56">
        <v>1</v>
      </c>
      <c r="BE60" s="56">
        <v>2</v>
      </c>
      <c r="BF60" s="56">
        <v>1</v>
      </c>
      <c r="BG60" s="56">
        <v>5</v>
      </c>
      <c r="BH60" s="56">
        <v>4</v>
      </c>
      <c r="BI60" s="56">
        <v>4</v>
      </c>
      <c r="BJ60" s="56">
        <v>1</v>
      </c>
      <c r="BK60" s="56">
        <v>0</v>
      </c>
      <c r="BL60" s="56">
        <v>0</v>
      </c>
      <c r="BM60" s="56">
        <v>0</v>
      </c>
      <c r="BN60" s="56">
        <v>1</v>
      </c>
      <c r="BO60" s="56">
        <v>1</v>
      </c>
      <c r="BP60" s="56">
        <v>2</v>
      </c>
      <c r="BQ60" s="56">
        <v>5</v>
      </c>
      <c r="BR60" s="56">
        <v>2</v>
      </c>
      <c r="BS60" s="56">
        <v>2</v>
      </c>
      <c r="BT60" s="56">
        <v>3</v>
      </c>
      <c r="BU60" s="56">
        <v>2</v>
      </c>
      <c r="BV60" s="56">
        <v>55</v>
      </c>
      <c r="BW60" s="56">
        <v>54</v>
      </c>
      <c r="BX60" s="56">
        <v>0.50458715596330195</v>
      </c>
      <c r="BY60" s="56">
        <v>-201</v>
      </c>
    </row>
    <row r="61" spans="1:77" x14ac:dyDescent="0.25">
      <c r="A61" s="56">
        <v>5</v>
      </c>
      <c r="B61" s="56">
        <v>1</v>
      </c>
      <c r="C61" s="56">
        <v>3</v>
      </c>
      <c r="D61" s="56">
        <v>1</v>
      </c>
      <c r="E61" s="56">
        <v>3</v>
      </c>
      <c r="F61" s="56">
        <v>1</v>
      </c>
      <c r="G61" s="56">
        <v>5</v>
      </c>
      <c r="H61" s="56">
        <v>4</v>
      </c>
      <c r="I61" s="56">
        <v>1</v>
      </c>
      <c r="J61" s="56">
        <v>1</v>
      </c>
      <c r="K61" s="56">
        <v>0</v>
      </c>
      <c r="L61" s="56">
        <v>0</v>
      </c>
      <c r="M61" s="56">
        <v>0</v>
      </c>
      <c r="N61" s="56">
        <v>5</v>
      </c>
      <c r="O61" s="56">
        <v>1</v>
      </c>
      <c r="P61" s="56">
        <v>5</v>
      </c>
      <c r="Q61" s="56">
        <v>1</v>
      </c>
      <c r="R61" s="56">
        <v>3</v>
      </c>
      <c r="S61" s="56">
        <v>1</v>
      </c>
      <c r="T61" s="56">
        <v>5</v>
      </c>
      <c r="U61" s="56">
        <v>4</v>
      </c>
      <c r="V61" s="56">
        <v>5</v>
      </c>
      <c r="W61" s="56">
        <v>1</v>
      </c>
      <c r="X61" s="56">
        <v>0</v>
      </c>
      <c r="Y61" s="56">
        <v>1</v>
      </c>
      <c r="Z61" s="56">
        <v>0</v>
      </c>
      <c r="AA61" s="56">
        <v>5</v>
      </c>
      <c r="AB61" s="56">
        <v>1</v>
      </c>
      <c r="AC61" s="56">
        <v>5</v>
      </c>
      <c r="AD61" s="56">
        <v>3</v>
      </c>
      <c r="AE61" s="56">
        <v>2</v>
      </c>
      <c r="AF61" s="56">
        <v>1</v>
      </c>
      <c r="AG61" s="56">
        <v>5</v>
      </c>
      <c r="AH61" s="56">
        <v>4</v>
      </c>
      <c r="AI61" s="56">
        <v>3</v>
      </c>
      <c r="AJ61" s="56">
        <v>1</v>
      </c>
      <c r="AK61" s="56">
        <v>0</v>
      </c>
      <c r="AL61" s="56">
        <v>0</v>
      </c>
      <c r="AM61" s="56">
        <v>0</v>
      </c>
      <c r="AN61" s="56">
        <v>5</v>
      </c>
      <c r="AO61" s="56">
        <v>1</v>
      </c>
      <c r="AP61" s="56">
        <v>5</v>
      </c>
      <c r="AQ61" s="56">
        <v>2</v>
      </c>
      <c r="AR61" s="56">
        <v>3</v>
      </c>
      <c r="AS61" s="56">
        <v>1</v>
      </c>
      <c r="AT61" s="56">
        <v>5</v>
      </c>
      <c r="AU61" s="56">
        <v>1</v>
      </c>
      <c r="AV61" s="56">
        <v>3</v>
      </c>
      <c r="AW61" s="56">
        <v>1</v>
      </c>
      <c r="AX61" s="56">
        <v>0</v>
      </c>
      <c r="AY61" s="56">
        <v>0</v>
      </c>
      <c r="AZ61" s="56">
        <v>0</v>
      </c>
      <c r="BA61" s="56">
        <v>5</v>
      </c>
      <c r="BB61" s="56">
        <v>4</v>
      </c>
      <c r="BC61" s="56">
        <v>5</v>
      </c>
      <c r="BD61" s="56">
        <v>1</v>
      </c>
      <c r="BE61" s="56">
        <v>3</v>
      </c>
      <c r="BF61" s="56">
        <v>1</v>
      </c>
      <c r="BG61" s="56">
        <v>5</v>
      </c>
      <c r="BH61" s="56">
        <v>4</v>
      </c>
      <c r="BI61" s="56">
        <v>3</v>
      </c>
      <c r="BJ61" s="56">
        <v>1</v>
      </c>
      <c r="BK61" s="56">
        <v>0</v>
      </c>
      <c r="BL61" s="56">
        <v>0</v>
      </c>
      <c r="BM61" s="56">
        <v>1</v>
      </c>
      <c r="BN61" s="56">
        <v>1</v>
      </c>
      <c r="BO61" s="56">
        <v>1</v>
      </c>
      <c r="BP61" s="56">
        <v>2</v>
      </c>
      <c r="BQ61" s="56">
        <v>5</v>
      </c>
      <c r="BR61" s="56">
        <v>2</v>
      </c>
      <c r="BS61" s="56">
        <v>2</v>
      </c>
      <c r="BT61" s="56">
        <v>3</v>
      </c>
      <c r="BU61" s="56">
        <v>1</v>
      </c>
      <c r="BV61" s="56">
        <v>57</v>
      </c>
      <c r="BW61" s="56">
        <v>57</v>
      </c>
      <c r="BX61" s="56">
        <v>0.5</v>
      </c>
      <c r="BY61" s="56">
        <v>-201</v>
      </c>
    </row>
    <row r="62" spans="1:77" x14ac:dyDescent="0.25">
      <c r="A62" s="56">
        <v>5</v>
      </c>
      <c r="B62" s="56">
        <v>1</v>
      </c>
      <c r="C62" s="56">
        <v>5</v>
      </c>
      <c r="D62" s="56">
        <v>1</v>
      </c>
      <c r="E62" s="56">
        <v>3</v>
      </c>
      <c r="F62" s="56">
        <v>1</v>
      </c>
      <c r="G62" s="56">
        <v>5</v>
      </c>
      <c r="H62" s="56">
        <v>4</v>
      </c>
      <c r="I62" s="56">
        <v>3</v>
      </c>
      <c r="J62" s="56">
        <v>1</v>
      </c>
      <c r="K62" s="56">
        <v>0</v>
      </c>
      <c r="L62" s="56">
        <v>0</v>
      </c>
      <c r="M62" s="56">
        <v>0</v>
      </c>
      <c r="N62" s="56">
        <v>5</v>
      </c>
      <c r="O62" s="56">
        <v>1</v>
      </c>
      <c r="P62" s="56">
        <v>5</v>
      </c>
      <c r="Q62" s="56">
        <v>1</v>
      </c>
      <c r="R62" s="56">
        <v>3</v>
      </c>
      <c r="S62" s="56">
        <v>1</v>
      </c>
      <c r="T62" s="56">
        <v>5</v>
      </c>
      <c r="U62" s="56">
        <v>4</v>
      </c>
      <c r="V62" s="56">
        <v>3</v>
      </c>
      <c r="W62" s="56">
        <v>1</v>
      </c>
      <c r="X62" s="56">
        <v>0</v>
      </c>
      <c r="Y62" s="56">
        <v>0</v>
      </c>
      <c r="Z62" s="56">
        <v>0</v>
      </c>
      <c r="AA62" s="56">
        <v>5</v>
      </c>
      <c r="AB62" s="56">
        <v>1</v>
      </c>
      <c r="AC62" s="56">
        <v>5</v>
      </c>
      <c r="AD62" s="56">
        <v>1</v>
      </c>
      <c r="AE62" s="56">
        <v>3</v>
      </c>
      <c r="AF62" s="56">
        <v>1</v>
      </c>
      <c r="AG62" s="56">
        <v>5</v>
      </c>
      <c r="AH62" s="56">
        <v>4</v>
      </c>
      <c r="AI62" s="56">
        <v>3</v>
      </c>
      <c r="AJ62" s="56">
        <v>1</v>
      </c>
      <c r="AK62" s="56">
        <v>0</v>
      </c>
      <c r="AL62" s="56">
        <v>0</v>
      </c>
      <c r="AM62" s="56">
        <v>0</v>
      </c>
      <c r="AN62" s="56">
        <v>5</v>
      </c>
      <c r="AO62" s="56">
        <v>1</v>
      </c>
      <c r="AP62" s="56">
        <v>5</v>
      </c>
      <c r="AQ62" s="56">
        <v>1</v>
      </c>
      <c r="AR62" s="56">
        <v>3</v>
      </c>
      <c r="AS62" s="56">
        <v>1</v>
      </c>
      <c r="AT62" s="56">
        <v>5</v>
      </c>
      <c r="AU62" s="56">
        <v>4</v>
      </c>
      <c r="AV62" s="56">
        <v>3</v>
      </c>
      <c r="AW62" s="56">
        <v>1</v>
      </c>
      <c r="AX62" s="56">
        <v>0</v>
      </c>
      <c r="AY62" s="56">
        <v>0</v>
      </c>
      <c r="AZ62" s="56">
        <v>0</v>
      </c>
      <c r="BA62" s="56">
        <v>5</v>
      </c>
      <c r="BB62" s="56">
        <v>1</v>
      </c>
      <c r="BC62" s="56">
        <v>5</v>
      </c>
      <c r="BD62" s="56">
        <v>1</v>
      </c>
      <c r="BE62" s="56">
        <v>3</v>
      </c>
      <c r="BF62" s="56">
        <v>1</v>
      </c>
      <c r="BG62" s="56">
        <v>5</v>
      </c>
      <c r="BH62" s="56">
        <v>4</v>
      </c>
      <c r="BI62" s="56">
        <v>3</v>
      </c>
      <c r="BJ62" s="56">
        <v>1</v>
      </c>
      <c r="BK62" s="56">
        <v>0</v>
      </c>
      <c r="BL62" s="56">
        <v>0</v>
      </c>
      <c r="BM62" s="56">
        <v>0</v>
      </c>
      <c r="BN62" s="56">
        <v>1</v>
      </c>
      <c r="BO62" s="56">
        <v>1</v>
      </c>
      <c r="BP62" s="56">
        <v>2</v>
      </c>
      <c r="BQ62" s="56">
        <v>5</v>
      </c>
      <c r="BR62" s="56">
        <v>2</v>
      </c>
      <c r="BS62" s="56">
        <v>2</v>
      </c>
      <c r="BT62" s="56">
        <v>2</v>
      </c>
      <c r="BU62" s="56">
        <v>1</v>
      </c>
      <c r="BV62" s="56">
        <v>55</v>
      </c>
      <c r="BW62" s="56">
        <v>55</v>
      </c>
      <c r="BX62" s="56">
        <v>0.5</v>
      </c>
      <c r="BY62" s="56">
        <v>-201</v>
      </c>
    </row>
    <row r="63" spans="1:77" x14ac:dyDescent="0.25">
      <c r="A63" s="56">
        <v>5</v>
      </c>
      <c r="B63" s="56">
        <v>1</v>
      </c>
      <c r="C63" s="56">
        <v>1</v>
      </c>
      <c r="D63" s="56">
        <v>1</v>
      </c>
      <c r="E63" s="56">
        <v>3</v>
      </c>
      <c r="F63" s="56">
        <v>1</v>
      </c>
      <c r="G63" s="56">
        <v>4</v>
      </c>
      <c r="H63" s="56">
        <v>4</v>
      </c>
      <c r="I63" s="56">
        <v>4</v>
      </c>
      <c r="J63" s="56">
        <v>1</v>
      </c>
      <c r="K63" s="56">
        <v>0</v>
      </c>
      <c r="L63" s="56">
        <v>0</v>
      </c>
      <c r="M63" s="56">
        <v>0</v>
      </c>
      <c r="N63" s="56">
        <v>3</v>
      </c>
      <c r="O63" s="56">
        <v>1</v>
      </c>
      <c r="P63" s="56">
        <v>5</v>
      </c>
      <c r="Q63" s="56">
        <v>1</v>
      </c>
      <c r="R63" s="56">
        <v>5</v>
      </c>
      <c r="S63" s="56">
        <v>1</v>
      </c>
      <c r="T63" s="56">
        <v>5</v>
      </c>
      <c r="U63" s="56">
        <v>4</v>
      </c>
      <c r="V63" s="56">
        <v>2</v>
      </c>
      <c r="W63" s="56">
        <v>1</v>
      </c>
      <c r="X63" s="56">
        <v>0</v>
      </c>
      <c r="Y63" s="56">
        <v>1</v>
      </c>
      <c r="Z63" s="56">
        <v>0</v>
      </c>
      <c r="AA63" s="56">
        <v>3</v>
      </c>
      <c r="AB63" s="56">
        <v>1</v>
      </c>
      <c r="AC63" s="56">
        <v>3</v>
      </c>
      <c r="AD63" s="56">
        <v>4</v>
      </c>
      <c r="AE63" s="56">
        <v>3</v>
      </c>
      <c r="AF63" s="56">
        <v>4</v>
      </c>
      <c r="AG63" s="56">
        <v>3</v>
      </c>
      <c r="AH63" s="56">
        <v>4</v>
      </c>
      <c r="AI63" s="56">
        <v>4</v>
      </c>
      <c r="AJ63" s="56">
        <v>4</v>
      </c>
      <c r="AK63" s="56">
        <v>0</v>
      </c>
      <c r="AL63" s="56">
        <v>0</v>
      </c>
      <c r="AM63" s="56">
        <v>0</v>
      </c>
      <c r="AN63" s="56">
        <v>3</v>
      </c>
      <c r="AO63" s="56">
        <v>1</v>
      </c>
      <c r="AP63" s="56">
        <v>5</v>
      </c>
      <c r="AQ63" s="56">
        <v>1</v>
      </c>
      <c r="AR63" s="56">
        <v>3</v>
      </c>
      <c r="AS63" s="56">
        <v>1</v>
      </c>
      <c r="AT63" s="56">
        <v>4</v>
      </c>
      <c r="AU63" s="56">
        <v>3</v>
      </c>
      <c r="AV63" s="56">
        <v>3</v>
      </c>
      <c r="AW63" s="56">
        <v>1</v>
      </c>
      <c r="AX63" s="56">
        <v>0</v>
      </c>
      <c r="AY63" s="56">
        <v>0</v>
      </c>
      <c r="AZ63" s="56">
        <v>0</v>
      </c>
      <c r="BA63" s="56">
        <v>3</v>
      </c>
      <c r="BB63" s="56">
        <v>1</v>
      </c>
      <c r="BC63" s="56">
        <v>1</v>
      </c>
      <c r="BD63" s="56">
        <v>1</v>
      </c>
      <c r="BE63" s="56">
        <v>3</v>
      </c>
      <c r="BF63" s="56">
        <v>1</v>
      </c>
      <c r="BG63" s="56">
        <v>5</v>
      </c>
      <c r="BH63" s="56">
        <v>1</v>
      </c>
      <c r="BI63" s="56">
        <v>4</v>
      </c>
      <c r="BJ63" s="56">
        <v>1</v>
      </c>
      <c r="BK63" s="56">
        <v>0</v>
      </c>
      <c r="BL63" s="56">
        <v>0</v>
      </c>
      <c r="BM63" s="56">
        <v>0</v>
      </c>
      <c r="BN63" s="56">
        <v>1</v>
      </c>
      <c r="BO63" s="56">
        <v>1</v>
      </c>
      <c r="BP63" s="56">
        <v>2</v>
      </c>
      <c r="BQ63" s="56">
        <v>5</v>
      </c>
      <c r="BR63" s="56">
        <v>2</v>
      </c>
      <c r="BS63" s="56">
        <v>2</v>
      </c>
      <c r="BT63" s="56">
        <v>3</v>
      </c>
      <c r="BU63" s="56">
        <v>1</v>
      </c>
      <c r="BV63" s="56">
        <v>53</v>
      </c>
      <c r="BW63" s="56">
        <v>53</v>
      </c>
      <c r="BX63" s="56">
        <v>0.5</v>
      </c>
      <c r="BY63" s="56">
        <v>-201</v>
      </c>
    </row>
    <row r="64" spans="1:77" x14ac:dyDescent="0.25">
      <c r="A64" s="56">
        <v>2</v>
      </c>
      <c r="B64" s="56">
        <v>1</v>
      </c>
      <c r="C64" s="56">
        <v>5</v>
      </c>
      <c r="D64" s="56">
        <v>5</v>
      </c>
      <c r="E64" s="56">
        <v>3</v>
      </c>
      <c r="F64" s="56">
        <v>1</v>
      </c>
      <c r="G64" s="56">
        <v>4</v>
      </c>
      <c r="H64" s="56">
        <v>4</v>
      </c>
      <c r="I64" s="56">
        <v>3</v>
      </c>
      <c r="J64" s="56">
        <v>1</v>
      </c>
      <c r="K64" s="56">
        <v>0</v>
      </c>
      <c r="L64" s="56">
        <v>0</v>
      </c>
      <c r="M64" s="56">
        <v>0</v>
      </c>
      <c r="N64" s="56">
        <v>5</v>
      </c>
      <c r="O64" s="56">
        <v>1</v>
      </c>
      <c r="P64" s="56">
        <v>5</v>
      </c>
      <c r="Q64" s="56">
        <v>5</v>
      </c>
      <c r="R64" s="56">
        <v>3</v>
      </c>
      <c r="S64" s="56">
        <v>1</v>
      </c>
      <c r="T64" s="56">
        <v>4</v>
      </c>
      <c r="U64" s="56">
        <v>4</v>
      </c>
      <c r="V64" s="56">
        <v>3</v>
      </c>
      <c r="W64" s="56">
        <v>1</v>
      </c>
      <c r="X64" s="56">
        <v>1</v>
      </c>
      <c r="Y64" s="56">
        <v>1</v>
      </c>
      <c r="Z64" s="56">
        <v>0</v>
      </c>
      <c r="AA64" s="56">
        <v>5</v>
      </c>
      <c r="AB64" s="56">
        <v>1</v>
      </c>
      <c r="AC64" s="56">
        <v>5</v>
      </c>
      <c r="AD64" s="56">
        <v>1</v>
      </c>
      <c r="AE64" s="56">
        <v>3</v>
      </c>
      <c r="AF64" s="56">
        <v>1</v>
      </c>
      <c r="AG64" s="56">
        <v>5</v>
      </c>
      <c r="AH64" s="56">
        <v>4</v>
      </c>
      <c r="AI64" s="56">
        <v>3</v>
      </c>
      <c r="AJ64" s="56">
        <v>5</v>
      </c>
      <c r="AK64" s="56">
        <v>0</v>
      </c>
      <c r="AL64" s="56">
        <v>0</v>
      </c>
      <c r="AM64" s="56">
        <v>0</v>
      </c>
      <c r="AN64" s="56">
        <v>3</v>
      </c>
      <c r="AO64" s="56">
        <v>1</v>
      </c>
      <c r="AP64" s="56">
        <v>4</v>
      </c>
      <c r="AQ64" s="56">
        <v>1</v>
      </c>
      <c r="AR64" s="56">
        <v>3</v>
      </c>
      <c r="AS64" s="56">
        <v>1</v>
      </c>
      <c r="AT64" s="56">
        <v>5</v>
      </c>
      <c r="AU64" s="56">
        <v>4</v>
      </c>
      <c r="AV64" s="56">
        <v>3</v>
      </c>
      <c r="AW64" s="56">
        <v>1</v>
      </c>
      <c r="AX64" s="56">
        <v>0</v>
      </c>
      <c r="AY64" s="56">
        <v>0</v>
      </c>
      <c r="AZ64" s="56">
        <v>0</v>
      </c>
      <c r="BA64" s="56">
        <v>5</v>
      </c>
      <c r="BB64" s="56">
        <v>1</v>
      </c>
      <c r="BC64" s="56">
        <v>3</v>
      </c>
      <c r="BD64" s="56">
        <v>1</v>
      </c>
      <c r="BE64" s="56">
        <v>4</v>
      </c>
      <c r="BF64" s="56">
        <v>1</v>
      </c>
      <c r="BG64" s="56">
        <v>5</v>
      </c>
      <c r="BH64" s="56">
        <v>4</v>
      </c>
      <c r="BI64" s="56">
        <v>3</v>
      </c>
      <c r="BJ64" s="56">
        <v>1</v>
      </c>
      <c r="BK64" s="56">
        <v>0</v>
      </c>
      <c r="BL64" s="56">
        <v>0</v>
      </c>
      <c r="BM64" s="56">
        <v>0</v>
      </c>
      <c r="BN64" s="56">
        <v>1</v>
      </c>
      <c r="BO64" s="56">
        <v>1</v>
      </c>
      <c r="BP64" s="56">
        <v>2</v>
      </c>
      <c r="BQ64" s="56">
        <v>5</v>
      </c>
      <c r="BR64" s="56">
        <v>2</v>
      </c>
      <c r="BS64" s="56">
        <v>2</v>
      </c>
      <c r="BT64" s="56">
        <v>3</v>
      </c>
      <c r="BU64" s="56">
        <v>1</v>
      </c>
      <c r="BV64" s="56">
        <v>52</v>
      </c>
      <c r="BW64" s="56">
        <v>52</v>
      </c>
      <c r="BX64" s="56">
        <v>0.5</v>
      </c>
      <c r="BY64" s="56">
        <v>-201</v>
      </c>
    </row>
    <row r="65" spans="1:77" x14ac:dyDescent="0.25">
      <c r="A65" s="56">
        <v>5</v>
      </c>
      <c r="B65" s="56">
        <v>1</v>
      </c>
      <c r="C65" s="56">
        <v>3</v>
      </c>
      <c r="D65" s="56">
        <v>1</v>
      </c>
      <c r="E65" s="56">
        <v>3</v>
      </c>
      <c r="F65" s="56">
        <v>1</v>
      </c>
      <c r="G65" s="56">
        <v>5</v>
      </c>
      <c r="H65" s="56">
        <v>4</v>
      </c>
      <c r="I65" s="56">
        <v>3</v>
      </c>
      <c r="J65" s="56">
        <v>5</v>
      </c>
      <c r="K65" s="56">
        <v>0</v>
      </c>
      <c r="L65" s="56">
        <v>0</v>
      </c>
      <c r="M65" s="56">
        <v>0</v>
      </c>
      <c r="N65" s="56">
        <v>5</v>
      </c>
      <c r="O65" s="56">
        <v>1</v>
      </c>
      <c r="P65" s="56">
        <v>5</v>
      </c>
      <c r="Q65" s="56">
        <v>1</v>
      </c>
      <c r="R65" s="56">
        <v>3</v>
      </c>
      <c r="S65" s="56">
        <v>1</v>
      </c>
      <c r="T65" s="56">
        <v>5</v>
      </c>
      <c r="U65" s="56">
        <v>4</v>
      </c>
      <c r="V65" s="56">
        <v>3</v>
      </c>
      <c r="W65" s="56">
        <v>1</v>
      </c>
      <c r="X65" s="56">
        <v>0</v>
      </c>
      <c r="Y65" s="56">
        <v>0</v>
      </c>
      <c r="Z65" s="56">
        <v>0</v>
      </c>
      <c r="AA65" s="56">
        <v>5</v>
      </c>
      <c r="AB65" s="56">
        <v>1</v>
      </c>
      <c r="AC65" s="56">
        <v>5</v>
      </c>
      <c r="AD65" s="56">
        <v>1</v>
      </c>
      <c r="AE65" s="56">
        <v>3</v>
      </c>
      <c r="AF65" s="56">
        <v>1</v>
      </c>
      <c r="AG65" s="56">
        <v>5</v>
      </c>
      <c r="AH65" s="56">
        <v>4</v>
      </c>
      <c r="AI65" s="56">
        <v>3</v>
      </c>
      <c r="AJ65" s="56">
        <v>1</v>
      </c>
      <c r="AK65" s="56">
        <v>0</v>
      </c>
      <c r="AL65" s="56">
        <v>0</v>
      </c>
      <c r="AM65" s="56">
        <v>0</v>
      </c>
      <c r="AN65" s="56">
        <v>5</v>
      </c>
      <c r="AO65" s="56">
        <v>1</v>
      </c>
      <c r="AP65" s="56">
        <v>1</v>
      </c>
      <c r="AQ65" s="56">
        <v>1</v>
      </c>
      <c r="AR65" s="56">
        <v>3</v>
      </c>
      <c r="AS65" s="56">
        <v>1</v>
      </c>
      <c r="AT65" s="56">
        <v>5</v>
      </c>
      <c r="AU65" s="56">
        <v>4</v>
      </c>
      <c r="AV65" s="56">
        <v>3</v>
      </c>
      <c r="AW65" s="56">
        <v>1</v>
      </c>
      <c r="AX65" s="56">
        <v>0</v>
      </c>
      <c r="AY65" s="56">
        <v>0</v>
      </c>
      <c r="AZ65" s="56">
        <v>0</v>
      </c>
      <c r="BA65" s="56">
        <v>5</v>
      </c>
      <c r="BB65" s="56">
        <v>1</v>
      </c>
      <c r="BC65" s="56">
        <v>5</v>
      </c>
      <c r="BD65" s="56">
        <v>1</v>
      </c>
      <c r="BE65" s="56">
        <v>3</v>
      </c>
      <c r="BF65" s="56">
        <v>1</v>
      </c>
      <c r="BG65" s="56">
        <v>5</v>
      </c>
      <c r="BH65" s="56">
        <v>4</v>
      </c>
      <c r="BI65" s="56">
        <v>3</v>
      </c>
      <c r="BJ65" s="56">
        <v>1</v>
      </c>
      <c r="BK65" s="56">
        <v>0</v>
      </c>
      <c r="BL65" s="56">
        <v>1</v>
      </c>
      <c r="BM65" s="56">
        <v>0</v>
      </c>
      <c r="BN65" s="56">
        <v>1</v>
      </c>
      <c r="BO65" s="56">
        <v>1</v>
      </c>
      <c r="BP65" s="56">
        <v>2</v>
      </c>
      <c r="BQ65" s="56">
        <v>5</v>
      </c>
      <c r="BR65" s="56">
        <v>2</v>
      </c>
      <c r="BS65" s="56">
        <v>2</v>
      </c>
      <c r="BT65" s="56">
        <v>2</v>
      </c>
      <c r="BU65" s="56">
        <v>2</v>
      </c>
      <c r="BV65" s="56">
        <v>52</v>
      </c>
      <c r="BW65" s="56">
        <v>52</v>
      </c>
      <c r="BX65" s="56">
        <v>0.5</v>
      </c>
      <c r="BY65" s="56">
        <v>-201</v>
      </c>
    </row>
    <row r="66" spans="1:77" x14ac:dyDescent="0.25">
      <c r="A66" s="56">
        <v>5</v>
      </c>
      <c r="B66" s="56">
        <v>1</v>
      </c>
      <c r="C66" s="56">
        <v>1</v>
      </c>
      <c r="D66" s="56">
        <v>1</v>
      </c>
      <c r="E66" s="56">
        <v>3</v>
      </c>
      <c r="F66" s="56">
        <v>1</v>
      </c>
      <c r="G66" s="56">
        <v>4</v>
      </c>
      <c r="H66" s="56">
        <v>4</v>
      </c>
      <c r="I66" s="56">
        <v>4</v>
      </c>
      <c r="J66" s="56">
        <v>1</v>
      </c>
      <c r="K66" s="56">
        <v>0</v>
      </c>
      <c r="L66" s="56">
        <v>0</v>
      </c>
      <c r="M66" s="56">
        <v>0</v>
      </c>
      <c r="N66" s="56">
        <v>3</v>
      </c>
      <c r="O66" s="56">
        <v>1</v>
      </c>
      <c r="P66" s="56">
        <v>5</v>
      </c>
      <c r="Q66" s="56">
        <v>1</v>
      </c>
      <c r="R66" s="56">
        <v>5</v>
      </c>
      <c r="S66" s="56">
        <v>1</v>
      </c>
      <c r="T66" s="56">
        <v>5</v>
      </c>
      <c r="U66" s="56">
        <v>4</v>
      </c>
      <c r="V66" s="56">
        <v>2</v>
      </c>
      <c r="W66" s="56">
        <v>1</v>
      </c>
      <c r="X66" s="56">
        <v>0</v>
      </c>
      <c r="Y66" s="56">
        <v>1</v>
      </c>
      <c r="Z66" s="56">
        <v>0</v>
      </c>
      <c r="AA66" s="56">
        <v>3</v>
      </c>
      <c r="AB66" s="56">
        <v>1</v>
      </c>
      <c r="AC66" s="56">
        <v>3</v>
      </c>
      <c r="AD66" s="56">
        <v>4</v>
      </c>
      <c r="AE66" s="56">
        <v>3</v>
      </c>
      <c r="AF66" s="56">
        <v>4</v>
      </c>
      <c r="AG66" s="56">
        <v>3</v>
      </c>
      <c r="AH66" s="56">
        <v>4</v>
      </c>
      <c r="AI66" s="56">
        <v>4</v>
      </c>
      <c r="AJ66" s="56">
        <v>4</v>
      </c>
      <c r="AK66" s="56">
        <v>0</v>
      </c>
      <c r="AL66" s="56">
        <v>0</v>
      </c>
      <c r="AM66" s="56">
        <v>0</v>
      </c>
      <c r="AN66" s="56">
        <v>3</v>
      </c>
      <c r="AO66" s="56">
        <v>1</v>
      </c>
      <c r="AP66" s="56">
        <v>5</v>
      </c>
      <c r="AQ66" s="56">
        <v>1</v>
      </c>
      <c r="AR66" s="56">
        <v>3</v>
      </c>
      <c r="AS66" s="56">
        <v>1</v>
      </c>
      <c r="AT66" s="56">
        <v>4</v>
      </c>
      <c r="AU66" s="56">
        <v>3</v>
      </c>
      <c r="AV66" s="56">
        <v>3</v>
      </c>
      <c r="AW66" s="56">
        <v>1</v>
      </c>
      <c r="AX66" s="56">
        <v>0</v>
      </c>
      <c r="AY66" s="56">
        <v>0</v>
      </c>
      <c r="AZ66" s="56">
        <v>0</v>
      </c>
      <c r="BA66" s="56">
        <v>3</v>
      </c>
      <c r="BB66" s="56">
        <v>1</v>
      </c>
      <c r="BC66" s="56">
        <v>1</v>
      </c>
      <c r="BD66" s="56">
        <v>1</v>
      </c>
      <c r="BE66" s="56">
        <v>3</v>
      </c>
      <c r="BF66" s="56">
        <v>1</v>
      </c>
      <c r="BG66" s="56">
        <v>5</v>
      </c>
      <c r="BH66" s="56">
        <v>1</v>
      </c>
      <c r="BI66" s="56">
        <v>4</v>
      </c>
      <c r="BJ66" s="56">
        <v>1</v>
      </c>
      <c r="BK66" s="56">
        <v>0</v>
      </c>
      <c r="BL66" s="56">
        <v>0</v>
      </c>
      <c r="BM66" s="56">
        <v>0</v>
      </c>
      <c r="BN66" s="56">
        <v>1</v>
      </c>
      <c r="BO66" s="56">
        <v>1</v>
      </c>
      <c r="BP66" s="56">
        <v>2</v>
      </c>
      <c r="BQ66" s="56">
        <v>5</v>
      </c>
      <c r="BR66" s="56">
        <v>2</v>
      </c>
      <c r="BS66" s="56">
        <v>2</v>
      </c>
      <c r="BT66" s="56">
        <v>3</v>
      </c>
      <c r="BU66" s="56">
        <v>1</v>
      </c>
      <c r="BV66" s="56">
        <v>49</v>
      </c>
      <c r="BW66" s="56">
        <v>49</v>
      </c>
      <c r="BX66" s="56">
        <v>0.5</v>
      </c>
      <c r="BY66" s="56">
        <v>-201</v>
      </c>
    </row>
    <row r="67" spans="1:77" x14ac:dyDescent="0.25">
      <c r="A67" s="56">
        <v>5</v>
      </c>
      <c r="B67" s="56">
        <v>1</v>
      </c>
      <c r="C67" s="56">
        <v>5</v>
      </c>
      <c r="D67" s="56">
        <v>1</v>
      </c>
      <c r="E67" s="56">
        <v>3</v>
      </c>
      <c r="F67" s="56">
        <v>1</v>
      </c>
      <c r="G67" s="56">
        <v>5</v>
      </c>
      <c r="H67" s="56">
        <v>4</v>
      </c>
      <c r="I67" s="56">
        <v>3</v>
      </c>
      <c r="J67" s="56">
        <v>1</v>
      </c>
      <c r="K67" s="56">
        <v>0</v>
      </c>
      <c r="L67" s="56">
        <v>0</v>
      </c>
      <c r="M67" s="56">
        <v>0</v>
      </c>
      <c r="N67" s="56">
        <v>5</v>
      </c>
      <c r="O67" s="56">
        <v>1</v>
      </c>
      <c r="P67" s="56">
        <v>5</v>
      </c>
      <c r="Q67" s="56">
        <v>1</v>
      </c>
      <c r="R67" s="56">
        <v>3</v>
      </c>
      <c r="S67" s="56">
        <v>1</v>
      </c>
      <c r="T67" s="56">
        <v>5</v>
      </c>
      <c r="U67" s="56">
        <v>4</v>
      </c>
      <c r="V67" s="56">
        <v>3</v>
      </c>
      <c r="W67" s="56">
        <v>1</v>
      </c>
      <c r="X67" s="56">
        <v>0</v>
      </c>
      <c r="Y67" s="56">
        <v>0</v>
      </c>
      <c r="Z67" s="56">
        <v>1</v>
      </c>
      <c r="AA67" s="56">
        <v>5</v>
      </c>
      <c r="AB67" s="56">
        <v>1</v>
      </c>
      <c r="AC67" s="56">
        <v>5</v>
      </c>
      <c r="AD67" s="56">
        <v>1</v>
      </c>
      <c r="AE67" s="56">
        <v>3</v>
      </c>
      <c r="AF67" s="56">
        <v>1</v>
      </c>
      <c r="AG67" s="56">
        <v>5</v>
      </c>
      <c r="AH67" s="56">
        <v>4</v>
      </c>
      <c r="AI67" s="56">
        <v>3</v>
      </c>
      <c r="AJ67" s="56">
        <v>1</v>
      </c>
      <c r="AK67" s="56">
        <v>0</v>
      </c>
      <c r="AL67" s="56">
        <v>0</v>
      </c>
      <c r="AM67" s="56">
        <v>0</v>
      </c>
      <c r="AN67" s="56">
        <v>5</v>
      </c>
      <c r="AO67" s="56">
        <v>1</v>
      </c>
      <c r="AP67" s="56">
        <v>5</v>
      </c>
      <c r="AQ67" s="56">
        <v>1</v>
      </c>
      <c r="AR67" s="56">
        <v>3</v>
      </c>
      <c r="AS67" s="56">
        <v>1</v>
      </c>
      <c r="AT67" s="56">
        <v>5</v>
      </c>
      <c r="AU67" s="56">
        <v>5</v>
      </c>
      <c r="AV67" s="56">
        <v>3</v>
      </c>
      <c r="AW67" s="56">
        <v>1</v>
      </c>
      <c r="AX67" s="56">
        <v>0</v>
      </c>
      <c r="AY67" s="56">
        <v>0</v>
      </c>
      <c r="AZ67" s="56">
        <v>0</v>
      </c>
      <c r="BA67" s="56">
        <v>5</v>
      </c>
      <c r="BB67" s="56">
        <v>1</v>
      </c>
      <c r="BC67" s="56">
        <v>5</v>
      </c>
      <c r="BD67" s="56">
        <v>1</v>
      </c>
      <c r="BE67" s="56">
        <v>3</v>
      </c>
      <c r="BF67" s="56">
        <v>1</v>
      </c>
      <c r="BG67" s="56">
        <v>5</v>
      </c>
      <c r="BH67" s="56">
        <v>4</v>
      </c>
      <c r="BI67" s="56">
        <v>3</v>
      </c>
      <c r="BJ67" s="56">
        <v>1</v>
      </c>
      <c r="BK67" s="56">
        <v>0</v>
      </c>
      <c r="BL67" s="56">
        <v>0</v>
      </c>
      <c r="BM67" s="56">
        <v>0</v>
      </c>
      <c r="BN67" s="56">
        <v>1</v>
      </c>
      <c r="BO67" s="56">
        <v>1</v>
      </c>
      <c r="BP67" s="56">
        <v>2</v>
      </c>
      <c r="BQ67" s="56">
        <v>5</v>
      </c>
      <c r="BR67" s="56">
        <v>1</v>
      </c>
      <c r="BS67" s="56">
        <v>2</v>
      </c>
      <c r="BT67" s="56">
        <v>2</v>
      </c>
      <c r="BU67" s="56">
        <v>1</v>
      </c>
      <c r="BV67" s="56">
        <v>48</v>
      </c>
      <c r="BW67" s="56">
        <v>48</v>
      </c>
      <c r="BX67" s="56">
        <v>0.5</v>
      </c>
      <c r="BY67" s="56">
        <v>-201</v>
      </c>
    </row>
    <row r="68" spans="1:77" x14ac:dyDescent="0.25">
      <c r="A68" s="56">
        <v>3</v>
      </c>
      <c r="B68" s="56">
        <v>1</v>
      </c>
      <c r="C68" s="56">
        <v>3</v>
      </c>
      <c r="D68" s="56">
        <v>1</v>
      </c>
      <c r="E68" s="56">
        <v>3</v>
      </c>
      <c r="F68" s="56">
        <v>1</v>
      </c>
      <c r="G68" s="56">
        <v>4</v>
      </c>
      <c r="H68" s="56">
        <v>4</v>
      </c>
      <c r="I68" s="56">
        <v>1</v>
      </c>
      <c r="J68" s="56">
        <v>1</v>
      </c>
      <c r="K68" s="56">
        <v>0</v>
      </c>
      <c r="L68" s="56">
        <v>0</v>
      </c>
      <c r="M68" s="56">
        <v>0</v>
      </c>
      <c r="N68" s="56">
        <v>3</v>
      </c>
      <c r="O68" s="56">
        <v>1</v>
      </c>
      <c r="P68" s="56">
        <v>3</v>
      </c>
      <c r="Q68" s="56">
        <v>1</v>
      </c>
      <c r="R68" s="56">
        <v>3</v>
      </c>
      <c r="S68" s="56">
        <v>1</v>
      </c>
      <c r="T68" s="56">
        <v>4</v>
      </c>
      <c r="U68" s="56">
        <v>1</v>
      </c>
      <c r="V68" s="56">
        <v>4</v>
      </c>
      <c r="W68" s="56">
        <v>4</v>
      </c>
      <c r="X68" s="56">
        <v>0</v>
      </c>
      <c r="Y68" s="56">
        <v>0</v>
      </c>
      <c r="Z68" s="56">
        <v>0</v>
      </c>
      <c r="AA68" s="56">
        <v>3</v>
      </c>
      <c r="AB68" s="56">
        <v>1</v>
      </c>
      <c r="AC68" s="56">
        <v>1</v>
      </c>
      <c r="AD68" s="56">
        <v>1</v>
      </c>
      <c r="AE68" s="56">
        <v>3</v>
      </c>
      <c r="AF68" s="56">
        <v>1</v>
      </c>
      <c r="AG68" s="56">
        <v>4</v>
      </c>
      <c r="AH68" s="56">
        <v>5</v>
      </c>
      <c r="AI68" s="56">
        <v>3</v>
      </c>
      <c r="AJ68" s="56">
        <v>4</v>
      </c>
      <c r="AK68" s="56">
        <v>0</v>
      </c>
      <c r="AL68" s="56">
        <v>0</v>
      </c>
      <c r="AM68" s="56">
        <v>0</v>
      </c>
      <c r="AN68" s="56">
        <v>3</v>
      </c>
      <c r="AO68" s="56">
        <v>1</v>
      </c>
      <c r="AP68" s="56">
        <v>3</v>
      </c>
      <c r="AQ68" s="56">
        <v>1</v>
      </c>
      <c r="AR68" s="56">
        <v>3</v>
      </c>
      <c r="AS68" s="56">
        <v>1</v>
      </c>
      <c r="AT68" s="56">
        <v>5</v>
      </c>
      <c r="AU68" s="56">
        <v>4</v>
      </c>
      <c r="AV68" s="56">
        <v>5</v>
      </c>
      <c r="AW68" s="56">
        <v>1</v>
      </c>
      <c r="AX68" s="56">
        <v>0</v>
      </c>
      <c r="AY68" s="56">
        <v>0</v>
      </c>
      <c r="AZ68" s="56">
        <v>0</v>
      </c>
      <c r="BA68" s="56">
        <v>3</v>
      </c>
      <c r="BB68" s="56">
        <v>1</v>
      </c>
      <c r="BC68" s="56">
        <v>5</v>
      </c>
      <c r="BD68" s="56">
        <v>1</v>
      </c>
      <c r="BE68" s="56">
        <v>3</v>
      </c>
      <c r="BF68" s="56">
        <v>1</v>
      </c>
      <c r="BG68" s="56">
        <v>4</v>
      </c>
      <c r="BH68" s="56">
        <v>2</v>
      </c>
      <c r="BI68" s="56">
        <v>4</v>
      </c>
      <c r="BJ68" s="56">
        <v>1</v>
      </c>
      <c r="BK68" s="56">
        <v>0</v>
      </c>
      <c r="BL68" s="56">
        <v>0</v>
      </c>
      <c r="BM68" s="56">
        <v>0</v>
      </c>
      <c r="BN68" s="56">
        <v>1</v>
      </c>
      <c r="BO68" s="56">
        <v>1</v>
      </c>
      <c r="BP68" s="56">
        <v>1</v>
      </c>
      <c r="BQ68" s="56">
        <v>5</v>
      </c>
      <c r="BR68" s="56">
        <v>2</v>
      </c>
      <c r="BS68" s="56">
        <v>2</v>
      </c>
      <c r="BT68" s="56">
        <v>3</v>
      </c>
      <c r="BU68" s="56">
        <v>2</v>
      </c>
      <c r="BV68" s="56">
        <v>51</v>
      </c>
      <c r="BW68" s="56">
        <v>52</v>
      </c>
      <c r="BX68" s="56">
        <v>0.495145631067961</v>
      </c>
      <c r="BY68" s="56">
        <v>-201</v>
      </c>
    </row>
    <row r="69" spans="1:77" x14ac:dyDescent="0.25">
      <c r="A69" s="56">
        <v>3</v>
      </c>
      <c r="B69" s="56">
        <v>1</v>
      </c>
      <c r="C69" s="56">
        <v>2</v>
      </c>
      <c r="D69" s="56">
        <v>1</v>
      </c>
      <c r="E69" s="56">
        <v>3</v>
      </c>
      <c r="F69" s="56">
        <v>1</v>
      </c>
      <c r="G69" s="56">
        <v>5</v>
      </c>
      <c r="H69" s="56">
        <v>4</v>
      </c>
      <c r="I69" s="56">
        <v>4</v>
      </c>
      <c r="J69" s="56">
        <v>1</v>
      </c>
      <c r="K69" s="56">
        <v>0</v>
      </c>
      <c r="L69" s="56">
        <v>0</v>
      </c>
      <c r="M69" s="56">
        <v>0</v>
      </c>
      <c r="N69" s="56">
        <v>3</v>
      </c>
      <c r="O69" s="56">
        <v>1</v>
      </c>
      <c r="P69" s="56">
        <v>3</v>
      </c>
      <c r="Q69" s="56">
        <v>1</v>
      </c>
      <c r="R69" s="56">
        <v>3</v>
      </c>
      <c r="S69" s="56">
        <v>1</v>
      </c>
      <c r="T69" s="56">
        <v>4</v>
      </c>
      <c r="U69" s="56">
        <v>4</v>
      </c>
      <c r="V69" s="56">
        <v>3</v>
      </c>
      <c r="W69" s="56">
        <v>1</v>
      </c>
      <c r="X69" s="56">
        <v>0</v>
      </c>
      <c r="Y69" s="56">
        <v>0</v>
      </c>
      <c r="Z69" s="56">
        <v>0</v>
      </c>
      <c r="AA69" s="56">
        <v>3</v>
      </c>
      <c r="AB69" s="56">
        <v>1</v>
      </c>
      <c r="AC69" s="56">
        <v>5</v>
      </c>
      <c r="AD69" s="56">
        <v>1</v>
      </c>
      <c r="AE69" s="56">
        <v>3</v>
      </c>
      <c r="AF69" s="56">
        <v>1</v>
      </c>
      <c r="AG69" s="56">
        <v>5</v>
      </c>
      <c r="AH69" s="56">
        <v>4</v>
      </c>
      <c r="AI69" s="56">
        <v>1</v>
      </c>
      <c r="AJ69" s="56">
        <v>1</v>
      </c>
      <c r="AK69" s="56">
        <v>0</v>
      </c>
      <c r="AL69" s="56">
        <v>0</v>
      </c>
      <c r="AM69" s="56">
        <v>0</v>
      </c>
      <c r="AN69" s="56">
        <v>5</v>
      </c>
      <c r="AO69" s="56">
        <v>1</v>
      </c>
      <c r="AP69" s="56">
        <v>5</v>
      </c>
      <c r="AQ69" s="56">
        <v>1</v>
      </c>
      <c r="AR69" s="56">
        <v>2</v>
      </c>
      <c r="AS69" s="56">
        <v>1</v>
      </c>
      <c r="AT69" s="56">
        <v>2</v>
      </c>
      <c r="AU69" s="56">
        <v>3</v>
      </c>
      <c r="AV69" s="56">
        <v>4</v>
      </c>
      <c r="AW69" s="56">
        <v>1</v>
      </c>
      <c r="AX69" s="56">
        <v>0</v>
      </c>
      <c r="AY69" s="56">
        <v>0</v>
      </c>
      <c r="AZ69" s="56">
        <v>0</v>
      </c>
      <c r="BA69" s="56">
        <v>5</v>
      </c>
      <c r="BB69" s="56">
        <v>1</v>
      </c>
      <c r="BC69" s="56">
        <v>5</v>
      </c>
      <c r="BD69" s="56">
        <v>3</v>
      </c>
      <c r="BE69" s="56">
        <v>3</v>
      </c>
      <c r="BF69" s="56">
        <v>1</v>
      </c>
      <c r="BG69" s="56">
        <v>5</v>
      </c>
      <c r="BH69" s="56">
        <v>4</v>
      </c>
      <c r="BI69" s="56">
        <v>3</v>
      </c>
      <c r="BJ69" s="56">
        <v>1</v>
      </c>
      <c r="BK69" s="56">
        <v>0</v>
      </c>
      <c r="BL69" s="56">
        <v>0</v>
      </c>
      <c r="BM69" s="56">
        <v>1</v>
      </c>
      <c r="BN69" s="56">
        <v>1</v>
      </c>
      <c r="BO69" s="56">
        <v>4</v>
      </c>
      <c r="BP69" s="56">
        <v>2</v>
      </c>
      <c r="BQ69" s="56">
        <v>5</v>
      </c>
      <c r="BR69" s="56">
        <v>2</v>
      </c>
      <c r="BS69" s="56">
        <v>2</v>
      </c>
      <c r="BT69" s="56">
        <v>2</v>
      </c>
      <c r="BU69" s="56">
        <v>3</v>
      </c>
      <c r="BV69" s="56">
        <v>50</v>
      </c>
      <c r="BW69" s="56">
        <v>51</v>
      </c>
      <c r="BX69" s="56">
        <v>0.49504950495049499</v>
      </c>
      <c r="BY69" s="56">
        <v>-201</v>
      </c>
    </row>
    <row r="70" spans="1:77" x14ac:dyDescent="0.25">
      <c r="A70" s="56">
        <v>3</v>
      </c>
      <c r="B70" s="56">
        <v>1</v>
      </c>
      <c r="C70" s="56">
        <v>2</v>
      </c>
      <c r="D70" s="56">
        <v>1</v>
      </c>
      <c r="E70" s="56">
        <v>3</v>
      </c>
      <c r="F70" s="56">
        <v>1</v>
      </c>
      <c r="G70" s="56">
        <v>5</v>
      </c>
      <c r="H70" s="56">
        <v>4</v>
      </c>
      <c r="I70" s="56">
        <v>4</v>
      </c>
      <c r="J70" s="56">
        <v>1</v>
      </c>
      <c r="K70" s="56">
        <v>0</v>
      </c>
      <c r="L70" s="56">
        <v>0</v>
      </c>
      <c r="M70" s="56">
        <v>0</v>
      </c>
      <c r="N70" s="56">
        <v>3</v>
      </c>
      <c r="O70" s="56">
        <v>1</v>
      </c>
      <c r="P70" s="56">
        <v>3</v>
      </c>
      <c r="Q70" s="56">
        <v>1</v>
      </c>
      <c r="R70" s="56">
        <v>3</v>
      </c>
      <c r="S70" s="56">
        <v>1</v>
      </c>
      <c r="T70" s="56">
        <v>4</v>
      </c>
      <c r="U70" s="56">
        <v>4</v>
      </c>
      <c r="V70" s="56">
        <v>3</v>
      </c>
      <c r="W70" s="56">
        <v>1</v>
      </c>
      <c r="X70" s="56">
        <v>0</v>
      </c>
      <c r="Y70" s="56">
        <v>0</v>
      </c>
      <c r="Z70" s="56">
        <v>0</v>
      </c>
      <c r="AA70" s="56">
        <v>3</v>
      </c>
      <c r="AB70" s="56">
        <v>1</v>
      </c>
      <c r="AC70" s="56">
        <v>5</v>
      </c>
      <c r="AD70" s="56">
        <v>1</v>
      </c>
      <c r="AE70" s="56">
        <v>3</v>
      </c>
      <c r="AF70" s="56">
        <v>1</v>
      </c>
      <c r="AG70" s="56">
        <v>5</v>
      </c>
      <c r="AH70" s="56">
        <v>4</v>
      </c>
      <c r="AI70" s="56">
        <v>1</v>
      </c>
      <c r="AJ70" s="56">
        <v>1</v>
      </c>
      <c r="AK70" s="56">
        <v>0</v>
      </c>
      <c r="AL70" s="56">
        <v>0</v>
      </c>
      <c r="AM70" s="56">
        <v>0</v>
      </c>
      <c r="AN70" s="56">
        <v>5</v>
      </c>
      <c r="AO70" s="56">
        <v>1</v>
      </c>
      <c r="AP70" s="56">
        <v>5</v>
      </c>
      <c r="AQ70" s="56">
        <v>1</v>
      </c>
      <c r="AR70" s="56">
        <v>2</v>
      </c>
      <c r="AS70" s="56">
        <v>1</v>
      </c>
      <c r="AT70" s="56">
        <v>2</v>
      </c>
      <c r="AU70" s="56">
        <v>3</v>
      </c>
      <c r="AV70" s="56">
        <v>4</v>
      </c>
      <c r="AW70" s="56">
        <v>1</v>
      </c>
      <c r="AX70" s="56">
        <v>0</v>
      </c>
      <c r="AY70" s="56">
        <v>0</v>
      </c>
      <c r="AZ70" s="56">
        <v>0</v>
      </c>
      <c r="BA70" s="56">
        <v>5</v>
      </c>
      <c r="BB70" s="56">
        <v>1</v>
      </c>
      <c r="BC70" s="56">
        <v>5</v>
      </c>
      <c r="BD70" s="56">
        <v>3</v>
      </c>
      <c r="BE70" s="56">
        <v>3</v>
      </c>
      <c r="BF70" s="56">
        <v>1</v>
      </c>
      <c r="BG70" s="56">
        <v>5</v>
      </c>
      <c r="BH70" s="56">
        <v>4</v>
      </c>
      <c r="BI70" s="56">
        <v>3</v>
      </c>
      <c r="BJ70" s="56">
        <v>1</v>
      </c>
      <c r="BK70" s="56">
        <v>0</v>
      </c>
      <c r="BL70" s="56">
        <v>0</v>
      </c>
      <c r="BM70" s="56">
        <v>1</v>
      </c>
      <c r="BN70" s="56">
        <v>1</v>
      </c>
      <c r="BO70" s="56">
        <v>4</v>
      </c>
      <c r="BP70" s="56">
        <v>2</v>
      </c>
      <c r="BQ70" s="56">
        <v>5</v>
      </c>
      <c r="BR70" s="56">
        <v>2</v>
      </c>
      <c r="BS70" s="56">
        <v>2</v>
      </c>
      <c r="BT70" s="56">
        <v>2</v>
      </c>
      <c r="BU70" s="56">
        <v>3</v>
      </c>
      <c r="BV70" s="56">
        <v>50</v>
      </c>
      <c r="BW70" s="56">
        <v>52</v>
      </c>
      <c r="BX70" s="56">
        <v>0.49019607843137197</v>
      </c>
      <c r="BY70" s="56">
        <v>-201</v>
      </c>
    </row>
    <row r="71" spans="1:77" x14ac:dyDescent="0.25">
      <c r="A71" s="56">
        <v>4</v>
      </c>
      <c r="B71" s="56">
        <v>1</v>
      </c>
      <c r="C71" s="56">
        <v>1</v>
      </c>
      <c r="D71" s="56">
        <v>1</v>
      </c>
      <c r="E71" s="56">
        <v>3</v>
      </c>
      <c r="F71" s="56">
        <v>1</v>
      </c>
      <c r="G71" s="56">
        <v>4</v>
      </c>
      <c r="H71" s="56">
        <v>4</v>
      </c>
      <c r="I71" s="56">
        <v>3</v>
      </c>
      <c r="J71" s="56">
        <v>1</v>
      </c>
      <c r="K71" s="56">
        <v>0</v>
      </c>
      <c r="L71" s="56">
        <v>0</v>
      </c>
      <c r="M71" s="56">
        <v>0</v>
      </c>
      <c r="N71" s="56">
        <v>3</v>
      </c>
      <c r="O71" s="56">
        <v>1</v>
      </c>
      <c r="P71" s="56">
        <v>3</v>
      </c>
      <c r="Q71" s="56">
        <v>1</v>
      </c>
      <c r="R71" s="56">
        <v>3</v>
      </c>
      <c r="S71" s="56">
        <v>1</v>
      </c>
      <c r="T71" s="56">
        <v>4</v>
      </c>
      <c r="U71" s="56">
        <v>4</v>
      </c>
      <c r="V71" s="56">
        <v>3</v>
      </c>
      <c r="W71" s="56">
        <v>1</v>
      </c>
      <c r="X71" s="56">
        <v>0</v>
      </c>
      <c r="Y71" s="56">
        <v>0</v>
      </c>
      <c r="Z71" s="56">
        <v>0</v>
      </c>
      <c r="AA71" s="56">
        <v>2</v>
      </c>
      <c r="AB71" s="56">
        <v>1</v>
      </c>
      <c r="AC71" s="56">
        <v>5</v>
      </c>
      <c r="AD71" s="56">
        <v>1</v>
      </c>
      <c r="AE71" s="56">
        <v>3</v>
      </c>
      <c r="AF71" s="56">
        <v>1</v>
      </c>
      <c r="AG71" s="56">
        <v>5</v>
      </c>
      <c r="AH71" s="56">
        <v>4</v>
      </c>
      <c r="AI71" s="56">
        <v>3</v>
      </c>
      <c r="AJ71" s="56">
        <v>1</v>
      </c>
      <c r="AK71" s="56">
        <v>0</v>
      </c>
      <c r="AL71" s="56">
        <v>0</v>
      </c>
      <c r="AM71" s="56">
        <v>0</v>
      </c>
      <c r="AN71" s="56">
        <v>3</v>
      </c>
      <c r="AO71" s="56">
        <v>1</v>
      </c>
      <c r="AP71" s="56">
        <v>3</v>
      </c>
      <c r="AQ71" s="56">
        <v>1</v>
      </c>
      <c r="AR71" s="56">
        <v>3</v>
      </c>
      <c r="AS71" s="56">
        <v>1</v>
      </c>
      <c r="AT71" s="56">
        <v>5</v>
      </c>
      <c r="AU71" s="56">
        <v>4</v>
      </c>
      <c r="AV71" s="56">
        <v>4</v>
      </c>
      <c r="AW71" s="56">
        <v>1</v>
      </c>
      <c r="AX71" s="56">
        <v>0</v>
      </c>
      <c r="AY71" s="56">
        <v>0</v>
      </c>
      <c r="AZ71" s="56">
        <v>0</v>
      </c>
      <c r="BA71" s="56">
        <v>3</v>
      </c>
      <c r="BB71" s="56">
        <v>1</v>
      </c>
      <c r="BC71" s="56">
        <v>5</v>
      </c>
      <c r="BD71" s="56">
        <v>1</v>
      </c>
      <c r="BE71" s="56">
        <v>3</v>
      </c>
      <c r="BF71" s="56">
        <v>1</v>
      </c>
      <c r="BG71" s="56">
        <v>5</v>
      </c>
      <c r="BH71" s="56">
        <v>4</v>
      </c>
      <c r="BI71" s="56">
        <v>4</v>
      </c>
      <c r="BJ71" s="56">
        <v>1</v>
      </c>
      <c r="BK71" s="56">
        <v>0</v>
      </c>
      <c r="BL71" s="56">
        <v>0</v>
      </c>
      <c r="BM71" s="56">
        <v>0</v>
      </c>
      <c r="BN71" s="56">
        <v>1</v>
      </c>
      <c r="BO71" s="56">
        <v>1</v>
      </c>
      <c r="BP71" s="56">
        <v>3</v>
      </c>
      <c r="BQ71" s="56">
        <v>5</v>
      </c>
      <c r="BR71" s="56">
        <v>2</v>
      </c>
      <c r="BS71" s="56">
        <v>2</v>
      </c>
      <c r="BT71" s="56">
        <v>3</v>
      </c>
      <c r="BU71" s="56">
        <v>2</v>
      </c>
      <c r="BV71" s="56">
        <v>49</v>
      </c>
      <c r="BW71" s="56">
        <v>51</v>
      </c>
      <c r="BX71" s="56">
        <v>0.49</v>
      </c>
      <c r="BY71" s="56">
        <v>-201</v>
      </c>
    </row>
    <row r="72" spans="1:77" x14ac:dyDescent="0.25">
      <c r="A72" s="56">
        <v>5</v>
      </c>
      <c r="B72" s="56">
        <v>1</v>
      </c>
      <c r="C72" s="56">
        <v>5</v>
      </c>
      <c r="D72" s="56">
        <v>1</v>
      </c>
      <c r="E72" s="56">
        <v>3</v>
      </c>
      <c r="F72" s="56">
        <v>1</v>
      </c>
      <c r="G72" s="56">
        <v>5</v>
      </c>
      <c r="H72" s="56">
        <v>4</v>
      </c>
      <c r="I72" s="56">
        <v>3</v>
      </c>
      <c r="J72" s="56">
        <v>1</v>
      </c>
      <c r="K72" s="56">
        <v>0</v>
      </c>
      <c r="L72" s="56">
        <v>0</v>
      </c>
      <c r="M72" s="56">
        <v>0</v>
      </c>
      <c r="N72" s="56">
        <v>5</v>
      </c>
      <c r="O72" s="56">
        <v>1</v>
      </c>
      <c r="P72" s="56">
        <v>3</v>
      </c>
      <c r="Q72" s="56">
        <v>1</v>
      </c>
      <c r="R72" s="56">
        <v>3</v>
      </c>
      <c r="S72" s="56">
        <v>1</v>
      </c>
      <c r="T72" s="56">
        <v>4</v>
      </c>
      <c r="U72" s="56">
        <v>4</v>
      </c>
      <c r="V72" s="56">
        <v>3</v>
      </c>
      <c r="W72" s="56">
        <v>1</v>
      </c>
      <c r="X72" s="56">
        <v>0</v>
      </c>
      <c r="Y72" s="56">
        <v>0</v>
      </c>
      <c r="Z72" s="56">
        <v>0</v>
      </c>
      <c r="AA72" s="56">
        <v>5</v>
      </c>
      <c r="AB72" s="56">
        <v>1</v>
      </c>
      <c r="AC72" s="56">
        <v>5</v>
      </c>
      <c r="AD72" s="56">
        <v>1</v>
      </c>
      <c r="AE72" s="56">
        <v>3</v>
      </c>
      <c r="AF72" s="56">
        <v>1</v>
      </c>
      <c r="AG72" s="56">
        <v>5</v>
      </c>
      <c r="AH72" s="56">
        <v>4</v>
      </c>
      <c r="AI72" s="56">
        <v>3</v>
      </c>
      <c r="AJ72" s="56">
        <v>1</v>
      </c>
      <c r="AK72" s="56">
        <v>0</v>
      </c>
      <c r="AL72" s="56">
        <v>0</v>
      </c>
      <c r="AM72" s="56">
        <v>0</v>
      </c>
      <c r="AN72" s="56">
        <v>5</v>
      </c>
      <c r="AO72" s="56">
        <v>1</v>
      </c>
      <c r="AP72" s="56">
        <v>5</v>
      </c>
      <c r="AQ72" s="56">
        <v>1</v>
      </c>
      <c r="AR72" s="56">
        <v>3</v>
      </c>
      <c r="AS72" s="56">
        <v>1</v>
      </c>
      <c r="AT72" s="56">
        <v>4</v>
      </c>
      <c r="AU72" s="56">
        <v>4</v>
      </c>
      <c r="AV72" s="56">
        <v>4</v>
      </c>
      <c r="AW72" s="56">
        <v>1</v>
      </c>
      <c r="AX72" s="56">
        <v>0</v>
      </c>
      <c r="AY72" s="56">
        <v>0</v>
      </c>
      <c r="AZ72" s="56">
        <v>0</v>
      </c>
      <c r="BA72" s="56">
        <v>5</v>
      </c>
      <c r="BB72" s="56">
        <v>1</v>
      </c>
      <c r="BC72" s="56">
        <v>3</v>
      </c>
      <c r="BD72" s="56">
        <v>1</v>
      </c>
      <c r="BE72" s="56">
        <v>3</v>
      </c>
      <c r="BF72" s="56">
        <v>1</v>
      </c>
      <c r="BG72" s="56">
        <v>5</v>
      </c>
      <c r="BH72" s="56">
        <v>4</v>
      </c>
      <c r="BI72" s="56">
        <v>3</v>
      </c>
      <c r="BJ72" s="56">
        <v>1</v>
      </c>
      <c r="BK72" s="56">
        <v>0</v>
      </c>
      <c r="BL72" s="56">
        <v>0</v>
      </c>
      <c r="BM72" s="56">
        <v>0</v>
      </c>
      <c r="BN72" s="56">
        <v>1</v>
      </c>
      <c r="BO72" s="56">
        <v>1</v>
      </c>
      <c r="BP72" s="56">
        <v>2</v>
      </c>
      <c r="BQ72" s="56">
        <v>5</v>
      </c>
      <c r="BR72" s="56">
        <v>2</v>
      </c>
      <c r="BS72" s="56">
        <v>2</v>
      </c>
      <c r="BT72" s="56">
        <v>3</v>
      </c>
      <c r="BU72" s="56">
        <v>1</v>
      </c>
      <c r="BV72" s="56">
        <v>54</v>
      </c>
      <c r="BW72" s="56">
        <v>57</v>
      </c>
      <c r="BX72" s="56">
        <v>0.48648648648648601</v>
      </c>
      <c r="BY72" s="56">
        <v>-201</v>
      </c>
    </row>
    <row r="73" spans="1:77" x14ac:dyDescent="0.25">
      <c r="A73" s="56">
        <v>5</v>
      </c>
      <c r="B73" s="56">
        <v>1</v>
      </c>
      <c r="C73" s="56">
        <v>3</v>
      </c>
      <c r="D73" s="56">
        <v>1</v>
      </c>
      <c r="E73" s="56">
        <v>3</v>
      </c>
      <c r="F73" s="56">
        <v>1</v>
      </c>
      <c r="G73" s="56">
        <v>5</v>
      </c>
      <c r="H73" s="56">
        <v>4</v>
      </c>
      <c r="I73" s="56">
        <v>3</v>
      </c>
      <c r="J73" s="56">
        <v>1</v>
      </c>
      <c r="K73" s="56">
        <v>0</v>
      </c>
      <c r="L73" s="56">
        <v>0</v>
      </c>
      <c r="M73" s="56">
        <v>0</v>
      </c>
      <c r="N73" s="56">
        <v>3</v>
      </c>
      <c r="O73" s="56">
        <v>1</v>
      </c>
      <c r="P73" s="56">
        <v>5</v>
      </c>
      <c r="Q73" s="56">
        <v>1</v>
      </c>
      <c r="R73" s="56">
        <v>3</v>
      </c>
      <c r="S73" s="56">
        <v>1</v>
      </c>
      <c r="T73" s="56">
        <v>5</v>
      </c>
      <c r="U73" s="56">
        <v>4</v>
      </c>
      <c r="V73" s="56">
        <v>3</v>
      </c>
      <c r="W73" s="56">
        <v>1</v>
      </c>
      <c r="X73" s="56">
        <v>0</v>
      </c>
      <c r="Y73" s="56">
        <v>0</v>
      </c>
      <c r="Z73" s="56">
        <v>0</v>
      </c>
      <c r="AA73" s="56">
        <v>5</v>
      </c>
      <c r="AB73" s="56">
        <v>1</v>
      </c>
      <c r="AC73" s="56">
        <v>5</v>
      </c>
      <c r="AD73" s="56">
        <v>1</v>
      </c>
      <c r="AE73" s="56">
        <v>3</v>
      </c>
      <c r="AF73" s="56">
        <v>1</v>
      </c>
      <c r="AG73" s="56">
        <v>5</v>
      </c>
      <c r="AH73" s="56">
        <v>4</v>
      </c>
      <c r="AI73" s="56">
        <v>3</v>
      </c>
      <c r="AJ73" s="56">
        <v>1</v>
      </c>
      <c r="AK73" s="56">
        <v>0</v>
      </c>
      <c r="AL73" s="56">
        <v>1</v>
      </c>
      <c r="AM73" s="56">
        <v>0</v>
      </c>
      <c r="AN73" s="56">
        <v>5</v>
      </c>
      <c r="AO73" s="56">
        <v>1</v>
      </c>
      <c r="AP73" s="56">
        <v>2</v>
      </c>
      <c r="AQ73" s="56">
        <v>1</v>
      </c>
      <c r="AR73" s="56">
        <v>3</v>
      </c>
      <c r="AS73" s="56">
        <v>1</v>
      </c>
      <c r="AT73" s="56">
        <v>5</v>
      </c>
      <c r="AU73" s="56">
        <v>4</v>
      </c>
      <c r="AV73" s="56">
        <v>4</v>
      </c>
      <c r="AW73" s="56">
        <v>1</v>
      </c>
      <c r="AX73" s="56">
        <v>0</v>
      </c>
      <c r="AY73" s="56">
        <v>0</v>
      </c>
      <c r="AZ73" s="56">
        <v>0</v>
      </c>
      <c r="BA73" s="56">
        <v>3</v>
      </c>
      <c r="BB73" s="56">
        <v>1</v>
      </c>
      <c r="BC73" s="56">
        <v>5</v>
      </c>
      <c r="BD73" s="56">
        <v>1</v>
      </c>
      <c r="BE73" s="56">
        <v>3</v>
      </c>
      <c r="BF73" s="56">
        <v>3</v>
      </c>
      <c r="BG73" s="56">
        <v>5</v>
      </c>
      <c r="BH73" s="56">
        <v>4</v>
      </c>
      <c r="BI73" s="56">
        <v>4</v>
      </c>
      <c r="BJ73" s="56">
        <v>1</v>
      </c>
      <c r="BK73" s="56">
        <v>0</v>
      </c>
      <c r="BL73" s="56">
        <v>0</v>
      </c>
      <c r="BM73" s="56">
        <v>0</v>
      </c>
      <c r="BN73" s="56">
        <v>5</v>
      </c>
      <c r="BO73" s="56">
        <v>1</v>
      </c>
      <c r="BP73" s="56">
        <v>2</v>
      </c>
      <c r="BQ73" s="56">
        <v>5</v>
      </c>
      <c r="BR73" s="56">
        <v>2</v>
      </c>
      <c r="BS73" s="56">
        <v>2</v>
      </c>
      <c r="BT73" s="56">
        <v>3</v>
      </c>
      <c r="BU73" s="56">
        <v>2</v>
      </c>
      <c r="BV73" s="56">
        <v>52</v>
      </c>
      <c r="BW73" s="56">
        <v>55</v>
      </c>
      <c r="BX73" s="56">
        <v>0.48598130841121401</v>
      </c>
      <c r="BY73" s="56">
        <v>-201</v>
      </c>
    </row>
    <row r="74" spans="1:77" x14ac:dyDescent="0.25">
      <c r="A74" s="56">
        <v>5</v>
      </c>
      <c r="B74" s="56">
        <v>1</v>
      </c>
      <c r="C74" s="56">
        <v>3</v>
      </c>
      <c r="D74" s="56">
        <v>1</v>
      </c>
      <c r="E74" s="56">
        <v>3</v>
      </c>
      <c r="F74" s="56">
        <v>1</v>
      </c>
      <c r="G74" s="56">
        <v>4</v>
      </c>
      <c r="H74" s="56">
        <v>4</v>
      </c>
      <c r="I74" s="56">
        <v>4</v>
      </c>
      <c r="J74" s="56">
        <v>1</v>
      </c>
      <c r="K74" s="56">
        <v>0</v>
      </c>
      <c r="L74" s="56">
        <v>0</v>
      </c>
      <c r="M74" s="56">
        <v>0</v>
      </c>
      <c r="N74" s="56">
        <v>5</v>
      </c>
      <c r="O74" s="56">
        <v>1</v>
      </c>
      <c r="P74" s="56">
        <v>5</v>
      </c>
      <c r="Q74" s="56">
        <v>1</v>
      </c>
      <c r="R74" s="56">
        <v>3</v>
      </c>
      <c r="S74" s="56">
        <v>1</v>
      </c>
      <c r="T74" s="56">
        <v>5</v>
      </c>
      <c r="U74" s="56">
        <v>4</v>
      </c>
      <c r="V74" s="56">
        <v>3</v>
      </c>
      <c r="W74" s="56">
        <v>1</v>
      </c>
      <c r="X74" s="56">
        <v>0</v>
      </c>
      <c r="Y74" s="56">
        <v>0</v>
      </c>
      <c r="Z74" s="56">
        <v>0</v>
      </c>
      <c r="AA74" s="56">
        <v>3</v>
      </c>
      <c r="AB74" s="56">
        <v>1</v>
      </c>
      <c r="AC74" s="56">
        <v>3</v>
      </c>
      <c r="AD74" s="56">
        <v>1</v>
      </c>
      <c r="AE74" s="56">
        <v>3</v>
      </c>
      <c r="AF74" s="56">
        <v>1</v>
      </c>
      <c r="AG74" s="56">
        <v>5</v>
      </c>
      <c r="AH74" s="56">
        <v>4</v>
      </c>
      <c r="AI74" s="56">
        <v>4</v>
      </c>
      <c r="AJ74" s="56">
        <v>1</v>
      </c>
      <c r="AK74" s="56">
        <v>0</v>
      </c>
      <c r="AL74" s="56">
        <v>0</v>
      </c>
      <c r="AM74" s="56">
        <v>0</v>
      </c>
      <c r="AN74" s="56">
        <v>3</v>
      </c>
      <c r="AO74" s="56">
        <v>1</v>
      </c>
      <c r="AP74" s="56">
        <v>5</v>
      </c>
      <c r="AQ74" s="56">
        <v>1</v>
      </c>
      <c r="AR74" s="56">
        <v>3</v>
      </c>
      <c r="AS74" s="56">
        <v>1</v>
      </c>
      <c r="AT74" s="56">
        <v>5</v>
      </c>
      <c r="AU74" s="56">
        <v>4</v>
      </c>
      <c r="AV74" s="56">
        <v>3</v>
      </c>
      <c r="AW74" s="56">
        <v>1</v>
      </c>
      <c r="AX74" s="56">
        <v>0</v>
      </c>
      <c r="AY74" s="56">
        <v>0</v>
      </c>
      <c r="AZ74" s="56">
        <v>0</v>
      </c>
      <c r="BA74" s="56">
        <v>5</v>
      </c>
      <c r="BB74" s="56">
        <v>1</v>
      </c>
      <c r="BC74" s="56">
        <v>5</v>
      </c>
      <c r="BD74" s="56">
        <v>5</v>
      </c>
      <c r="BE74" s="56">
        <v>3</v>
      </c>
      <c r="BF74" s="56">
        <v>2</v>
      </c>
      <c r="BG74" s="56">
        <v>5</v>
      </c>
      <c r="BH74" s="56">
        <v>4</v>
      </c>
      <c r="BI74" s="56">
        <v>3</v>
      </c>
      <c r="BJ74" s="56">
        <v>1</v>
      </c>
      <c r="BK74" s="56">
        <v>0</v>
      </c>
      <c r="BL74" s="56">
        <v>0</v>
      </c>
      <c r="BM74" s="56">
        <v>0</v>
      </c>
      <c r="BN74" s="56">
        <v>1</v>
      </c>
      <c r="BO74" s="56">
        <v>1</v>
      </c>
      <c r="BP74" s="56">
        <v>2</v>
      </c>
      <c r="BQ74" s="56">
        <v>5</v>
      </c>
      <c r="BR74" s="56">
        <v>2</v>
      </c>
      <c r="BS74" s="56">
        <v>2</v>
      </c>
      <c r="BT74" s="56">
        <v>2</v>
      </c>
      <c r="BU74" s="56">
        <v>2</v>
      </c>
      <c r="BV74" s="56">
        <v>52</v>
      </c>
      <c r="BW74" s="56">
        <v>55</v>
      </c>
      <c r="BX74" s="56">
        <v>0.48598130841121401</v>
      </c>
      <c r="BY74" s="56">
        <v>-201</v>
      </c>
    </row>
    <row r="75" spans="1:77" x14ac:dyDescent="0.25">
      <c r="A75" s="56">
        <v>3</v>
      </c>
      <c r="B75" s="56">
        <v>1</v>
      </c>
      <c r="C75" s="56">
        <v>3</v>
      </c>
      <c r="D75" s="56">
        <v>1</v>
      </c>
      <c r="E75" s="56">
        <v>3</v>
      </c>
      <c r="F75" s="56">
        <v>1</v>
      </c>
      <c r="G75" s="56">
        <v>4</v>
      </c>
      <c r="H75" s="56">
        <v>4</v>
      </c>
      <c r="I75" s="56">
        <v>4</v>
      </c>
      <c r="J75" s="56">
        <v>1</v>
      </c>
      <c r="K75" s="56">
        <v>0</v>
      </c>
      <c r="L75" s="56">
        <v>0</v>
      </c>
      <c r="M75" s="56">
        <v>0</v>
      </c>
      <c r="N75" s="56">
        <v>3</v>
      </c>
      <c r="O75" s="56">
        <v>1</v>
      </c>
      <c r="P75" s="56">
        <v>5</v>
      </c>
      <c r="Q75" s="56">
        <v>1</v>
      </c>
      <c r="R75" s="56">
        <v>3</v>
      </c>
      <c r="S75" s="56">
        <v>1</v>
      </c>
      <c r="T75" s="56">
        <v>5</v>
      </c>
      <c r="U75" s="56">
        <v>4</v>
      </c>
      <c r="V75" s="56">
        <v>4</v>
      </c>
      <c r="W75" s="56">
        <v>1</v>
      </c>
      <c r="X75" s="56">
        <v>0</v>
      </c>
      <c r="Y75" s="56">
        <v>0</v>
      </c>
      <c r="Z75" s="56">
        <v>0</v>
      </c>
      <c r="AA75" s="56">
        <v>3</v>
      </c>
      <c r="AB75" s="56">
        <v>1</v>
      </c>
      <c r="AC75" s="56">
        <v>3</v>
      </c>
      <c r="AD75" s="56">
        <v>1</v>
      </c>
      <c r="AE75" s="56">
        <v>3</v>
      </c>
      <c r="AF75" s="56">
        <v>1</v>
      </c>
      <c r="AG75" s="56">
        <v>5</v>
      </c>
      <c r="AH75" s="56">
        <v>4</v>
      </c>
      <c r="AI75" s="56">
        <v>4</v>
      </c>
      <c r="AJ75" s="56">
        <v>1</v>
      </c>
      <c r="AK75" s="56">
        <v>0</v>
      </c>
      <c r="AL75" s="56">
        <v>0</v>
      </c>
      <c r="AM75" s="56">
        <v>0</v>
      </c>
      <c r="AN75" s="56">
        <v>3</v>
      </c>
      <c r="AO75" s="56">
        <v>5</v>
      </c>
      <c r="AP75" s="56">
        <v>3</v>
      </c>
      <c r="AQ75" s="56">
        <v>1</v>
      </c>
      <c r="AR75" s="56">
        <v>3</v>
      </c>
      <c r="AS75" s="56">
        <v>1</v>
      </c>
      <c r="AT75" s="56">
        <v>4</v>
      </c>
      <c r="AU75" s="56">
        <v>4</v>
      </c>
      <c r="AV75" s="56">
        <v>4</v>
      </c>
      <c r="AW75" s="56">
        <v>1</v>
      </c>
      <c r="AX75" s="56">
        <v>0</v>
      </c>
      <c r="AY75" s="56">
        <v>0</v>
      </c>
      <c r="AZ75" s="56">
        <v>0</v>
      </c>
      <c r="BA75" s="56">
        <v>5</v>
      </c>
      <c r="BB75" s="56">
        <v>1</v>
      </c>
      <c r="BC75" s="56">
        <v>3</v>
      </c>
      <c r="BD75" s="56">
        <v>1</v>
      </c>
      <c r="BE75" s="56">
        <v>3</v>
      </c>
      <c r="BF75" s="56">
        <v>1</v>
      </c>
      <c r="BG75" s="56">
        <v>4</v>
      </c>
      <c r="BH75" s="56">
        <v>4</v>
      </c>
      <c r="BI75" s="56">
        <v>4</v>
      </c>
      <c r="BJ75" s="56">
        <v>1</v>
      </c>
      <c r="BK75" s="56">
        <v>0</v>
      </c>
      <c r="BL75" s="56">
        <v>0</v>
      </c>
      <c r="BM75" s="56">
        <v>0</v>
      </c>
      <c r="BN75" s="56">
        <v>1</v>
      </c>
      <c r="BO75" s="56">
        <v>1</v>
      </c>
      <c r="BP75" s="56">
        <v>2</v>
      </c>
      <c r="BQ75" s="56">
        <v>5</v>
      </c>
      <c r="BR75" s="56">
        <v>2</v>
      </c>
      <c r="BS75" s="56">
        <v>2</v>
      </c>
      <c r="BT75" s="56">
        <v>3</v>
      </c>
      <c r="BU75" s="56">
        <v>2</v>
      </c>
      <c r="BV75" s="56">
        <v>51</v>
      </c>
      <c r="BW75" s="56">
        <v>54</v>
      </c>
      <c r="BX75" s="56">
        <v>0.48571428571428499</v>
      </c>
      <c r="BY75" s="56">
        <v>-201</v>
      </c>
    </row>
    <row r="76" spans="1:77" x14ac:dyDescent="0.25">
      <c r="A76" s="56">
        <v>3</v>
      </c>
      <c r="B76" s="56">
        <v>1</v>
      </c>
      <c r="C76" s="56">
        <v>3</v>
      </c>
      <c r="D76" s="56">
        <v>1</v>
      </c>
      <c r="E76" s="56">
        <v>3</v>
      </c>
      <c r="F76" s="56">
        <v>1</v>
      </c>
      <c r="G76" s="56">
        <v>5</v>
      </c>
      <c r="H76" s="56">
        <v>4</v>
      </c>
      <c r="I76" s="56">
        <v>4</v>
      </c>
      <c r="J76" s="56">
        <v>1</v>
      </c>
      <c r="K76" s="56">
        <v>0</v>
      </c>
      <c r="L76" s="56">
        <v>0</v>
      </c>
      <c r="M76" s="56">
        <v>0</v>
      </c>
      <c r="N76" s="56">
        <v>3</v>
      </c>
      <c r="O76" s="56">
        <v>1</v>
      </c>
      <c r="P76" s="56">
        <v>5</v>
      </c>
      <c r="Q76" s="56">
        <v>1</v>
      </c>
      <c r="R76" s="56">
        <v>3</v>
      </c>
      <c r="S76" s="56">
        <v>1</v>
      </c>
      <c r="T76" s="56">
        <v>5</v>
      </c>
      <c r="U76" s="56">
        <v>4</v>
      </c>
      <c r="V76" s="56">
        <v>4</v>
      </c>
      <c r="W76" s="56">
        <v>1</v>
      </c>
      <c r="X76" s="56">
        <v>0</v>
      </c>
      <c r="Y76" s="56">
        <v>0</v>
      </c>
      <c r="Z76" s="56">
        <v>0</v>
      </c>
      <c r="AA76" s="56">
        <v>3</v>
      </c>
      <c r="AB76" s="56">
        <v>1</v>
      </c>
      <c r="AC76" s="56">
        <v>5</v>
      </c>
      <c r="AD76" s="56">
        <v>1</v>
      </c>
      <c r="AE76" s="56">
        <v>5</v>
      </c>
      <c r="AF76" s="56">
        <v>1</v>
      </c>
      <c r="AG76" s="56">
        <v>1</v>
      </c>
      <c r="AH76" s="56">
        <v>4</v>
      </c>
      <c r="AI76" s="56">
        <v>4</v>
      </c>
      <c r="AJ76" s="56">
        <v>1</v>
      </c>
      <c r="AK76" s="56">
        <v>0</v>
      </c>
      <c r="AL76" s="56">
        <v>0</v>
      </c>
      <c r="AM76" s="56">
        <v>0</v>
      </c>
      <c r="AN76" s="56">
        <v>1</v>
      </c>
      <c r="AO76" s="56">
        <v>1</v>
      </c>
      <c r="AP76" s="56">
        <v>5</v>
      </c>
      <c r="AQ76" s="56">
        <v>1</v>
      </c>
      <c r="AR76" s="56">
        <v>3</v>
      </c>
      <c r="AS76" s="56">
        <v>1</v>
      </c>
      <c r="AT76" s="56">
        <v>4</v>
      </c>
      <c r="AU76" s="56">
        <v>4</v>
      </c>
      <c r="AV76" s="56">
        <v>3</v>
      </c>
      <c r="AW76" s="56">
        <v>1</v>
      </c>
      <c r="AX76" s="56">
        <v>0</v>
      </c>
      <c r="AY76" s="56">
        <v>0</v>
      </c>
      <c r="AZ76" s="56">
        <v>0</v>
      </c>
      <c r="BA76" s="56">
        <v>5</v>
      </c>
      <c r="BB76" s="56">
        <v>1</v>
      </c>
      <c r="BC76" s="56">
        <v>5</v>
      </c>
      <c r="BD76" s="56">
        <v>1</v>
      </c>
      <c r="BE76" s="56">
        <v>3</v>
      </c>
      <c r="BF76" s="56">
        <v>1</v>
      </c>
      <c r="BG76" s="56">
        <v>5</v>
      </c>
      <c r="BH76" s="56">
        <v>4</v>
      </c>
      <c r="BI76" s="56">
        <v>3</v>
      </c>
      <c r="BJ76" s="56">
        <v>1</v>
      </c>
      <c r="BK76" s="56">
        <v>0</v>
      </c>
      <c r="BL76" s="56">
        <v>1</v>
      </c>
      <c r="BM76" s="56">
        <v>0</v>
      </c>
      <c r="BN76" s="56">
        <v>1</v>
      </c>
      <c r="BO76" s="56">
        <v>1</v>
      </c>
      <c r="BP76" s="56">
        <v>2</v>
      </c>
      <c r="BQ76" s="56">
        <v>5</v>
      </c>
      <c r="BR76" s="56">
        <v>2</v>
      </c>
      <c r="BS76" s="56">
        <v>1</v>
      </c>
      <c r="BT76" s="56">
        <v>3</v>
      </c>
      <c r="BU76" s="56">
        <v>2</v>
      </c>
      <c r="BV76" s="56">
        <v>65</v>
      </c>
      <c r="BW76" s="56">
        <v>69</v>
      </c>
      <c r="BX76" s="56">
        <v>0.48507462686567099</v>
      </c>
      <c r="BY76" s="56">
        <v>-201</v>
      </c>
    </row>
    <row r="77" spans="1:77" x14ac:dyDescent="0.25">
      <c r="A77" s="56">
        <v>5</v>
      </c>
      <c r="B77" s="56">
        <v>1</v>
      </c>
      <c r="C77" s="56">
        <v>3</v>
      </c>
      <c r="D77" s="56">
        <v>1</v>
      </c>
      <c r="E77" s="56">
        <v>3</v>
      </c>
      <c r="F77" s="56">
        <v>1</v>
      </c>
      <c r="G77" s="56">
        <v>5</v>
      </c>
      <c r="H77" s="56">
        <v>4</v>
      </c>
      <c r="I77" s="56">
        <v>3</v>
      </c>
      <c r="J77" s="56">
        <v>5</v>
      </c>
      <c r="K77" s="56">
        <v>0</v>
      </c>
      <c r="L77" s="56">
        <v>0</v>
      </c>
      <c r="M77" s="56">
        <v>0</v>
      </c>
      <c r="N77" s="56">
        <v>5</v>
      </c>
      <c r="O77" s="56">
        <v>1</v>
      </c>
      <c r="P77" s="56">
        <v>5</v>
      </c>
      <c r="Q77" s="56">
        <v>1</v>
      </c>
      <c r="R77" s="56">
        <v>3</v>
      </c>
      <c r="S77" s="56">
        <v>1</v>
      </c>
      <c r="T77" s="56">
        <v>5</v>
      </c>
      <c r="U77" s="56">
        <v>4</v>
      </c>
      <c r="V77" s="56">
        <v>3</v>
      </c>
      <c r="W77" s="56">
        <v>1</v>
      </c>
      <c r="X77" s="56">
        <v>0</v>
      </c>
      <c r="Y77" s="56">
        <v>0</v>
      </c>
      <c r="Z77" s="56">
        <v>0</v>
      </c>
      <c r="AA77" s="56">
        <v>5</v>
      </c>
      <c r="AB77" s="56">
        <v>1</v>
      </c>
      <c r="AC77" s="56">
        <v>5</v>
      </c>
      <c r="AD77" s="56">
        <v>1</v>
      </c>
      <c r="AE77" s="56">
        <v>3</v>
      </c>
      <c r="AF77" s="56">
        <v>1</v>
      </c>
      <c r="AG77" s="56">
        <v>5</v>
      </c>
      <c r="AH77" s="56">
        <v>4</v>
      </c>
      <c r="AI77" s="56">
        <v>3</v>
      </c>
      <c r="AJ77" s="56">
        <v>1</v>
      </c>
      <c r="AK77" s="56">
        <v>0</v>
      </c>
      <c r="AL77" s="56">
        <v>0</v>
      </c>
      <c r="AM77" s="56">
        <v>0</v>
      </c>
      <c r="AN77" s="56">
        <v>5</v>
      </c>
      <c r="AO77" s="56">
        <v>1</v>
      </c>
      <c r="AP77" s="56">
        <v>1</v>
      </c>
      <c r="AQ77" s="56">
        <v>1</v>
      </c>
      <c r="AR77" s="56">
        <v>3</v>
      </c>
      <c r="AS77" s="56">
        <v>1</v>
      </c>
      <c r="AT77" s="56">
        <v>5</v>
      </c>
      <c r="AU77" s="56">
        <v>4</v>
      </c>
      <c r="AV77" s="56">
        <v>3</v>
      </c>
      <c r="AW77" s="56">
        <v>1</v>
      </c>
      <c r="AX77" s="56">
        <v>0</v>
      </c>
      <c r="AY77" s="56">
        <v>0</v>
      </c>
      <c r="AZ77" s="56">
        <v>0</v>
      </c>
      <c r="BA77" s="56">
        <v>5</v>
      </c>
      <c r="BB77" s="56">
        <v>1</v>
      </c>
      <c r="BC77" s="56">
        <v>5</v>
      </c>
      <c r="BD77" s="56">
        <v>1</v>
      </c>
      <c r="BE77" s="56">
        <v>3</v>
      </c>
      <c r="BF77" s="56">
        <v>1</v>
      </c>
      <c r="BG77" s="56">
        <v>5</v>
      </c>
      <c r="BH77" s="56">
        <v>4</v>
      </c>
      <c r="BI77" s="56">
        <v>3</v>
      </c>
      <c r="BJ77" s="56">
        <v>1</v>
      </c>
      <c r="BK77" s="56">
        <v>0</v>
      </c>
      <c r="BL77" s="56">
        <v>1</v>
      </c>
      <c r="BM77" s="56">
        <v>0</v>
      </c>
      <c r="BN77" s="56">
        <v>1</v>
      </c>
      <c r="BO77" s="56">
        <v>1</v>
      </c>
      <c r="BP77" s="56">
        <v>2</v>
      </c>
      <c r="BQ77" s="56">
        <v>5</v>
      </c>
      <c r="BR77" s="56">
        <v>2</v>
      </c>
      <c r="BS77" s="56">
        <v>2</v>
      </c>
      <c r="BT77" s="56">
        <v>2</v>
      </c>
      <c r="BU77" s="56">
        <v>2</v>
      </c>
      <c r="BV77" s="56">
        <v>45</v>
      </c>
      <c r="BW77" s="56">
        <v>48</v>
      </c>
      <c r="BX77" s="56">
        <v>0.483870967741935</v>
      </c>
      <c r="BY77" s="56">
        <v>-201</v>
      </c>
    </row>
    <row r="78" spans="1:77" x14ac:dyDescent="0.25">
      <c r="A78" s="56">
        <v>3</v>
      </c>
      <c r="B78" s="56">
        <v>1</v>
      </c>
      <c r="C78" s="56">
        <v>5</v>
      </c>
      <c r="D78" s="56">
        <v>1</v>
      </c>
      <c r="E78" s="56">
        <v>3</v>
      </c>
      <c r="F78" s="56">
        <v>1</v>
      </c>
      <c r="G78" s="56">
        <v>5</v>
      </c>
      <c r="H78" s="56">
        <v>4</v>
      </c>
      <c r="I78" s="56">
        <v>3</v>
      </c>
      <c r="J78" s="56">
        <v>1</v>
      </c>
      <c r="K78" s="56">
        <v>0</v>
      </c>
      <c r="L78" s="56">
        <v>1</v>
      </c>
      <c r="M78" s="56">
        <v>0</v>
      </c>
      <c r="N78" s="56">
        <v>3</v>
      </c>
      <c r="O78" s="56">
        <v>1</v>
      </c>
      <c r="P78" s="56">
        <v>3</v>
      </c>
      <c r="Q78" s="56">
        <v>1</v>
      </c>
      <c r="R78" s="56">
        <v>3</v>
      </c>
      <c r="S78" s="56">
        <v>2</v>
      </c>
      <c r="T78" s="56">
        <v>5</v>
      </c>
      <c r="U78" s="56">
        <v>1</v>
      </c>
      <c r="V78" s="56">
        <v>4</v>
      </c>
      <c r="W78" s="56">
        <v>1</v>
      </c>
      <c r="X78" s="56">
        <v>0</v>
      </c>
      <c r="Y78" s="56">
        <v>0</v>
      </c>
      <c r="Z78" s="56">
        <v>0</v>
      </c>
      <c r="AA78" s="56">
        <v>3</v>
      </c>
      <c r="AB78" s="56">
        <v>1</v>
      </c>
      <c r="AC78" s="56">
        <v>5</v>
      </c>
      <c r="AD78" s="56">
        <v>1</v>
      </c>
      <c r="AE78" s="56">
        <v>5</v>
      </c>
      <c r="AF78" s="56">
        <v>1</v>
      </c>
      <c r="AG78" s="56">
        <v>5</v>
      </c>
      <c r="AH78" s="56">
        <v>5</v>
      </c>
      <c r="AI78" s="56">
        <v>3</v>
      </c>
      <c r="AJ78" s="56">
        <v>4</v>
      </c>
      <c r="AK78" s="56">
        <v>0</v>
      </c>
      <c r="AL78" s="56">
        <v>0</v>
      </c>
      <c r="AM78" s="56">
        <v>1</v>
      </c>
      <c r="AN78" s="56">
        <v>5</v>
      </c>
      <c r="AO78" s="56">
        <v>1</v>
      </c>
      <c r="AP78" s="56">
        <v>5</v>
      </c>
      <c r="AQ78" s="56">
        <v>1</v>
      </c>
      <c r="AR78" s="56">
        <v>3</v>
      </c>
      <c r="AS78" s="56">
        <v>4</v>
      </c>
      <c r="AT78" s="56">
        <v>5</v>
      </c>
      <c r="AU78" s="56">
        <v>4</v>
      </c>
      <c r="AV78" s="56">
        <v>3</v>
      </c>
      <c r="AW78" s="56">
        <v>1</v>
      </c>
      <c r="AX78" s="56">
        <v>0</v>
      </c>
      <c r="AY78" s="56">
        <v>0</v>
      </c>
      <c r="AZ78" s="56">
        <v>0</v>
      </c>
      <c r="BA78" s="56">
        <v>2</v>
      </c>
      <c r="BB78" s="56">
        <v>1</v>
      </c>
      <c r="BC78" s="56">
        <v>5</v>
      </c>
      <c r="BD78" s="56">
        <v>5</v>
      </c>
      <c r="BE78" s="56">
        <v>4</v>
      </c>
      <c r="BF78" s="56">
        <v>1</v>
      </c>
      <c r="BG78" s="56">
        <v>4</v>
      </c>
      <c r="BH78" s="56">
        <v>4</v>
      </c>
      <c r="BI78" s="56">
        <v>3</v>
      </c>
      <c r="BJ78" s="56">
        <v>1</v>
      </c>
      <c r="BK78" s="56">
        <v>0</v>
      </c>
      <c r="BL78" s="56">
        <v>0</v>
      </c>
      <c r="BM78" s="56">
        <v>0</v>
      </c>
      <c r="BN78" s="56">
        <v>1</v>
      </c>
      <c r="BO78" s="56">
        <v>1</v>
      </c>
      <c r="BP78" s="56">
        <v>2</v>
      </c>
      <c r="BQ78" s="56">
        <v>5</v>
      </c>
      <c r="BR78" s="56">
        <v>2</v>
      </c>
      <c r="BS78" s="56">
        <v>2</v>
      </c>
      <c r="BT78" s="56">
        <v>3</v>
      </c>
      <c r="BU78" s="56">
        <v>2</v>
      </c>
      <c r="BV78" s="56">
        <v>54</v>
      </c>
      <c r="BW78" s="56">
        <v>58</v>
      </c>
      <c r="BX78" s="56">
        <v>0.48214285714285698</v>
      </c>
      <c r="BY78" s="56">
        <v>-201</v>
      </c>
    </row>
    <row r="79" spans="1:77" x14ac:dyDescent="0.25">
      <c r="A79" s="56">
        <v>3</v>
      </c>
      <c r="B79" s="56">
        <v>1</v>
      </c>
      <c r="C79" s="56">
        <v>2</v>
      </c>
      <c r="D79" s="56">
        <v>1</v>
      </c>
      <c r="E79" s="56">
        <v>3</v>
      </c>
      <c r="F79" s="56">
        <v>1</v>
      </c>
      <c r="G79" s="56">
        <v>5</v>
      </c>
      <c r="H79" s="56">
        <v>4</v>
      </c>
      <c r="I79" s="56">
        <v>4</v>
      </c>
      <c r="J79" s="56">
        <v>1</v>
      </c>
      <c r="K79" s="56">
        <v>0</v>
      </c>
      <c r="L79" s="56">
        <v>0</v>
      </c>
      <c r="M79" s="56">
        <v>0</v>
      </c>
      <c r="N79" s="56">
        <v>3</v>
      </c>
      <c r="O79" s="56">
        <v>1</v>
      </c>
      <c r="P79" s="56">
        <v>3</v>
      </c>
      <c r="Q79" s="56">
        <v>1</v>
      </c>
      <c r="R79" s="56">
        <v>3</v>
      </c>
      <c r="S79" s="56">
        <v>1</v>
      </c>
      <c r="T79" s="56">
        <v>4</v>
      </c>
      <c r="U79" s="56">
        <v>4</v>
      </c>
      <c r="V79" s="56">
        <v>3</v>
      </c>
      <c r="W79" s="56">
        <v>1</v>
      </c>
      <c r="X79" s="56">
        <v>0</v>
      </c>
      <c r="Y79" s="56">
        <v>0</v>
      </c>
      <c r="Z79" s="56">
        <v>0</v>
      </c>
      <c r="AA79" s="56">
        <v>3</v>
      </c>
      <c r="AB79" s="56">
        <v>1</v>
      </c>
      <c r="AC79" s="56">
        <v>5</v>
      </c>
      <c r="AD79" s="56">
        <v>1</v>
      </c>
      <c r="AE79" s="56">
        <v>3</v>
      </c>
      <c r="AF79" s="56">
        <v>1</v>
      </c>
      <c r="AG79" s="56">
        <v>5</v>
      </c>
      <c r="AH79" s="56">
        <v>4</v>
      </c>
      <c r="AI79" s="56">
        <v>1</v>
      </c>
      <c r="AJ79" s="56">
        <v>1</v>
      </c>
      <c r="AK79" s="56">
        <v>0</v>
      </c>
      <c r="AL79" s="56">
        <v>0</v>
      </c>
      <c r="AM79" s="56">
        <v>0</v>
      </c>
      <c r="AN79" s="56">
        <v>5</v>
      </c>
      <c r="AO79" s="56">
        <v>1</v>
      </c>
      <c r="AP79" s="56">
        <v>5</v>
      </c>
      <c r="AQ79" s="56">
        <v>1</v>
      </c>
      <c r="AR79" s="56">
        <v>2</v>
      </c>
      <c r="AS79" s="56">
        <v>1</v>
      </c>
      <c r="AT79" s="56">
        <v>2</v>
      </c>
      <c r="AU79" s="56">
        <v>3</v>
      </c>
      <c r="AV79" s="56">
        <v>4</v>
      </c>
      <c r="AW79" s="56">
        <v>1</v>
      </c>
      <c r="AX79" s="56">
        <v>0</v>
      </c>
      <c r="AY79" s="56">
        <v>0</v>
      </c>
      <c r="AZ79" s="56">
        <v>0</v>
      </c>
      <c r="BA79" s="56">
        <v>5</v>
      </c>
      <c r="BB79" s="56">
        <v>1</v>
      </c>
      <c r="BC79" s="56">
        <v>5</v>
      </c>
      <c r="BD79" s="56">
        <v>3</v>
      </c>
      <c r="BE79" s="56">
        <v>3</v>
      </c>
      <c r="BF79" s="56">
        <v>1</v>
      </c>
      <c r="BG79" s="56">
        <v>5</v>
      </c>
      <c r="BH79" s="56">
        <v>4</v>
      </c>
      <c r="BI79" s="56">
        <v>3</v>
      </c>
      <c r="BJ79" s="56">
        <v>1</v>
      </c>
      <c r="BK79" s="56">
        <v>0</v>
      </c>
      <c r="BL79" s="56">
        <v>0</v>
      </c>
      <c r="BM79" s="56">
        <v>1</v>
      </c>
      <c r="BN79" s="56">
        <v>1</v>
      </c>
      <c r="BO79" s="56">
        <v>4</v>
      </c>
      <c r="BP79" s="56">
        <v>2</v>
      </c>
      <c r="BQ79" s="56">
        <v>5</v>
      </c>
      <c r="BR79" s="56">
        <v>2</v>
      </c>
      <c r="BS79" s="56">
        <v>2</v>
      </c>
      <c r="BT79" s="56">
        <v>2</v>
      </c>
      <c r="BU79" s="56">
        <v>3</v>
      </c>
      <c r="BV79" s="56">
        <v>51</v>
      </c>
      <c r="BW79" s="56">
        <v>55</v>
      </c>
      <c r="BX79" s="56">
        <v>0.48113207547169801</v>
      </c>
      <c r="BY79" s="56">
        <v>-201</v>
      </c>
    </row>
    <row r="80" spans="1:77" x14ac:dyDescent="0.25">
      <c r="A80" s="56">
        <v>5</v>
      </c>
      <c r="B80" s="56">
        <v>1</v>
      </c>
      <c r="C80" s="56">
        <v>3</v>
      </c>
      <c r="D80" s="56">
        <v>1</v>
      </c>
      <c r="E80" s="56">
        <v>3</v>
      </c>
      <c r="F80" s="56">
        <v>1</v>
      </c>
      <c r="G80" s="56">
        <v>5</v>
      </c>
      <c r="H80" s="56">
        <v>4</v>
      </c>
      <c r="I80" s="56">
        <v>1</v>
      </c>
      <c r="J80" s="56">
        <v>1</v>
      </c>
      <c r="K80" s="56">
        <v>0</v>
      </c>
      <c r="L80" s="56">
        <v>0</v>
      </c>
      <c r="M80" s="56">
        <v>0</v>
      </c>
      <c r="N80" s="56">
        <v>5</v>
      </c>
      <c r="O80" s="56">
        <v>1</v>
      </c>
      <c r="P80" s="56">
        <v>5</v>
      </c>
      <c r="Q80" s="56">
        <v>1</v>
      </c>
      <c r="R80" s="56">
        <v>3</v>
      </c>
      <c r="S80" s="56">
        <v>1</v>
      </c>
      <c r="T80" s="56">
        <v>5</v>
      </c>
      <c r="U80" s="56">
        <v>4</v>
      </c>
      <c r="V80" s="56">
        <v>5</v>
      </c>
      <c r="W80" s="56">
        <v>1</v>
      </c>
      <c r="X80" s="56">
        <v>0</v>
      </c>
      <c r="Y80" s="56">
        <v>1</v>
      </c>
      <c r="Z80" s="56">
        <v>0</v>
      </c>
      <c r="AA80" s="56">
        <v>5</v>
      </c>
      <c r="AB80" s="56">
        <v>1</v>
      </c>
      <c r="AC80" s="56">
        <v>5</v>
      </c>
      <c r="AD80" s="56">
        <v>3</v>
      </c>
      <c r="AE80" s="56">
        <v>2</v>
      </c>
      <c r="AF80" s="56">
        <v>1</v>
      </c>
      <c r="AG80" s="56">
        <v>5</v>
      </c>
      <c r="AH80" s="56">
        <v>4</v>
      </c>
      <c r="AI80" s="56">
        <v>3</v>
      </c>
      <c r="AJ80" s="56">
        <v>1</v>
      </c>
      <c r="AK80" s="56">
        <v>0</v>
      </c>
      <c r="AL80" s="56">
        <v>0</v>
      </c>
      <c r="AM80" s="56">
        <v>0</v>
      </c>
      <c r="AN80" s="56">
        <v>5</v>
      </c>
      <c r="AO80" s="56">
        <v>1</v>
      </c>
      <c r="AP80" s="56">
        <v>5</v>
      </c>
      <c r="AQ80" s="56">
        <v>2</v>
      </c>
      <c r="AR80" s="56">
        <v>3</v>
      </c>
      <c r="AS80" s="56">
        <v>1</v>
      </c>
      <c r="AT80" s="56">
        <v>5</v>
      </c>
      <c r="AU80" s="56">
        <v>1</v>
      </c>
      <c r="AV80" s="56">
        <v>3</v>
      </c>
      <c r="AW80" s="56">
        <v>1</v>
      </c>
      <c r="AX80" s="56">
        <v>0</v>
      </c>
      <c r="AY80" s="56">
        <v>0</v>
      </c>
      <c r="AZ80" s="56">
        <v>0</v>
      </c>
      <c r="BA80" s="56">
        <v>5</v>
      </c>
      <c r="BB80" s="56">
        <v>4</v>
      </c>
      <c r="BC80" s="56">
        <v>5</v>
      </c>
      <c r="BD80" s="56">
        <v>1</v>
      </c>
      <c r="BE80" s="56">
        <v>3</v>
      </c>
      <c r="BF80" s="56">
        <v>1</v>
      </c>
      <c r="BG80" s="56">
        <v>5</v>
      </c>
      <c r="BH80" s="56">
        <v>4</v>
      </c>
      <c r="BI80" s="56">
        <v>3</v>
      </c>
      <c r="BJ80" s="56">
        <v>1</v>
      </c>
      <c r="BK80" s="56">
        <v>0</v>
      </c>
      <c r="BL80" s="56">
        <v>0</v>
      </c>
      <c r="BM80" s="56">
        <v>1</v>
      </c>
      <c r="BN80" s="56">
        <v>1</v>
      </c>
      <c r="BO80" s="56">
        <v>1</v>
      </c>
      <c r="BP80" s="56">
        <v>2</v>
      </c>
      <c r="BQ80" s="56">
        <v>5</v>
      </c>
      <c r="BR80" s="56">
        <v>2</v>
      </c>
      <c r="BS80" s="56">
        <v>2</v>
      </c>
      <c r="BT80" s="56">
        <v>3</v>
      </c>
      <c r="BU80" s="56">
        <v>1</v>
      </c>
      <c r="BV80" s="56">
        <v>50</v>
      </c>
      <c r="BW80" s="56">
        <v>54</v>
      </c>
      <c r="BX80" s="56">
        <v>0.48076923076923</v>
      </c>
      <c r="BY80" s="56">
        <v>-201</v>
      </c>
    </row>
    <row r="81" spans="1:77" x14ac:dyDescent="0.25">
      <c r="A81" s="56">
        <v>3</v>
      </c>
      <c r="B81" s="56">
        <v>5</v>
      </c>
      <c r="C81" s="56">
        <v>3</v>
      </c>
      <c r="D81" s="56">
        <v>1</v>
      </c>
      <c r="E81" s="56">
        <v>3</v>
      </c>
      <c r="F81" s="56">
        <v>1</v>
      </c>
      <c r="G81" s="56">
        <v>4</v>
      </c>
      <c r="H81" s="56">
        <v>4</v>
      </c>
      <c r="I81" s="56">
        <v>4</v>
      </c>
      <c r="J81" s="56">
        <v>1</v>
      </c>
      <c r="K81" s="56">
        <v>0</v>
      </c>
      <c r="L81" s="56">
        <v>0</v>
      </c>
      <c r="M81" s="56">
        <v>0</v>
      </c>
      <c r="N81" s="56">
        <v>3</v>
      </c>
      <c r="O81" s="56">
        <v>1</v>
      </c>
      <c r="P81" s="56">
        <v>3</v>
      </c>
      <c r="Q81" s="56">
        <v>1</v>
      </c>
      <c r="R81" s="56">
        <v>3</v>
      </c>
      <c r="S81" s="56">
        <v>1</v>
      </c>
      <c r="T81" s="56">
        <v>5</v>
      </c>
      <c r="U81" s="56">
        <v>4</v>
      </c>
      <c r="V81" s="56">
        <v>3</v>
      </c>
      <c r="W81" s="56">
        <v>1</v>
      </c>
      <c r="X81" s="56">
        <v>0</v>
      </c>
      <c r="Y81" s="56">
        <v>0</v>
      </c>
      <c r="Z81" s="56">
        <v>0</v>
      </c>
      <c r="AA81" s="56">
        <v>3</v>
      </c>
      <c r="AB81" s="56">
        <v>1</v>
      </c>
      <c r="AC81" s="56">
        <v>5</v>
      </c>
      <c r="AD81" s="56">
        <v>1</v>
      </c>
      <c r="AE81" s="56">
        <v>3</v>
      </c>
      <c r="AF81" s="56">
        <v>1</v>
      </c>
      <c r="AG81" s="56">
        <v>4</v>
      </c>
      <c r="AH81" s="56">
        <v>4</v>
      </c>
      <c r="AI81" s="56">
        <v>4</v>
      </c>
      <c r="AJ81" s="56">
        <v>4</v>
      </c>
      <c r="AK81" s="56">
        <v>0</v>
      </c>
      <c r="AL81" s="56">
        <v>1</v>
      </c>
      <c r="AM81" s="56">
        <v>0</v>
      </c>
      <c r="AN81" s="56">
        <v>3</v>
      </c>
      <c r="AO81" s="56">
        <v>1</v>
      </c>
      <c r="AP81" s="56">
        <v>3</v>
      </c>
      <c r="AQ81" s="56">
        <v>1</v>
      </c>
      <c r="AR81" s="56">
        <v>3</v>
      </c>
      <c r="AS81" s="56">
        <v>1</v>
      </c>
      <c r="AT81" s="56">
        <v>3</v>
      </c>
      <c r="AU81" s="56">
        <v>4</v>
      </c>
      <c r="AV81" s="56">
        <v>4</v>
      </c>
      <c r="AW81" s="56">
        <v>1</v>
      </c>
      <c r="AX81" s="56">
        <v>0</v>
      </c>
      <c r="AY81" s="56">
        <v>0</v>
      </c>
      <c r="AZ81" s="56">
        <v>0</v>
      </c>
      <c r="BA81" s="56">
        <v>5</v>
      </c>
      <c r="BB81" s="56">
        <v>1</v>
      </c>
      <c r="BC81" s="56">
        <v>5</v>
      </c>
      <c r="BD81" s="56">
        <v>5</v>
      </c>
      <c r="BE81" s="56">
        <v>3</v>
      </c>
      <c r="BF81" s="56">
        <v>1</v>
      </c>
      <c r="BG81" s="56">
        <v>4</v>
      </c>
      <c r="BH81" s="56">
        <v>4</v>
      </c>
      <c r="BI81" s="56">
        <v>3</v>
      </c>
      <c r="BJ81" s="56">
        <v>1</v>
      </c>
      <c r="BK81" s="56">
        <v>0</v>
      </c>
      <c r="BL81" s="56">
        <v>0</v>
      </c>
      <c r="BM81" s="56">
        <v>0</v>
      </c>
      <c r="BN81" s="56">
        <v>2</v>
      </c>
      <c r="BO81" s="56">
        <v>1</v>
      </c>
      <c r="BP81" s="56">
        <v>2</v>
      </c>
      <c r="BQ81" s="56">
        <v>5</v>
      </c>
      <c r="BR81" s="56">
        <v>2</v>
      </c>
      <c r="BS81" s="56">
        <v>2</v>
      </c>
      <c r="BT81" s="56">
        <v>4</v>
      </c>
      <c r="BU81" s="56">
        <v>1</v>
      </c>
      <c r="BV81" s="56">
        <v>48</v>
      </c>
      <c r="BW81" s="56">
        <v>52</v>
      </c>
      <c r="BX81" s="56">
        <v>0.48</v>
      </c>
      <c r="BY81" s="56">
        <v>-201</v>
      </c>
    </row>
    <row r="82" spans="1:77" x14ac:dyDescent="0.25">
      <c r="A82" s="56">
        <v>5</v>
      </c>
      <c r="B82" s="56">
        <v>1</v>
      </c>
      <c r="C82" s="56">
        <v>5</v>
      </c>
      <c r="D82" s="56">
        <v>1</v>
      </c>
      <c r="E82" s="56">
        <v>3</v>
      </c>
      <c r="F82" s="56">
        <v>1</v>
      </c>
      <c r="G82" s="56">
        <v>5</v>
      </c>
      <c r="H82" s="56">
        <v>4</v>
      </c>
      <c r="I82" s="56">
        <v>3</v>
      </c>
      <c r="J82" s="56">
        <v>1</v>
      </c>
      <c r="K82" s="56">
        <v>0</v>
      </c>
      <c r="L82" s="56">
        <v>0</v>
      </c>
      <c r="M82" s="56">
        <v>0</v>
      </c>
      <c r="N82" s="56">
        <v>5</v>
      </c>
      <c r="O82" s="56">
        <v>1</v>
      </c>
      <c r="P82" s="56">
        <v>3</v>
      </c>
      <c r="Q82" s="56">
        <v>1</v>
      </c>
      <c r="R82" s="56">
        <v>3</v>
      </c>
      <c r="S82" s="56">
        <v>1</v>
      </c>
      <c r="T82" s="56">
        <v>4</v>
      </c>
      <c r="U82" s="56">
        <v>4</v>
      </c>
      <c r="V82" s="56">
        <v>3</v>
      </c>
      <c r="W82" s="56">
        <v>1</v>
      </c>
      <c r="X82" s="56">
        <v>0</v>
      </c>
      <c r="Y82" s="56">
        <v>0</v>
      </c>
      <c r="Z82" s="56">
        <v>0</v>
      </c>
      <c r="AA82" s="56">
        <v>5</v>
      </c>
      <c r="AB82" s="56">
        <v>1</v>
      </c>
      <c r="AC82" s="56">
        <v>5</v>
      </c>
      <c r="AD82" s="56">
        <v>1</v>
      </c>
      <c r="AE82" s="56">
        <v>3</v>
      </c>
      <c r="AF82" s="56">
        <v>1</v>
      </c>
      <c r="AG82" s="56">
        <v>5</v>
      </c>
      <c r="AH82" s="56">
        <v>4</v>
      </c>
      <c r="AI82" s="56">
        <v>3</v>
      </c>
      <c r="AJ82" s="56">
        <v>1</v>
      </c>
      <c r="AK82" s="56">
        <v>0</v>
      </c>
      <c r="AL82" s="56">
        <v>0</v>
      </c>
      <c r="AM82" s="56">
        <v>0</v>
      </c>
      <c r="AN82" s="56">
        <v>5</v>
      </c>
      <c r="AO82" s="56">
        <v>1</v>
      </c>
      <c r="AP82" s="56">
        <v>5</v>
      </c>
      <c r="AQ82" s="56">
        <v>1</v>
      </c>
      <c r="AR82" s="56">
        <v>3</v>
      </c>
      <c r="AS82" s="56">
        <v>1</v>
      </c>
      <c r="AT82" s="56">
        <v>4</v>
      </c>
      <c r="AU82" s="56">
        <v>4</v>
      </c>
      <c r="AV82" s="56">
        <v>4</v>
      </c>
      <c r="AW82" s="56">
        <v>1</v>
      </c>
      <c r="AX82" s="56">
        <v>0</v>
      </c>
      <c r="AY82" s="56">
        <v>0</v>
      </c>
      <c r="AZ82" s="56">
        <v>0</v>
      </c>
      <c r="BA82" s="56">
        <v>5</v>
      </c>
      <c r="BB82" s="56">
        <v>1</v>
      </c>
      <c r="BC82" s="56">
        <v>3</v>
      </c>
      <c r="BD82" s="56">
        <v>1</v>
      </c>
      <c r="BE82" s="56">
        <v>3</v>
      </c>
      <c r="BF82" s="56">
        <v>1</v>
      </c>
      <c r="BG82" s="56">
        <v>5</v>
      </c>
      <c r="BH82" s="56">
        <v>4</v>
      </c>
      <c r="BI82" s="56">
        <v>3</v>
      </c>
      <c r="BJ82" s="56">
        <v>1</v>
      </c>
      <c r="BK82" s="56">
        <v>0</v>
      </c>
      <c r="BL82" s="56">
        <v>0</v>
      </c>
      <c r="BM82" s="56">
        <v>0</v>
      </c>
      <c r="BN82" s="56">
        <v>1</v>
      </c>
      <c r="BO82" s="56">
        <v>1</v>
      </c>
      <c r="BP82" s="56">
        <v>2</v>
      </c>
      <c r="BQ82" s="56">
        <v>5</v>
      </c>
      <c r="BR82" s="56">
        <v>2</v>
      </c>
      <c r="BS82" s="56">
        <v>2</v>
      </c>
      <c r="BT82" s="56">
        <v>3</v>
      </c>
      <c r="BU82" s="56">
        <v>1</v>
      </c>
      <c r="BV82" s="56">
        <v>56</v>
      </c>
      <c r="BW82" s="56">
        <v>61</v>
      </c>
      <c r="BX82" s="56">
        <v>0.47863247863247799</v>
      </c>
      <c r="BY82" s="56">
        <v>-201</v>
      </c>
    </row>
    <row r="83" spans="1:77" x14ac:dyDescent="0.25">
      <c r="A83" s="56">
        <v>3</v>
      </c>
      <c r="B83" s="56">
        <v>1</v>
      </c>
      <c r="C83" s="56">
        <v>3</v>
      </c>
      <c r="D83" s="56">
        <v>1</v>
      </c>
      <c r="E83" s="56">
        <v>5</v>
      </c>
      <c r="F83" s="56">
        <v>1</v>
      </c>
      <c r="G83" s="56">
        <v>5</v>
      </c>
      <c r="H83" s="56">
        <v>4</v>
      </c>
      <c r="I83" s="56">
        <v>3</v>
      </c>
      <c r="J83" s="56">
        <v>1</v>
      </c>
      <c r="K83" s="56">
        <v>1</v>
      </c>
      <c r="L83" s="56">
        <v>0</v>
      </c>
      <c r="M83" s="56">
        <v>0</v>
      </c>
      <c r="N83" s="56">
        <v>5</v>
      </c>
      <c r="O83" s="56">
        <v>1</v>
      </c>
      <c r="P83" s="56">
        <v>3</v>
      </c>
      <c r="Q83" s="56">
        <v>1</v>
      </c>
      <c r="R83" s="56">
        <v>3</v>
      </c>
      <c r="S83" s="56">
        <v>4</v>
      </c>
      <c r="T83" s="56">
        <v>1</v>
      </c>
      <c r="U83" s="56">
        <v>4</v>
      </c>
      <c r="V83" s="56">
        <v>3</v>
      </c>
      <c r="W83" s="56">
        <v>1</v>
      </c>
      <c r="X83" s="56">
        <v>0</v>
      </c>
      <c r="Y83" s="56">
        <v>0</v>
      </c>
      <c r="Z83" s="56">
        <v>0</v>
      </c>
      <c r="AA83" s="56">
        <v>5</v>
      </c>
      <c r="AB83" s="56">
        <v>1</v>
      </c>
      <c r="AC83" s="56">
        <v>3</v>
      </c>
      <c r="AD83" s="56">
        <v>1</v>
      </c>
      <c r="AE83" s="56">
        <v>3</v>
      </c>
      <c r="AF83" s="56">
        <v>1</v>
      </c>
      <c r="AG83" s="56">
        <v>4</v>
      </c>
      <c r="AH83" s="56">
        <v>4</v>
      </c>
      <c r="AI83" s="56">
        <v>3</v>
      </c>
      <c r="AJ83" s="56">
        <v>1</v>
      </c>
      <c r="AK83" s="56">
        <v>0</v>
      </c>
      <c r="AL83" s="56">
        <v>0</v>
      </c>
      <c r="AM83" s="56">
        <v>0</v>
      </c>
      <c r="AN83" s="56">
        <v>5</v>
      </c>
      <c r="AO83" s="56">
        <v>1</v>
      </c>
      <c r="AP83" s="56">
        <v>3</v>
      </c>
      <c r="AQ83" s="56">
        <v>1</v>
      </c>
      <c r="AR83" s="56">
        <v>3</v>
      </c>
      <c r="AS83" s="56">
        <v>1</v>
      </c>
      <c r="AT83" s="56">
        <v>5</v>
      </c>
      <c r="AU83" s="56">
        <v>2</v>
      </c>
      <c r="AV83" s="56">
        <v>3</v>
      </c>
      <c r="AW83" s="56">
        <v>1</v>
      </c>
      <c r="AX83" s="56">
        <v>0</v>
      </c>
      <c r="AY83" s="56">
        <v>0</v>
      </c>
      <c r="AZ83" s="56">
        <v>0</v>
      </c>
      <c r="BA83" s="56">
        <v>5</v>
      </c>
      <c r="BB83" s="56">
        <v>1</v>
      </c>
      <c r="BC83" s="56">
        <v>5</v>
      </c>
      <c r="BD83" s="56">
        <v>1</v>
      </c>
      <c r="BE83" s="56">
        <v>3</v>
      </c>
      <c r="BF83" s="56">
        <v>1</v>
      </c>
      <c r="BG83" s="56">
        <v>4</v>
      </c>
      <c r="BH83" s="56">
        <v>4</v>
      </c>
      <c r="BI83" s="56">
        <v>4</v>
      </c>
      <c r="BJ83" s="56">
        <v>1</v>
      </c>
      <c r="BK83" s="56">
        <v>0</v>
      </c>
      <c r="BL83" s="56">
        <v>0</v>
      </c>
      <c r="BM83" s="56">
        <v>0</v>
      </c>
      <c r="BN83" s="56">
        <v>1</v>
      </c>
      <c r="BO83" s="56">
        <v>1</v>
      </c>
      <c r="BP83" s="56">
        <v>2</v>
      </c>
      <c r="BQ83" s="56">
        <v>5</v>
      </c>
      <c r="BR83" s="56">
        <v>2</v>
      </c>
      <c r="BS83" s="56">
        <v>3</v>
      </c>
      <c r="BT83" s="56">
        <v>2</v>
      </c>
      <c r="BU83" s="56">
        <v>2</v>
      </c>
      <c r="BV83" s="56">
        <v>56</v>
      </c>
      <c r="BW83" s="56">
        <v>61</v>
      </c>
      <c r="BX83" s="56">
        <v>0.47863247863247799</v>
      </c>
      <c r="BY83" s="56">
        <v>-201</v>
      </c>
    </row>
    <row r="84" spans="1:77" x14ac:dyDescent="0.25">
      <c r="A84" s="56">
        <v>3</v>
      </c>
      <c r="B84" s="56">
        <v>1</v>
      </c>
      <c r="C84" s="56">
        <v>3</v>
      </c>
      <c r="D84" s="56">
        <v>1</v>
      </c>
      <c r="E84" s="56">
        <v>3</v>
      </c>
      <c r="F84" s="56">
        <v>1</v>
      </c>
      <c r="G84" s="56">
        <v>5</v>
      </c>
      <c r="H84" s="56">
        <v>4</v>
      </c>
      <c r="I84" s="56">
        <v>4</v>
      </c>
      <c r="J84" s="56">
        <v>1</v>
      </c>
      <c r="K84" s="56">
        <v>0</v>
      </c>
      <c r="L84" s="56">
        <v>0</v>
      </c>
      <c r="M84" s="56">
        <v>0</v>
      </c>
      <c r="N84" s="56">
        <v>3</v>
      </c>
      <c r="O84" s="56">
        <v>1</v>
      </c>
      <c r="P84" s="56">
        <v>3</v>
      </c>
      <c r="Q84" s="56">
        <v>1</v>
      </c>
      <c r="R84" s="56">
        <v>3</v>
      </c>
      <c r="S84" s="56">
        <v>1</v>
      </c>
      <c r="T84" s="56">
        <v>5</v>
      </c>
      <c r="U84" s="56">
        <v>4</v>
      </c>
      <c r="V84" s="56">
        <v>3</v>
      </c>
      <c r="W84" s="56">
        <v>1</v>
      </c>
      <c r="X84" s="56">
        <v>0</v>
      </c>
      <c r="Y84" s="56">
        <v>0</v>
      </c>
      <c r="Z84" s="56">
        <v>0</v>
      </c>
      <c r="AA84" s="56">
        <v>3</v>
      </c>
      <c r="AB84" s="56">
        <v>1</v>
      </c>
      <c r="AC84" s="56">
        <v>5</v>
      </c>
      <c r="AD84" s="56">
        <v>1</v>
      </c>
      <c r="AE84" s="56">
        <v>3</v>
      </c>
      <c r="AF84" s="56">
        <v>1</v>
      </c>
      <c r="AG84" s="56">
        <v>5</v>
      </c>
      <c r="AH84" s="56">
        <v>4</v>
      </c>
      <c r="AI84" s="56">
        <v>3</v>
      </c>
      <c r="AJ84" s="56">
        <v>1</v>
      </c>
      <c r="AK84" s="56">
        <v>0</v>
      </c>
      <c r="AL84" s="56">
        <v>0</v>
      </c>
      <c r="AM84" s="56">
        <v>0</v>
      </c>
      <c r="AN84" s="56">
        <v>3</v>
      </c>
      <c r="AO84" s="56">
        <v>1</v>
      </c>
      <c r="AP84" s="56">
        <v>5</v>
      </c>
      <c r="AQ84" s="56">
        <v>1</v>
      </c>
      <c r="AR84" s="56">
        <v>3</v>
      </c>
      <c r="AS84" s="56">
        <v>1</v>
      </c>
      <c r="AT84" s="56">
        <v>4</v>
      </c>
      <c r="AU84" s="56">
        <v>4</v>
      </c>
      <c r="AV84" s="56">
        <v>5</v>
      </c>
      <c r="AW84" s="56">
        <v>3</v>
      </c>
      <c r="AX84" s="56">
        <v>0</v>
      </c>
      <c r="AY84" s="56">
        <v>0</v>
      </c>
      <c r="AZ84" s="56">
        <v>0</v>
      </c>
      <c r="BA84" s="56">
        <v>5</v>
      </c>
      <c r="BB84" s="56">
        <v>1</v>
      </c>
      <c r="BC84" s="56">
        <v>3</v>
      </c>
      <c r="BD84" s="56">
        <v>1</v>
      </c>
      <c r="BE84" s="56">
        <v>3</v>
      </c>
      <c r="BF84" s="56">
        <v>1</v>
      </c>
      <c r="BG84" s="56">
        <v>4</v>
      </c>
      <c r="BH84" s="56">
        <v>4</v>
      </c>
      <c r="BI84" s="56">
        <v>3</v>
      </c>
      <c r="BJ84" s="56">
        <v>1</v>
      </c>
      <c r="BK84" s="56">
        <v>0</v>
      </c>
      <c r="BL84" s="56">
        <v>0</v>
      </c>
      <c r="BM84" s="56">
        <v>0</v>
      </c>
      <c r="BN84" s="56">
        <v>1</v>
      </c>
      <c r="BO84" s="56">
        <v>1</v>
      </c>
      <c r="BP84" s="56">
        <v>2</v>
      </c>
      <c r="BQ84" s="56">
        <v>5</v>
      </c>
      <c r="BR84" s="56">
        <v>2</v>
      </c>
      <c r="BS84" s="56">
        <v>2</v>
      </c>
      <c r="BT84" s="56">
        <v>3</v>
      </c>
      <c r="BU84" s="56">
        <v>1</v>
      </c>
      <c r="BV84" s="56">
        <v>54</v>
      </c>
      <c r="BW84" s="56">
        <v>59</v>
      </c>
      <c r="BX84" s="56">
        <v>0.47787610619469001</v>
      </c>
      <c r="BY84" s="56">
        <v>-201</v>
      </c>
    </row>
    <row r="85" spans="1:77" x14ac:dyDescent="0.25">
      <c r="A85" s="56">
        <v>5</v>
      </c>
      <c r="B85" s="56">
        <v>1</v>
      </c>
      <c r="C85" s="56">
        <v>3</v>
      </c>
      <c r="D85" s="56">
        <v>1</v>
      </c>
      <c r="E85" s="56">
        <v>3</v>
      </c>
      <c r="F85" s="56">
        <v>1</v>
      </c>
      <c r="G85" s="56">
        <v>4</v>
      </c>
      <c r="H85" s="56">
        <v>4</v>
      </c>
      <c r="I85" s="56">
        <v>3</v>
      </c>
      <c r="J85" s="56">
        <v>1</v>
      </c>
      <c r="K85" s="56">
        <v>0</v>
      </c>
      <c r="L85" s="56">
        <v>1</v>
      </c>
      <c r="M85" s="56">
        <v>0</v>
      </c>
      <c r="N85" s="56">
        <v>3</v>
      </c>
      <c r="O85" s="56">
        <v>1</v>
      </c>
      <c r="P85" s="56">
        <v>5</v>
      </c>
      <c r="Q85" s="56">
        <v>1</v>
      </c>
      <c r="R85" s="56">
        <v>3</v>
      </c>
      <c r="S85" s="56">
        <v>1</v>
      </c>
      <c r="T85" s="56">
        <v>4</v>
      </c>
      <c r="U85" s="56">
        <v>4</v>
      </c>
      <c r="V85" s="56">
        <v>3</v>
      </c>
      <c r="W85" s="56">
        <v>1</v>
      </c>
      <c r="X85" s="56">
        <v>0</v>
      </c>
      <c r="Y85" s="56">
        <v>0</v>
      </c>
      <c r="Z85" s="56">
        <v>0</v>
      </c>
      <c r="AA85" s="56">
        <v>3</v>
      </c>
      <c r="AB85" s="56">
        <v>1</v>
      </c>
      <c r="AC85" s="56">
        <v>3</v>
      </c>
      <c r="AD85" s="56">
        <v>1</v>
      </c>
      <c r="AE85" s="56">
        <v>3</v>
      </c>
      <c r="AF85" s="56">
        <v>1</v>
      </c>
      <c r="AG85" s="56">
        <v>5</v>
      </c>
      <c r="AH85" s="56">
        <v>4</v>
      </c>
      <c r="AI85" s="56">
        <v>3</v>
      </c>
      <c r="AJ85" s="56">
        <v>1</v>
      </c>
      <c r="AK85" s="56">
        <v>0</v>
      </c>
      <c r="AL85" s="56">
        <v>0</v>
      </c>
      <c r="AM85" s="56">
        <v>0</v>
      </c>
      <c r="AN85" s="56">
        <v>4</v>
      </c>
      <c r="AO85" s="56">
        <v>1</v>
      </c>
      <c r="AP85" s="56">
        <v>5</v>
      </c>
      <c r="AQ85" s="56">
        <v>1</v>
      </c>
      <c r="AR85" s="56">
        <v>3</v>
      </c>
      <c r="AS85" s="56">
        <v>1</v>
      </c>
      <c r="AT85" s="56">
        <v>4</v>
      </c>
      <c r="AU85" s="56">
        <v>3</v>
      </c>
      <c r="AV85" s="56">
        <v>3</v>
      </c>
      <c r="AW85" s="56">
        <v>1</v>
      </c>
      <c r="AX85" s="56">
        <v>0</v>
      </c>
      <c r="AY85" s="56">
        <v>0</v>
      </c>
      <c r="AZ85" s="56">
        <v>0</v>
      </c>
      <c r="BA85" s="56">
        <v>5</v>
      </c>
      <c r="BB85" s="56">
        <v>1</v>
      </c>
      <c r="BC85" s="56">
        <v>3</v>
      </c>
      <c r="BD85" s="56">
        <v>1</v>
      </c>
      <c r="BE85" s="56">
        <v>3</v>
      </c>
      <c r="BF85" s="56">
        <v>1</v>
      </c>
      <c r="BG85" s="56">
        <v>5</v>
      </c>
      <c r="BH85" s="56">
        <v>4</v>
      </c>
      <c r="BI85" s="56">
        <v>4</v>
      </c>
      <c r="BJ85" s="56">
        <v>1</v>
      </c>
      <c r="BK85" s="56">
        <v>0</v>
      </c>
      <c r="BL85" s="56">
        <v>0</v>
      </c>
      <c r="BM85" s="56">
        <v>0</v>
      </c>
      <c r="BN85" s="56">
        <v>1</v>
      </c>
      <c r="BO85" s="56">
        <v>1</v>
      </c>
      <c r="BP85" s="56">
        <v>2</v>
      </c>
      <c r="BQ85" s="56">
        <v>5</v>
      </c>
      <c r="BR85" s="56">
        <v>2</v>
      </c>
      <c r="BS85" s="56">
        <v>2</v>
      </c>
      <c r="BT85" s="56">
        <v>3</v>
      </c>
      <c r="BU85" s="56">
        <v>1</v>
      </c>
      <c r="BV85" s="56">
        <v>61</v>
      </c>
      <c r="BW85" s="56">
        <v>68</v>
      </c>
      <c r="BX85" s="56">
        <v>0.47286821705426302</v>
      </c>
      <c r="BY85" s="56">
        <v>-201</v>
      </c>
    </row>
    <row r="86" spans="1:77" x14ac:dyDescent="0.25">
      <c r="A86" s="56">
        <v>5</v>
      </c>
      <c r="B86" s="56">
        <v>1</v>
      </c>
      <c r="C86" s="56">
        <v>5</v>
      </c>
      <c r="D86" s="56">
        <v>1</v>
      </c>
      <c r="E86" s="56">
        <v>3</v>
      </c>
      <c r="F86" s="56">
        <v>4</v>
      </c>
      <c r="G86" s="56">
        <v>4</v>
      </c>
      <c r="H86" s="56">
        <v>4</v>
      </c>
      <c r="I86" s="56">
        <v>3</v>
      </c>
      <c r="J86" s="56">
        <v>1</v>
      </c>
      <c r="K86" s="56">
        <v>0</v>
      </c>
      <c r="L86" s="56">
        <v>0</v>
      </c>
      <c r="M86" s="56">
        <v>0</v>
      </c>
      <c r="N86" s="56">
        <v>5</v>
      </c>
      <c r="O86" s="56">
        <v>1</v>
      </c>
      <c r="P86" s="56">
        <v>3</v>
      </c>
      <c r="Q86" s="56">
        <v>1</v>
      </c>
      <c r="R86" s="56">
        <v>3</v>
      </c>
      <c r="S86" s="56">
        <v>1</v>
      </c>
      <c r="T86" s="56">
        <v>5</v>
      </c>
      <c r="U86" s="56">
        <v>4</v>
      </c>
      <c r="V86" s="56">
        <v>3</v>
      </c>
      <c r="W86" s="56">
        <v>1</v>
      </c>
      <c r="X86" s="56">
        <v>0</v>
      </c>
      <c r="Y86" s="56">
        <v>0</v>
      </c>
      <c r="Z86" s="56">
        <v>0</v>
      </c>
      <c r="AA86" s="56">
        <v>3</v>
      </c>
      <c r="AB86" s="56">
        <v>1</v>
      </c>
      <c r="AC86" s="56">
        <v>4</v>
      </c>
      <c r="AD86" s="56">
        <v>1</v>
      </c>
      <c r="AE86" s="56">
        <v>3</v>
      </c>
      <c r="AF86" s="56">
        <v>1</v>
      </c>
      <c r="AG86" s="56">
        <v>3</v>
      </c>
      <c r="AH86" s="56">
        <v>4</v>
      </c>
      <c r="AI86" s="56">
        <v>3</v>
      </c>
      <c r="AJ86" s="56">
        <v>1</v>
      </c>
      <c r="AK86" s="56">
        <v>0</v>
      </c>
      <c r="AL86" s="56">
        <v>0</v>
      </c>
      <c r="AM86" s="56">
        <v>0</v>
      </c>
      <c r="AN86" s="56">
        <v>5</v>
      </c>
      <c r="AO86" s="56">
        <v>1</v>
      </c>
      <c r="AP86" s="56">
        <v>5</v>
      </c>
      <c r="AQ86" s="56">
        <v>1</v>
      </c>
      <c r="AR86" s="56">
        <v>3</v>
      </c>
      <c r="AS86" s="56">
        <v>1</v>
      </c>
      <c r="AT86" s="56">
        <v>4</v>
      </c>
      <c r="AU86" s="56">
        <v>4</v>
      </c>
      <c r="AV86" s="56">
        <v>4</v>
      </c>
      <c r="AW86" s="56">
        <v>1</v>
      </c>
      <c r="AX86" s="56">
        <v>0</v>
      </c>
      <c r="AY86" s="56">
        <v>0</v>
      </c>
      <c r="AZ86" s="56">
        <v>0</v>
      </c>
      <c r="BA86" s="56">
        <v>5</v>
      </c>
      <c r="BB86" s="56">
        <v>1</v>
      </c>
      <c r="BC86" s="56">
        <v>5</v>
      </c>
      <c r="BD86" s="56">
        <v>1</v>
      </c>
      <c r="BE86" s="56">
        <v>3</v>
      </c>
      <c r="BF86" s="56">
        <v>1</v>
      </c>
      <c r="BG86" s="56">
        <v>5</v>
      </c>
      <c r="BH86" s="56">
        <v>4</v>
      </c>
      <c r="BI86" s="56">
        <v>3</v>
      </c>
      <c r="BJ86" s="56">
        <v>1</v>
      </c>
      <c r="BK86" s="56">
        <v>0</v>
      </c>
      <c r="BL86" s="56">
        <v>0</v>
      </c>
      <c r="BM86" s="56">
        <v>0</v>
      </c>
      <c r="BN86" s="56">
        <v>1</v>
      </c>
      <c r="BO86" s="56">
        <v>1</v>
      </c>
      <c r="BP86" s="56">
        <v>2</v>
      </c>
      <c r="BQ86" s="56">
        <v>5</v>
      </c>
      <c r="BR86" s="56">
        <v>2</v>
      </c>
      <c r="BS86" s="56">
        <v>2</v>
      </c>
      <c r="BT86" s="56">
        <v>3</v>
      </c>
      <c r="BU86" s="56">
        <v>2</v>
      </c>
      <c r="BV86" s="56">
        <v>50</v>
      </c>
      <c r="BW86" s="56">
        <v>56</v>
      </c>
      <c r="BX86" s="56">
        <v>0.47169811320754701</v>
      </c>
      <c r="BY86" s="56">
        <v>-201</v>
      </c>
    </row>
    <row r="87" spans="1:77" x14ac:dyDescent="0.25">
      <c r="A87" s="56">
        <v>3</v>
      </c>
      <c r="B87" s="56">
        <v>1</v>
      </c>
      <c r="C87" s="56">
        <v>5</v>
      </c>
      <c r="D87" s="56">
        <v>3</v>
      </c>
      <c r="E87" s="56">
        <v>3</v>
      </c>
      <c r="F87" s="56">
        <v>2</v>
      </c>
      <c r="G87" s="56">
        <v>5</v>
      </c>
      <c r="H87" s="56">
        <v>4</v>
      </c>
      <c r="I87" s="56">
        <v>3</v>
      </c>
      <c r="J87" s="56">
        <v>1</v>
      </c>
      <c r="K87" s="56">
        <v>0</v>
      </c>
      <c r="L87" s="56">
        <v>0</v>
      </c>
      <c r="M87" s="56">
        <v>0</v>
      </c>
      <c r="N87" s="56">
        <v>3</v>
      </c>
      <c r="O87" s="56">
        <v>1</v>
      </c>
      <c r="P87" s="56">
        <v>3</v>
      </c>
      <c r="Q87" s="56">
        <v>1</v>
      </c>
      <c r="R87" s="56">
        <v>3</v>
      </c>
      <c r="S87" s="56">
        <v>1</v>
      </c>
      <c r="T87" s="56">
        <v>4</v>
      </c>
      <c r="U87" s="56">
        <v>1</v>
      </c>
      <c r="V87" s="56">
        <v>3</v>
      </c>
      <c r="W87" s="56">
        <v>1</v>
      </c>
      <c r="X87" s="56">
        <v>0</v>
      </c>
      <c r="Y87" s="56">
        <v>0</v>
      </c>
      <c r="Z87" s="56">
        <v>0</v>
      </c>
      <c r="AA87" s="56">
        <v>3</v>
      </c>
      <c r="AB87" s="56">
        <v>1</v>
      </c>
      <c r="AC87" s="56">
        <v>5</v>
      </c>
      <c r="AD87" s="56">
        <v>1</v>
      </c>
      <c r="AE87" s="56">
        <v>5</v>
      </c>
      <c r="AF87" s="56">
        <v>5</v>
      </c>
      <c r="AG87" s="56">
        <v>4</v>
      </c>
      <c r="AH87" s="56">
        <v>4</v>
      </c>
      <c r="AI87" s="56">
        <v>3</v>
      </c>
      <c r="AJ87" s="56">
        <v>1</v>
      </c>
      <c r="AK87" s="56">
        <v>0</v>
      </c>
      <c r="AL87" s="56">
        <v>0</v>
      </c>
      <c r="AM87" s="56">
        <v>0</v>
      </c>
      <c r="AN87" s="56">
        <v>3</v>
      </c>
      <c r="AO87" s="56">
        <v>3</v>
      </c>
      <c r="AP87" s="56">
        <v>3</v>
      </c>
      <c r="AQ87" s="56">
        <v>1</v>
      </c>
      <c r="AR87" s="56">
        <v>3</v>
      </c>
      <c r="AS87" s="56">
        <v>1</v>
      </c>
      <c r="AT87" s="56">
        <v>4</v>
      </c>
      <c r="AU87" s="56">
        <v>4</v>
      </c>
      <c r="AV87" s="56">
        <v>4</v>
      </c>
      <c r="AW87" s="56">
        <v>1</v>
      </c>
      <c r="AX87" s="56">
        <v>0</v>
      </c>
      <c r="AY87" s="56">
        <v>0</v>
      </c>
      <c r="AZ87" s="56">
        <v>0</v>
      </c>
      <c r="BA87" s="56">
        <v>3</v>
      </c>
      <c r="BB87" s="56">
        <v>1</v>
      </c>
      <c r="BC87" s="56">
        <v>3</v>
      </c>
      <c r="BD87" s="56">
        <v>1</v>
      </c>
      <c r="BE87" s="56">
        <v>3</v>
      </c>
      <c r="BF87" s="56">
        <v>1</v>
      </c>
      <c r="BG87" s="56">
        <v>5</v>
      </c>
      <c r="BH87" s="56">
        <v>4</v>
      </c>
      <c r="BI87" s="56">
        <v>4</v>
      </c>
      <c r="BJ87" s="56">
        <v>1</v>
      </c>
      <c r="BK87" s="56">
        <v>0</v>
      </c>
      <c r="BL87" s="56">
        <v>0</v>
      </c>
      <c r="BM87" s="56">
        <v>0</v>
      </c>
      <c r="BN87" s="56">
        <v>5</v>
      </c>
      <c r="BO87" s="56">
        <v>1</v>
      </c>
      <c r="BP87" s="56">
        <v>1</v>
      </c>
      <c r="BQ87" s="56">
        <v>5</v>
      </c>
      <c r="BR87" s="56">
        <v>2</v>
      </c>
      <c r="BS87" s="56">
        <v>2</v>
      </c>
      <c r="BT87" s="56">
        <v>4</v>
      </c>
      <c r="BU87" s="56">
        <v>2</v>
      </c>
      <c r="BV87" s="56">
        <v>48</v>
      </c>
      <c r="BW87" s="56">
        <v>54</v>
      </c>
      <c r="BX87" s="56">
        <v>0.47058823529411697</v>
      </c>
      <c r="BY87" s="56">
        <v>-201</v>
      </c>
    </row>
    <row r="88" spans="1:77" x14ac:dyDescent="0.25">
      <c r="A88" s="56">
        <v>3</v>
      </c>
      <c r="B88" s="56">
        <v>1</v>
      </c>
      <c r="C88" s="56">
        <v>5</v>
      </c>
      <c r="D88" s="56">
        <v>1</v>
      </c>
      <c r="E88" s="56">
        <v>3</v>
      </c>
      <c r="F88" s="56">
        <v>1</v>
      </c>
      <c r="G88" s="56">
        <v>5</v>
      </c>
      <c r="H88" s="56">
        <v>4</v>
      </c>
      <c r="I88" s="56">
        <v>3</v>
      </c>
      <c r="J88" s="56">
        <v>1</v>
      </c>
      <c r="K88" s="56">
        <v>0</v>
      </c>
      <c r="L88" s="56">
        <v>1</v>
      </c>
      <c r="M88" s="56">
        <v>0</v>
      </c>
      <c r="N88" s="56">
        <v>3</v>
      </c>
      <c r="O88" s="56">
        <v>1</v>
      </c>
      <c r="P88" s="56">
        <v>3</v>
      </c>
      <c r="Q88" s="56">
        <v>1</v>
      </c>
      <c r="R88" s="56">
        <v>3</v>
      </c>
      <c r="S88" s="56">
        <v>2</v>
      </c>
      <c r="T88" s="56">
        <v>5</v>
      </c>
      <c r="U88" s="56">
        <v>1</v>
      </c>
      <c r="V88" s="56">
        <v>4</v>
      </c>
      <c r="W88" s="56">
        <v>1</v>
      </c>
      <c r="X88" s="56">
        <v>0</v>
      </c>
      <c r="Y88" s="56">
        <v>0</v>
      </c>
      <c r="Z88" s="56">
        <v>0</v>
      </c>
      <c r="AA88" s="56">
        <v>3</v>
      </c>
      <c r="AB88" s="56">
        <v>1</v>
      </c>
      <c r="AC88" s="56">
        <v>5</v>
      </c>
      <c r="AD88" s="56">
        <v>1</v>
      </c>
      <c r="AE88" s="56">
        <v>5</v>
      </c>
      <c r="AF88" s="56">
        <v>1</v>
      </c>
      <c r="AG88" s="56">
        <v>5</v>
      </c>
      <c r="AH88" s="56">
        <v>5</v>
      </c>
      <c r="AI88" s="56">
        <v>3</v>
      </c>
      <c r="AJ88" s="56">
        <v>4</v>
      </c>
      <c r="AK88" s="56">
        <v>0</v>
      </c>
      <c r="AL88" s="56">
        <v>0</v>
      </c>
      <c r="AM88" s="56">
        <v>1</v>
      </c>
      <c r="AN88" s="56">
        <v>5</v>
      </c>
      <c r="AO88" s="56">
        <v>1</v>
      </c>
      <c r="AP88" s="56">
        <v>5</v>
      </c>
      <c r="AQ88" s="56">
        <v>1</v>
      </c>
      <c r="AR88" s="56">
        <v>3</v>
      </c>
      <c r="AS88" s="56">
        <v>4</v>
      </c>
      <c r="AT88" s="56">
        <v>5</v>
      </c>
      <c r="AU88" s="56">
        <v>4</v>
      </c>
      <c r="AV88" s="56">
        <v>3</v>
      </c>
      <c r="AW88" s="56">
        <v>1</v>
      </c>
      <c r="AX88" s="56">
        <v>0</v>
      </c>
      <c r="AY88" s="56">
        <v>0</v>
      </c>
      <c r="AZ88" s="56">
        <v>0</v>
      </c>
      <c r="BA88" s="56">
        <v>2</v>
      </c>
      <c r="BB88" s="56">
        <v>1</v>
      </c>
      <c r="BC88" s="56">
        <v>5</v>
      </c>
      <c r="BD88" s="56">
        <v>5</v>
      </c>
      <c r="BE88" s="56">
        <v>4</v>
      </c>
      <c r="BF88" s="56">
        <v>1</v>
      </c>
      <c r="BG88" s="56">
        <v>4</v>
      </c>
      <c r="BH88" s="56">
        <v>4</v>
      </c>
      <c r="BI88" s="56">
        <v>3</v>
      </c>
      <c r="BJ88" s="56">
        <v>1</v>
      </c>
      <c r="BK88" s="56">
        <v>0</v>
      </c>
      <c r="BL88" s="56">
        <v>0</v>
      </c>
      <c r="BM88" s="56">
        <v>0</v>
      </c>
      <c r="BN88" s="56">
        <v>1</v>
      </c>
      <c r="BO88" s="56">
        <v>1</v>
      </c>
      <c r="BP88" s="56">
        <v>2</v>
      </c>
      <c r="BQ88" s="56">
        <v>5</v>
      </c>
      <c r="BR88" s="56">
        <v>2</v>
      </c>
      <c r="BS88" s="56">
        <v>2</v>
      </c>
      <c r="BT88" s="56">
        <v>3</v>
      </c>
      <c r="BU88" s="56">
        <v>2</v>
      </c>
      <c r="BV88" s="56">
        <v>55</v>
      </c>
      <c r="BW88" s="56">
        <v>62</v>
      </c>
      <c r="BX88" s="56">
        <v>0.47008547008547003</v>
      </c>
      <c r="BY88" s="56">
        <v>-201</v>
      </c>
    </row>
    <row r="89" spans="1:77" x14ac:dyDescent="0.25">
      <c r="A89" s="56">
        <v>3</v>
      </c>
      <c r="B89" s="56">
        <v>5</v>
      </c>
      <c r="C89" s="56">
        <v>3</v>
      </c>
      <c r="D89" s="56">
        <v>1</v>
      </c>
      <c r="E89" s="56">
        <v>3</v>
      </c>
      <c r="F89" s="56">
        <v>1</v>
      </c>
      <c r="G89" s="56">
        <v>4</v>
      </c>
      <c r="H89" s="56">
        <v>4</v>
      </c>
      <c r="I89" s="56">
        <v>4</v>
      </c>
      <c r="J89" s="56">
        <v>1</v>
      </c>
      <c r="K89" s="56">
        <v>0</v>
      </c>
      <c r="L89" s="56">
        <v>0</v>
      </c>
      <c r="M89" s="56">
        <v>0</v>
      </c>
      <c r="N89" s="56">
        <v>3</v>
      </c>
      <c r="O89" s="56">
        <v>1</v>
      </c>
      <c r="P89" s="56">
        <v>3</v>
      </c>
      <c r="Q89" s="56">
        <v>1</v>
      </c>
      <c r="R89" s="56">
        <v>3</v>
      </c>
      <c r="S89" s="56">
        <v>1</v>
      </c>
      <c r="T89" s="56">
        <v>5</v>
      </c>
      <c r="U89" s="56">
        <v>4</v>
      </c>
      <c r="V89" s="56">
        <v>3</v>
      </c>
      <c r="W89" s="56">
        <v>1</v>
      </c>
      <c r="X89" s="56">
        <v>0</v>
      </c>
      <c r="Y89" s="56">
        <v>0</v>
      </c>
      <c r="Z89" s="56">
        <v>0</v>
      </c>
      <c r="AA89" s="56">
        <v>3</v>
      </c>
      <c r="AB89" s="56">
        <v>1</v>
      </c>
      <c r="AC89" s="56">
        <v>5</v>
      </c>
      <c r="AD89" s="56">
        <v>1</v>
      </c>
      <c r="AE89" s="56">
        <v>3</v>
      </c>
      <c r="AF89" s="56">
        <v>1</v>
      </c>
      <c r="AG89" s="56">
        <v>4</v>
      </c>
      <c r="AH89" s="56">
        <v>4</v>
      </c>
      <c r="AI89" s="56">
        <v>4</v>
      </c>
      <c r="AJ89" s="56">
        <v>4</v>
      </c>
      <c r="AK89" s="56">
        <v>0</v>
      </c>
      <c r="AL89" s="56">
        <v>1</v>
      </c>
      <c r="AM89" s="56">
        <v>0</v>
      </c>
      <c r="AN89" s="56">
        <v>3</v>
      </c>
      <c r="AO89" s="56">
        <v>1</v>
      </c>
      <c r="AP89" s="56">
        <v>3</v>
      </c>
      <c r="AQ89" s="56">
        <v>1</v>
      </c>
      <c r="AR89" s="56">
        <v>3</v>
      </c>
      <c r="AS89" s="56">
        <v>1</v>
      </c>
      <c r="AT89" s="56">
        <v>3</v>
      </c>
      <c r="AU89" s="56">
        <v>4</v>
      </c>
      <c r="AV89" s="56">
        <v>4</v>
      </c>
      <c r="AW89" s="56">
        <v>1</v>
      </c>
      <c r="AX89" s="56">
        <v>0</v>
      </c>
      <c r="AY89" s="56">
        <v>0</v>
      </c>
      <c r="AZ89" s="56">
        <v>0</v>
      </c>
      <c r="BA89" s="56">
        <v>5</v>
      </c>
      <c r="BB89" s="56">
        <v>1</v>
      </c>
      <c r="BC89" s="56">
        <v>5</v>
      </c>
      <c r="BD89" s="56">
        <v>5</v>
      </c>
      <c r="BE89" s="56">
        <v>3</v>
      </c>
      <c r="BF89" s="56">
        <v>1</v>
      </c>
      <c r="BG89" s="56">
        <v>4</v>
      </c>
      <c r="BH89" s="56">
        <v>4</v>
      </c>
      <c r="BI89" s="56">
        <v>3</v>
      </c>
      <c r="BJ89" s="56">
        <v>1</v>
      </c>
      <c r="BK89" s="56">
        <v>0</v>
      </c>
      <c r="BL89" s="56">
        <v>0</v>
      </c>
      <c r="BM89" s="56">
        <v>0</v>
      </c>
      <c r="BN89" s="56">
        <v>2</v>
      </c>
      <c r="BO89" s="56">
        <v>1</v>
      </c>
      <c r="BP89" s="56">
        <v>2</v>
      </c>
      <c r="BQ89" s="56">
        <v>5</v>
      </c>
      <c r="BR89" s="56">
        <v>2</v>
      </c>
      <c r="BS89" s="56">
        <v>2</v>
      </c>
      <c r="BT89" s="56">
        <v>4</v>
      </c>
      <c r="BU89" s="56">
        <v>1</v>
      </c>
      <c r="BV89" s="56">
        <v>47</v>
      </c>
      <c r="BW89" s="56">
        <v>53</v>
      </c>
      <c r="BX89" s="56">
        <v>0.47</v>
      </c>
      <c r="BY89" s="56">
        <v>-201</v>
      </c>
    </row>
    <row r="90" spans="1:77" x14ac:dyDescent="0.25">
      <c r="A90" s="56">
        <v>3</v>
      </c>
      <c r="B90" s="56">
        <v>5</v>
      </c>
      <c r="C90" s="56">
        <v>3</v>
      </c>
      <c r="D90" s="56">
        <v>1</v>
      </c>
      <c r="E90" s="56">
        <v>3</v>
      </c>
      <c r="F90" s="56">
        <v>1</v>
      </c>
      <c r="G90" s="56">
        <v>4</v>
      </c>
      <c r="H90" s="56">
        <v>4</v>
      </c>
      <c r="I90" s="56">
        <v>4</v>
      </c>
      <c r="J90" s="56">
        <v>1</v>
      </c>
      <c r="K90" s="56">
        <v>0</v>
      </c>
      <c r="L90" s="56">
        <v>0</v>
      </c>
      <c r="M90" s="56">
        <v>0</v>
      </c>
      <c r="N90" s="56">
        <v>3</v>
      </c>
      <c r="O90" s="56">
        <v>1</v>
      </c>
      <c r="P90" s="56">
        <v>3</v>
      </c>
      <c r="Q90" s="56">
        <v>1</v>
      </c>
      <c r="R90" s="56">
        <v>3</v>
      </c>
      <c r="S90" s="56">
        <v>1</v>
      </c>
      <c r="T90" s="56">
        <v>5</v>
      </c>
      <c r="U90" s="56">
        <v>4</v>
      </c>
      <c r="V90" s="56">
        <v>3</v>
      </c>
      <c r="W90" s="56">
        <v>1</v>
      </c>
      <c r="X90" s="56">
        <v>0</v>
      </c>
      <c r="Y90" s="56">
        <v>0</v>
      </c>
      <c r="Z90" s="56">
        <v>0</v>
      </c>
      <c r="AA90" s="56">
        <v>3</v>
      </c>
      <c r="AB90" s="56">
        <v>1</v>
      </c>
      <c r="AC90" s="56">
        <v>5</v>
      </c>
      <c r="AD90" s="56">
        <v>1</v>
      </c>
      <c r="AE90" s="56">
        <v>3</v>
      </c>
      <c r="AF90" s="56">
        <v>1</v>
      </c>
      <c r="AG90" s="56">
        <v>4</v>
      </c>
      <c r="AH90" s="56">
        <v>4</v>
      </c>
      <c r="AI90" s="56">
        <v>4</v>
      </c>
      <c r="AJ90" s="56">
        <v>4</v>
      </c>
      <c r="AK90" s="56">
        <v>0</v>
      </c>
      <c r="AL90" s="56">
        <v>1</v>
      </c>
      <c r="AM90" s="56">
        <v>0</v>
      </c>
      <c r="AN90" s="56">
        <v>3</v>
      </c>
      <c r="AO90" s="56">
        <v>1</v>
      </c>
      <c r="AP90" s="56">
        <v>3</v>
      </c>
      <c r="AQ90" s="56">
        <v>1</v>
      </c>
      <c r="AR90" s="56">
        <v>3</v>
      </c>
      <c r="AS90" s="56">
        <v>1</v>
      </c>
      <c r="AT90" s="56">
        <v>3</v>
      </c>
      <c r="AU90" s="56">
        <v>4</v>
      </c>
      <c r="AV90" s="56">
        <v>4</v>
      </c>
      <c r="AW90" s="56">
        <v>1</v>
      </c>
      <c r="AX90" s="56">
        <v>0</v>
      </c>
      <c r="AY90" s="56">
        <v>0</v>
      </c>
      <c r="AZ90" s="56">
        <v>0</v>
      </c>
      <c r="BA90" s="56">
        <v>5</v>
      </c>
      <c r="BB90" s="56">
        <v>1</v>
      </c>
      <c r="BC90" s="56">
        <v>5</v>
      </c>
      <c r="BD90" s="56">
        <v>5</v>
      </c>
      <c r="BE90" s="56">
        <v>3</v>
      </c>
      <c r="BF90" s="56">
        <v>1</v>
      </c>
      <c r="BG90" s="56">
        <v>4</v>
      </c>
      <c r="BH90" s="56">
        <v>4</v>
      </c>
      <c r="BI90" s="56">
        <v>3</v>
      </c>
      <c r="BJ90" s="56">
        <v>1</v>
      </c>
      <c r="BK90" s="56">
        <v>0</v>
      </c>
      <c r="BL90" s="56">
        <v>0</v>
      </c>
      <c r="BM90" s="56">
        <v>0</v>
      </c>
      <c r="BN90" s="56">
        <v>2</v>
      </c>
      <c r="BO90" s="56">
        <v>1</v>
      </c>
      <c r="BP90" s="56">
        <v>2</v>
      </c>
      <c r="BQ90" s="56">
        <v>5</v>
      </c>
      <c r="BR90" s="56">
        <v>2</v>
      </c>
      <c r="BS90" s="56">
        <v>2</v>
      </c>
      <c r="BT90" s="56">
        <v>4</v>
      </c>
      <c r="BU90" s="56">
        <v>1</v>
      </c>
      <c r="BV90" s="56">
        <v>44</v>
      </c>
      <c r="BW90" s="56">
        <v>50</v>
      </c>
      <c r="BX90" s="56">
        <v>0.46808510638297801</v>
      </c>
      <c r="BY90" s="56">
        <v>-201</v>
      </c>
    </row>
    <row r="91" spans="1:77" x14ac:dyDescent="0.25">
      <c r="A91" s="56">
        <v>5</v>
      </c>
      <c r="B91" s="56">
        <v>1</v>
      </c>
      <c r="C91" s="56">
        <v>1</v>
      </c>
      <c r="D91" s="56">
        <v>1</v>
      </c>
      <c r="E91" s="56">
        <v>3</v>
      </c>
      <c r="F91" s="56">
        <v>1</v>
      </c>
      <c r="G91" s="56">
        <v>4</v>
      </c>
      <c r="H91" s="56">
        <v>4</v>
      </c>
      <c r="I91" s="56">
        <v>4</v>
      </c>
      <c r="J91" s="56">
        <v>1</v>
      </c>
      <c r="K91" s="56">
        <v>0</v>
      </c>
      <c r="L91" s="56">
        <v>0</v>
      </c>
      <c r="M91" s="56">
        <v>0</v>
      </c>
      <c r="N91" s="56">
        <v>3</v>
      </c>
      <c r="O91" s="56">
        <v>1</v>
      </c>
      <c r="P91" s="56">
        <v>5</v>
      </c>
      <c r="Q91" s="56">
        <v>1</v>
      </c>
      <c r="R91" s="56">
        <v>5</v>
      </c>
      <c r="S91" s="56">
        <v>1</v>
      </c>
      <c r="T91" s="56">
        <v>5</v>
      </c>
      <c r="U91" s="56">
        <v>4</v>
      </c>
      <c r="V91" s="56">
        <v>2</v>
      </c>
      <c r="W91" s="56">
        <v>1</v>
      </c>
      <c r="X91" s="56">
        <v>0</v>
      </c>
      <c r="Y91" s="56">
        <v>1</v>
      </c>
      <c r="Z91" s="56">
        <v>0</v>
      </c>
      <c r="AA91" s="56">
        <v>3</v>
      </c>
      <c r="AB91" s="56">
        <v>1</v>
      </c>
      <c r="AC91" s="56">
        <v>3</v>
      </c>
      <c r="AD91" s="56">
        <v>4</v>
      </c>
      <c r="AE91" s="56">
        <v>3</v>
      </c>
      <c r="AF91" s="56">
        <v>4</v>
      </c>
      <c r="AG91" s="56">
        <v>3</v>
      </c>
      <c r="AH91" s="56">
        <v>4</v>
      </c>
      <c r="AI91" s="56">
        <v>4</v>
      </c>
      <c r="AJ91" s="56">
        <v>4</v>
      </c>
      <c r="AK91" s="56">
        <v>0</v>
      </c>
      <c r="AL91" s="56">
        <v>0</v>
      </c>
      <c r="AM91" s="56">
        <v>0</v>
      </c>
      <c r="AN91" s="56">
        <v>3</v>
      </c>
      <c r="AO91" s="56">
        <v>1</v>
      </c>
      <c r="AP91" s="56">
        <v>5</v>
      </c>
      <c r="AQ91" s="56">
        <v>1</v>
      </c>
      <c r="AR91" s="56">
        <v>3</v>
      </c>
      <c r="AS91" s="56">
        <v>1</v>
      </c>
      <c r="AT91" s="56">
        <v>4</v>
      </c>
      <c r="AU91" s="56">
        <v>3</v>
      </c>
      <c r="AV91" s="56">
        <v>3</v>
      </c>
      <c r="AW91" s="56">
        <v>1</v>
      </c>
      <c r="AX91" s="56">
        <v>0</v>
      </c>
      <c r="AY91" s="56">
        <v>0</v>
      </c>
      <c r="AZ91" s="56">
        <v>0</v>
      </c>
      <c r="BA91" s="56">
        <v>3</v>
      </c>
      <c r="BB91" s="56">
        <v>1</v>
      </c>
      <c r="BC91" s="56">
        <v>1</v>
      </c>
      <c r="BD91" s="56">
        <v>1</v>
      </c>
      <c r="BE91" s="56">
        <v>3</v>
      </c>
      <c r="BF91" s="56">
        <v>1</v>
      </c>
      <c r="BG91" s="56">
        <v>5</v>
      </c>
      <c r="BH91" s="56">
        <v>1</v>
      </c>
      <c r="BI91" s="56">
        <v>4</v>
      </c>
      <c r="BJ91" s="56">
        <v>1</v>
      </c>
      <c r="BK91" s="56">
        <v>0</v>
      </c>
      <c r="BL91" s="56">
        <v>0</v>
      </c>
      <c r="BM91" s="56">
        <v>0</v>
      </c>
      <c r="BN91" s="56">
        <v>1</v>
      </c>
      <c r="BO91" s="56">
        <v>1</v>
      </c>
      <c r="BP91" s="56">
        <v>2</v>
      </c>
      <c r="BQ91" s="56">
        <v>5</v>
      </c>
      <c r="BR91" s="56">
        <v>2</v>
      </c>
      <c r="BS91" s="56">
        <v>2</v>
      </c>
      <c r="BT91" s="56">
        <v>3</v>
      </c>
      <c r="BU91" s="56">
        <v>1</v>
      </c>
      <c r="BV91" s="56">
        <v>47</v>
      </c>
      <c r="BW91" s="56">
        <v>54</v>
      </c>
      <c r="BX91" s="56">
        <v>0.46534653465346498</v>
      </c>
      <c r="BY91" s="56">
        <v>-201</v>
      </c>
    </row>
    <row r="92" spans="1:77" x14ac:dyDescent="0.25">
      <c r="A92" s="56">
        <v>2</v>
      </c>
      <c r="B92" s="56">
        <v>1</v>
      </c>
      <c r="C92" s="56">
        <v>5</v>
      </c>
      <c r="D92" s="56">
        <v>5</v>
      </c>
      <c r="E92" s="56">
        <v>3</v>
      </c>
      <c r="F92" s="56">
        <v>1</v>
      </c>
      <c r="G92" s="56">
        <v>4</v>
      </c>
      <c r="H92" s="56">
        <v>4</v>
      </c>
      <c r="I92" s="56">
        <v>3</v>
      </c>
      <c r="J92" s="56">
        <v>1</v>
      </c>
      <c r="K92" s="56">
        <v>0</v>
      </c>
      <c r="L92" s="56">
        <v>0</v>
      </c>
      <c r="M92" s="56">
        <v>0</v>
      </c>
      <c r="N92" s="56">
        <v>5</v>
      </c>
      <c r="O92" s="56">
        <v>1</v>
      </c>
      <c r="P92" s="56">
        <v>5</v>
      </c>
      <c r="Q92" s="56">
        <v>5</v>
      </c>
      <c r="R92" s="56">
        <v>3</v>
      </c>
      <c r="S92" s="56">
        <v>1</v>
      </c>
      <c r="T92" s="56">
        <v>4</v>
      </c>
      <c r="U92" s="56">
        <v>4</v>
      </c>
      <c r="V92" s="56">
        <v>3</v>
      </c>
      <c r="W92" s="56">
        <v>1</v>
      </c>
      <c r="X92" s="56">
        <v>1</v>
      </c>
      <c r="Y92" s="56">
        <v>1</v>
      </c>
      <c r="Z92" s="56">
        <v>0</v>
      </c>
      <c r="AA92" s="56">
        <v>5</v>
      </c>
      <c r="AB92" s="56">
        <v>1</v>
      </c>
      <c r="AC92" s="56">
        <v>5</v>
      </c>
      <c r="AD92" s="56">
        <v>1</v>
      </c>
      <c r="AE92" s="56">
        <v>3</v>
      </c>
      <c r="AF92" s="56">
        <v>1</v>
      </c>
      <c r="AG92" s="56">
        <v>5</v>
      </c>
      <c r="AH92" s="56">
        <v>4</v>
      </c>
      <c r="AI92" s="56">
        <v>3</v>
      </c>
      <c r="AJ92" s="56">
        <v>5</v>
      </c>
      <c r="AK92" s="56">
        <v>0</v>
      </c>
      <c r="AL92" s="56">
        <v>0</v>
      </c>
      <c r="AM92" s="56">
        <v>0</v>
      </c>
      <c r="AN92" s="56">
        <v>3</v>
      </c>
      <c r="AO92" s="56">
        <v>1</v>
      </c>
      <c r="AP92" s="56">
        <v>4</v>
      </c>
      <c r="AQ92" s="56">
        <v>1</v>
      </c>
      <c r="AR92" s="56">
        <v>3</v>
      </c>
      <c r="AS92" s="56">
        <v>1</v>
      </c>
      <c r="AT92" s="56">
        <v>5</v>
      </c>
      <c r="AU92" s="56">
        <v>4</v>
      </c>
      <c r="AV92" s="56">
        <v>3</v>
      </c>
      <c r="AW92" s="56">
        <v>1</v>
      </c>
      <c r="AX92" s="56">
        <v>0</v>
      </c>
      <c r="AY92" s="56">
        <v>0</v>
      </c>
      <c r="AZ92" s="56">
        <v>0</v>
      </c>
      <c r="BA92" s="56">
        <v>5</v>
      </c>
      <c r="BB92" s="56">
        <v>1</v>
      </c>
      <c r="BC92" s="56">
        <v>3</v>
      </c>
      <c r="BD92" s="56">
        <v>1</v>
      </c>
      <c r="BE92" s="56">
        <v>4</v>
      </c>
      <c r="BF92" s="56">
        <v>1</v>
      </c>
      <c r="BG92" s="56">
        <v>5</v>
      </c>
      <c r="BH92" s="56">
        <v>4</v>
      </c>
      <c r="BI92" s="56">
        <v>3</v>
      </c>
      <c r="BJ92" s="56">
        <v>1</v>
      </c>
      <c r="BK92" s="56">
        <v>0</v>
      </c>
      <c r="BL92" s="56">
        <v>0</v>
      </c>
      <c r="BM92" s="56">
        <v>0</v>
      </c>
      <c r="BN92" s="56">
        <v>1</v>
      </c>
      <c r="BO92" s="56">
        <v>1</v>
      </c>
      <c r="BP92" s="56">
        <v>2</v>
      </c>
      <c r="BQ92" s="56">
        <v>5</v>
      </c>
      <c r="BR92" s="56">
        <v>2</v>
      </c>
      <c r="BS92" s="56">
        <v>2</v>
      </c>
      <c r="BT92" s="56">
        <v>3</v>
      </c>
      <c r="BU92" s="56">
        <v>1</v>
      </c>
      <c r="BV92" s="56">
        <v>51</v>
      </c>
      <c r="BW92" s="56">
        <v>60</v>
      </c>
      <c r="BX92" s="56">
        <v>0.45945945945945899</v>
      </c>
      <c r="BY92" s="56">
        <v>-201</v>
      </c>
    </row>
    <row r="93" spans="1:77" x14ac:dyDescent="0.25">
      <c r="A93" s="56">
        <v>5</v>
      </c>
      <c r="B93" s="56">
        <v>1</v>
      </c>
      <c r="C93" s="56">
        <v>1</v>
      </c>
      <c r="D93" s="56">
        <v>1</v>
      </c>
      <c r="E93" s="56">
        <v>3</v>
      </c>
      <c r="F93" s="56">
        <v>1</v>
      </c>
      <c r="G93" s="56">
        <v>4</v>
      </c>
      <c r="H93" s="56">
        <v>4</v>
      </c>
      <c r="I93" s="56">
        <v>4</v>
      </c>
      <c r="J93" s="56">
        <v>1</v>
      </c>
      <c r="K93" s="56">
        <v>0</v>
      </c>
      <c r="L93" s="56">
        <v>0</v>
      </c>
      <c r="M93" s="56">
        <v>0</v>
      </c>
      <c r="N93" s="56">
        <v>3</v>
      </c>
      <c r="O93" s="56">
        <v>1</v>
      </c>
      <c r="P93" s="56">
        <v>5</v>
      </c>
      <c r="Q93" s="56">
        <v>1</v>
      </c>
      <c r="R93" s="56">
        <v>5</v>
      </c>
      <c r="S93" s="56">
        <v>1</v>
      </c>
      <c r="T93" s="56">
        <v>5</v>
      </c>
      <c r="U93" s="56">
        <v>4</v>
      </c>
      <c r="V93" s="56">
        <v>2</v>
      </c>
      <c r="W93" s="56">
        <v>1</v>
      </c>
      <c r="X93" s="56">
        <v>0</v>
      </c>
      <c r="Y93" s="56">
        <v>1</v>
      </c>
      <c r="Z93" s="56">
        <v>0</v>
      </c>
      <c r="AA93" s="56">
        <v>3</v>
      </c>
      <c r="AB93" s="56">
        <v>1</v>
      </c>
      <c r="AC93" s="56">
        <v>3</v>
      </c>
      <c r="AD93" s="56">
        <v>4</v>
      </c>
      <c r="AE93" s="56">
        <v>3</v>
      </c>
      <c r="AF93" s="56">
        <v>4</v>
      </c>
      <c r="AG93" s="56">
        <v>3</v>
      </c>
      <c r="AH93" s="56">
        <v>4</v>
      </c>
      <c r="AI93" s="56">
        <v>4</v>
      </c>
      <c r="AJ93" s="56">
        <v>4</v>
      </c>
      <c r="AK93" s="56">
        <v>0</v>
      </c>
      <c r="AL93" s="56">
        <v>0</v>
      </c>
      <c r="AM93" s="56">
        <v>0</v>
      </c>
      <c r="AN93" s="56">
        <v>3</v>
      </c>
      <c r="AO93" s="56">
        <v>1</v>
      </c>
      <c r="AP93" s="56">
        <v>5</v>
      </c>
      <c r="AQ93" s="56">
        <v>1</v>
      </c>
      <c r="AR93" s="56">
        <v>3</v>
      </c>
      <c r="AS93" s="56">
        <v>1</v>
      </c>
      <c r="AT93" s="56">
        <v>4</v>
      </c>
      <c r="AU93" s="56">
        <v>3</v>
      </c>
      <c r="AV93" s="56">
        <v>3</v>
      </c>
      <c r="AW93" s="56">
        <v>1</v>
      </c>
      <c r="AX93" s="56">
        <v>0</v>
      </c>
      <c r="AY93" s="56">
        <v>0</v>
      </c>
      <c r="AZ93" s="56">
        <v>0</v>
      </c>
      <c r="BA93" s="56">
        <v>3</v>
      </c>
      <c r="BB93" s="56">
        <v>1</v>
      </c>
      <c r="BC93" s="56">
        <v>1</v>
      </c>
      <c r="BD93" s="56">
        <v>1</v>
      </c>
      <c r="BE93" s="56">
        <v>3</v>
      </c>
      <c r="BF93" s="56">
        <v>1</v>
      </c>
      <c r="BG93" s="56">
        <v>5</v>
      </c>
      <c r="BH93" s="56">
        <v>1</v>
      </c>
      <c r="BI93" s="56">
        <v>4</v>
      </c>
      <c r="BJ93" s="56">
        <v>1</v>
      </c>
      <c r="BK93" s="56">
        <v>0</v>
      </c>
      <c r="BL93" s="56">
        <v>0</v>
      </c>
      <c r="BM93" s="56">
        <v>0</v>
      </c>
      <c r="BN93" s="56">
        <v>1</v>
      </c>
      <c r="BO93" s="56">
        <v>1</v>
      </c>
      <c r="BP93" s="56">
        <v>2</v>
      </c>
      <c r="BQ93" s="56">
        <v>5</v>
      </c>
      <c r="BR93" s="56">
        <v>2</v>
      </c>
      <c r="BS93" s="56">
        <v>2</v>
      </c>
      <c r="BT93" s="56">
        <v>3</v>
      </c>
      <c r="BU93" s="56">
        <v>1</v>
      </c>
      <c r="BV93" s="56">
        <v>51</v>
      </c>
      <c r="BW93" s="56">
        <v>60</v>
      </c>
      <c r="BX93" s="56">
        <v>0.45945945945945899</v>
      </c>
      <c r="BY93" s="56">
        <v>-201</v>
      </c>
    </row>
    <row r="94" spans="1:77" x14ac:dyDescent="0.25">
      <c r="A94" s="56">
        <v>5</v>
      </c>
      <c r="B94" s="56">
        <v>1</v>
      </c>
      <c r="C94" s="56">
        <v>1</v>
      </c>
      <c r="D94" s="56">
        <v>1</v>
      </c>
      <c r="E94" s="56">
        <v>3</v>
      </c>
      <c r="F94" s="56">
        <v>1</v>
      </c>
      <c r="G94" s="56">
        <v>4</v>
      </c>
      <c r="H94" s="56">
        <v>4</v>
      </c>
      <c r="I94" s="56">
        <v>4</v>
      </c>
      <c r="J94" s="56">
        <v>1</v>
      </c>
      <c r="K94" s="56">
        <v>0</v>
      </c>
      <c r="L94" s="56">
        <v>0</v>
      </c>
      <c r="M94" s="56">
        <v>0</v>
      </c>
      <c r="N94" s="56">
        <v>3</v>
      </c>
      <c r="O94" s="56">
        <v>1</v>
      </c>
      <c r="P94" s="56">
        <v>5</v>
      </c>
      <c r="Q94" s="56">
        <v>1</v>
      </c>
      <c r="R94" s="56">
        <v>5</v>
      </c>
      <c r="S94" s="56">
        <v>1</v>
      </c>
      <c r="T94" s="56">
        <v>5</v>
      </c>
      <c r="U94" s="56">
        <v>4</v>
      </c>
      <c r="V94" s="56">
        <v>2</v>
      </c>
      <c r="W94" s="56">
        <v>1</v>
      </c>
      <c r="X94" s="56">
        <v>0</v>
      </c>
      <c r="Y94" s="56">
        <v>1</v>
      </c>
      <c r="Z94" s="56">
        <v>0</v>
      </c>
      <c r="AA94" s="56">
        <v>3</v>
      </c>
      <c r="AB94" s="56">
        <v>1</v>
      </c>
      <c r="AC94" s="56">
        <v>3</v>
      </c>
      <c r="AD94" s="56">
        <v>4</v>
      </c>
      <c r="AE94" s="56">
        <v>3</v>
      </c>
      <c r="AF94" s="56">
        <v>4</v>
      </c>
      <c r="AG94" s="56">
        <v>3</v>
      </c>
      <c r="AH94" s="56">
        <v>4</v>
      </c>
      <c r="AI94" s="56">
        <v>4</v>
      </c>
      <c r="AJ94" s="56">
        <v>4</v>
      </c>
      <c r="AK94" s="56">
        <v>0</v>
      </c>
      <c r="AL94" s="56">
        <v>0</v>
      </c>
      <c r="AM94" s="56">
        <v>0</v>
      </c>
      <c r="AN94" s="56">
        <v>3</v>
      </c>
      <c r="AO94" s="56">
        <v>1</v>
      </c>
      <c r="AP94" s="56">
        <v>5</v>
      </c>
      <c r="AQ94" s="56">
        <v>1</v>
      </c>
      <c r="AR94" s="56">
        <v>3</v>
      </c>
      <c r="AS94" s="56">
        <v>1</v>
      </c>
      <c r="AT94" s="56">
        <v>4</v>
      </c>
      <c r="AU94" s="56">
        <v>3</v>
      </c>
      <c r="AV94" s="56">
        <v>3</v>
      </c>
      <c r="AW94" s="56">
        <v>1</v>
      </c>
      <c r="AX94" s="56">
        <v>0</v>
      </c>
      <c r="AY94" s="56">
        <v>0</v>
      </c>
      <c r="AZ94" s="56">
        <v>0</v>
      </c>
      <c r="BA94" s="56">
        <v>3</v>
      </c>
      <c r="BB94" s="56">
        <v>1</v>
      </c>
      <c r="BC94" s="56">
        <v>1</v>
      </c>
      <c r="BD94" s="56">
        <v>1</v>
      </c>
      <c r="BE94" s="56">
        <v>3</v>
      </c>
      <c r="BF94" s="56">
        <v>1</v>
      </c>
      <c r="BG94" s="56">
        <v>5</v>
      </c>
      <c r="BH94" s="56">
        <v>1</v>
      </c>
      <c r="BI94" s="56">
        <v>4</v>
      </c>
      <c r="BJ94" s="56">
        <v>1</v>
      </c>
      <c r="BK94" s="56">
        <v>0</v>
      </c>
      <c r="BL94" s="56">
        <v>0</v>
      </c>
      <c r="BM94" s="56">
        <v>0</v>
      </c>
      <c r="BN94" s="56">
        <v>1</v>
      </c>
      <c r="BO94" s="56">
        <v>1</v>
      </c>
      <c r="BP94" s="56">
        <v>2</v>
      </c>
      <c r="BQ94" s="56">
        <v>5</v>
      </c>
      <c r="BR94" s="56">
        <v>2</v>
      </c>
      <c r="BS94" s="56">
        <v>2</v>
      </c>
      <c r="BT94" s="56">
        <v>3</v>
      </c>
      <c r="BU94" s="56">
        <v>1</v>
      </c>
      <c r="BV94" s="56">
        <v>49</v>
      </c>
      <c r="BW94" s="56">
        <v>58</v>
      </c>
      <c r="BX94" s="56">
        <v>0.45794392523364402</v>
      </c>
      <c r="BY94" s="56">
        <v>-201</v>
      </c>
    </row>
    <row r="95" spans="1:77" x14ac:dyDescent="0.25">
      <c r="A95" s="56">
        <v>3</v>
      </c>
      <c r="B95" s="56">
        <v>1</v>
      </c>
      <c r="C95" s="56">
        <v>5</v>
      </c>
      <c r="D95" s="56">
        <v>3</v>
      </c>
      <c r="E95" s="56">
        <v>3</v>
      </c>
      <c r="F95" s="56">
        <v>2</v>
      </c>
      <c r="G95" s="56">
        <v>5</v>
      </c>
      <c r="H95" s="56">
        <v>4</v>
      </c>
      <c r="I95" s="56">
        <v>3</v>
      </c>
      <c r="J95" s="56">
        <v>1</v>
      </c>
      <c r="K95" s="56">
        <v>0</v>
      </c>
      <c r="L95" s="56">
        <v>0</v>
      </c>
      <c r="M95" s="56">
        <v>0</v>
      </c>
      <c r="N95" s="56">
        <v>3</v>
      </c>
      <c r="O95" s="56">
        <v>1</v>
      </c>
      <c r="P95" s="56">
        <v>3</v>
      </c>
      <c r="Q95" s="56">
        <v>1</v>
      </c>
      <c r="R95" s="56">
        <v>3</v>
      </c>
      <c r="S95" s="56">
        <v>1</v>
      </c>
      <c r="T95" s="56">
        <v>4</v>
      </c>
      <c r="U95" s="56">
        <v>1</v>
      </c>
      <c r="V95" s="56">
        <v>3</v>
      </c>
      <c r="W95" s="56">
        <v>1</v>
      </c>
      <c r="X95" s="56">
        <v>0</v>
      </c>
      <c r="Y95" s="56">
        <v>0</v>
      </c>
      <c r="Z95" s="56">
        <v>0</v>
      </c>
      <c r="AA95" s="56">
        <v>3</v>
      </c>
      <c r="AB95" s="56">
        <v>1</v>
      </c>
      <c r="AC95" s="56">
        <v>5</v>
      </c>
      <c r="AD95" s="56">
        <v>1</v>
      </c>
      <c r="AE95" s="56">
        <v>5</v>
      </c>
      <c r="AF95" s="56">
        <v>5</v>
      </c>
      <c r="AG95" s="56">
        <v>4</v>
      </c>
      <c r="AH95" s="56">
        <v>4</v>
      </c>
      <c r="AI95" s="56">
        <v>3</v>
      </c>
      <c r="AJ95" s="56">
        <v>1</v>
      </c>
      <c r="AK95" s="56">
        <v>0</v>
      </c>
      <c r="AL95" s="56">
        <v>0</v>
      </c>
      <c r="AM95" s="56">
        <v>0</v>
      </c>
      <c r="AN95" s="56">
        <v>3</v>
      </c>
      <c r="AO95" s="56">
        <v>3</v>
      </c>
      <c r="AP95" s="56">
        <v>3</v>
      </c>
      <c r="AQ95" s="56">
        <v>1</v>
      </c>
      <c r="AR95" s="56">
        <v>3</v>
      </c>
      <c r="AS95" s="56">
        <v>1</v>
      </c>
      <c r="AT95" s="56">
        <v>4</v>
      </c>
      <c r="AU95" s="56">
        <v>4</v>
      </c>
      <c r="AV95" s="56">
        <v>4</v>
      </c>
      <c r="AW95" s="56">
        <v>1</v>
      </c>
      <c r="AX95" s="56">
        <v>0</v>
      </c>
      <c r="AY95" s="56">
        <v>0</v>
      </c>
      <c r="AZ95" s="56">
        <v>0</v>
      </c>
      <c r="BA95" s="56">
        <v>3</v>
      </c>
      <c r="BB95" s="56">
        <v>1</v>
      </c>
      <c r="BC95" s="56">
        <v>3</v>
      </c>
      <c r="BD95" s="56">
        <v>1</v>
      </c>
      <c r="BE95" s="56">
        <v>3</v>
      </c>
      <c r="BF95" s="56">
        <v>1</v>
      </c>
      <c r="BG95" s="56">
        <v>5</v>
      </c>
      <c r="BH95" s="56">
        <v>4</v>
      </c>
      <c r="BI95" s="56">
        <v>4</v>
      </c>
      <c r="BJ95" s="56">
        <v>1</v>
      </c>
      <c r="BK95" s="56">
        <v>0</v>
      </c>
      <c r="BL95" s="56">
        <v>0</v>
      </c>
      <c r="BM95" s="56">
        <v>0</v>
      </c>
      <c r="BN95" s="56">
        <v>5</v>
      </c>
      <c r="BO95" s="56">
        <v>1</v>
      </c>
      <c r="BP95" s="56">
        <v>1</v>
      </c>
      <c r="BQ95" s="56">
        <v>5</v>
      </c>
      <c r="BR95" s="56">
        <v>2</v>
      </c>
      <c r="BS95" s="56">
        <v>2</v>
      </c>
      <c r="BT95" s="56">
        <v>4</v>
      </c>
      <c r="BU95" s="56">
        <v>2</v>
      </c>
      <c r="BV95" s="56">
        <v>48</v>
      </c>
      <c r="BW95" s="56">
        <v>58</v>
      </c>
      <c r="BX95" s="56">
        <v>0.45283018867924502</v>
      </c>
      <c r="BY95" s="56">
        <v>-201</v>
      </c>
    </row>
    <row r="96" spans="1:77" x14ac:dyDescent="0.25">
      <c r="A96" s="56">
        <v>3</v>
      </c>
      <c r="B96" s="56">
        <v>1</v>
      </c>
      <c r="C96" s="56">
        <v>3</v>
      </c>
      <c r="D96" s="56">
        <v>1</v>
      </c>
      <c r="E96" s="56">
        <v>3</v>
      </c>
      <c r="F96" s="56">
        <v>1</v>
      </c>
      <c r="G96" s="56">
        <v>4</v>
      </c>
      <c r="H96" s="56">
        <v>4</v>
      </c>
      <c r="I96" s="56">
        <v>1</v>
      </c>
      <c r="J96" s="56">
        <v>1</v>
      </c>
      <c r="K96" s="56">
        <v>0</v>
      </c>
      <c r="L96" s="56">
        <v>0</v>
      </c>
      <c r="M96" s="56">
        <v>0</v>
      </c>
      <c r="N96" s="56">
        <v>3</v>
      </c>
      <c r="O96" s="56">
        <v>1</v>
      </c>
      <c r="P96" s="56">
        <v>3</v>
      </c>
      <c r="Q96" s="56">
        <v>1</v>
      </c>
      <c r="R96" s="56">
        <v>3</v>
      </c>
      <c r="S96" s="56">
        <v>1</v>
      </c>
      <c r="T96" s="56">
        <v>4</v>
      </c>
      <c r="U96" s="56">
        <v>1</v>
      </c>
      <c r="V96" s="56">
        <v>4</v>
      </c>
      <c r="W96" s="56">
        <v>4</v>
      </c>
      <c r="X96" s="56">
        <v>0</v>
      </c>
      <c r="Y96" s="56">
        <v>0</v>
      </c>
      <c r="Z96" s="56">
        <v>0</v>
      </c>
      <c r="AA96" s="56">
        <v>3</v>
      </c>
      <c r="AB96" s="56">
        <v>1</v>
      </c>
      <c r="AC96" s="56">
        <v>1</v>
      </c>
      <c r="AD96" s="56">
        <v>1</v>
      </c>
      <c r="AE96" s="56">
        <v>3</v>
      </c>
      <c r="AF96" s="56">
        <v>1</v>
      </c>
      <c r="AG96" s="56">
        <v>4</v>
      </c>
      <c r="AH96" s="56">
        <v>5</v>
      </c>
      <c r="AI96" s="56">
        <v>3</v>
      </c>
      <c r="AJ96" s="56">
        <v>4</v>
      </c>
      <c r="AK96" s="56">
        <v>0</v>
      </c>
      <c r="AL96" s="56">
        <v>0</v>
      </c>
      <c r="AM96" s="56">
        <v>0</v>
      </c>
      <c r="AN96" s="56">
        <v>3</v>
      </c>
      <c r="AO96" s="56">
        <v>1</v>
      </c>
      <c r="AP96" s="56">
        <v>3</v>
      </c>
      <c r="AQ96" s="56">
        <v>1</v>
      </c>
      <c r="AR96" s="56">
        <v>3</v>
      </c>
      <c r="AS96" s="56">
        <v>1</v>
      </c>
      <c r="AT96" s="56">
        <v>5</v>
      </c>
      <c r="AU96" s="56">
        <v>4</v>
      </c>
      <c r="AV96" s="56">
        <v>5</v>
      </c>
      <c r="AW96" s="56">
        <v>1</v>
      </c>
      <c r="AX96" s="56">
        <v>0</v>
      </c>
      <c r="AY96" s="56">
        <v>0</v>
      </c>
      <c r="AZ96" s="56">
        <v>0</v>
      </c>
      <c r="BA96" s="56">
        <v>3</v>
      </c>
      <c r="BB96" s="56">
        <v>1</v>
      </c>
      <c r="BC96" s="56">
        <v>5</v>
      </c>
      <c r="BD96" s="56">
        <v>1</v>
      </c>
      <c r="BE96" s="56">
        <v>3</v>
      </c>
      <c r="BF96" s="56">
        <v>1</v>
      </c>
      <c r="BG96" s="56">
        <v>4</v>
      </c>
      <c r="BH96" s="56">
        <v>2</v>
      </c>
      <c r="BI96" s="56">
        <v>4</v>
      </c>
      <c r="BJ96" s="56">
        <v>1</v>
      </c>
      <c r="BK96" s="56">
        <v>0</v>
      </c>
      <c r="BL96" s="56">
        <v>0</v>
      </c>
      <c r="BM96" s="56">
        <v>0</v>
      </c>
      <c r="BN96" s="56">
        <v>1</v>
      </c>
      <c r="BO96" s="56">
        <v>1</v>
      </c>
      <c r="BP96" s="56">
        <v>1</v>
      </c>
      <c r="BQ96" s="56">
        <v>5</v>
      </c>
      <c r="BR96" s="56">
        <v>2</v>
      </c>
      <c r="BS96" s="56">
        <v>2</v>
      </c>
      <c r="BT96" s="56">
        <v>3</v>
      </c>
      <c r="BU96" s="56">
        <v>2</v>
      </c>
      <c r="BV96" s="56">
        <v>54</v>
      </c>
      <c r="BW96" s="56">
        <v>66</v>
      </c>
      <c r="BX96" s="56">
        <v>0.45</v>
      </c>
      <c r="BY96" s="56">
        <v>-201</v>
      </c>
    </row>
    <row r="97" spans="1:77" x14ac:dyDescent="0.25">
      <c r="A97" s="56">
        <v>3</v>
      </c>
      <c r="B97" s="56">
        <v>1</v>
      </c>
      <c r="C97" s="56">
        <v>3</v>
      </c>
      <c r="D97" s="56">
        <v>4</v>
      </c>
      <c r="E97" s="56">
        <v>3</v>
      </c>
      <c r="F97" s="56">
        <v>1</v>
      </c>
      <c r="G97" s="56">
        <v>4</v>
      </c>
      <c r="H97" s="56">
        <v>4</v>
      </c>
      <c r="I97" s="56">
        <v>3</v>
      </c>
      <c r="J97" s="56">
        <v>1</v>
      </c>
      <c r="K97" s="56">
        <v>0</v>
      </c>
      <c r="L97" s="56">
        <v>0</v>
      </c>
      <c r="M97" s="56">
        <v>0</v>
      </c>
      <c r="N97" s="56">
        <v>3</v>
      </c>
      <c r="O97" s="56">
        <v>1</v>
      </c>
      <c r="P97" s="56">
        <v>3</v>
      </c>
      <c r="Q97" s="56">
        <v>1</v>
      </c>
      <c r="R97" s="56">
        <v>3</v>
      </c>
      <c r="S97" s="56">
        <v>1</v>
      </c>
      <c r="T97" s="56">
        <v>4</v>
      </c>
      <c r="U97" s="56">
        <v>4</v>
      </c>
      <c r="V97" s="56">
        <v>3</v>
      </c>
      <c r="W97" s="56">
        <v>1</v>
      </c>
      <c r="X97" s="56">
        <v>0</v>
      </c>
      <c r="Y97" s="56">
        <v>0</v>
      </c>
      <c r="Z97" s="56">
        <v>0</v>
      </c>
      <c r="AA97" s="56">
        <v>5</v>
      </c>
      <c r="AB97" s="56">
        <v>1</v>
      </c>
      <c r="AC97" s="56">
        <v>3</v>
      </c>
      <c r="AD97" s="56">
        <v>1</v>
      </c>
      <c r="AE97" s="56">
        <v>1</v>
      </c>
      <c r="AF97" s="56">
        <v>1</v>
      </c>
      <c r="AG97" s="56">
        <v>5</v>
      </c>
      <c r="AH97" s="56">
        <v>4</v>
      </c>
      <c r="AI97" s="56">
        <v>3</v>
      </c>
      <c r="AJ97" s="56">
        <v>1</v>
      </c>
      <c r="AK97" s="56">
        <v>0</v>
      </c>
      <c r="AL97" s="56">
        <v>0</v>
      </c>
      <c r="AM97" s="56">
        <v>0</v>
      </c>
      <c r="AN97" s="56">
        <v>5</v>
      </c>
      <c r="AO97" s="56">
        <v>1</v>
      </c>
      <c r="AP97" s="56">
        <v>5</v>
      </c>
      <c r="AQ97" s="56">
        <v>1</v>
      </c>
      <c r="AR97" s="56">
        <v>3</v>
      </c>
      <c r="AS97" s="56">
        <v>1</v>
      </c>
      <c r="AT97" s="56">
        <v>4</v>
      </c>
      <c r="AU97" s="56">
        <v>4</v>
      </c>
      <c r="AV97" s="56">
        <v>3</v>
      </c>
      <c r="AW97" s="56">
        <v>3</v>
      </c>
      <c r="AX97" s="56">
        <v>0</v>
      </c>
      <c r="AY97" s="56">
        <v>0</v>
      </c>
      <c r="AZ97" s="56">
        <v>0</v>
      </c>
      <c r="BA97" s="56">
        <v>5</v>
      </c>
      <c r="BB97" s="56">
        <v>1</v>
      </c>
      <c r="BC97" s="56">
        <v>3</v>
      </c>
      <c r="BD97" s="56">
        <v>1</v>
      </c>
      <c r="BE97" s="56">
        <v>4</v>
      </c>
      <c r="BF97" s="56">
        <v>3</v>
      </c>
      <c r="BG97" s="56">
        <v>2</v>
      </c>
      <c r="BH97" s="56">
        <v>3</v>
      </c>
      <c r="BI97" s="56">
        <v>4</v>
      </c>
      <c r="BJ97" s="56">
        <v>1</v>
      </c>
      <c r="BK97" s="56">
        <v>0</v>
      </c>
      <c r="BL97" s="56">
        <v>0</v>
      </c>
      <c r="BM97" s="56">
        <v>0</v>
      </c>
      <c r="BN97" s="56">
        <v>5</v>
      </c>
      <c r="BO97" s="56">
        <v>1</v>
      </c>
      <c r="BP97" s="56">
        <v>1</v>
      </c>
      <c r="BQ97" s="56">
        <v>5</v>
      </c>
      <c r="BR97" s="56">
        <v>2</v>
      </c>
      <c r="BS97" s="56">
        <v>1</v>
      </c>
      <c r="BT97" s="56">
        <v>3</v>
      </c>
      <c r="BU97" s="56">
        <v>1</v>
      </c>
      <c r="BV97" s="56">
        <v>43</v>
      </c>
      <c r="BW97" s="56">
        <v>56</v>
      </c>
      <c r="BX97" s="56">
        <v>0.43434343434343398</v>
      </c>
      <c r="BY97" s="56">
        <v>-201</v>
      </c>
    </row>
    <row r="98" spans="1:77" x14ac:dyDescent="0.25">
      <c r="A98" s="56">
        <v>3</v>
      </c>
      <c r="B98" s="56">
        <v>1</v>
      </c>
      <c r="C98" s="56">
        <v>3</v>
      </c>
      <c r="D98" s="56">
        <v>1</v>
      </c>
      <c r="E98" s="56">
        <v>3</v>
      </c>
      <c r="F98" s="56">
        <v>1</v>
      </c>
      <c r="G98" s="56">
        <v>5</v>
      </c>
      <c r="H98" s="56">
        <v>4</v>
      </c>
      <c r="I98" s="56">
        <v>4</v>
      </c>
      <c r="J98" s="56">
        <v>1</v>
      </c>
      <c r="K98" s="56">
        <v>0</v>
      </c>
      <c r="L98" s="56">
        <v>0</v>
      </c>
      <c r="M98" s="56">
        <v>0</v>
      </c>
      <c r="N98" s="56">
        <v>3</v>
      </c>
      <c r="O98" s="56">
        <v>1</v>
      </c>
      <c r="P98" s="56">
        <v>3</v>
      </c>
      <c r="Q98" s="56">
        <v>1</v>
      </c>
      <c r="R98" s="56">
        <v>3</v>
      </c>
      <c r="S98" s="56">
        <v>1</v>
      </c>
      <c r="T98" s="56">
        <v>5</v>
      </c>
      <c r="U98" s="56">
        <v>4</v>
      </c>
      <c r="V98" s="56">
        <v>3</v>
      </c>
      <c r="W98" s="56">
        <v>1</v>
      </c>
      <c r="X98" s="56">
        <v>0</v>
      </c>
      <c r="Y98" s="56">
        <v>0</v>
      </c>
      <c r="Z98" s="56">
        <v>0</v>
      </c>
      <c r="AA98" s="56">
        <v>3</v>
      </c>
      <c r="AB98" s="56">
        <v>1</v>
      </c>
      <c r="AC98" s="56">
        <v>5</v>
      </c>
      <c r="AD98" s="56">
        <v>1</v>
      </c>
      <c r="AE98" s="56">
        <v>3</v>
      </c>
      <c r="AF98" s="56">
        <v>1</v>
      </c>
      <c r="AG98" s="56">
        <v>5</v>
      </c>
      <c r="AH98" s="56">
        <v>4</v>
      </c>
      <c r="AI98" s="56">
        <v>3</v>
      </c>
      <c r="AJ98" s="56">
        <v>1</v>
      </c>
      <c r="AK98" s="56">
        <v>0</v>
      </c>
      <c r="AL98" s="56">
        <v>0</v>
      </c>
      <c r="AM98" s="56">
        <v>0</v>
      </c>
      <c r="AN98" s="56">
        <v>3</v>
      </c>
      <c r="AO98" s="56">
        <v>1</v>
      </c>
      <c r="AP98" s="56">
        <v>5</v>
      </c>
      <c r="AQ98" s="56">
        <v>1</v>
      </c>
      <c r="AR98" s="56">
        <v>3</v>
      </c>
      <c r="AS98" s="56">
        <v>1</v>
      </c>
      <c r="AT98" s="56">
        <v>4</v>
      </c>
      <c r="AU98" s="56">
        <v>4</v>
      </c>
      <c r="AV98" s="56">
        <v>5</v>
      </c>
      <c r="AW98" s="56">
        <v>3</v>
      </c>
      <c r="AX98" s="56">
        <v>0</v>
      </c>
      <c r="AY98" s="56">
        <v>0</v>
      </c>
      <c r="AZ98" s="56">
        <v>0</v>
      </c>
      <c r="BA98" s="56">
        <v>5</v>
      </c>
      <c r="BB98" s="56">
        <v>1</v>
      </c>
      <c r="BC98" s="56">
        <v>3</v>
      </c>
      <c r="BD98" s="56">
        <v>1</v>
      </c>
      <c r="BE98" s="56">
        <v>3</v>
      </c>
      <c r="BF98" s="56">
        <v>1</v>
      </c>
      <c r="BG98" s="56">
        <v>4</v>
      </c>
      <c r="BH98" s="56">
        <v>4</v>
      </c>
      <c r="BI98" s="56">
        <v>3</v>
      </c>
      <c r="BJ98" s="56">
        <v>1</v>
      </c>
      <c r="BK98" s="56">
        <v>0</v>
      </c>
      <c r="BL98" s="56">
        <v>0</v>
      </c>
      <c r="BM98" s="56">
        <v>0</v>
      </c>
      <c r="BN98" s="56">
        <v>1</v>
      </c>
      <c r="BO98" s="56">
        <v>1</v>
      </c>
      <c r="BP98" s="56">
        <v>2</v>
      </c>
      <c r="BQ98" s="56">
        <v>5</v>
      </c>
      <c r="BR98" s="56">
        <v>2</v>
      </c>
      <c r="BS98" s="56">
        <v>2</v>
      </c>
      <c r="BT98" s="56">
        <v>3</v>
      </c>
      <c r="BU98" s="56">
        <v>1</v>
      </c>
      <c r="BV98" s="56">
        <v>48</v>
      </c>
      <c r="BW98" s="56">
        <v>63</v>
      </c>
      <c r="BX98" s="56">
        <v>0.43243243243243201</v>
      </c>
      <c r="BY98" s="56">
        <v>-201</v>
      </c>
    </row>
    <row r="99" spans="1:77" x14ac:dyDescent="0.25">
      <c r="A99" s="56">
        <v>5</v>
      </c>
      <c r="B99" s="56">
        <v>1</v>
      </c>
      <c r="C99" s="56">
        <v>3</v>
      </c>
      <c r="D99" s="56">
        <v>1</v>
      </c>
      <c r="E99" s="56">
        <v>3</v>
      </c>
      <c r="F99" s="56">
        <v>1</v>
      </c>
      <c r="G99" s="56">
        <v>5</v>
      </c>
      <c r="H99" s="56">
        <v>4</v>
      </c>
      <c r="I99" s="56">
        <v>3</v>
      </c>
      <c r="J99" s="56">
        <v>1</v>
      </c>
      <c r="K99" s="56">
        <v>0</v>
      </c>
      <c r="L99" s="56">
        <v>0</v>
      </c>
      <c r="M99" s="56">
        <v>0</v>
      </c>
      <c r="N99" s="56">
        <v>3</v>
      </c>
      <c r="O99" s="56">
        <v>1</v>
      </c>
      <c r="P99" s="56">
        <v>5</v>
      </c>
      <c r="Q99" s="56">
        <v>1</v>
      </c>
      <c r="R99" s="56">
        <v>3</v>
      </c>
      <c r="S99" s="56">
        <v>1</v>
      </c>
      <c r="T99" s="56">
        <v>5</v>
      </c>
      <c r="U99" s="56">
        <v>4</v>
      </c>
      <c r="V99" s="56">
        <v>3</v>
      </c>
      <c r="W99" s="56">
        <v>1</v>
      </c>
      <c r="X99" s="56">
        <v>0</v>
      </c>
      <c r="Y99" s="56">
        <v>0</v>
      </c>
      <c r="Z99" s="56">
        <v>0</v>
      </c>
      <c r="AA99" s="56">
        <v>5</v>
      </c>
      <c r="AB99" s="56">
        <v>1</v>
      </c>
      <c r="AC99" s="56">
        <v>5</v>
      </c>
      <c r="AD99" s="56">
        <v>1</v>
      </c>
      <c r="AE99" s="56">
        <v>3</v>
      </c>
      <c r="AF99" s="56">
        <v>1</v>
      </c>
      <c r="AG99" s="56">
        <v>5</v>
      </c>
      <c r="AH99" s="56">
        <v>4</v>
      </c>
      <c r="AI99" s="56">
        <v>3</v>
      </c>
      <c r="AJ99" s="56">
        <v>1</v>
      </c>
      <c r="AK99" s="56">
        <v>0</v>
      </c>
      <c r="AL99" s="56">
        <v>1</v>
      </c>
      <c r="AM99" s="56">
        <v>0</v>
      </c>
      <c r="AN99" s="56">
        <v>5</v>
      </c>
      <c r="AO99" s="56">
        <v>1</v>
      </c>
      <c r="AP99" s="56">
        <v>2</v>
      </c>
      <c r="AQ99" s="56">
        <v>1</v>
      </c>
      <c r="AR99" s="56">
        <v>3</v>
      </c>
      <c r="AS99" s="56">
        <v>1</v>
      </c>
      <c r="AT99" s="56">
        <v>5</v>
      </c>
      <c r="AU99" s="56">
        <v>4</v>
      </c>
      <c r="AV99" s="56">
        <v>4</v>
      </c>
      <c r="AW99" s="56">
        <v>1</v>
      </c>
      <c r="AX99" s="56">
        <v>0</v>
      </c>
      <c r="AY99" s="56">
        <v>0</v>
      </c>
      <c r="AZ99" s="56">
        <v>0</v>
      </c>
      <c r="BA99" s="56">
        <v>3</v>
      </c>
      <c r="BB99" s="56">
        <v>1</v>
      </c>
      <c r="BC99" s="56">
        <v>5</v>
      </c>
      <c r="BD99" s="56">
        <v>1</v>
      </c>
      <c r="BE99" s="56">
        <v>3</v>
      </c>
      <c r="BF99" s="56">
        <v>3</v>
      </c>
      <c r="BG99" s="56">
        <v>5</v>
      </c>
      <c r="BH99" s="56">
        <v>4</v>
      </c>
      <c r="BI99" s="56">
        <v>4</v>
      </c>
      <c r="BJ99" s="56">
        <v>1</v>
      </c>
      <c r="BK99" s="56">
        <v>0</v>
      </c>
      <c r="BL99" s="56">
        <v>0</v>
      </c>
      <c r="BM99" s="56">
        <v>0</v>
      </c>
      <c r="BN99" s="56">
        <v>5</v>
      </c>
      <c r="BO99" s="56">
        <v>1</v>
      </c>
      <c r="BP99" s="56">
        <v>2</v>
      </c>
      <c r="BQ99" s="56">
        <v>5</v>
      </c>
      <c r="BR99" s="56">
        <v>2</v>
      </c>
      <c r="BS99" s="56">
        <v>2</v>
      </c>
      <c r="BT99" s="56">
        <v>3</v>
      </c>
      <c r="BU99" s="56">
        <v>2</v>
      </c>
      <c r="BV99" s="56">
        <v>43</v>
      </c>
      <c r="BW99" s="56">
        <v>57</v>
      </c>
      <c r="BX99" s="56">
        <v>0.43</v>
      </c>
      <c r="BY99" s="56">
        <v>-201</v>
      </c>
    </row>
    <row r="100" spans="1:77" x14ac:dyDescent="0.25">
      <c r="A100" s="56">
        <v>3</v>
      </c>
      <c r="B100" s="56">
        <v>1</v>
      </c>
      <c r="C100" s="56">
        <v>3</v>
      </c>
      <c r="D100" s="56">
        <v>1</v>
      </c>
      <c r="E100" s="56">
        <v>3</v>
      </c>
      <c r="F100" s="56">
        <v>1</v>
      </c>
      <c r="G100" s="56">
        <v>5</v>
      </c>
      <c r="H100" s="56">
        <v>4</v>
      </c>
      <c r="I100" s="56">
        <v>4</v>
      </c>
      <c r="J100" s="56">
        <v>1</v>
      </c>
      <c r="K100" s="56">
        <v>0</v>
      </c>
      <c r="L100" s="56">
        <v>0</v>
      </c>
      <c r="M100" s="56">
        <v>0</v>
      </c>
      <c r="N100" s="56">
        <v>3</v>
      </c>
      <c r="O100" s="56">
        <v>1</v>
      </c>
      <c r="P100" s="56">
        <v>4</v>
      </c>
      <c r="Q100" s="56">
        <v>1</v>
      </c>
      <c r="R100" s="56">
        <v>3</v>
      </c>
      <c r="S100" s="56">
        <v>1</v>
      </c>
      <c r="T100" s="56">
        <v>5</v>
      </c>
      <c r="U100" s="56">
        <v>4</v>
      </c>
      <c r="V100" s="56">
        <v>4</v>
      </c>
      <c r="W100" s="56">
        <v>1</v>
      </c>
      <c r="X100" s="56">
        <v>0</v>
      </c>
      <c r="Y100" s="56">
        <v>0</v>
      </c>
      <c r="Z100" s="56">
        <v>0</v>
      </c>
      <c r="AA100" s="56">
        <v>3</v>
      </c>
      <c r="AB100" s="56">
        <v>1</v>
      </c>
      <c r="AC100" s="56">
        <v>5</v>
      </c>
      <c r="AD100" s="56">
        <v>1</v>
      </c>
      <c r="AE100" s="56">
        <v>3</v>
      </c>
      <c r="AF100" s="56">
        <v>1</v>
      </c>
      <c r="AG100" s="56">
        <v>5</v>
      </c>
      <c r="AH100" s="56">
        <v>4</v>
      </c>
      <c r="AI100" s="56">
        <v>4</v>
      </c>
      <c r="AJ100" s="56">
        <v>1</v>
      </c>
      <c r="AK100" s="56">
        <v>0</v>
      </c>
      <c r="AL100" s="56">
        <v>0</v>
      </c>
      <c r="AM100" s="56">
        <v>0</v>
      </c>
      <c r="AN100" s="56">
        <v>3</v>
      </c>
      <c r="AO100" s="56">
        <v>1</v>
      </c>
      <c r="AP100" s="56">
        <v>5</v>
      </c>
      <c r="AQ100" s="56">
        <v>5</v>
      </c>
      <c r="AR100" s="56">
        <v>3</v>
      </c>
      <c r="AS100" s="56">
        <v>1</v>
      </c>
      <c r="AT100" s="56">
        <v>4</v>
      </c>
      <c r="AU100" s="56">
        <v>4</v>
      </c>
      <c r="AV100" s="56">
        <v>3</v>
      </c>
      <c r="AW100" s="56">
        <v>1</v>
      </c>
      <c r="AX100" s="56">
        <v>0</v>
      </c>
      <c r="AY100" s="56">
        <v>0</v>
      </c>
      <c r="AZ100" s="56">
        <v>0</v>
      </c>
      <c r="BA100" s="56">
        <v>3</v>
      </c>
      <c r="BB100" s="56">
        <v>4</v>
      </c>
      <c r="BC100" s="56">
        <v>3</v>
      </c>
      <c r="BD100" s="56">
        <v>1</v>
      </c>
      <c r="BE100" s="56">
        <v>3</v>
      </c>
      <c r="BF100" s="56">
        <v>1</v>
      </c>
      <c r="BG100" s="56">
        <v>4</v>
      </c>
      <c r="BH100" s="56">
        <v>4</v>
      </c>
      <c r="BI100" s="56">
        <v>3</v>
      </c>
      <c r="BJ100" s="56">
        <v>1</v>
      </c>
      <c r="BK100" s="56">
        <v>0</v>
      </c>
      <c r="BL100" s="56">
        <v>0</v>
      </c>
      <c r="BM100" s="56">
        <v>0</v>
      </c>
      <c r="BN100" s="56">
        <v>1</v>
      </c>
      <c r="BO100" s="56">
        <v>1</v>
      </c>
      <c r="BP100" s="56">
        <v>2</v>
      </c>
      <c r="BQ100" s="56">
        <v>5</v>
      </c>
      <c r="BR100" s="56">
        <v>2</v>
      </c>
      <c r="BS100" s="56">
        <v>2</v>
      </c>
      <c r="BT100" s="56">
        <v>2</v>
      </c>
      <c r="BU100" s="56">
        <v>2</v>
      </c>
      <c r="BV100" s="56">
        <v>48</v>
      </c>
      <c r="BW100" s="56">
        <v>65</v>
      </c>
      <c r="BX100" s="56">
        <v>0.42477876106194601</v>
      </c>
      <c r="BY100" s="56">
        <v>-201</v>
      </c>
    </row>
    <row r="101" spans="1:77" x14ac:dyDescent="0.25">
      <c r="A101" s="56">
        <v>3</v>
      </c>
      <c r="B101" s="56">
        <v>1</v>
      </c>
      <c r="C101" s="56">
        <v>3</v>
      </c>
      <c r="D101" s="56">
        <v>4</v>
      </c>
      <c r="E101" s="56">
        <v>3</v>
      </c>
      <c r="F101" s="56">
        <v>1</v>
      </c>
      <c r="G101" s="56">
        <v>4</v>
      </c>
      <c r="H101" s="56">
        <v>4</v>
      </c>
      <c r="I101" s="56">
        <v>3</v>
      </c>
      <c r="J101" s="56">
        <v>1</v>
      </c>
      <c r="K101" s="56">
        <v>0</v>
      </c>
      <c r="L101" s="56">
        <v>0</v>
      </c>
      <c r="M101" s="56">
        <v>0</v>
      </c>
      <c r="N101" s="56">
        <v>3</v>
      </c>
      <c r="O101" s="56">
        <v>1</v>
      </c>
      <c r="P101" s="56">
        <v>3</v>
      </c>
      <c r="Q101" s="56">
        <v>1</v>
      </c>
      <c r="R101" s="56">
        <v>3</v>
      </c>
      <c r="S101" s="56">
        <v>1</v>
      </c>
      <c r="T101" s="56">
        <v>4</v>
      </c>
      <c r="U101" s="56">
        <v>4</v>
      </c>
      <c r="V101" s="56">
        <v>3</v>
      </c>
      <c r="W101" s="56">
        <v>1</v>
      </c>
      <c r="X101" s="56">
        <v>0</v>
      </c>
      <c r="Y101" s="56">
        <v>0</v>
      </c>
      <c r="Z101" s="56">
        <v>0</v>
      </c>
      <c r="AA101" s="56">
        <v>5</v>
      </c>
      <c r="AB101" s="56">
        <v>1</v>
      </c>
      <c r="AC101" s="56">
        <v>3</v>
      </c>
      <c r="AD101" s="56">
        <v>1</v>
      </c>
      <c r="AE101" s="56">
        <v>1</v>
      </c>
      <c r="AF101" s="56">
        <v>1</v>
      </c>
      <c r="AG101" s="56">
        <v>5</v>
      </c>
      <c r="AH101" s="56">
        <v>4</v>
      </c>
      <c r="AI101" s="56">
        <v>3</v>
      </c>
      <c r="AJ101" s="56">
        <v>1</v>
      </c>
      <c r="AK101" s="56">
        <v>0</v>
      </c>
      <c r="AL101" s="56">
        <v>0</v>
      </c>
      <c r="AM101" s="56">
        <v>0</v>
      </c>
      <c r="AN101" s="56">
        <v>5</v>
      </c>
      <c r="AO101" s="56">
        <v>1</v>
      </c>
      <c r="AP101" s="56">
        <v>5</v>
      </c>
      <c r="AQ101" s="56">
        <v>1</v>
      </c>
      <c r="AR101" s="56">
        <v>3</v>
      </c>
      <c r="AS101" s="56">
        <v>1</v>
      </c>
      <c r="AT101" s="56">
        <v>4</v>
      </c>
      <c r="AU101" s="56">
        <v>4</v>
      </c>
      <c r="AV101" s="56">
        <v>3</v>
      </c>
      <c r="AW101" s="56">
        <v>3</v>
      </c>
      <c r="AX101" s="56">
        <v>0</v>
      </c>
      <c r="AY101" s="56">
        <v>0</v>
      </c>
      <c r="AZ101" s="56">
        <v>0</v>
      </c>
      <c r="BA101" s="56">
        <v>5</v>
      </c>
      <c r="BB101" s="56">
        <v>1</v>
      </c>
      <c r="BC101" s="56">
        <v>3</v>
      </c>
      <c r="BD101" s="56">
        <v>1</v>
      </c>
      <c r="BE101" s="56">
        <v>4</v>
      </c>
      <c r="BF101" s="56">
        <v>3</v>
      </c>
      <c r="BG101" s="56">
        <v>2</v>
      </c>
      <c r="BH101" s="56">
        <v>3</v>
      </c>
      <c r="BI101" s="56">
        <v>4</v>
      </c>
      <c r="BJ101" s="56">
        <v>1</v>
      </c>
      <c r="BK101" s="56">
        <v>0</v>
      </c>
      <c r="BL101" s="56">
        <v>0</v>
      </c>
      <c r="BM101" s="56">
        <v>0</v>
      </c>
      <c r="BN101" s="56">
        <v>5</v>
      </c>
      <c r="BO101" s="56">
        <v>1</v>
      </c>
      <c r="BP101" s="56">
        <v>1</v>
      </c>
      <c r="BQ101" s="56">
        <v>5</v>
      </c>
      <c r="BR101" s="56">
        <v>2</v>
      </c>
      <c r="BS101" s="56">
        <v>1</v>
      </c>
      <c r="BT101" s="56">
        <v>3</v>
      </c>
      <c r="BU101" s="56">
        <v>1</v>
      </c>
      <c r="BV101" s="56">
        <v>40</v>
      </c>
      <c r="BW101" s="56">
        <v>55</v>
      </c>
      <c r="BX101" s="56">
        <v>0.42105263157894701</v>
      </c>
      <c r="BY101" s="56">
        <v>-201</v>
      </c>
    </row>
    <row r="102" spans="1:77" x14ac:dyDescent="0.25">
      <c r="A102" s="56">
        <v>5</v>
      </c>
      <c r="B102" s="56">
        <v>1</v>
      </c>
      <c r="C102" s="56">
        <v>3</v>
      </c>
      <c r="D102" s="56">
        <v>1</v>
      </c>
      <c r="E102" s="56">
        <v>3</v>
      </c>
      <c r="F102" s="56">
        <v>1</v>
      </c>
      <c r="G102" s="56">
        <v>5</v>
      </c>
      <c r="H102" s="56">
        <v>4</v>
      </c>
      <c r="I102" s="56">
        <v>3</v>
      </c>
      <c r="J102" s="56">
        <v>4</v>
      </c>
      <c r="K102" s="56">
        <v>0</v>
      </c>
      <c r="L102" s="56">
        <v>0</v>
      </c>
      <c r="M102" s="56">
        <v>1</v>
      </c>
      <c r="N102" s="56">
        <v>3</v>
      </c>
      <c r="O102" s="56">
        <v>1</v>
      </c>
      <c r="P102" s="56">
        <v>3</v>
      </c>
      <c r="Q102" s="56">
        <v>1</v>
      </c>
      <c r="R102" s="56">
        <v>3</v>
      </c>
      <c r="S102" s="56">
        <v>1</v>
      </c>
      <c r="T102" s="56">
        <v>5</v>
      </c>
      <c r="U102" s="56">
        <v>4</v>
      </c>
      <c r="V102" s="56">
        <v>4</v>
      </c>
      <c r="W102" s="56">
        <v>1</v>
      </c>
      <c r="X102" s="56">
        <v>0</v>
      </c>
      <c r="Y102" s="56">
        <v>0</v>
      </c>
      <c r="Z102" s="56">
        <v>0</v>
      </c>
      <c r="AA102" s="56">
        <v>5</v>
      </c>
      <c r="AB102" s="56">
        <v>1</v>
      </c>
      <c r="AC102" s="56">
        <v>3</v>
      </c>
      <c r="AD102" s="56">
        <v>1</v>
      </c>
      <c r="AE102" s="56">
        <v>3</v>
      </c>
      <c r="AF102" s="56">
        <v>1</v>
      </c>
      <c r="AG102" s="56">
        <v>4</v>
      </c>
      <c r="AH102" s="56">
        <v>4</v>
      </c>
      <c r="AI102" s="56">
        <v>3</v>
      </c>
      <c r="AJ102" s="56">
        <v>1</v>
      </c>
      <c r="AK102" s="56">
        <v>0</v>
      </c>
      <c r="AL102" s="56">
        <v>0</v>
      </c>
      <c r="AM102" s="56">
        <v>0</v>
      </c>
      <c r="AN102" s="56">
        <v>5</v>
      </c>
      <c r="AO102" s="56">
        <v>1</v>
      </c>
      <c r="AP102" s="56">
        <v>5</v>
      </c>
      <c r="AQ102" s="56">
        <v>5</v>
      </c>
      <c r="AR102" s="56">
        <v>3</v>
      </c>
      <c r="AS102" s="56">
        <v>1</v>
      </c>
      <c r="AT102" s="56">
        <v>5</v>
      </c>
      <c r="AU102" s="56">
        <v>4</v>
      </c>
      <c r="AV102" s="56">
        <v>4</v>
      </c>
      <c r="AW102" s="56">
        <v>1</v>
      </c>
      <c r="AX102" s="56">
        <v>0</v>
      </c>
      <c r="AY102" s="56">
        <v>0</v>
      </c>
      <c r="AZ102" s="56">
        <v>0</v>
      </c>
      <c r="BA102" s="56">
        <v>5</v>
      </c>
      <c r="BB102" s="56">
        <v>1</v>
      </c>
      <c r="BC102" s="56">
        <v>3</v>
      </c>
      <c r="BD102" s="56">
        <v>1</v>
      </c>
      <c r="BE102" s="56">
        <v>3</v>
      </c>
      <c r="BF102" s="56">
        <v>1</v>
      </c>
      <c r="BG102" s="56">
        <v>5</v>
      </c>
      <c r="BH102" s="56">
        <v>4</v>
      </c>
      <c r="BI102" s="56">
        <v>3</v>
      </c>
      <c r="BJ102" s="56">
        <v>1</v>
      </c>
      <c r="BK102" s="56">
        <v>0</v>
      </c>
      <c r="BL102" s="56">
        <v>0</v>
      </c>
      <c r="BM102" s="56">
        <v>0</v>
      </c>
      <c r="BN102" s="56">
        <v>1</v>
      </c>
      <c r="BO102" s="56">
        <v>1</v>
      </c>
      <c r="BP102" s="56">
        <v>2</v>
      </c>
      <c r="BQ102" s="56">
        <v>5</v>
      </c>
      <c r="BR102" s="56">
        <v>2</v>
      </c>
      <c r="BS102" s="56">
        <v>2</v>
      </c>
      <c r="BT102" s="56">
        <v>3</v>
      </c>
      <c r="BU102" s="56">
        <v>2</v>
      </c>
      <c r="BV102" s="56">
        <v>59</v>
      </c>
      <c r="BW102" s="56">
        <v>37</v>
      </c>
      <c r="BX102" s="56">
        <v>0.61458333300000001</v>
      </c>
      <c r="BY102" s="56">
        <v>-202</v>
      </c>
    </row>
    <row r="103" spans="1:77" x14ac:dyDescent="0.25">
      <c r="A103" s="56">
        <v>3</v>
      </c>
      <c r="B103" s="56">
        <v>1</v>
      </c>
      <c r="C103" s="56">
        <v>3</v>
      </c>
      <c r="D103" s="56">
        <v>1</v>
      </c>
      <c r="E103" s="56">
        <v>3</v>
      </c>
      <c r="F103" s="56">
        <v>1</v>
      </c>
      <c r="G103" s="56">
        <v>5</v>
      </c>
      <c r="H103" s="56">
        <v>4</v>
      </c>
      <c r="I103" s="56">
        <v>4</v>
      </c>
      <c r="J103" s="56">
        <v>1</v>
      </c>
      <c r="K103" s="56">
        <v>0</v>
      </c>
      <c r="L103" s="56">
        <v>0</v>
      </c>
      <c r="M103" s="56">
        <v>0</v>
      </c>
      <c r="N103" s="56">
        <v>5</v>
      </c>
      <c r="O103" s="56">
        <v>1</v>
      </c>
      <c r="P103" s="56">
        <v>5</v>
      </c>
      <c r="Q103" s="56">
        <v>1</v>
      </c>
      <c r="R103" s="56">
        <v>3</v>
      </c>
      <c r="S103" s="56">
        <v>1</v>
      </c>
      <c r="T103" s="56">
        <v>4</v>
      </c>
      <c r="U103" s="56">
        <v>4</v>
      </c>
      <c r="V103" s="56">
        <v>3</v>
      </c>
      <c r="W103" s="56">
        <v>1</v>
      </c>
      <c r="X103" s="56">
        <v>0</v>
      </c>
      <c r="Y103" s="56">
        <v>0</v>
      </c>
      <c r="Z103" s="56">
        <v>0</v>
      </c>
      <c r="AA103" s="56">
        <v>3</v>
      </c>
      <c r="AB103" s="56">
        <v>1</v>
      </c>
      <c r="AC103" s="56">
        <v>5</v>
      </c>
      <c r="AD103" s="56">
        <v>1</v>
      </c>
      <c r="AE103" s="56">
        <v>3</v>
      </c>
      <c r="AF103" s="56">
        <v>1</v>
      </c>
      <c r="AG103" s="56">
        <v>5</v>
      </c>
      <c r="AH103" s="56">
        <v>4</v>
      </c>
      <c r="AI103" s="56">
        <v>4</v>
      </c>
      <c r="AJ103" s="56">
        <v>1</v>
      </c>
      <c r="AK103" s="56">
        <v>0</v>
      </c>
      <c r="AL103" s="56">
        <v>0</v>
      </c>
      <c r="AM103" s="56">
        <v>0</v>
      </c>
      <c r="AN103" s="56">
        <v>5</v>
      </c>
      <c r="AO103" s="56">
        <v>1</v>
      </c>
      <c r="AP103" s="56">
        <v>3</v>
      </c>
      <c r="AQ103" s="56">
        <v>1</v>
      </c>
      <c r="AR103" s="56">
        <v>3</v>
      </c>
      <c r="AS103" s="56">
        <v>1</v>
      </c>
      <c r="AT103" s="56">
        <v>4</v>
      </c>
      <c r="AU103" s="56">
        <v>4</v>
      </c>
      <c r="AV103" s="56">
        <v>4</v>
      </c>
      <c r="AW103" s="56">
        <v>1</v>
      </c>
      <c r="AX103" s="56">
        <v>0</v>
      </c>
      <c r="AY103" s="56">
        <v>0</v>
      </c>
      <c r="AZ103" s="56">
        <v>0</v>
      </c>
      <c r="BA103" s="56">
        <v>5</v>
      </c>
      <c r="BB103" s="56">
        <v>1</v>
      </c>
      <c r="BC103" s="56">
        <v>3</v>
      </c>
      <c r="BD103" s="56">
        <v>5</v>
      </c>
      <c r="BE103" s="56">
        <v>3</v>
      </c>
      <c r="BF103" s="56">
        <v>1</v>
      </c>
      <c r="BG103" s="56">
        <v>4</v>
      </c>
      <c r="BH103" s="56">
        <v>4</v>
      </c>
      <c r="BI103" s="56">
        <v>4</v>
      </c>
      <c r="BJ103" s="56">
        <v>1</v>
      </c>
      <c r="BK103" s="56">
        <v>0</v>
      </c>
      <c r="BL103" s="56">
        <v>0</v>
      </c>
      <c r="BM103" s="56">
        <v>0</v>
      </c>
      <c r="BN103" s="56">
        <v>1</v>
      </c>
      <c r="BO103" s="56">
        <v>1</v>
      </c>
      <c r="BP103" s="56">
        <v>2</v>
      </c>
      <c r="BQ103" s="56">
        <v>5</v>
      </c>
      <c r="BR103" s="56">
        <v>2</v>
      </c>
      <c r="BS103" s="56">
        <v>2</v>
      </c>
      <c r="BT103" s="56">
        <v>3</v>
      </c>
      <c r="BU103" s="56">
        <v>1</v>
      </c>
      <c r="BV103" s="56">
        <v>72</v>
      </c>
      <c r="BW103" s="56">
        <v>47</v>
      </c>
      <c r="BX103" s="56">
        <v>0.60504201680672198</v>
      </c>
      <c r="BY103" s="56">
        <v>-202</v>
      </c>
    </row>
    <row r="104" spans="1:77" x14ac:dyDescent="0.25">
      <c r="A104" s="56">
        <v>3</v>
      </c>
      <c r="B104" s="56">
        <v>1</v>
      </c>
      <c r="C104" s="56">
        <v>3</v>
      </c>
      <c r="D104" s="56">
        <v>1</v>
      </c>
      <c r="E104" s="56">
        <v>3</v>
      </c>
      <c r="F104" s="56">
        <v>1</v>
      </c>
      <c r="G104" s="56">
        <v>5</v>
      </c>
      <c r="H104" s="56">
        <v>4</v>
      </c>
      <c r="I104" s="56">
        <v>4</v>
      </c>
      <c r="J104" s="56">
        <v>1</v>
      </c>
      <c r="K104" s="56">
        <v>0</v>
      </c>
      <c r="L104" s="56">
        <v>0</v>
      </c>
      <c r="M104" s="56">
        <v>0</v>
      </c>
      <c r="N104" s="56">
        <v>5</v>
      </c>
      <c r="O104" s="56">
        <v>1</v>
      </c>
      <c r="P104" s="56">
        <v>5</v>
      </c>
      <c r="Q104" s="56">
        <v>1</v>
      </c>
      <c r="R104" s="56">
        <v>3</v>
      </c>
      <c r="S104" s="56">
        <v>1</v>
      </c>
      <c r="T104" s="56">
        <v>4</v>
      </c>
      <c r="U104" s="56">
        <v>4</v>
      </c>
      <c r="V104" s="56">
        <v>3</v>
      </c>
      <c r="W104" s="56">
        <v>1</v>
      </c>
      <c r="X104" s="56">
        <v>0</v>
      </c>
      <c r="Y104" s="56">
        <v>0</v>
      </c>
      <c r="Z104" s="56">
        <v>0</v>
      </c>
      <c r="AA104" s="56">
        <v>3</v>
      </c>
      <c r="AB104" s="56">
        <v>1</v>
      </c>
      <c r="AC104" s="56">
        <v>5</v>
      </c>
      <c r="AD104" s="56">
        <v>1</v>
      </c>
      <c r="AE104" s="56">
        <v>3</v>
      </c>
      <c r="AF104" s="56">
        <v>1</v>
      </c>
      <c r="AG104" s="56">
        <v>5</v>
      </c>
      <c r="AH104" s="56">
        <v>4</v>
      </c>
      <c r="AI104" s="56">
        <v>4</v>
      </c>
      <c r="AJ104" s="56">
        <v>1</v>
      </c>
      <c r="AK104" s="56">
        <v>0</v>
      </c>
      <c r="AL104" s="56">
        <v>0</v>
      </c>
      <c r="AM104" s="56">
        <v>0</v>
      </c>
      <c r="AN104" s="56">
        <v>5</v>
      </c>
      <c r="AO104" s="56">
        <v>1</v>
      </c>
      <c r="AP104" s="56">
        <v>3</v>
      </c>
      <c r="AQ104" s="56">
        <v>1</v>
      </c>
      <c r="AR104" s="56">
        <v>3</v>
      </c>
      <c r="AS104" s="56">
        <v>1</v>
      </c>
      <c r="AT104" s="56">
        <v>4</v>
      </c>
      <c r="AU104" s="56">
        <v>4</v>
      </c>
      <c r="AV104" s="56">
        <v>4</v>
      </c>
      <c r="AW104" s="56">
        <v>1</v>
      </c>
      <c r="AX104" s="56">
        <v>0</v>
      </c>
      <c r="AY104" s="56">
        <v>0</v>
      </c>
      <c r="AZ104" s="56">
        <v>0</v>
      </c>
      <c r="BA104" s="56">
        <v>5</v>
      </c>
      <c r="BB104" s="56">
        <v>1</v>
      </c>
      <c r="BC104" s="56">
        <v>3</v>
      </c>
      <c r="BD104" s="56">
        <v>5</v>
      </c>
      <c r="BE104" s="56">
        <v>3</v>
      </c>
      <c r="BF104" s="56">
        <v>1</v>
      </c>
      <c r="BG104" s="56">
        <v>4</v>
      </c>
      <c r="BH104" s="56">
        <v>4</v>
      </c>
      <c r="BI104" s="56">
        <v>4</v>
      </c>
      <c r="BJ104" s="56">
        <v>1</v>
      </c>
      <c r="BK104" s="56">
        <v>0</v>
      </c>
      <c r="BL104" s="56">
        <v>0</v>
      </c>
      <c r="BM104" s="56">
        <v>0</v>
      </c>
      <c r="BN104" s="56">
        <v>1</v>
      </c>
      <c r="BO104" s="56">
        <v>1</v>
      </c>
      <c r="BP104" s="56">
        <v>2</v>
      </c>
      <c r="BQ104" s="56">
        <v>5</v>
      </c>
      <c r="BR104" s="56">
        <v>2</v>
      </c>
      <c r="BS104" s="56">
        <v>2</v>
      </c>
      <c r="BT104" s="56">
        <v>3</v>
      </c>
      <c r="BU104" s="56">
        <v>1</v>
      </c>
      <c r="BV104" s="56">
        <v>71</v>
      </c>
      <c r="BW104" s="56">
        <v>47</v>
      </c>
      <c r="BX104" s="56">
        <v>0.60169491525423702</v>
      </c>
      <c r="BY104" s="56">
        <v>-202</v>
      </c>
    </row>
    <row r="105" spans="1:77" x14ac:dyDescent="0.25">
      <c r="A105" s="56">
        <v>5</v>
      </c>
      <c r="B105" s="56">
        <v>1</v>
      </c>
      <c r="C105" s="56">
        <v>5</v>
      </c>
      <c r="D105" s="56">
        <v>1</v>
      </c>
      <c r="E105" s="56">
        <v>3</v>
      </c>
      <c r="F105" s="56">
        <v>1</v>
      </c>
      <c r="G105" s="56">
        <v>5</v>
      </c>
      <c r="H105" s="56">
        <v>4</v>
      </c>
      <c r="I105" s="56">
        <v>3</v>
      </c>
      <c r="J105" s="56">
        <v>4</v>
      </c>
      <c r="K105" s="56">
        <v>0</v>
      </c>
      <c r="L105" s="56">
        <v>0</v>
      </c>
      <c r="M105" s="56">
        <v>0</v>
      </c>
      <c r="N105" s="56">
        <v>3</v>
      </c>
      <c r="O105" s="56">
        <v>1</v>
      </c>
      <c r="P105" s="56">
        <v>5</v>
      </c>
      <c r="Q105" s="56">
        <v>1</v>
      </c>
      <c r="R105" s="56">
        <v>3</v>
      </c>
      <c r="S105" s="56">
        <v>1</v>
      </c>
      <c r="T105" s="56">
        <v>5</v>
      </c>
      <c r="U105" s="56">
        <v>4</v>
      </c>
      <c r="V105" s="56">
        <v>3</v>
      </c>
      <c r="W105" s="56">
        <v>1</v>
      </c>
      <c r="X105" s="56">
        <v>0</v>
      </c>
      <c r="Y105" s="56">
        <v>0</v>
      </c>
      <c r="Z105" s="56">
        <v>0</v>
      </c>
      <c r="AA105" s="56">
        <v>3</v>
      </c>
      <c r="AB105" s="56">
        <v>1</v>
      </c>
      <c r="AC105" s="56">
        <v>5</v>
      </c>
      <c r="AD105" s="56">
        <v>1</v>
      </c>
      <c r="AE105" s="56">
        <v>3</v>
      </c>
      <c r="AF105" s="56">
        <v>1</v>
      </c>
      <c r="AG105" s="56">
        <v>4</v>
      </c>
      <c r="AH105" s="56">
        <v>4</v>
      </c>
      <c r="AI105" s="56">
        <v>3</v>
      </c>
      <c r="AJ105" s="56">
        <v>1</v>
      </c>
      <c r="AK105" s="56">
        <v>0</v>
      </c>
      <c r="AL105" s="56">
        <v>0</v>
      </c>
      <c r="AM105" s="56">
        <v>0</v>
      </c>
      <c r="AN105" s="56">
        <v>3</v>
      </c>
      <c r="AO105" s="56">
        <v>1</v>
      </c>
      <c r="AP105" s="56">
        <v>5</v>
      </c>
      <c r="AQ105" s="56">
        <v>1</v>
      </c>
      <c r="AR105" s="56">
        <v>3</v>
      </c>
      <c r="AS105" s="56">
        <v>1</v>
      </c>
      <c r="AT105" s="56">
        <v>5</v>
      </c>
      <c r="AU105" s="56">
        <v>4</v>
      </c>
      <c r="AV105" s="56">
        <v>3</v>
      </c>
      <c r="AW105" s="56">
        <v>1</v>
      </c>
      <c r="AX105" s="56">
        <v>0</v>
      </c>
      <c r="AY105" s="56">
        <v>0</v>
      </c>
      <c r="AZ105" s="56">
        <v>0</v>
      </c>
      <c r="BA105" s="56">
        <v>5</v>
      </c>
      <c r="BB105" s="56">
        <v>1</v>
      </c>
      <c r="BC105" s="56">
        <v>3</v>
      </c>
      <c r="BD105" s="56">
        <v>1</v>
      </c>
      <c r="BE105" s="56">
        <v>3</v>
      </c>
      <c r="BF105" s="56">
        <v>5</v>
      </c>
      <c r="BG105" s="56">
        <v>5</v>
      </c>
      <c r="BH105" s="56">
        <v>4</v>
      </c>
      <c r="BI105" s="56">
        <v>1</v>
      </c>
      <c r="BJ105" s="56">
        <v>1</v>
      </c>
      <c r="BK105" s="56">
        <v>0</v>
      </c>
      <c r="BL105" s="56">
        <v>0</v>
      </c>
      <c r="BM105" s="56">
        <v>0</v>
      </c>
      <c r="BN105" s="56">
        <v>1</v>
      </c>
      <c r="BO105" s="56">
        <v>1</v>
      </c>
      <c r="BP105" s="56">
        <v>2</v>
      </c>
      <c r="BQ105" s="56">
        <v>5</v>
      </c>
      <c r="BR105" s="56">
        <v>2</v>
      </c>
      <c r="BS105" s="56">
        <v>2</v>
      </c>
      <c r="BT105" s="56">
        <v>3</v>
      </c>
      <c r="BU105" s="56">
        <v>1</v>
      </c>
      <c r="BV105" s="56">
        <v>63</v>
      </c>
      <c r="BW105" s="56">
        <v>42</v>
      </c>
      <c r="BX105" s="56">
        <v>0.6</v>
      </c>
      <c r="BY105" s="56">
        <v>-202</v>
      </c>
    </row>
    <row r="106" spans="1:77" x14ac:dyDescent="0.25">
      <c r="A106" s="56">
        <v>5</v>
      </c>
      <c r="B106" s="56">
        <v>1</v>
      </c>
      <c r="C106" s="56">
        <v>3</v>
      </c>
      <c r="D106" s="56">
        <v>1</v>
      </c>
      <c r="E106" s="56">
        <v>3</v>
      </c>
      <c r="F106" s="56">
        <v>1</v>
      </c>
      <c r="G106" s="56">
        <v>4</v>
      </c>
      <c r="H106" s="56">
        <v>5</v>
      </c>
      <c r="I106" s="56">
        <v>3</v>
      </c>
      <c r="J106" s="56">
        <v>1</v>
      </c>
      <c r="K106" s="56">
        <v>0</v>
      </c>
      <c r="L106" s="56">
        <v>0</v>
      </c>
      <c r="M106" s="56">
        <v>0</v>
      </c>
      <c r="N106" s="56">
        <v>3</v>
      </c>
      <c r="O106" s="56">
        <v>1</v>
      </c>
      <c r="P106" s="56">
        <v>3</v>
      </c>
      <c r="Q106" s="56">
        <v>1</v>
      </c>
      <c r="R106" s="56">
        <v>3</v>
      </c>
      <c r="S106" s="56">
        <v>1</v>
      </c>
      <c r="T106" s="56">
        <v>4</v>
      </c>
      <c r="U106" s="56">
        <v>4</v>
      </c>
      <c r="V106" s="56">
        <v>2</v>
      </c>
      <c r="W106" s="56">
        <v>1</v>
      </c>
      <c r="X106" s="56">
        <v>0</v>
      </c>
      <c r="Y106" s="56">
        <v>0</v>
      </c>
      <c r="Z106" s="56">
        <v>0</v>
      </c>
      <c r="AA106" s="56">
        <v>3</v>
      </c>
      <c r="AB106" s="56">
        <v>1</v>
      </c>
      <c r="AC106" s="56">
        <v>2</v>
      </c>
      <c r="AD106" s="56">
        <v>1</v>
      </c>
      <c r="AE106" s="56">
        <v>3</v>
      </c>
      <c r="AF106" s="56">
        <v>1</v>
      </c>
      <c r="AG106" s="56">
        <v>4</v>
      </c>
      <c r="AH106" s="56">
        <v>4</v>
      </c>
      <c r="AI106" s="56">
        <v>4</v>
      </c>
      <c r="AJ106" s="56">
        <v>1</v>
      </c>
      <c r="AK106" s="56">
        <v>0</v>
      </c>
      <c r="AL106" s="56">
        <v>0</v>
      </c>
      <c r="AM106" s="56">
        <v>0</v>
      </c>
      <c r="AN106" s="56">
        <v>3</v>
      </c>
      <c r="AO106" s="56">
        <v>1</v>
      </c>
      <c r="AP106" s="56">
        <v>3</v>
      </c>
      <c r="AQ106" s="56">
        <v>1</v>
      </c>
      <c r="AR106" s="56">
        <v>3</v>
      </c>
      <c r="AS106" s="56">
        <v>1</v>
      </c>
      <c r="AT106" s="56">
        <v>5</v>
      </c>
      <c r="AU106" s="56">
        <v>4</v>
      </c>
      <c r="AV106" s="56">
        <v>4</v>
      </c>
      <c r="AW106" s="56">
        <v>1</v>
      </c>
      <c r="AX106" s="56">
        <v>0</v>
      </c>
      <c r="AY106" s="56">
        <v>0</v>
      </c>
      <c r="AZ106" s="56">
        <v>1</v>
      </c>
      <c r="BA106" s="56">
        <v>3</v>
      </c>
      <c r="BB106" s="56">
        <v>1</v>
      </c>
      <c r="BC106" s="56">
        <v>3</v>
      </c>
      <c r="BD106" s="56">
        <v>1</v>
      </c>
      <c r="BE106" s="56">
        <v>3</v>
      </c>
      <c r="BF106" s="56">
        <v>1</v>
      </c>
      <c r="BG106" s="56">
        <v>5</v>
      </c>
      <c r="BH106" s="56">
        <v>4</v>
      </c>
      <c r="BI106" s="56">
        <v>4</v>
      </c>
      <c r="BJ106" s="56">
        <v>1</v>
      </c>
      <c r="BK106" s="56">
        <v>0</v>
      </c>
      <c r="BL106" s="56">
        <v>0</v>
      </c>
      <c r="BM106" s="56">
        <v>0</v>
      </c>
      <c r="BN106" s="56">
        <v>1</v>
      </c>
      <c r="BO106" s="56">
        <v>1</v>
      </c>
      <c r="BP106" s="56">
        <v>2</v>
      </c>
      <c r="BQ106" s="56">
        <v>2</v>
      </c>
      <c r="BR106" s="56">
        <v>2</v>
      </c>
      <c r="BS106" s="56">
        <v>2</v>
      </c>
      <c r="BT106" s="56">
        <v>3</v>
      </c>
      <c r="BU106" s="56">
        <v>1</v>
      </c>
      <c r="BV106" s="56">
        <v>64</v>
      </c>
      <c r="BW106" s="56">
        <v>43</v>
      </c>
      <c r="BX106" s="56">
        <v>0.59813084100000002</v>
      </c>
      <c r="BY106" s="56">
        <v>-202</v>
      </c>
    </row>
    <row r="107" spans="1:77" x14ac:dyDescent="0.25">
      <c r="A107" s="56">
        <v>3</v>
      </c>
      <c r="B107" s="56">
        <v>1</v>
      </c>
      <c r="C107" s="56">
        <v>3</v>
      </c>
      <c r="D107" s="56">
        <v>1</v>
      </c>
      <c r="E107" s="56">
        <v>3</v>
      </c>
      <c r="F107" s="56">
        <v>1</v>
      </c>
      <c r="G107" s="56">
        <v>5</v>
      </c>
      <c r="H107" s="56">
        <v>4</v>
      </c>
      <c r="I107" s="56">
        <v>4</v>
      </c>
      <c r="J107" s="56">
        <v>1</v>
      </c>
      <c r="K107" s="56">
        <v>0</v>
      </c>
      <c r="L107" s="56">
        <v>0</v>
      </c>
      <c r="M107" s="56">
        <v>0</v>
      </c>
      <c r="N107" s="56">
        <v>5</v>
      </c>
      <c r="O107" s="56">
        <v>1</v>
      </c>
      <c r="P107" s="56">
        <v>5</v>
      </c>
      <c r="Q107" s="56">
        <v>1</v>
      </c>
      <c r="R107" s="56">
        <v>3</v>
      </c>
      <c r="S107" s="56">
        <v>1</v>
      </c>
      <c r="T107" s="56">
        <v>4</v>
      </c>
      <c r="U107" s="56">
        <v>4</v>
      </c>
      <c r="V107" s="56">
        <v>3</v>
      </c>
      <c r="W107" s="56">
        <v>1</v>
      </c>
      <c r="X107" s="56">
        <v>0</v>
      </c>
      <c r="Y107" s="56">
        <v>0</v>
      </c>
      <c r="Z107" s="56">
        <v>0</v>
      </c>
      <c r="AA107" s="56">
        <v>3</v>
      </c>
      <c r="AB107" s="56">
        <v>1</v>
      </c>
      <c r="AC107" s="56">
        <v>5</v>
      </c>
      <c r="AD107" s="56">
        <v>1</v>
      </c>
      <c r="AE107" s="56">
        <v>3</v>
      </c>
      <c r="AF107" s="56">
        <v>1</v>
      </c>
      <c r="AG107" s="56">
        <v>5</v>
      </c>
      <c r="AH107" s="56">
        <v>4</v>
      </c>
      <c r="AI107" s="56">
        <v>4</v>
      </c>
      <c r="AJ107" s="56">
        <v>1</v>
      </c>
      <c r="AK107" s="56">
        <v>0</v>
      </c>
      <c r="AL107" s="56">
        <v>0</v>
      </c>
      <c r="AM107" s="56">
        <v>0</v>
      </c>
      <c r="AN107" s="56">
        <v>5</v>
      </c>
      <c r="AO107" s="56">
        <v>1</v>
      </c>
      <c r="AP107" s="56">
        <v>3</v>
      </c>
      <c r="AQ107" s="56">
        <v>1</v>
      </c>
      <c r="AR107" s="56">
        <v>3</v>
      </c>
      <c r="AS107" s="56">
        <v>1</v>
      </c>
      <c r="AT107" s="56">
        <v>4</v>
      </c>
      <c r="AU107" s="56">
        <v>4</v>
      </c>
      <c r="AV107" s="56">
        <v>4</v>
      </c>
      <c r="AW107" s="56">
        <v>1</v>
      </c>
      <c r="AX107" s="56">
        <v>0</v>
      </c>
      <c r="AY107" s="56">
        <v>0</v>
      </c>
      <c r="AZ107" s="56">
        <v>0</v>
      </c>
      <c r="BA107" s="56">
        <v>5</v>
      </c>
      <c r="BB107" s="56">
        <v>1</v>
      </c>
      <c r="BC107" s="56">
        <v>3</v>
      </c>
      <c r="BD107" s="56">
        <v>5</v>
      </c>
      <c r="BE107" s="56">
        <v>3</v>
      </c>
      <c r="BF107" s="56">
        <v>1</v>
      </c>
      <c r="BG107" s="56">
        <v>4</v>
      </c>
      <c r="BH107" s="56">
        <v>4</v>
      </c>
      <c r="BI107" s="56">
        <v>4</v>
      </c>
      <c r="BJ107" s="56">
        <v>1</v>
      </c>
      <c r="BK107" s="56">
        <v>0</v>
      </c>
      <c r="BL107" s="56">
        <v>0</v>
      </c>
      <c r="BM107" s="56">
        <v>0</v>
      </c>
      <c r="BN107" s="56">
        <v>1</v>
      </c>
      <c r="BO107" s="56">
        <v>1</v>
      </c>
      <c r="BP107" s="56">
        <v>2</v>
      </c>
      <c r="BQ107" s="56">
        <v>5</v>
      </c>
      <c r="BR107" s="56">
        <v>2</v>
      </c>
      <c r="BS107" s="56">
        <v>2</v>
      </c>
      <c r="BT107" s="56">
        <v>3</v>
      </c>
      <c r="BU107" s="56">
        <v>1</v>
      </c>
      <c r="BV107" s="56">
        <v>68</v>
      </c>
      <c r="BW107" s="56">
        <v>46</v>
      </c>
      <c r="BX107" s="56">
        <v>0.59649122807017496</v>
      </c>
      <c r="BY107" s="56">
        <v>-202</v>
      </c>
    </row>
    <row r="108" spans="1:77" x14ac:dyDescent="0.25">
      <c r="A108" s="56">
        <v>3</v>
      </c>
      <c r="B108" s="56">
        <v>1</v>
      </c>
      <c r="C108" s="56">
        <v>3</v>
      </c>
      <c r="D108" s="56">
        <v>1</v>
      </c>
      <c r="E108" s="56">
        <v>3</v>
      </c>
      <c r="F108" s="56">
        <v>1</v>
      </c>
      <c r="G108" s="56">
        <v>5</v>
      </c>
      <c r="H108" s="56">
        <v>5</v>
      </c>
      <c r="I108" s="56">
        <v>4</v>
      </c>
      <c r="J108" s="56">
        <v>1</v>
      </c>
      <c r="K108" s="56">
        <v>0</v>
      </c>
      <c r="L108" s="56">
        <v>0</v>
      </c>
      <c r="M108" s="56">
        <v>0</v>
      </c>
      <c r="N108" s="56">
        <v>3</v>
      </c>
      <c r="O108" s="56">
        <v>1</v>
      </c>
      <c r="P108" s="56">
        <v>3</v>
      </c>
      <c r="Q108" s="56">
        <v>1</v>
      </c>
      <c r="R108" s="56">
        <v>4</v>
      </c>
      <c r="S108" s="56">
        <v>1</v>
      </c>
      <c r="T108" s="56">
        <v>5</v>
      </c>
      <c r="U108" s="56">
        <v>4</v>
      </c>
      <c r="V108" s="56">
        <v>3</v>
      </c>
      <c r="W108" s="56">
        <v>1</v>
      </c>
      <c r="X108" s="56">
        <v>0</v>
      </c>
      <c r="Y108" s="56">
        <v>0</v>
      </c>
      <c r="Z108" s="56">
        <v>0</v>
      </c>
      <c r="AA108" s="56">
        <v>3</v>
      </c>
      <c r="AB108" s="56">
        <v>1</v>
      </c>
      <c r="AC108" s="56">
        <v>3</v>
      </c>
      <c r="AD108" s="56">
        <v>1</v>
      </c>
      <c r="AE108" s="56">
        <v>3</v>
      </c>
      <c r="AF108" s="56">
        <v>1</v>
      </c>
      <c r="AG108" s="56">
        <v>4</v>
      </c>
      <c r="AH108" s="56">
        <v>4</v>
      </c>
      <c r="AI108" s="56">
        <v>4</v>
      </c>
      <c r="AJ108" s="56">
        <v>1</v>
      </c>
      <c r="AK108" s="56">
        <v>0</v>
      </c>
      <c r="AL108" s="56">
        <v>0</v>
      </c>
      <c r="AM108" s="56">
        <v>0</v>
      </c>
      <c r="AN108" s="56">
        <v>3</v>
      </c>
      <c r="AO108" s="56">
        <v>1</v>
      </c>
      <c r="AP108" s="56">
        <v>3</v>
      </c>
      <c r="AQ108" s="56">
        <v>1</v>
      </c>
      <c r="AR108" s="56">
        <v>3</v>
      </c>
      <c r="AS108" s="56">
        <v>1</v>
      </c>
      <c r="AT108" s="56">
        <v>5</v>
      </c>
      <c r="AU108" s="56">
        <v>4</v>
      </c>
      <c r="AV108" s="56">
        <v>4</v>
      </c>
      <c r="AW108" s="56">
        <v>1</v>
      </c>
      <c r="AX108" s="56">
        <v>0</v>
      </c>
      <c r="AY108" s="56">
        <v>0</v>
      </c>
      <c r="AZ108" s="56">
        <v>0</v>
      </c>
      <c r="BA108" s="56">
        <v>3</v>
      </c>
      <c r="BB108" s="56">
        <v>1</v>
      </c>
      <c r="BC108" s="56">
        <v>3</v>
      </c>
      <c r="BD108" s="56">
        <v>1</v>
      </c>
      <c r="BE108" s="56">
        <v>3</v>
      </c>
      <c r="BF108" s="56">
        <v>1</v>
      </c>
      <c r="BG108" s="56">
        <v>5</v>
      </c>
      <c r="BH108" s="56">
        <v>4</v>
      </c>
      <c r="BI108" s="56">
        <v>4</v>
      </c>
      <c r="BJ108" s="56">
        <v>1</v>
      </c>
      <c r="BK108" s="56">
        <v>0</v>
      </c>
      <c r="BL108" s="56">
        <v>0</v>
      </c>
      <c r="BM108" s="56">
        <v>1</v>
      </c>
      <c r="BN108" s="56">
        <v>1</v>
      </c>
      <c r="BO108" s="56">
        <v>1</v>
      </c>
      <c r="BP108" s="56">
        <v>2</v>
      </c>
      <c r="BQ108" s="56">
        <v>2</v>
      </c>
      <c r="BR108" s="56">
        <v>2</v>
      </c>
      <c r="BS108" s="56">
        <v>2</v>
      </c>
      <c r="BT108" s="56">
        <v>3</v>
      </c>
      <c r="BU108" s="56">
        <v>1</v>
      </c>
      <c r="BV108" s="56">
        <v>74</v>
      </c>
      <c r="BW108" s="56">
        <v>51</v>
      </c>
      <c r="BX108" s="56">
        <v>0.59199999999999997</v>
      </c>
      <c r="BY108" s="56">
        <v>-202</v>
      </c>
    </row>
    <row r="109" spans="1:77" x14ac:dyDescent="0.25">
      <c r="A109" s="56">
        <v>5</v>
      </c>
      <c r="B109" s="56">
        <v>1</v>
      </c>
      <c r="C109" s="56">
        <v>3</v>
      </c>
      <c r="D109" s="56">
        <v>2</v>
      </c>
      <c r="E109" s="56">
        <v>3</v>
      </c>
      <c r="F109" s="56">
        <v>1</v>
      </c>
      <c r="G109" s="56">
        <v>5</v>
      </c>
      <c r="H109" s="56">
        <v>3</v>
      </c>
      <c r="I109" s="56">
        <v>3</v>
      </c>
      <c r="J109" s="56">
        <v>1</v>
      </c>
      <c r="K109" s="56">
        <v>0</v>
      </c>
      <c r="L109" s="56">
        <v>0</v>
      </c>
      <c r="M109" s="56">
        <v>0</v>
      </c>
      <c r="N109" s="56">
        <v>3</v>
      </c>
      <c r="O109" s="56">
        <v>1</v>
      </c>
      <c r="P109" s="56">
        <v>3</v>
      </c>
      <c r="Q109" s="56">
        <v>1</v>
      </c>
      <c r="R109" s="56">
        <v>3</v>
      </c>
      <c r="S109" s="56">
        <v>1</v>
      </c>
      <c r="T109" s="56">
        <v>5</v>
      </c>
      <c r="U109" s="56">
        <v>4</v>
      </c>
      <c r="V109" s="56">
        <v>3</v>
      </c>
      <c r="W109" s="56">
        <v>1</v>
      </c>
      <c r="X109" s="56">
        <v>0</v>
      </c>
      <c r="Y109" s="56">
        <v>0</v>
      </c>
      <c r="Z109" s="56">
        <v>0</v>
      </c>
      <c r="AA109" s="56">
        <v>5</v>
      </c>
      <c r="AB109" s="56">
        <v>1</v>
      </c>
      <c r="AC109" s="56">
        <v>3</v>
      </c>
      <c r="AD109" s="56">
        <v>1</v>
      </c>
      <c r="AE109" s="56">
        <v>3</v>
      </c>
      <c r="AF109" s="56">
        <v>1</v>
      </c>
      <c r="AG109" s="56">
        <v>3</v>
      </c>
      <c r="AH109" s="56">
        <v>4</v>
      </c>
      <c r="AI109" s="56">
        <v>3</v>
      </c>
      <c r="AJ109" s="56">
        <v>1</v>
      </c>
      <c r="AK109" s="56">
        <v>0</v>
      </c>
      <c r="AL109" s="56">
        <v>0</v>
      </c>
      <c r="AM109" s="56">
        <v>0</v>
      </c>
      <c r="AN109" s="56">
        <v>5</v>
      </c>
      <c r="AO109" s="56">
        <v>1</v>
      </c>
      <c r="AP109" s="56">
        <v>5</v>
      </c>
      <c r="AQ109" s="56">
        <v>1</v>
      </c>
      <c r="AR109" s="56">
        <v>3</v>
      </c>
      <c r="AS109" s="56">
        <v>1</v>
      </c>
      <c r="AT109" s="56">
        <v>2</v>
      </c>
      <c r="AU109" s="56">
        <v>3</v>
      </c>
      <c r="AV109" s="56">
        <v>3</v>
      </c>
      <c r="AW109" s="56">
        <v>1</v>
      </c>
      <c r="AX109" s="56">
        <v>0</v>
      </c>
      <c r="AY109" s="56">
        <v>0</v>
      </c>
      <c r="AZ109" s="56">
        <v>0</v>
      </c>
      <c r="BA109" s="56">
        <v>5</v>
      </c>
      <c r="BB109" s="56">
        <v>1</v>
      </c>
      <c r="BC109" s="56">
        <v>3</v>
      </c>
      <c r="BD109" s="56">
        <v>5</v>
      </c>
      <c r="BE109" s="56">
        <v>3</v>
      </c>
      <c r="BF109" s="56">
        <v>1</v>
      </c>
      <c r="BG109" s="56">
        <v>4</v>
      </c>
      <c r="BH109" s="56">
        <v>1</v>
      </c>
      <c r="BI109" s="56">
        <v>3</v>
      </c>
      <c r="BJ109" s="56">
        <v>2</v>
      </c>
      <c r="BK109" s="56">
        <v>0</v>
      </c>
      <c r="BL109" s="56">
        <v>0</v>
      </c>
      <c r="BM109" s="56">
        <v>1</v>
      </c>
      <c r="BN109" s="56">
        <v>1</v>
      </c>
      <c r="BO109" s="56">
        <v>1</v>
      </c>
      <c r="BP109" s="56">
        <v>2</v>
      </c>
      <c r="BQ109" s="56">
        <v>5</v>
      </c>
      <c r="BR109" s="56">
        <v>2</v>
      </c>
      <c r="BS109" s="56">
        <v>2</v>
      </c>
      <c r="BT109" s="56">
        <v>2</v>
      </c>
      <c r="BU109" s="56">
        <v>2</v>
      </c>
      <c r="BV109" s="56">
        <v>69</v>
      </c>
      <c r="BW109" s="56">
        <v>48</v>
      </c>
      <c r="BX109" s="56">
        <v>0.58974358974358898</v>
      </c>
      <c r="BY109" s="56">
        <v>-202</v>
      </c>
    </row>
    <row r="110" spans="1:77" x14ac:dyDescent="0.25">
      <c r="A110" s="56">
        <v>3</v>
      </c>
      <c r="B110" s="56">
        <v>1</v>
      </c>
      <c r="C110" s="56">
        <v>3</v>
      </c>
      <c r="D110" s="56">
        <v>4</v>
      </c>
      <c r="E110" s="56">
        <v>3</v>
      </c>
      <c r="F110" s="56">
        <v>3</v>
      </c>
      <c r="G110" s="56">
        <v>5</v>
      </c>
      <c r="H110" s="56">
        <v>4</v>
      </c>
      <c r="I110" s="56">
        <v>4</v>
      </c>
      <c r="J110" s="56">
        <v>1</v>
      </c>
      <c r="K110" s="56">
        <v>0</v>
      </c>
      <c r="L110" s="56">
        <v>0</v>
      </c>
      <c r="M110" s="56">
        <v>0</v>
      </c>
      <c r="N110" s="56">
        <v>3</v>
      </c>
      <c r="O110" s="56">
        <v>4</v>
      </c>
      <c r="P110" s="56">
        <v>3</v>
      </c>
      <c r="Q110" s="56">
        <v>1</v>
      </c>
      <c r="R110" s="56">
        <v>3</v>
      </c>
      <c r="S110" s="56">
        <v>1</v>
      </c>
      <c r="T110" s="56">
        <v>4</v>
      </c>
      <c r="U110" s="56">
        <v>4</v>
      </c>
      <c r="V110" s="56">
        <v>4</v>
      </c>
      <c r="W110" s="56">
        <v>1</v>
      </c>
      <c r="X110" s="56">
        <v>0</v>
      </c>
      <c r="Y110" s="56">
        <v>1</v>
      </c>
      <c r="Z110" s="56">
        <v>0</v>
      </c>
      <c r="AA110" s="56">
        <v>5</v>
      </c>
      <c r="AB110" s="56">
        <v>1</v>
      </c>
      <c r="AC110" s="56">
        <v>5</v>
      </c>
      <c r="AD110" s="56">
        <v>1</v>
      </c>
      <c r="AE110" s="56">
        <v>3</v>
      </c>
      <c r="AF110" s="56">
        <v>1</v>
      </c>
      <c r="AG110" s="56">
        <v>5</v>
      </c>
      <c r="AH110" s="56">
        <v>4</v>
      </c>
      <c r="AI110" s="56">
        <v>4</v>
      </c>
      <c r="AJ110" s="56">
        <v>5</v>
      </c>
      <c r="AK110" s="56">
        <v>0</v>
      </c>
      <c r="AL110" s="56">
        <v>0</v>
      </c>
      <c r="AM110" s="56">
        <v>1</v>
      </c>
      <c r="AN110" s="56">
        <v>3</v>
      </c>
      <c r="AO110" s="56">
        <v>1</v>
      </c>
      <c r="AP110" s="56">
        <v>3</v>
      </c>
      <c r="AQ110" s="56">
        <v>1</v>
      </c>
      <c r="AR110" s="56">
        <v>3</v>
      </c>
      <c r="AS110" s="56">
        <v>1</v>
      </c>
      <c r="AT110" s="56">
        <v>5</v>
      </c>
      <c r="AU110" s="56">
        <v>4</v>
      </c>
      <c r="AV110" s="56">
        <v>4</v>
      </c>
      <c r="AW110" s="56">
        <v>1</v>
      </c>
      <c r="AX110" s="56">
        <v>0</v>
      </c>
      <c r="AY110" s="56">
        <v>0</v>
      </c>
      <c r="AZ110" s="56">
        <v>0</v>
      </c>
      <c r="BA110" s="56">
        <v>5</v>
      </c>
      <c r="BB110" s="56">
        <v>1</v>
      </c>
      <c r="BC110" s="56">
        <v>5</v>
      </c>
      <c r="BD110" s="56">
        <v>1</v>
      </c>
      <c r="BE110" s="56">
        <v>3</v>
      </c>
      <c r="BF110" s="56">
        <v>1</v>
      </c>
      <c r="BG110" s="56">
        <v>4</v>
      </c>
      <c r="BH110" s="56">
        <v>4</v>
      </c>
      <c r="BI110" s="56">
        <v>4</v>
      </c>
      <c r="BJ110" s="56">
        <v>1</v>
      </c>
      <c r="BK110" s="56">
        <v>0</v>
      </c>
      <c r="BL110" s="56">
        <v>0</v>
      </c>
      <c r="BM110" s="56">
        <v>0</v>
      </c>
      <c r="BN110" s="56">
        <v>1</v>
      </c>
      <c r="BO110" s="56">
        <v>1</v>
      </c>
      <c r="BP110" s="56">
        <v>2</v>
      </c>
      <c r="BQ110" s="56">
        <v>4</v>
      </c>
      <c r="BR110" s="56">
        <v>2</v>
      </c>
      <c r="BS110" s="56">
        <v>2</v>
      </c>
      <c r="BT110" s="56">
        <v>2</v>
      </c>
      <c r="BU110" s="56">
        <v>1</v>
      </c>
      <c r="BV110" s="56">
        <v>63</v>
      </c>
      <c r="BW110" s="56">
        <v>44</v>
      </c>
      <c r="BX110" s="56">
        <v>0.58878504700000001</v>
      </c>
      <c r="BY110" s="56">
        <v>-202</v>
      </c>
    </row>
    <row r="111" spans="1:77" x14ac:dyDescent="0.25">
      <c r="A111" s="56">
        <v>5</v>
      </c>
      <c r="B111" s="56">
        <v>1</v>
      </c>
      <c r="C111" s="56">
        <v>5</v>
      </c>
      <c r="D111" s="56">
        <v>1</v>
      </c>
      <c r="E111" s="56">
        <v>2</v>
      </c>
      <c r="F111" s="56">
        <v>3</v>
      </c>
      <c r="G111" s="56">
        <v>4</v>
      </c>
      <c r="H111" s="56">
        <v>4</v>
      </c>
      <c r="I111" s="56">
        <v>3</v>
      </c>
      <c r="J111" s="56">
        <v>1</v>
      </c>
      <c r="K111" s="56">
        <v>0</v>
      </c>
      <c r="L111" s="56">
        <v>0</v>
      </c>
      <c r="M111" s="56">
        <v>0</v>
      </c>
      <c r="N111" s="56">
        <v>5</v>
      </c>
      <c r="O111" s="56">
        <v>1</v>
      </c>
      <c r="P111" s="56">
        <v>5</v>
      </c>
      <c r="Q111" s="56">
        <v>5</v>
      </c>
      <c r="R111" s="56">
        <v>3</v>
      </c>
      <c r="S111" s="56">
        <v>1</v>
      </c>
      <c r="T111" s="56">
        <v>5</v>
      </c>
      <c r="U111" s="56">
        <v>4</v>
      </c>
      <c r="V111" s="56">
        <v>3</v>
      </c>
      <c r="W111" s="56">
        <v>1</v>
      </c>
      <c r="X111" s="56">
        <v>0</v>
      </c>
      <c r="Y111" s="56">
        <v>0</v>
      </c>
      <c r="Z111" s="56">
        <v>0</v>
      </c>
      <c r="AA111" s="56">
        <v>3</v>
      </c>
      <c r="AB111" s="56">
        <v>1</v>
      </c>
      <c r="AC111" s="56">
        <v>5</v>
      </c>
      <c r="AD111" s="56">
        <v>1</v>
      </c>
      <c r="AE111" s="56">
        <v>3</v>
      </c>
      <c r="AF111" s="56">
        <v>1</v>
      </c>
      <c r="AG111" s="56">
        <v>5</v>
      </c>
      <c r="AH111" s="56">
        <v>4</v>
      </c>
      <c r="AI111" s="56">
        <v>4</v>
      </c>
      <c r="AJ111" s="56">
        <v>1</v>
      </c>
      <c r="AK111" s="56">
        <v>0</v>
      </c>
      <c r="AL111" s="56">
        <v>0</v>
      </c>
      <c r="AM111" s="56">
        <v>0</v>
      </c>
      <c r="AN111" s="56">
        <v>3</v>
      </c>
      <c r="AO111" s="56">
        <v>1</v>
      </c>
      <c r="AP111" s="56">
        <v>3</v>
      </c>
      <c r="AQ111" s="56">
        <v>1</v>
      </c>
      <c r="AR111" s="56">
        <v>3</v>
      </c>
      <c r="AS111" s="56">
        <v>1</v>
      </c>
      <c r="AT111" s="56">
        <v>4</v>
      </c>
      <c r="AU111" s="56">
        <v>4</v>
      </c>
      <c r="AV111" s="56">
        <v>4</v>
      </c>
      <c r="AW111" s="56">
        <v>1</v>
      </c>
      <c r="AX111" s="56">
        <v>0</v>
      </c>
      <c r="AY111" s="56">
        <v>0</v>
      </c>
      <c r="AZ111" s="56">
        <v>1</v>
      </c>
      <c r="BA111" s="56">
        <v>3</v>
      </c>
      <c r="BB111" s="56">
        <v>1</v>
      </c>
      <c r="BC111" s="56">
        <v>3</v>
      </c>
      <c r="BD111" s="56">
        <v>1</v>
      </c>
      <c r="BE111" s="56">
        <v>3</v>
      </c>
      <c r="BF111" s="56">
        <v>1</v>
      </c>
      <c r="BG111" s="56">
        <v>5</v>
      </c>
      <c r="BH111" s="56">
        <v>1</v>
      </c>
      <c r="BI111" s="56">
        <v>3</v>
      </c>
      <c r="BJ111" s="56">
        <v>1</v>
      </c>
      <c r="BK111" s="56">
        <v>0</v>
      </c>
      <c r="BL111" s="56">
        <v>0</v>
      </c>
      <c r="BM111" s="56">
        <v>0</v>
      </c>
      <c r="BN111" s="56">
        <v>1</v>
      </c>
      <c r="BO111" s="56">
        <v>1</v>
      </c>
      <c r="BP111" s="56">
        <v>2</v>
      </c>
      <c r="BQ111" s="56">
        <v>5</v>
      </c>
      <c r="BR111" s="56">
        <v>2</v>
      </c>
      <c r="BS111" s="56">
        <v>2</v>
      </c>
      <c r="BT111" s="56">
        <v>2</v>
      </c>
      <c r="BU111" s="56">
        <v>2</v>
      </c>
      <c r="BV111" s="56">
        <v>65</v>
      </c>
      <c r="BW111" s="56">
        <v>46</v>
      </c>
      <c r="BX111" s="56">
        <v>0.58558558599999999</v>
      </c>
      <c r="BY111" s="56">
        <v>-202</v>
      </c>
    </row>
    <row r="112" spans="1:77" x14ac:dyDescent="0.25">
      <c r="A112" s="56">
        <v>3</v>
      </c>
      <c r="B112" s="56">
        <v>1</v>
      </c>
      <c r="C112" s="56">
        <v>3</v>
      </c>
      <c r="D112" s="56">
        <v>4</v>
      </c>
      <c r="E112" s="56">
        <v>3</v>
      </c>
      <c r="F112" s="56">
        <v>1</v>
      </c>
      <c r="G112" s="56">
        <v>5</v>
      </c>
      <c r="H112" s="56">
        <v>4</v>
      </c>
      <c r="I112" s="56">
        <v>3</v>
      </c>
      <c r="J112" s="56">
        <v>4</v>
      </c>
      <c r="K112" s="56">
        <v>0</v>
      </c>
      <c r="L112" s="56">
        <v>0</v>
      </c>
      <c r="M112" s="56">
        <v>0</v>
      </c>
      <c r="N112" s="56">
        <v>1</v>
      </c>
      <c r="O112" s="56">
        <v>1</v>
      </c>
      <c r="P112" s="56">
        <v>3</v>
      </c>
      <c r="Q112" s="56">
        <v>1</v>
      </c>
      <c r="R112" s="56">
        <v>3</v>
      </c>
      <c r="S112" s="56">
        <v>1</v>
      </c>
      <c r="T112" s="56">
        <v>5</v>
      </c>
      <c r="U112" s="56">
        <v>4</v>
      </c>
      <c r="V112" s="56">
        <v>3</v>
      </c>
      <c r="W112" s="56">
        <v>1</v>
      </c>
      <c r="X112" s="56">
        <v>0</v>
      </c>
      <c r="Y112" s="56">
        <v>1</v>
      </c>
      <c r="Z112" s="56">
        <v>0</v>
      </c>
      <c r="AA112" s="56">
        <v>5</v>
      </c>
      <c r="AB112" s="56">
        <v>1</v>
      </c>
      <c r="AC112" s="56">
        <v>5</v>
      </c>
      <c r="AD112" s="56">
        <v>1</v>
      </c>
      <c r="AE112" s="56">
        <v>3</v>
      </c>
      <c r="AF112" s="56">
        <v>1</v>
      </c>
      <c r="AG112" s="56">
        <v>4</v>
      </c>
      <c r="AH112" s="56">
        <v>4</v>
      </c>
      <c r="AI112" s="56">
        <v>4</v>
      </c>
      <c r="AJ112" s="56">
        <v>1</v>
      </c>
      <c r="AK112" s="56">
        <v>0</v>
      </c>
      <c r="AL112" s="56">
        <v>0</v>
      </c>
      <c r="AM112" s="56">
        <v>0</v>
      </c>
      <c r="AN112" s="56">
        <v>5</v>
      </c>
      <c r="AO112" s="56">
        <v>1</v>
      </c>
      <c r="AP112" s="56">
        <v>3</v>
      </c>
      <c r="AQ112" s="56">
        <v>1</v>
      </c>
      <c r="AR112" s="56">
        <v>3</v>
      </c>
      <c r="AS112" s="56">
        <v>1</v>
      </c>
      <c r="AT112" s="56">
        <v>5</v>
      </c>
      <c r="AU112" s="56">
        <v>5</v>
      </c>
      <c r="AV112" s="56">
        <v>4</v>
      </c>
      <c r="AW112" s="56">
        <v>1</v>
      </c>
      <c r="AX112" s="56">
        <v>0</v>
      </c>
      <c r="AY112" s="56">
        <v>0</v>
      </c>
      <c r="AZ112" s="56">
        <v>0</v>
      </c>
      <c r="BA112" s="56">
        <v>5</v>
      </c>
      <c r="BB112" s="56">
        <v>1</v>
      </c>
      <c r="BC112" s="56">
        <v>5</v>
      </c>
      <c r="BD112" s="56">
        <v>1</v>
      </c>
      <c r="BE112" s="56">
        <v>3</v>
      </c>
      <c r="BF112" s="56">
        <v>1</v>
      </c>
      <c r="BG112" s="56">
        <v>5</v>
      </c>
      <c r="BH112" s="56">
        <v>4</v>
      </c>
      <c r="BI112" s="56">
        <v>4</v>
      </c>
      <c r="BJ112" s="56">
        <v>1</v>
      </c>
      <c r="BK112" s="56">
        <v>0</v>
      </c>
      <c r="BL112" s="56">
        <v>0</v>
      </c>
      <c r="BM112" s="56">
        <v>0</v>
      </c>
      <c r="BN112" s="56">
        <v>1</v>
      </c>
      <c r="BO112" s="56">
        <v>1</v>
      </c>
      <c r="BP112" s="56">
        <v>2</v>
      </c>
      <c r="BQ112" s="56">
        <v>5</v>
      </c>
      <c r="BR112" s="56">
        <v>2</v>
      </c>
      <c r="BS112" s="56">
        <v>2</v>
      </c>
      <c r="BT112" s="56">
        <v>2</v>
      </c>
      <c r="BU112" s="56">
        <v>1</v>
      </c>
      <c r="BV112" s="56">
        <v>69</v>
      </c>
      <c r="BW112" s="56">
        <v>49</v>
      </c>
      <c r="BX112" s="56">
        <v>0.58474576271186396</v>
      </c>
      <c r="BY112" s="56">
        <v>-202</v>
      </c>
    </row>
    <row r="113" spans="1:77" x14ac:dyDescent="0.25">
      <c r="A113" s="56">
        <v>5</v>
      </c>
      <c r="B113" s="56">
        <v>1</v>
      </c>
      <c r="C113" s="56">
        <v>3</v>
      </c>
      <c r="D113" s="56">
        <v>1</v>
      </c>
      <c r="E113" s="56">
        <v>3</v>
      </c>
      <c r="F113" s="56">
        <v>1</v>
      </c>
      <c r="G113" s="56">
        <v>5</v>
      </c>
      <c r="H113" s="56">
        <v>4</v>
      </c>
      <c r="I113" s="56">
        <v>3</v>
      </c>
      <c r="J113" s="56">
        <v>1</v>
      </c>
      <c r="K113" s="56">
        <v>1</v>
      </c>
      <c r="L113" s="56">
        <v>0</v>
      </c>
      <c r="M113" s="56">
        <v>1</v>
      </c>
      <c r="N113" s="56">
        <v>5</v>
      </c>
      <c r="O113" s="56">
        <v>1</v>
      </c>
      <c r="P113" s="56">
        <v>3</v>
      </c>
      <c r="Q113" s="56">
        <v>1</v>
      </c>
      <c r="R113" s="56">
        <v>3</v>
      </c>
      <c r="S113" s="56">
        <v>1</v>
      </c>
      <c r="T113" s="56">
        <v>5</v>
      </c>
      <c r="U113" s="56">
        <v>4</v>
      </c>
      <c r="V113" s="56">
        <v>3</v>
      </c>
      <c r="W113" s="56">
        <v>1</v>
      </c>
      <c r="X113" s="56">
        <v>0</v>
      </c>
      <c r="Y113" s="56">
        <v>0</v>
      </c>
      <c r="Z113" s="56">
        <v>0</v>
      </c>
      <c r="AA113" s="56">
        <v>5</v>
      </c>
      <c r="AB113" s="56">
        <v>1</v>
      </c>
      <c r="AC113" s="56">
        <v>5</v>
      </c>
      <c r="AD113" s="56">
        <v>1</v>
      </c>
      <c r="AE113" s="56">
        <v>5</v>
      </c>
      <c r="AF113" s="56">
        <v>1</v>
      </c>
      <c r="AG113" s="56">
        <v>5</v>
      </c>
      <c r="AH113" s="56">
        <v>4</v>
      </c>
      <c r="AI113" s="56">
        <v>4</v>
      </c>
      <c r="AJ113" s="56">
        <v>1</v>
      </c>
      <c r="AK113" s="56">
        <v>0</v>
      </c>
      <c r="AL113" s="56">
        <v>0</v>
      </c>
      <c r="AM113" s="56">
        <v>0</v>
      </c>
      <c r="AN113" s="56">
        <v>5</v>
      </c>
      <c r="AO113" s="56">
        <v>1</v>
      </c>
      <c r="AP113" s="56">
        <v>3</v>
      </c>
      <c r="AQ113" s="56">
        <v>1</v>
      </c>
      <c r="AR113" s="56">
        <v>3</v>
      </c>
      <c r="AS113" s="56">
        <v>3</v>
      </c>
      <c r="AT113" s="56">
        <v>5</v>
      </c>
      <c r="AU113" s="56">
        <v>4</v>
      </c>
      <c r="AV113" s="56">
        <v>4</v>
      </c>
      <c r="AW113" s="56">
        <v>1</v>
      </c>
      <c r="AX113" s="56">
        <v>0</v>
      </c>
      <c r="AY113" s="56">
        <v>0</v>
      </c>
      <c r="AZ113" s="56">
        <v>0</v>
      </c>
      <c r="BA113" s="56">
        <v>3</v>
      </c>
      <c r="BB113" s="56">
        <v>1</v>
      </c>
      <c r="BC113" s="56">
        <v>5</v>
      </c>
      <c r="BD113" s="56">
        <v>1</v>
      </c>
      <c r="BE113" s="56">
        <v>3</v>
      </c>
      <c r="BF113" s="56">
        <v>1</v>
      </c>
      <c r="BG113" s="56">
        <v>5</v>
      </c>
      <c r="BH113" s="56">
        <v>4</v>
      </c>
      <c r="BI113" s="56">
        <v>3</v>
      </c>
      <c r="BJ113" s="56">
        <v>1</v>
      </c>
      <c r="BK113" s="56">
        <v>0</v>
      </c>
      <c r="BL113" s="56">
        <v>0</v>
      </c>
      <c r="BM113" s="56">
        <v>0</v>
      </c>
      <c r="BN113" s="56">
        <v>1</v>
      </c>
      <c r="BO113" s="56">
        <v>1</v>
      </c>
      <c r="BP113" s="56">
        <v>2</v>
      </c>
      <c r="BQ113" s="56">
        <v>2</v>
      </c>
      <c r="BR113" s="56">
        <v>2</v>
      </c>
      <c r="BS113" s="56">
        <v>3</v>
      </c>
      <c r="BT113" s="56">
        <v>3</v>
      </c>
      <c r="BU113" s="56">
        <v>2</v>
      </c>
      <c r="BV113" s="56">
        <v>60</v>
      </c>
      <c r="BW113" s="56">
        <v>43</v>
      </c>
      <c r="BX113" s="56">
        <v>0.58252427200000001</v>
      </c>
      <c r="BY113" s="56">
        <v>-202</v>
      </c>
    </row>
    <row r="114" spans="1:77" x14ac:dyDescent="0.25">
      <c r="A114" s="56">
        <v>3</v>
      </c>
      <c r="B114" s="56">
        <v>1</v>
      </c>
      <c r="C114" s="56">
        <v>3</v>
      </c>
      <c r="D114" s="56">
        <v>1</v>
      </c>
      <c r="E114" s="56">
        <v>3</v>
      </c>
      <c r="F114" s="56">
        <v>1</v>
      </c>
      <c r="G114" s="56">
        <v>4</v>
      </c>
      <c r="H114" s="56">
        <v>4</v>
      </c>
      <c r="I114" s="56">
        <v>4</v>
      </c>
      <c r="J114" s="56">
        <v>1</v>
      </c>
      <c r="K114" s="56">
        <v>0</v>
      </c>
      <c r="L114" s="56">
        <v>0</v>
      </c>
      <c r="M114" s="56">
        <v>0</v>
      </c>
      <c r="N114" s="56">
        <v>3</v>
      </c>
      <c r="O114" s="56">
        <v>2</v>
      </c>
      <c r="P114" s="56">
        <v>3</v>
      </c>
      <c r="Q114" s="56">
        <v>1</v>
      </c>
      <c r="R114" s="56">
        <v>3</v>
      </c>
      <c r="S114" s="56">
        <v>1</v>
      </c>
      <c r="T114" s="56">
        <v>4</v>
      </c>
      <c r="U114" s="56">
        <v>2</v>
      </c>
      <c r="V114" s="56">
        <v>2</v>
      </c>
      <c r="W114" s="56">
        <v>1</v>
      </c>
      <c r="X114" s="56">
        <v>0</v>
      </c>
      <c r="Y114" s="56">
        <v>0</v>
      </c>
      <c r="Z114" s="56">
        <v>1</v>
      </c>
      <c r="AA114" s="56">
        <v>5</v>
      </c>
      <c r="AB114" s="56">
        <v>1</v>
      </c>
      <c r="AC114" s="56">
        <v>3</v>
      </c>
      <c r="AD114" s="56">
        <v>3</v>
      </c>
      <c r="AE114" s="56">
        <v>3</v>
      </c>
      <c r="AF114" s="56">
        <v>1</v>
      </c>
      <c r="AG114" s="56">
        <v>4</v>
      </c>
      <c r="AH114" s="56">
        <v>5</v>
      </c>
      <c r="AI114" s="56">
        <v>4</v>
      </c>
      <c r="AJ114" s="56">
        <v>1</v>
      </c>
      <c r="AK114" s="56">
        <v>0</v>
      </c>
      <c r="AL114" s="56">
        <v>0</v>
      </c>
      <c r="AM114" s="56">
        <v>0</v>
      </c>
      <c r="AN114" s="56">
        <v>3</v>
      </c>
      <c r="AO114" s="56">
        <v>1</v>
      </c>
      <c r="AP114" s="56">
        <v>3</v>
      </c>
      <c r="AQ114" s="56">
        <v>1</v>
      </c>
      <c r="AR114" s="56">
        <v>3</v>
      </c>
      <c r="AS114" s="56">
        <v>1</v>
      </c>
      <c r="AT114" s="56">
        <v>4</v>
      </c>
      <c r="AU114" s="56">
        <v>4</v>
      </c>
      <c r="AV114" s="56">
        <v>3</v>
      </c>
      <c r="AW114" s="56">
        <v>1</v>
      </c>
      <c r="AX114" s="56">
        <v>1</v>
      </c>
      <c r="AY114" s="56">
        <v>0</v>
      </c>
      <c r="AZ114" s="56">
        <v>0</v>
      </c>
      <c r="BA114" s="56">
        <v>3</v>
      </c>
      <c r="BB114" s="56">
        <v>4</v>
      </c>
      <c r="BC114" s="56">
        <v>3</v>
      </c>
      <c r="BD114" s="56">
        <v>1</v>
      </c>
      <c r="BE114" s="56">
        <v>4</v>
      </c>
      <c r="BF114" s="56">
        <v>1</v>
      </c>
      <c r="BG114" s="56">
        <v>5</v>
      </c>
      <c r="BH114" s="56">
        <v>4</v>
      </c>
      <c r="BI114" s="56">
        <v>3</v>
      </c>
      <c r="BJ114" s="56">
        <v>1</v>
      </c>
      <c r="BK114" s="56">
        <v>0</v>
      </c>
      <c r="BL114" s="56">
        <v>0</v>
      </c>
      <c r="BM114" s="56">
        <v>0</v>
      </c>
      <c r="BN114" s="56">
        <v>1</v>
      </c>
      <c r="BO114" s="56">
        <v>1</v>
      </c>
      <c r="BP114" s="56">
        <v>2</v>
      </c>
      <c r="BQ114" s="56">
        <v>5</v>
      </c>
      <c r="BR114" s="56">
        <v>2</v>
      </c>
      <c r="BS114" s="56">
        <v>2</v>
      </c>
      <c r="BT114" s="56">
        <v>3</v>
      </c>
      <c r="BU114" s="56">
        <v>2</v>
      </c>
      <c r="BV114" s="56">
        <v>64</v>
      </c>
      <c r="BW114" s="56">
        <v>46</v>
      </c>
      <c r="BX114" s="56">
        <v>0.58181818200000002</v>
      </c>
      <c r="BY114" s="56">
        <v>-202</v>
      </c>
    </row>
    <row r="115" spans="1:77" x14ac:dyDescent="0.25">
      <c r="A115" s="56">
        <v>3</v>
      </c>
      <c r="B115" s="56">
        <v>1</v>
      </c>
      <c r="C115" s="56">
        <v>3</v>
      </c>
      <c r="D115" s="56">
        <v>1</v>
      </c>
      <c r="E115" s="56">
        <v>3</v>
      </c>
      <c r="F115" s="56">
        <v>1</v>
      </c>
      <c r="G115" s="56">
        <v>5</v>
      </c>
      <c r="H115" s="56">
        <v>5</v>
      </c>
      <c r="I115" s="56">
        <v>4</v>
      </c>
      <c r="J115" s="56">
        <v>1</v>
      </c>
      <c r="K115" s="56">
        <v>0</v>
      </c>
      <c r="L115" s="56">
        <v>0</v>
      </c>
      <c r="M115" s="56">
        <v>0</v>
      </c>
      <c r="N115" s="56">
        <v>3</v>
      </c>
      <c r="O115" s="56">
        <v>1</v>
      </c>
      <c r="P115" s="56">
        <v>3</v>
      </c>
      <c r="Q115" s="56">
        <v>1</v>
      </c>
      <c r="R115" s="56">
        <v>4</v>
      </c>
      <c r="S115" s="56">
        <v>1</v>
      </c>
      <c r="T115" s="56">
        <v>5</v>
      </c>
      <c r="U115" s="56">
        <v>4</v>
      </c>
      <c r="V115" s="56">
        <v>3</v>
      </c>
      <c r="W115" s="56">
        <v>1</v>
      </c>
      <c r="X115" s="56">
        <v>0</v>
      </c>
      <c r="Y115" s="56">
        <v>0</v>
      </c>
      <c r="Z115" s="56">
        <v>0</v>
      </c>
      <c r="AA115" s="56">
        <v>3</v>
      </c>
      <c r="AB115" s="56">
        <v>1</v>
      </c>
      <c r="AC115" s="56">
        <v>3</v>
      </c>
      <c r="AD115" s="56">
        <v>1</v>
      </c>
      <c r="AE115" s="56">
        <v>3</v>
      </c>
      <c r="AF115" s="56">
        <v>1</v>
      </c>
      <c r="AG115" s="56">
        <v>4</v>
      </c>
      <c r="AH115" s="56">
        <v>4</v>
      </c>
      <c r="AI115" s="56">
        <v>4</v>
      </c>
      <c r="AJ115" s="56">
        <v>1</v>
      </c>
      <c r="AK115" s="56">
        <v>0</v>
      </c>
      <c r="AL115" s="56">
        <v>0</v>
      </c>
      <c r="AM115" s="56">
        <v>0</v>
      </c>
      <c r="AN115" s="56">
        <v>3</v>
      </c>
      <c r="AO115" s="56">
        <v>1</v>
      </c>
      <c r="AP115" s="56">
        <v>3</v>
      </c>
      <c r="AQ115" s="56">
        <v>1</v>
      </c>
      <c r="AR115" s="56">
        <v>3</v>
      </c>
      <c r="AS115" s="56">
        <v>1</v>
      </c>
      <c r="AT115" s="56">
        <v>5</v>
      </c>
      <c r="AU115" s="56">
        <v>4</v>
      </c>
      <c r="AV115" s="56">
        <v>4</v>
      </c>
      <c r="AW115" s="56">
        <v>1</v>
      </c>
      <c r="AX115" s="56">
        <v>0</v>
      </c>
      <c r="AY115" s="56">
        <v>0</v>
      </c>
      <c r="AZ115" s="56">
        <v>0</v>
      </c>
      <c r="BA115" s="56">
        <v>3</v>
      </c>
      <c r="BB115" s="56">
        <v>1</v>
      </c>
      <c r="BC115" s="56">
        <v>3</v>
      </c>
      <c r="BD115" s="56">
        <v>1</v>
      </c>
      <c r="BE115" s="56">
        <v>3</v>
      </c>
      <c r="BF115" s="56">
        <v>1</v>
      </c>
      <c r="BG115" s="56">
        <v>5</v>
      </c>
      <c r="BH115" s="56">
        <v>4</v>
      </c>
      <c r="BI115" s="56">
        <v>4</v>
      </c>
      <c r="BJ115" s="56">
        <v>1</v>
      </c>
      <c r="BK115" s="56">
        <v>0</v>
      </c>
      <c r="BL115" s="56">
        <v>0</v>
      </c>
      <c r="BM115" s="56">
        <v>1</v>
      </c>
      <c r="BN115" s="56">
        <v>1</v>
      </c>
      <c r="BO115" s="56">
        <v>1</v>
      </c>
      <c r="BP115" s="56">
        <v>2</v>
      </c>
      <c r="BQ115" s="56">
        <v>2</v>
      </c>
      <c r="BR115" s="56">
        <v>2</v>
      </c>
      <c r="BS115" s="56">
        <v>2</v>
      </c>
      <c r="BT115" s="56">
        <v>3</v>
      </c>
      <c r="BU115" s="56">
        <v>1</v>
      </c>
      <c r="BV115" s="56">
        <v>68</v>
      </c>
      <c r="BW115" s="56">
        <v>49</v>
      </c>
      <c r="BX115" s="56">
        <v>0.58119658119658102</v>
      </c>
      <c r="BY115" s="56">
        <v>-202</v>
      </c>
    </row>
    <row r="116" spans="1:77" x14ac:dyDescent="0.25">
      <c r="A116" s="56">
        <v>5</v>
      </c>
      <c r="B116" s="56">
        <v>1</v>
      </c>
      <c r="C116" s="56">
        <v>3</v>
      </c>
      <c r="D116" s="56">
        <v>1</v>
      </c>
      <c r="E116" s="56">
        <v>3</v>
      </c>
      <c r="F116" s="56">
        <v>1</v>
      </c>
      <c r="G116" s="56">
        <v>5</v>
      </c>
      <c r="H116" s="56">
        <v>4</v>
      </c>
      <c r="I116" s="56">
        <v>4</v>
      </c>
      <c r="J116" s="56">
        <v>1</v>
      </c>
      <c r="K116" s="56">
        <v>0</v>
      </c>
      <c r="L116" s="56">
        <v>0</v>
      </c>
      <c r="M116" s="56">
        <v>0</v>
      </c>
      <c r="N116" s="56">
        <v>5</v>
      </c>
      <c r="O116" s="56">
        <v>1</v>
      </c>
      <c r="P116" s="56">
        <v>5</v>
      </c>
      <c r="Q116" s="56">
        <v>1</v>
      </c>
      <c r="R116" s="56">
        <v>3</v>
      </c>
      <c r="S116" s="56">
        <v>1</v>
      </c>
      <c r="T116" s="56">
        <v>5</v>
      </c>
      <c r="U116" s="56">
        <v>4</v>
      </c>
      <c r="V116" s="56">
        <v>3</v>
      </c>
      <c r="W116" s="56">
        <v>1</v>
      </c>
      <c r="X116" s="56">
        <v>0</v>
      </c>
      <c r="Y116" s="56">
        <v>0</v>
      </c>
      <c r="Z116" s="56">
        <v>0</v>
      </c>
      <c r="AA116" s="56">
        <v>3</v>
      </c>
      <c r="AB116" s="56">
        <v>1</v>
      </c>
      <c r="AC116" s="56">
        <v>5</v>
      </c>
      <c r="AD116" s="56">
        <v>1</v>
      </c>
      <c r="AE116" s="56">
        <v>3</v>
      </c>
      <c r="AF116" s="56">
        <v>1</v>
      </c>
      <c r="AG116" s="56">
        <v>5</v>
      </c>
      <c r="AH116" s="56">
        <v>4</v>
      </c>
      <c r="AI116" s="56">
        <v>4</v>
      </c>
      <c r="AJ116" s="56">
        <v>1</v>
      </c>
      <c r="AK116" s="56">
        <v>0</v>
      </c>
      <c r="AL116" s="56">
        <v>0</v>
      </c>
      <c r="AM116" s="56">
        <v>0</v>
      </c>
      <c r="AN116" s="56">
        <v>3</v>
      </c>
      <c r="AO116" s="56">
        <v>1</v>
      </c>
      <c r="AP116" s="56">
        <v>5</v>
      </c>
      <c r="AQ116" s="56">
        <v>1</v>
      </c>
      <c r="AR116" s="56">
        <v>3</v>
      </c>
      <c r="AS116" s="56">
        <v>1</v>
      </c>
      <c r="AT116" s="56">
        <v>5</v>
      </c>
      <c r="AU116" s="56">
        <v>4</v>
      </c>
      <c r="AV116" s="56">
        <v>3</v>
      </c>
      <c r="AW116" s="56">
        <v>1</v>
      </c>
      <c r="AX116" s="56">
        <v>0</v>
      </c>
      <c r="AY116" s="56">
        <v>0</v>
      </c>
      <c r="AZ116" s="56">
        <v>0</v>
      </c>
      <c r="BA116" s="56">
        <v>5</v>
      </c>
      <c r="BB116" s="56">
        <v>1</v>
      </c>
      <c r="BC116" s="56">
        <v>5</v>
      </c>
      <c r="BD116" s="56">
        <v>5</v>
      </c>
      <c r="BE116" s="56">
        <v>3</v>
      </c>
      <c r="BF116" s="56">
        <v>2</v>
      </c>
      <c r="BG116" s="56">
        <v>5</v>
      </c>
      <c r="BH116" s="56">
        <v>4</v>
      </c>
      <c r="BI116" s="56">
        <v>3</v>
      </c>
      <c r="BJ116" s="56">
        <v>1</v>
      </c>
      <c r="BK116" s="56">
        <v>0</v>
      </c>
      <c r="BL116" s="56">
        <v>0</v>
      </c>
      <c r="BM116" s="56">
        <v>1</v>
      </c>
      <c r="BN116" s="56">
        <v>1</v>
      </c>
      <c r="BO116" s="56">
        <v>1</v>
      </c>
      <c r="BP116" s="56">
        <v>2</v>
      </c>
      <c r="BQ116" s="56">
        <v>5</v>
      </c>
      <c r="BR116" s="56">
        <v>2</v>
      </c>
      <c r="BS116" s="56">
        <v>2</v>
      </c>
      <c r="BT116" s="56">
        <v>2</v>
      </c>
      <c r="BU116" s="56">
        <v>1</v>
      </c>
      <c r="BV116" s="56">
        <v>61</v>
      </c>
      <c r="BW116" s="56">
        <v>44</v>
      </c>
      <c r="BX116" s="56">
        <v>0.58095238100000002</v>
      </c>
      <c r="BY116" s="56">
        <v>-202</v>
      </c>
    </row>
    <row r="117" spans="1:77" x14ac:dyDescent="0.25">
      <c r="A117" s="56">
        <v>5</v>
      </c>
      <c r="B117" s="56">
        <v>1</v>
      </c>
      <c r="C117" s="56">
        <v>3</v>
      </c>
      <c r="D117" s="56">
        <v>1</v>
      </c>
      <c r="E117" s="56">
        <v>3</v>
      </c>
      <c r="F117" s="56">
        <v>1</v>
      </c>
      <c r="G117" s="56">
        <v>5</v>
      </c>
      <c r="H117" s="56">
        <v>4</v>
      </c>
      <c r="I117" s="56">
        <v>3</v>
      </c>
      <c r="J117" s="56">
        <v>4</v>
      </c>
      <c r="K117" s="56">
        <v>0</v>
      </c>
      <c r="L117" s="56">
        <v>0</v>
      </c>
      <c r="M117" s="56">
        <v>0</v>
      </c>
      <c r="N117" s="56">
        <v>3</v>
      </c>
      <c r="O117" s="56">
        <v>1</v>
      </c>
      <c r="P117" s="56">
        <v>3</v>
      </c>
      <c r="Q117" s="56">
        <v>1</v>
      </c>
      <c r="R117" s="56">
        <v>3</v>
      </c>
      <c r="S117" s="56">
        <v>1</v>
      </c>
      <c r="T117" s="56">
        <v>4</v>
      </c>
      <c r="U117" s="56">
        <v>4</v>
      </c>
      <c r="V117" s="56">
        <v>3</v>
      </c>
      <c r="W117" s="56">
        <v>1</v>
      </c>
      <c r="X117" s="56">
        <v>0</v>
      </c>
      <c r="Y117" s="56">
        <v>1</v>
      </c>
      <c r="Z117" s="56">
        <v>0</v>
      </c>
      <c r="AA117" s="56">
        <v>5</v>
      </c>
      <c r="AB117" s="56">
        <v>1</v>
      </c>
      <c r="AC117" s="56">
        <v>5</v>
      </c>
      <c r="AD117" s="56">
        <v>1</v>
      </c>
      <c r="AE117" s="56">
        <v>3</v>
      </c>
      <c r="AF117" s="56">
        <v>1</v>
      </c>
      <c r="AG117" s="56">
        <v>5</v>
      </c>
      <c r="AH117" s="56">
        <v>4</v>
      </c>
      <c r="AI117" s="56">
        <v>4</v>
      </c>
      <c r="AJ117" s="56">
        <v>1</v>
      </c>
      <c r="AK117" s="56">
        <v>0</v>
      </c>
      <c r="AL117" s="56">
        <v>0</v>
      </c>
      <c r="AM117" s="56">
        <v>0</v>
      </c>
      <c r="AN117" s="56">
        <v>3</v>
      </c>
      <c r="AO117" s="56">
        <v>1</v>
      </c>
      <c r="AP117" s="56">
        <v>3</v>
      </c>
      <c r="AQ117" s="56">
        <v>1</v>
      </c>
      <c r="AR117" s="56">
        <v>3</v>
      </c>
      <c r="AS117" s="56">
        <v>1</v>
      </c>
      <c r="AT117" s="56">
        <v>5</v>
      </c>
      <c r="AU117" s="56">
        <v>4</v>
      </c>
      <c r="AV117" s="56">
        <v>4</v>
      </c>
      <c r="AW117" s="56">
        <v>1</v>
      </c>
      <c r="AX117" s="56">
        <v>0</v>
      </c>
      <c r="AY117" s="56">
        <v>0</v>
      </c>
      <c r="AZ117" s="56">
        <v>0</v>
      </c>
      <c r="BA117" s="56">
        <v>5</v>
      </c>
      <c r="BB117" s="56">
        <v>1</v>
      </c>
      <c r="BC117" s="56">
        <v>5</v>
      </c>
      <c r="BD117" s="56">
        <v>1</v>
      </c>
      <c r="BE117" s="56">
        <v>3</v>
      </c>
      <c r="BF117" s="56">
        <v>1</v>
      </c>
      <c r="BG117" s="56">
        <v>5</v>
      </c>
      <c r="BH117" s="56">
        <v>1</v>
      </c>
      <c r="BI117" s="56">
        <v>1</v>
      </c>
      <c r="BJ117" s="56">
        <v>1</v>
      </c>
      <c r="BK117" s="56">
        <v>0</v>
      </c>
      <c r="BL117" s="56">
        <v>0</v>
      </c>
      <c r="BM117" s="56">
        <v>0</v>
      </c>
      <c r="BN117" s="56">
        <v>1</v>
      </c>
      <c r="BO117" s="56">
        <v>1</v>
      </c>
      <c r="BP117" s="56">
        <v>2</v>
      </c>
      <c r="BQ117" s="56">
        <v>5</v>
      </c>
      <c r="BR117" s="56">
        <v>2</v>
      </c>
      <c r="BS117" s="56">
        <v>2</v>
      </c>
      <c r="BT117" s="56">
        <v>3</v>
      </c>
      <c r="BU117" s="56">
        <v>1</v>
      </c>
      <c r="BV117" s="56">
        <v>61</v>
      </c>
      <c r="BW117" s="56">
        <v>44</v>
      </c>
      <c r="BX117" s="56">
        <v>0.58095238100000002</v>
      </c>
      <c r="BY117" s="56">
        <v>-202</v>
      </c>
    </row>
    <row r="118" spans="1:77" x14ac:dyDescent="0.25">
      <c r="A118" s="56">
        <v>5</v>
      </c>
      <c r="B118" s="56">
        <v>1</v>
      </c>
      <c r="C118" s="56">
        <v>3</v>
      </c>
      <c r="D118" s="56">
        <v>1</v>
      </c>
      <c r="E118" s="56">
        <v>3</v>
      </c>
      <c r="F118" s="56">
        <v>3</v>
      </c>
      <c r="G118" s="56">
        <v>5</v>
      </c>
      <c r="H118" s="56">
        <v>4</v>
      </c>
      <c r="I118" s="56">
        <v>3</v>
      </c>
      <c r="J118" s="56">
        <v>4</v>
      </c>
      <c r="K118" s="56">
        <v>0</v>
      </c>
      <c r="L118" s="56">
        <v>0</v>
      </c>
      <c r="M118" s="56">
        <v>0</v>
      </c>
      <c r="N118" s="56">
        <v>3</v>
      </c>
      <c r="O118" s="56">
        <v>1</v>
      </c>
      <c r="P118" s="56">
        <v>3</v>
      </c>
      <c r="Q118" s="56">
        <v>1</v>
      </c>
      <c r="R118" s="56">
        <v>3</v>
      </c>
      <c r="S118" s="56">
        <v>1</v>
      </c>
      <c r="T118" s="56">
        <v>4</v>
      </c>
      <c r="U118" s="56">
        <v>4</v>
      </c>
      <c r="V118" s="56">
        <v>3</v>
      </c>
      <c r="W118" s="56">
        <v>1</v>
      </c>
      <c r="X118" s="56">
        <v>0</v>
      </c>
      <c r="Y118" s="56">
        <v>0</v>
      </c>
      <c r="Z118" s="56">
        <v>0</v>
      </c>
      <c r="AA118" s="56">
        <v>3</v>
      </c>
      <c r="AB118" s="56">
        <v>1</v>
      </c>
      <c r="AC118" s="56">
        <v>5</v>
      </c>
      <c r="AD118" s="56">
        <v>1</v>
      </c>
      <c r="AE118" s="56">
        <v>3</v>
      </c>
      <c r="AF118" s="56">
        <v>1</v>
      </c>
      <c r="AG118" s="56">
        <v>4</v>
      </c>
      <c r="AH118" s="56">
        <v>4</v>
      </c>
      <c r="AI118" s="56">
        <v>3</v>
      </c>
      <c r="AJ118" s="56">
        <v>1</v>
      </c>
      <c r="AK118" s="56">
        <v>0</v>
      </c>
      <c r="AL118" s="56">
        <v>0</v>
      </c>
      <c r="AM118" s="56">
        <v>1</v>
      </c>
      <c r="AN118" s="56">
        <v>3</v>
      </c>
      <c r="AO118" s="56">
        <v>1</v>
      </c>
      <c r="AP118" s="56">
        <v>5</v>
      </c>
      <c r="AQ118" s="56">
        <v>1</v>
      </c>
      <c r="AR118" s="56">
        <v>3</v>
      </c>
      <c r="AS118" s="56">
        <v>1</v>
      </c>
      <c r="AT118" s="56">
        <v>5</v>
      </c>
      <c r="AU118" s="56">
        <v>4</v>
      </c>
      <c r="AV118" s="56">
        <v>3</v>
      </c>
      <c r="AW118" s="56">
        <v>1</v>
      </c>
      <c r="AX118" s="56">
        <v>0</v>
      </c>
      <c r="AY118" s="56">
        <v>0</v>
      </c>
      <c r="AZ118" s="56">
        <v>0</v>
      </c>
      <c r="BA118" s="56">
        <v>5</v>
      </c>
      <c r="BB118" s="56">
        <v>1</v>
      </c>
      <c r="BC118" s="56">
        <v>5</v>
      </c>
      <c r="BD118" s="56">
        <v>1</v>
      </c>
      <c r="BE118" s="56">
        <v>3</v>
      </c>
      <c r="BF118" s="56">
        <v>5</v>
      </c>
      <c r="BG118" s="56">
        <v>4</v>
      </c>
      <c r="BH118" s="56">
        <v>2</v>
      </c>
      <c r="BI118" s="56">
        <v>1</v>
      </c>
      <c r="BJ118" s="56">
        <v>1</v>
      </c>
      <c r="BK118" s="56">
        <v>0</v>
      </c>
      <c r="BL118" s="56">
        <v>0</v>
      </c>
      <c r="BM118" s="56">
        <v>0</v>
      </c>
      <c r="BN118" s="56">
        <v>1</v>
      </c>
      <c r="BO118" s="56">
        <v>1</v>
      </c>
      <c r="BP118" s="56">
        <v>2</v>
      </c>
      <c r="BQ118" s="56">
        <v>5</v>
      </c>
      <c r="BR118" s="56">
        <v>2</v>
      </c>
      <c r="BS118" s="56">
        <v>2</v>
      </c>
      <c r="BT118" s="56">
        <v>3</v>
      </c>
      <c r="BU118" s="56">
        <v>1</v>
      </c>
      <c r="BV118" s="56">
        <v>58</v>
      </c>
      <c r="BW118" s="56">
        <v>42</v>
      </c>
      <c r="BX118" s="56">
        <v>0.57999999999999996</v>
      </c>
      <c r="BY118" s="56">
        <v>-202</v>
      </c>
    </row>
    <row r="119" spans="1:77" x14ac:dyDescent="0.25">
      <c r="A119" s="56">
        <v>3</v>
      </c>
      <c r="B119" s="56">
        <v>1</v>
      </c>
      <c r="C119" s="56">
        <v>3</v>
      </c>
      <c r="D119" s="56">
        <v>1</v>
      </c>
      <c r="E119" s="56">
        <v>3</v>
      </c>
      <c r="F119" s="56">
        <v>1</v>
      </c>
      <c r="G119" s="56">
        <v>5</v>
      </c>
      <c r="H119" s="56">
        <v>4</v>
      </c>
      <c r="I119" s="56">
        <v>4</v>
      </c>
      <c r="J119" s="56">
        <v>1</v>
      </c>
      <c r="K119" s="56">
        <v>0</v>
      </c>
      <c r="L119" s="56">
        <v>0</v>
      </c>
      <c r="M119" s="56">
        <v>0</v>
      </c>
      <c r="N119" s="56">
        <v>3</v>
      </c>
      <c r="O119" s="56">
        <v>1</v>
      </c>
      <c r="P119" s="56">
        <v>3</v>
      </c>
      <c r="Q119" s="56">
        <v>5</v>
      </c>
      <c r="R119" s="56">
        <v>3</v>
      </c>
      <c r="S119" s="56">
        <v>1</v>
      </c>
      <c r="T119" s="56">
        <v>5</v>
      </c>
      <c r="U119" s="56">
        <v>4</v>
      </c>
      <c r="V119" s="56">
        <v>4</v>
      </c>
      <c r="W119" s="56">
        <v>1</v>
      </c>
      <c r="X119" s="56">
        <v>0</v>
      </c>
      <c r="Y119" s="56">
        <v>0</v>
      </c>
      <c r="Z119" s="56">
        <v>0</v>
      </c>
      <c r="AA119" s="56">
        <v>5</v>
      </c>
      <c r="AB119" s="56">
        <v>1</v>
      </c>
      <c r="AC119" s="56">
        <v>5</v>
      </c>
      <c r="AD119" s="56">
        <v>1</v>
      </c>
      <c r="AE119" s="56">
        <v>3</v>
      </c>
      <c r="AF119" s="56">
        <v>1</v>
      </c>
      <c r="AG119" s="56">
        <v>4</v>
      </c>
      <c r="AH119" s="56">
        <v>4</v>
      </c>
      <c r="AI119" s="56">
        <v>4</v>
      </c>
      <c r="AJ119" s="56">
        <v>1</v>
      </c>
      <c r="AK119" s="56">
        <v>0</v>
      </c>
      <c r="AL119" s="56">
        <v>0</v>
      </c>
      <c r="AM119" s="56">
        <v>1</v>
      </c>
      <c r="AN119" s="56">
        <v>3</v>
      </c>
      <c r="AO119" s="56">
        <v>2</v>
      </c>
      <c r="AP119" s="56">
        <v>3</v>
      </c>
      <c r="AQ119" s="56">
        <v>1</v>
      </c>
      <c r="AR119" s="56">
        <v>3</v>
      </c>
      <c r="AS119" s="56">
        <v>1</v>
      </c>
      <c r="AT119" s="56">
        <v>4</v>
      </c>
      <c r="AU119" s="56">
        <v>1</v>
      </c>
      <c r="AV119" s="56">
        <v>4</v>
      </c>
      <c r="AW119" s="56">
        <v>1</v>
      </c>
      <c r="AX119" s="56">
        <v>0</v>
      </c>
      <c r="AY119" s="56">
        <v>0</v>
      </c>
      <c r="AZ119" s="56">
        <v>0</v>
      </c>
      <c r="BA119" s="56">
        <v>3</v>
      </c>
      <c r="BB119" s="56">
        <v>5</v>
      </c>
      <c r="BC119" s="56">
        <v>3</v>
      </c>
      <c r="BD119" s="56">
        <v>1</v>
      </c>
      <c r="BE119" s="56">
        <v>3</v>
      </c>
      <c r="BF119" s="56">
        <v>1</v>
      </c>
      <c r="BG119" s="56">
        <v>5</v>
      </c>
      <c r="BH119" s="56">
        <v>4</v>
      </c>
      <c r="BI119" s="56">
        <v>4</v>
      </c>
      <c r="BJ119" s="56">
        <v>1</v>
      </c>
      <c r="BK119" s="56">
        <v>0</v>
      </c>
      <c r="BL119" s="56">
        <v>0</v>
      </c>
      <c r="BM119" s="56">
        <v>0</v>
      </c>
      <c r="BN119" s="56">
        <v>1</v>
      </c>
      <c r="BO119" s="56">
        <v>1</v>
      </c>
      <c r="BP119" s="56">
        <v>2</v>
      </c>
      <c r="BQ119" s="56">
        <v>5</v>
      </c>
      <c r="BR119" s="56">
        <v>2</v>
      </c>
      <c r="BS119" s="56">
        <v>2</v>
      </c>
      <c r="BT119" s="56">
        <v>3</v>
      </c>
      <c r="BU119" s="56">
        <v>1</v>
      </c>
      <c r="BV119" s="56">
        <v>62</v>
      </c>
      <c r="BW119" s="56">
        <v>45</v>
      </c>
      <c r="BX119" s="56">
        <v>0.579439252336448</v>
      </c>
      <c r="BY119" s="56">
        <v>-202</v>
      </c>
    </row>
    <row r="120" spans="1:77" x14ac:dyDescent="0.25">
      <c r="A120" s="56">
        <v>5</v>
      </c>
      <c r="B120" s="56">
        <v>1</v>
      </c>
      <c r="C120" s="56">
        <v>5</v>
      </c>
      <c r="D120" s="56">
        <v>1</v>
      </c>
      <c r="E120" s="56">
        <v>3</v>
      </c>
      <c r="F120" s="56">
        <v>1</v>
      </c>
      <c r="G120" s="56">
        <v>5</v>
      </c>
      <c r="H120" s="56">
        <v>4</v>
      </c>
      <c r="I120" s="56">
        <v>3</v>
      </c>
      <c r="J120" s="56">
        <v>4</v>
      </c>
      <c r="K120" s="56">
        <v>0</v>
      </c>
      <c r="L120" s="56">
        <v>0</v>
      </c>
      <c r="M120" s="56">
        <v>0</v>
      </c>
      <c r="N120" s="56">
        <v>3</v>
      </c>
      <c r="O120" s="56">
        <v>1</v>
      </c>
      <c r="P120" s="56">
        <v>5</v>
      </c>
      <c r="Q120" s="56">
        <v>1</v>
      </c>
      <c r="R120" s="56">
        <v>3</v>
      </c>
      <c r="S120" s="56">
        <v>1</v>
      </c>
      <c r="T120" s="56">
        <v>5</v>
      </c>
      <c r="U120" s="56">
        <v>4</v>
      </c>
      <c r="V120" s="56">
        <v>3</v>
      </c>
      <c r="W120" s="56">
        <v>1</v>
      </c>
      <c r="X120" s="56">
        <v>0</v>
      </c>
      <c r="Y120" s="56">
        <v>0</v>
      </c>
      <c r="Z120" s="56">
        <v>0</v>
      </c>
      <c r="AA120" s="56">
        <v>3</v>
      </c>
      <c r="AB120" s="56">
        <v>1</v>
      </c>
      <c r="AC120" s="56">
        <v>5</v>
      </c>
      <c r="AD120" s="56">
        <v>1</v>
      </c>
      <c r="AE120" s="56">
        <v>3</v>
      </c>
      <c r="AF120" s="56">
        <v>1</v>
      </c>
      <c r="AG120" s="56">
        <v>4</v>
      </c>
      <c r="AH120" s="56">
        <v>4</v>
      </c>
      <c r="AI120" s="56">
        <v>3</v>
      </c>
      <c r="AJ120" s="56">
        <v>1</v>
      </c>
      <c r="AK120" s="56">
        <v>0</v>
      </c>
      <c r="AL120" s="56">
        <v>0</v>
      </c>
      <c r="AM120" s="56">
        <v>0</v>
      </c>
      <c r="AN120" s="56">
        <v>3</v>
      </c>
      <c r="AO120" s="56">
        <v>1</v>
      </c>
      <c r="AP120" s="56">
        <v>5</v>
      </c>
      <c r="AQ120" s="56">
        <v>1</v>
      </c>
      <c r="AR120" s="56">
        <v>3</v>
      </c>
      <c r="AS120" s="56">
        <v>1</v>
      </c>
      <c r="AT120" s="56">
        <v>5</v>
      </c>
      <c r="AU120" s="56">
        <v>4</v>
      </c>
      <c r="AV120" s="56">
        <v>3</v>
      </c>
      <c r="AW120" s="56">
        <v>1</v>
      </c>
      <c r="AX120" s="56">
        <v>0</v>
      </c>
      <c r="AY120" s="56">
        <v>0</v>
      </c>
      <c r="AZ120" s="56">
        <v>0</v>
      </c>
      <c r="BA120" s="56">
        <v>5</v>
      </c>
      <c r="BB120" s="56">
        <v>1</v>
      </c>
      <c r="BC120" s="56">
        <v>3</v>
      </c>
      <c r="BD120" s="56">
        <v>1</v>
      </c>
      <c r="BE120" s="56">
        <v>3</v>
      </c>
      <c r="BF120" s="56">
        <v>5</v>
      </c>
      <c r="BG120" s="56">
        <v>5</v>
      </c>
      <c r="BH120" s="56">
        <v>4</v>
      </c>
      <c r="BI120" s="56">
        <v>1</v>
      </c>
      <c r="BJ120" s="56">
        <v>1</v>
      </c>
      <c r="BK120" s="56">
        <v>0</v>
      </c>
      <c r="BL120" s="56">
        <v>0</v>
      </c>
      <c r="BM120" s="56">
        <v>0</v>
      </c>
      <c r="BN120" s="56">
        <v>1</v>
      </c>
      <c r="BO120" s="56">
        <v>1</v>
      </c>
      <c r="BP120" s="56">
        <v>2</v>
      </c>
      <c r="BQ120" s="56">
        <v>5</v>
      </c>
      <c r="BR120" s="56">
        <v>2</v>
      </c>
      <c r="BS120" s="56">
        <v>2</v>
      </c>
      <c r="BT120" s="56">
        <v>3</v>
      </c>
      <c r="BU120" s="56">
        <v>1</v>
      </c>
      <c r="BV120" s="56">
        <v>59</v>
      </c>
      <c r="BW120" s="56">
        <v>43</v>
      </c>
      <c r="BX120" s="56">
        <v>0.57843137300000003</v>
      </c>
      <c r="BY120" s="56">
        <v>-202</v>
      </c>
    </row>
    <row r="121" spans="1:77" x14ac:dyDescent="0.25">
      <c r="A121" s="56">
        <v>5</v>
      </c>
      <c r="B121" s="56">
        <v>1</v>
      </c>
      <c r="C121" s="56">
        <v>3</v>
      </c>
      <c r="D121" s="56">
        <v>1</v>
      </c>
      <c r="E121" s="56">
        <v>3</v>
      </c>
      <c r="F121" s="56">
        <v>3</v>
      </c>
      <c r="G121" s="56">
        <v>5</v>
      </c>
      <c r="H121" s="56">
        <v>4</v>
      </c>
      <c r="I121" s="56">
        <v>3</v>
      </c>
      <c r="J121" s="56">
        <v>4</v>
      </c>
      <c r="K121" s="56">
        <v>0</v>
      </c>
      <c r="L121" s="56">
        <v>0</v>
      </c>
      <c r="M121" s="56">
        <v>0</v>
      </c>
      <c r="N121" s="56">
        <v>3</v>
      </c>
      <c r="O121" s="56">
        <v>1</v>
      </c>
      <c r="P121" s="56">
        <v>3</v>
      </c>
      <c r="Q121" s="56">
        <v>1</v>
      </c>
      <c r="R121" s="56">
        <v>3</v>
      </c>
      <c r="S121" s="56">
        <v>1</v>
      </c>
      <c r="T121" s="56">
        <v>4</v>
      </c>
      <c r="U121" s="56">
        <v>4</v>
      </c>
      <c r="V121" s="56">
        <v>3</v>
      </c>
      <c r="W121" s="56">
        <v>1</v>
      </c>
      <c r="X121" s="56">
        <v>0</v>
      </c>
      <c r="Y121" s="56">
        <v>0</v>
      </c>
      <c r="Z121" s="56">
        <v>0</v>
      </c>
      <c r="AA121" s="56">
        <v>3</v>
      </c>
      <c r="AB121" s="56">
        <v>1</v>
      </c>
      <c r="AC121" s="56">
        <v>5</v>
      </c>
      <c r="AD121" s="56">
        <v>1</v>
      </c>
      <c r="AE121" s="56">
        <v>3</v>
      </c>
      <c r="AF121" s="56">
        <v>1</v>
      </c>
      <c r="AG121" s="56">
        <v>4</v>
      </c>
      <c r="AH121" s="56">
        <v>4</v>
      </c>
      <c r="AI121" s="56">
        <v>3</v>
      </c>
      <c r="AJ121" s="56">
        <v>1</v>
      </c>
      <c r="AK121" s="56">
        <v>0</v>
      </c>
      <c r="AL121" s="56">
        <v>0</v>
      </c>
      <c r="AM121" s="56">
        <v>1</v>
      </c>
      <c r="AN121" s="56">
        <v>3</v>
      </c>
      <c r="AO121" s="56">
        <v>1</v>
      </c>
      <c r="AP121" s="56">
        <v>5</v>
      </c>
      <c r="AQ121" s="56">
        <v>1</v>
      </c>
      <c r="AR121" s="56">
        <v>3</v>
      </c>
      <c r="AS121" s="56">
        <v>1</v>
      </c>
      <c r="AT121" s="56">
        <v>5</v>
      </c>
      <c r="AU121" s="56">
        <v>4</v>
      </c>
      <c r="AV121" s="56">
        <v>3</v>
      </c>
      <c r="AW121" s="56">
        <v>1</v>
      </c>
      <c r="AX121" s="56">
        <v>0</v>
      </c>
      <c r="AY121" s="56">
        <v>0</v>
      </c>
      <c r="AZ121" s="56">
        <v>0</v>
      </c>
      <c r="BA121" s="56">
        <v>5</v>
      </c>
      <c r="BB121" s="56">
        <v>1</v>
      </c>
      <c r="BC121" s="56">
        <v>5</v>
      </c>
      <c r="BD121" s="56">
        <v>1</v>
      </c>
      <c r="BE121" s="56">
        <v>3</v>
      </c>
      <c r="BF121" s="56">
        <v>5</v>
      </c>
      <c r="BG121" s="56">
        <v>4</v>
      </c>
      <c r="BH121" s="56">
        <v>2</v>
      </c>
      <c r="BI121" s="56">
        <v>1</v>
      </c>
      <c r="BJ121" s="56">
        <v>1</v>
      </c>
      <c r="BK121" s="56">
        <v>0</v>
      </c>
      <c r="BL121" s="56">
        <v>0</v>
      </c>
      <c r="BM121" s="56">
        <v>0</v>
      </c>
      <c r="BN121" s="56">
        <v>1</v>
      </c>
      <c r="BO121" s="56">
        <v>1</v>
      </c>
      <c r="BP121" s="56">
        <v>2</v>
      </c>
      <c r="BQ121" s="56">
        <v>5</v>
      </c>
      <c r="BR121" s="56">
        <v>2</v>
      </c>
      <c r="BS121" s="56">
        <v>2</v>
      </c>
      <c r="BT121" s="56">
        <v>3</v>
      </c>
      <c r="BU121" s="56">
        <v>1</v>
      </c>
      <c r="BV121" s="56">
        <v>56</v>
      </c>
      <c r="BW121" s="56">
        <v>41</v>
      </c>
      <c r="BX121" s="56">
        <v>0.57731958800000005</v>
      </c>
      <c r="BY121" s="56">
        <v>-202</v>
      </c>
    </row>
    <row r="122" spans="1:77" x14ac:dyDescent="0.25">
      <c r="A122" s="56">
        <v>5</v>
      </c>
      <c r="B122" s="56">
        <v>1</v>
      </c>
      <c r="C122" s="56">
        <v>3</v>
      </c>
      <c r="D122" s="56">
        <v>1</v>
      </c>
      <c r="E122" s="56">
        <v>3</v>
      </c>
      <c r="F122" s="56">
        <v>1</v>
      </c>
      <c r="G122" s="56">
        <v>5</v>
      </c>
      <c r="H122" s="56">
        <v>4</v>
      </c>
      <c r="I122" s="56">
        <v>3</v>
      </c>
      <c r="J122" s="56">
        <v>4</v>
      </c>
      <c r="K122" s="56">
        <v>0</v>
      </c>
      <c r="L122" s="56">
        <v>0</v>
      </c>
      <c r="M122" s="56">
        <v>0</v>
      </c>
      <c r="N122" s="56">
        <v>3</v>
      </c>
      <c r="O122" s="56">
        <v>1</v>
      </c>
      <c r="P122" s="56">
        <v>1</v>
      </c>
      <c r="Q122" s="56">
        <v>1</v>
      </c>
      <c r="R122" s="56">
        <v>3</v>
      </c>
      <c r="S122" s="56">
        <v>1</v>
      </c>
      <c r="T122" s="56">
        <v>4</v>
      </c>
      <c r="U122" s="56">
        <v>4</v>
      </c>
      <c r="V122" s="56">
        <v>3</v>
      </c>
      <c r="W122" s="56">
        <v>1</v>
      </c>
      <c r="X122" s="56">
        <v>0</v>
      </c>
      <c r="Y122" s="56">
        <v>1</v>
      </c>
      <c r="Z122" s="56">
        <v>0</v>
      </c>
      <c r="AA122" s="56">
        <v>3</v>
      </c>
      <c r="AB122" s="56">
        <v>1</v>
      </c>
      <c r="AC122" s="56">
        <v>5</v>
      </c>
      <c r="AD122" s="56">
        <v>1</v>
      </c>
      <c r="AE122" s="56">
        <v>3</v>
      </c>
      <c r="AF122" s="56">
        <v>1</v>
      </c>
      <c r="AG122" s="56">
        <v>5</v>
      </c>
      <c r="AH122" s="56">
        <v>4</v>
      </c>
      <c r="AI122" s="56">
        <v>4</v>
      </c>
      <c r="AJ122" s="56">
        <v>1</v>
      </c>
      <c r="AK122" s="56">
        <v>0</v>
      </c>
      <c r="AL122" s="56">
        <v>0</v>
      </c>
      <c r="AM122" s="56">
        <v>0</v>
      </c>
      <c r="AN122" s="56">
        <v>3</v>
      </c>
      <c r="AO122" s="56">
        <v>1</v>
      </c>
      <c r="AP122" s="56">
        <v>3</v>
      </c>
      <c r="AQ122" s="56">
        <v>1</v>
      </c>
      <c r="AR122" s="56">
        <v>3</v>
      </c>
      <c r="AS122" s="56">
        <v>1</v>
      </c>
      <c r="AT122" s="56">
        <v>4</v>
      </c>
      <c r="AU122" s="56">
        <v>4</v>
      </c>
      <c r="AV122" s="56">
        <v>3</v>
      </c>
      <c r="AW122" s="56">
        <v>1</v>
      </c>
      <c r="AX122" s="56">
        <v>0</v>
      </c>
      <c r="AY122" s="56">
        <v>0</v>
      </c>
      <c r="AZ122" s="56">
        <v>0</v>
      </c>
      <c r="BA122" s="56">
        <v>5</v>
      </c>
      <c r="BB122" s="56">
        <v>1</v>
      </c>
      <c r="BC122" s="56">
        <v>5</v>
      </c>
      <c r="BD122" s="56">
        <v>1</v>
      </c>
      <c r="BE122" s="56">
        <v>3</v>
      </c>
      <c r="BF122" s="56">
        <v>1</v>
      </c>
      <c r="BG122" s="56">
        <v>5</v>
      </c>
      <c r="BH122" s="56">
        <v>4</v>
      </c>
      <c r="BI122" s="56">
        <v>1</v>
      </c>
      <c r="BJ122" s="56">
        <v>4</v>
      </c>
      <c r="BK122" s="56">
        <v>0</v>
      </c>
      <c r="BL122" s="56">
        <v>0</v>
      </c>
      <c r="BM122" s="56">
        <v>0</v>
      </c>
      <c r="BN122" s="56">
        <v>1</v>
      </c>
      <c r="BO122" s="56">
        <v>1</v>
      </c>
      <c r="BP122" s="56">
        <v>2</v>
      </c>
      <c r="BQ122" s="56">
        <v>5</v>
      </c>
      <c r="BR122" s="56">
        <v>2</v>
      </c>
      <c r="BS122" s="56">
        <v>2</v>
      </c>
      <c r="BT122" s="56">
        <v>3</v>
      </c>
      <c r="BU122" s="56">
        <v>1</v>
      </c>
      <c r="BV122" s="56">
        <v>60</v>
      </c>
      <c r="BW122" s="56">
        <v>44</v>
      </c>
      <c r="BX122" s="56">
        <v>0.57692307692307598</v>
      </c>
      <c r="BY122" s="56">
        <v>-202</v>
      </c>
    </row>
    <row r="123" spans="1:77" x14ac:dyDescent="0.25">
      <c r="A123" s="56">
        <v>5</v>
      </c>
      <c r="B123" s="56">
        <v>1</v>
      </c>
      <c r="C123" s="56">
        <v>3</v>
      </c>
      <c r="D123" s="56">
        <v>1</v>
      </c>
      <c r="E123" s="56">
        <v>3</v>
      </c>
      <c r="F123" s="56">
        <v>1</v>
      </c>
      <c r="G123" s="56">
        <v>5</v>
      </c>
      <c r="H123" s="56">
        <v>4</v>
      </c>
      <c r="I123" s="56">
        <v>3</v>
      </c>
      <c r="J123" s="56">
        <v>1</v>
      </c>
      <c r="K123" s="56">
        <v>0</v>
      </c>
      <c r="L123" s="56">
        <v>0</v>
      </c>
      <c r="M123" s="56">
        <v>0</v>
      </c>
      <c r="N123" s="56">
        <v>3</v>
      </c>
      <c r="O123" s="56">
        <v>5</v>
      </c>
      <c r="P123" s="56">
        <v>1</v>
      </c>
      <c r="Q123" s="56">
        <v>1</v>
      </c>
      <c r="R123" s="56">
        <v>3</v>
      </c>
      <c r="S123" s="56">
        <v>1</v>
      </c>
      <c r="T123" s="56">
        <v>5</v>
      </c>
      <c r="U123" s="56">
        <v>4</v>
      </c>
      <c r="V123" s="56">
        <v>3</v>
      </c>
      <c r="W123" s="56">
        <v>1</v>
      </c>
      <c r="X123" s="56">
        <v>0</v>
      </c>
      <c r="Y123" s="56">
        <v>0</v>
      </c>
      <c r="Z123" s="56">
        <v>0</v>
      </c>
      <c r="AA123" s="56">
        <v>3</v>
      </c>
      <c r="AB123" s="56">
        <v>1</v>
      </c>
      <c r="AC123" s="56">
        <v>5</v>
      </c>
      <c r="AD123" s="56">
        <v>3</v>
      </c>
      <c r="AE123" s="56">
        <v>3</v>
      </c>
      <c r="AF123" s="56">
        <v>1</v>
      </c>
      <c r="AG123" s="56">
        <v>4</v>
      </c>
      <c r="AH123" s="56">
        <v>4</v>
      </c>
      <c r="AI123" s="56">
        <v>3</v>
      </c>
      <c r="AJ123" s="56">
        <v>1</v>
      </c>
      <c r="AK123" s="56">
        <v>0</v>
      </c>
      <c r="AL123" s="56">
        <v>0</v>
      </c>
      <c r="AM123" s="56">
        <v>0</v>
      </c>
      <c r="AN123" s="56">
        <v>5</v>
      </c>
      <c r="AO123" s="56">
        <v>1</v>
      </c>
      <c r="AP123" s="56">
        <v>5</v>
      </c>
      <c r="AQ123" s="56">
        <v>1</v>
      </c>
      <c r="AR123" s="56">
        <v>3</v>
      </c>
      <c r="AS123" s="56">
        <v>1</v>
      </c>
      <c r="AT123" s="56">
        <v>4</v>
      </c>
      <c r="AU123" s="56">
        <v>4</v>
      </c>
      <c r="AV123" s="56">
        <v>3</v>
      </c>
      <c r="AW123" s="56">
        <v>1</v>
      </c>
      <c r="AX123" s="56">
        <v>0</v>
      </c>
      <c r="AY123" s="56">
        <v>0</v>
      </c>
      <c r="AZ123" s="56">
        <v>0</v>
      </c>
      <c r="BA123" s="56">
        <v>5</v>
      </c>
      <c r="BB123" s="56">
        <v>1</v>
      </c>
      <c r="BC123" s="56">
        <v>3</v>
      </c>
      <c r="BD123" s="56">
        <v>1</v>
      </c>
      <c r="BE123" s="56">
        <v>3</v>
      </c>
      <c r="BF123" s="56">
        <v>1</v>
      </c>
      <c r="BG123" s="56">
        <v>5</v>
      </c>
      <c r="BH123" s="56">
        <v>4</v>
      </c>
      <c r="BI123" s="56">
        <v>3</v>
      </c>
      <c r="BJ123" s="56">
        <v>3</v>
      </c>
      <c r="BK123" s="56">
        <v>0</v>
      </c>
      <c r="BL123" s="56">
        <v>0</v>
      </c>
      <c r="BM123" s="56">
        <v>0</v>
      </c>
      <c r="BN123" s="56">
        <v>1</v>
      </c>
      <c r="BO123" s="56">
        <v>1</v>
      </c>
      <c r="BP123" s="56">
        <v>2</v>
      </c>
      <c r="BQ123" s="56">
        <v>5</v>
      </c>
      <c r="BR123" s="56">
        <v>2</v>
      </c>
      <c r="BS123" s="56">
        <v>2</v>
      </c>
      <c r="BT123" s="56">
        <v>3</v>
      </c>
      <c r="BU123" s="56">
        <v>1</v>
      </c>
      <c r="BV123" s="56">
        <v>68</v>
      </c>
      <c r="BW123" s="56">
        <v>50</v>
      </c>
      <c r="BX123" s="56">
        <v>0.57627118600000005</v>
      </c>
      <c r="BY123" s="56">
        <v>-202</v>
      </c>
    </row>
    <row r="124" spans="1:77" x14ac:dyDescent="0.25">
      <c r="A124" s="56">
        <v>3</v>
      </c>
      <c r="B124" s="56">
        <v>1</v>
      </c>
      <c r="C124" s="56">
        <v>3</v>
      </c>
      <c r="D124" s="56">
        <v>1</v>
      </c>
      <c r="E124" s="56">
        <v>5</v>
      </c>
      <c r="F124" s="56">
        <v>2</v>
      </c>
      <c r="G124" s="56">
        <v>5</v>
      </c>
      <c r="H124" s="56">
        <v>4</v>
      </c>
      <c r="I124" s="56">
        <v>1</v>
      </c>
      <c r="J124" s="56">
        <v>1</v>
      </c>
      <c r="K124" s="56">
        <v>0</v>
      </c>
      <c r="L124" s="56">
        <v>0</v>
      </c>
      <c r="M124" s="56">
        <v>0</v>
      </c>
      <c r="N124" s="56">
        <v>1</v>
      </c>
      <c r="O124" s="56">
        <v>1</v>
      </c>
      <c r="P124" s="56">
        <v>3</v>
      </c>
      <c r="Q124" s="56">
        <v>5</v>
      </c>
      <c r="R124" s="56">
        <v>3</v>
      </c>
      <c r="S124" s="56">
        <v>1</v>
      </c>
      <c r="T124" s="56">
        <v>5</v>
      </c>
      <c r="U124" s="56">
        <v>4</v>
      </c>
      <c r="V124" s="56">
        <v>3</v>
      </c>
      <c r="W124" s="56">
        <v>1</v>
      </c>
      <c r="X124" s="56">
        <v>0</v>
      </c>
      <c r="Y124" s="56">
        <v>0</v>
      </c>
      <c r="Z124" s="56">
        <v>0</v>
      </c>
      <c r="AA124" s="56">
        <v>5</v>
      </c>
      <c r="AB124" s="56">
        <v>1</v>
      </c>
      <c r="AC124" s="56">
        <v>5</v>
      </c>
      <c r="AD124" s="56">
        <v>1</v>
      </c>
      <c r="AE124" s="56">
        <v>2</v>
      </c>
      <c r="AF124" s="56">
        <v>1</v>
      </c>
      <c r="AG124" s="56">
        <v>5</v>
      </c>
      <c r="AH124" s="56">
        <v>4</v>
      </c>
      <c r="AI124" s="56">
        <v>4</v>
      </c>
      <c r="AJ124" s="56">
        <v>1</v>
      </c>
      <c r="AK124" s="56">
        <v>0</v>
      </c>
      <c r="AL124" s="56">
        <v>0</v>
      </c>
      <c r="AM124" s="56">
        <v>0</v>
      </c>
      <c r="AN124" s="56">
        <v>5</v>
      </c>
      <c r="AO124" s="56">
        <v>1</v>
      </c>
      <c r="AP124" s="56">
        <v>3</v>
      </c>
      <c r="AQ124" s="56">
        <v>1</v>
      </c>
      <c r="AR124" s="56">
        <v>3</v>
      </c>
      <c r="AS124" s="56">
        <v>3</v>
      </c>
      <c r="AT124" s="56">
        <v>5</v>
      </c>
      <c r="AU124" s="56">
        <v>4</v>
      </c>
      <c r="AV124" s="56">
        <v>4</v>
      </c>
      <c r="AW124" s="56">
        <v>1</v>
      </c>
      <c r="AX124" s="56">
        <v>0</v>
      </c>
      <c r="AY124" s="56">
        <v>0</v>
      </c>
      <c r="AZ124" s="56">
        <v>0</v>
      </c>
      <c r="BA124" s="56">
        <v>3</v>
      </c>
      <c r="BB124" s="56">
        <v>1</v>
      </c>
      <c r="BC124" s="56">
        <v>5</v>
      </c>
      <c r="BD124" s="56">
        <v>1</v>
      </c>
      <c r="BE124" s="56">
        <v>3</v>
      </c>
      <c r="BF124" s="56">
        <v>1</v>
      </c>
      <c r="BG124" s="56">
        <v>5</v>
      </c>
      <c r="BH124" s="56">
        <v>4</v>
      </c>
      <c r="BI124" s="56">
        <v>3</v>
      </c>
      <c r="BJ124" s="56">
        <v>1</v>
      </c>
      <c r="BK124" s="56">
        <v>0</v>
      </c>
      <c r="BL124" s="56">
        <v>0</v>
      </c>
      <c r="BM124" s="56">
        <v>0</v>
      </c>
      <c r="BN124" s="56">
        <v>1</v>
      </c>
      <c r="BO124" s="56">
        <v>1</v>
      </c>
      <c r="BP124" s="56">
        <v>2</v>
      </c>
      <c r="BQ124" s="56">
        <v>5</v>
      </c>
      <c r="BR124" s="56">
        <v>2</v>
      </c>
      <c r="BS124" s="56">
        <v>2</v>
      </c>
      <c r="BT124" s="56">
        <v>3</v>
      </c>
      <c r="BU124" s="56">
        <v>2</v>
      </c>
      <c r="BV124" s="56">
        <v>62</v>
      </c>
      <c r="BW124" s="56">
        <v>46</v>
      </c>
      <c r="BX124" s="56">
        <v>0.57407407407407396</v>
      </c>
      <c r="BY124" s="56">
        <v>-202</v>
      </c>
    </row>
    <row r="125" spans="1:77" x14ac:dyDescent="0.25">
      <c r="A125" s="56">
        <v>3</v>
      </c>
      <c r="B125" s="56">
        <v>1</v>
      </c>
      <c r="C125" s="56">
        <v>3</v>
      </c>
      <c r="D125" s="56">
        <v>1</v>
      </c>
      <c r="E125" s="56">
        <v>2</v>
      </c>
      <c r="F125" s="56">
        <v>1</v>
      </c>
      <c r="G125" s="56">
        <v>5</v>
      </c>
      <c r="H125" s="56">
        <v>4</v>
      </c>
      <c r="I125" s="56">
        <v>3</v>
      </c>
      <c r="J125" s="56">
        <v>1</v>
      </c>
      <c r="K125" s="56">
        <v>0</v>
      </c>
      <c r="L125" s="56">
        <v>0</v>
      </c>
      <c r="M125" s="56">
        <v>0</v>
      </c>
      <c r="N125" s="56">
        <v>3</v>
      </c>
      <c r="O125" s="56">
        <v>1</v>
      </c>
      <c r="P125" s="56">
        <v>3</v>
      </c>
      <c r="Q125" s="56">
        <v>1</v>
      </c>
      <c r="R125" s="56">
        <v>3</v>
      </c>
      <c r="S125" s="56">
        <v>1</v>
      </c>
      <c r="T125" s="56">
        <v>5</v>
      </c>
      <c r="U125" s="56">
        <v>4</v>
      </c>
      <c r="V125" s="56">
        <v>2</v>
      </c>
      <c r="W125" s="56">
        <v>1</v>
      </c>
      <c r="X125" s="56">
        <v>0</v>
      </c>
      <c r="Y125" s="56">
        <v>0</v>
      </c>
      <c r="Z125" s="56">
        <v>0</v>
      </c>
      <c r="AA125" s="56">
        <v>3</v>
      </c>
      <c r="AB125" s="56">
        <v>1</v>
      </c>
      <c r="AC125" s="56">
        <v>5</v>
      </c>
      <c r="AD125" s="56">
        <v>1</v>
      </c>
      <c r="AE125" s="56">
        <v>3</v>
      </c>
      <c r="AF125" s="56">
        <v>1</v>
      </c>
      <c r="AG125" s="56">
        <v>5</v>
      </c>
      <c r="AH125" s="56">
        <v>4</v>
      </c>
      <c r="AI125" s="56">
        <v>4</v>
      </c>
      <c r="AJ125" s="56">
        <v>1</v>
      </c>
      <c r="AK125" s="56">
        <v>0</v>
      </c>
      <c r="AL125" s="56">
        <v>0</v>
      </c>
      <c r="AM125" s="56">
        <v>1</v>
      </c>
      <c r="AN125" s="56">
        <v>3</v>
      </c>
      <c r="AO125" s="56">
        <v>1</v>
      </c>
      <c r="AP125" s="56">
        <v>3</v>
      </c>
      <c r="AQ125" s="56">
        <v>1</v>
      </c>
      <c r="AR125" s="56">
        <v>3</v>
      </c>
      <c r="AS125" s="56">
        <v>4</v>
      </c>
      <c r="AT125" s="56">
        <v>5</v>
      </c>
      <c r="AU125" s="56">
        <v>4</v>
      </c>
      <c r="AV125" s="56">
        <v>4</v>
      </c>
      <c r="AW125" s="56">
        <v>1</v>
      </c>
      <c r="AX125" s="56">
        <v>0</v>
      </c>
      <c r="AY125" s="56">
        <v>0</v>
      </c>
      <c r="AZ125" s="56">
        <v>0</v>
      </c>
      <c r="BA125" s="56">
        <v>5</v>
      </c>
      <c r="BB125" s="56">
        <v>1</v>
      </c>
      <c r="BC125" s="56">
        <v>5</v>
      </c>
      <c r="BD125" s="56">
        <v>1</v>
      </c>
      <c r="BE125" s="56">
        <v>3</v>
      </c>
      <c r="BF125" s="56">
        <v>1</v>
      </c>
      <c r="BG125" s="56">
        <v>4</v>
      </c>
      <c r="BH125" s="56">
        <v>4</v>
      </c>
      <c r="BI125" s="56">
        <v>1</v>
      </c>
      <c r="BJ125" s="56">
        <v>1</v>
      </c>
      <c r="BK125" s="56">
        <v>0</v>
      </c>
      <c r="BL125" s="56">
        <v>0</v>
      </c>
      <c r="BM125" s="56">
        <v>0</v>
      </c>
      <c r="BN125" s="56">
        <v>1</v>
      </c>
      <c r="BO125" s="56">
        <v>1</v>
      </c>
      <c r="BP125" s="56">
        <v>2</v>
      </c>
      <c r="BQ125" s="56">
        <v>5</v>
      </c>
      <c r="BR125" s="56">
        <v>2</v>
      </c>
      <c r="BS125" s="56">
        <v>2</v>
      </c>
      <c r="BT125" s="56">
        <v>3</v>
      </c>
      <c r="BU125" s="56">
        <v>1</v>
      </c>
      <c r="BV125" s="56">
        <v>72</v>
      </c>
      <c r="BW125" s="56">
        <v>54</v>
      </c>
      <c r="BX125" s="56">
        <v>0.57142857142857095</v>
      </c>
      <c r="BY125" s="56">
        <v>-202</v>
      </c>
    </row>
    <row r="126" spans="1:77" x14ac:dyDescent="0.25">
      <c r="A126" s="56">
        <v>3</v>
      </c>
      <c r="B126" s="56">
        <v>1</v>
      </c>
      <c r="C126" s="56">
        <v>3</v>
      </c>
      <c r="D126" s="56">
        <v>1</v>
      </c>
      <c r="E126" s="56">
        <v>3</v>
      </c>
      <c r="F126" s="56">
        <v>1</v>
      </c>
      <c r="G126" s="56">
        <v>4</v>
      </c>
      <c r="H126" s="56">
        <v>4</v>
      </c>
      <c r="I126" s="56">
        <v>4</v>
      </c>
      <c r="J126" s="56">
        <v>1</v>
      </c>
      <c r="K126" s="56">
        <v>0</v>
      </c>
      <c r="L126" s="56">
        <v>0</v>
      </c>
      <c r="M126" s="56">
        <v>0</v>
      </c>
      <c r="N126" s="56">
        <v>3</v>
      </c>
      <c r="O126" s="56">
        <v>2</v>
      </c>
      <c r="P126" s="56">
        <v>3</v>
      </c>
      <c r="Q126" s="56">
        <v>1</v>
      </c>
      <c r="R126" s="56">
        <v>3</v>
      </c>
      <c r="S126" s="56">
        <v>1</v>
      </c>
      <c r="T126" s="56">
        <v>4</v>
      </c>
      <c r="U126" s="56">
        <v>4</v>
      </c>
      <c r="V126" s="56">
        <v>3</v>
      </c>
      <c r="W126" s="56">
        <v>1</v>
      </c>
      <c r="X126" s="56">
        <v>0</v>
      </c>
      <c r="Y126" s="56">
        <v>0</v>
      </c>
      <c r="Z126" s="56">
        <v>1</v>
      </c>
      <c r="AA126" s="56">
        <v>3</v>
      </c>
      <c r="AB126" s="56">
        <v>1</v>
      </c>
      <c r="AC126" s="56">
        <v>2</v>
      </c>
      <c r="AD126" s="56">
        <v>1</v>
      </c>
      <c r="AE126" s="56">
        <v>3</v>
      </c>
      <c r="AF126" s="56">
        <v>1</v>
      </c>
      <c r="AG126" s="56">
        <v>4</v>
      </c>
      <c r="AH126" s="56">
        <v>4</v>
      </c>
      <c r="AI126" s="56">
        <v>4</v>
      </c>
      <c r="AJ126" s="56">
        <v>1</v>
      </c>
      <c r="AK126" s="56">
        <v>0</v>
      </c>
      <c r="AL126" s="56">
        <v>0</v>
      </c>
      <c r="AM126" s="56">
        <v>0</v>
      </c>
      <c r="AN126" s="56">
        <v>3</v>
      </c>
      <c r="AO126" s="56">
        <v>1</v>
      </c>
      <c r="AP126" s="56">
        <v>3</v>
      </c>
      <c r="AQ126" s="56">
        <v>1</v>
      </c>
      <c r="AR126" s="56">
        <v>3</v>
      </c>
      <c r="AS126" s="56">
        <v>1</v>
      </c>
      <c r="AT126" s="56">
        <v>4</v>
      </c>
      <c r="AU126" s="56">
        <v>4</v>
      </c>
      <c r="AV126" s="56">
        <v>3</v>
      </c>
      <c r="AW126" s="56">
        <v>1</v>
      </c>
      <c r="AX126" s="56">
        <v>1</v>
      </c>
      <c r="AY126" s="56">
        <v>0</v>
      </c>
      <c r="AZ126" s="56">
        <v>0</v>
      </c>
      <c r="BA126" s="56">
        <v>3</v>
      </c>
      <c r="BB126" s="56">
        <v>1</v>
      </c>
      <c r="BC126" s="56">
        <v>3</v>
      </c>
      <c r="BD126" s="56">
        <v>1</v>
      </c>
      <c r="BE126" s="56">
        <v>3</v>
      </c>
      <c r="BF126" s="56">
        <v>1</v>
      </c>
      <c r="BG126" s="56">
        <v>5</v>
      </c>
      <c r="BH126" s="56">
        <v>4</v>
      </c>
      <c r="BI126" s="56">
        <v>4</v>
      </c>
      <c r="BJ126" s="56">
        <v>1</v>
      </c>
      <c r="BK126" s="56">
        <v>0</v>
      </c>
      <c r="BL126" s="56">
        <v>0</v>
      </c>
      <c r="BM126" s="56">
        <v>0</v>
      </c>
      <c r="BN126" s="56">
        <v>1</v>
      </c>
      <c r="BO126" s="56">
        <v>1</v>
      </c>
      <c r="BP126" s="56">
        <v>2</v>
      </c>
      <c r="BQ126" s="56">
        <v>5</v>
      </c>
      <c r="BR126" s="56">
        <v>2</v>
      </c>
      <c r="BS126" s="56">
        <v>2</v>
      </c>
      <c r="BT126" s="56">
        <v>3</v>
      </c>
      <c r="BU126" s="56">
        <v>1</v>
      </c>
      <c r="BV126" s="56">
        <v>60</v>
      </c>
      <c r="BW126" s="56">
        <v>45</v>
      </c>
      <c r="BX126" s="56">
        <v>0.57142857142857095</v>
      </c>
      <c r="BY126" s="56">
        <v>-202</v>
      </c>
    </row>
    <row r="127" spans="1:77" x14ac:dyDescent="0.25">
      <c r="A127" s="56">
        <v>5</v>
      </c>
      <c r="B127" s="56">
        <v>1</v>
      </c>
      <c r="C127" s="56">
        <v>3</v>
      </c>
      <c r="D127" s="56">
        <v>1</v>
      </c>
      <c r="E127" s="56">
        <v>3</v>
      </c>
      <c r="F127" s="56">
        <v>1</v>
      </c>
      <c r="G127" s="56">
        <v>1</v>
      </c>
      <c r="H127" s="56">
        <v>5</v>
      </c>
      <c r="I127" s="56">
        <v>4</v>
      </c>
      <c r="J127" s="56">
        <v>1</v>
      </c>
      <c r="K127" s="56">
        <v>0</v>
      </c>
      <c r="L127" s="56">
        <v>0</v>
      </c>
      <c r="M127" s="56">
        <v>0</v>
      </c>
      <c r="N127" s="56">
        <v>3</v>
      </c>
      <c r="O127" s="56">
        <v>1</v>
      </c>
      <c r="P127" s="56">
        <v>5</v>
      </c>
      <c r="Q127" s="56">
        <v>1</v>
      </c>
      <c r="R127" s="56">
        <v>3</v>
      </c>
      <c r="S127" s="56">
        <v>1</v>
      </c>
      <c r="T127" s="56">
        <v>4</v>
      </c>
      <c r="U127" s="56">
        <v>4</v>
      </c>
      <c r="V127" s="56">
        <v>4</v>
      </c>
      <c r="W127" s="56">
        <v>1</v>
      </c>
      <c r="X127" s="56">
        <v>0</v>
      </c>
      <c r="Y127" s="56">
        <v>0</v>
      </c>
      <c r="Z127" s="56">
        <v>0</v>
      </c>
      <c r="AA127" s="56">
        <v>2</v>
      </c>
      <c r="AB127" s="56">
        <v>1</v>
      </c>
      <c r="AC127" s="56">
        <v>5</v>
      </c>
      <c r="AD127" s="56">
        <v>1</v>
      </c>
      <c r="AE127" s="56">
        <v>3</v>
      </c>
      <c r="AF127" s="56">
        <v>1</v>
      </c>
      <c r="AG127" s="56">
        <v>5</v>
      </c>
      <c r="AH127" s="56">
        <v>4</v>
      </c>
      <c r="AI127" s="56">
        <v>4</v>
      </c>
      <c r="AJ127" s="56">
        <v>1</v>
      </c>
      <c r="AK127" s="56">
        <v>0</v>
      </c>
      <c r="AL127" s="56">
        <v>0</v>
      </c>
      <c r="AM127" s="56">
        <v>0</v>
      </c>
      <c r="AN127" s="56">
        <v>3</v>
      </c>
      <c r="AO127" s="56">
        <v>1</v>
      </c>
      <c r="AP127" s="56">
        <v>3</v>
      </c>
      <c r="AQ127" s="56">
        <v>1</v>
      </c>
      <c r="AR127" s="56">
        <v>3</v>
      </c>
      <c r="AS127" s="56">
        <v>1</v>
      </c>
      <c r="AT127" s="56">
        <v>5</v>
      </c>
      <c r="AU127" s="56">
        <v>4</v>
      </c>
      <c r="AV127" s="56">
        <v>4</v>
      </c>
      <c r="AW127" s="56">
        <v>1</v>
      </c>
      <c r="AX127" s="56">
        <v>0</v>
      </c>
      <c r="AY127" s="56">
        <v>0</v>
      </c>
      <c r="AZ127" s="56">
        <v>0</v>
      </c>
      <c r="BA127" s="56">
        <v>5</v>
      </c>
      <c r="BB127" s="56">
        <v>1</v>
      </c>
      <c r="BC127" s="56">
        <v>3</v>
      </c>
      <c r="BD127" s="56">
        <v>1</v>
      </c>
      <c r="BE127" s="56">
        <v>3</v>
      </c>
      <c r="BF127" s="56">
        <v>2</v>
      </c>
      <c r="BG127" s="56">
        <v>5</v>
      </c>
      <c r="BH127" s="56">
        <v>4</v>
      </c>
      <c r="BI127" s="56">
        <v>5</v>
      </c>
      <c r="BJ127" s="56">
        <v>1</v>
      </c>
      <c r="BK127" s="56">
        <v>0</v>
      </c>
      <c r="BL127" s="56">
        <v>0</v>
      </c>
      <c r="BM127" s="56">
        <v>1</v>
      </c>
      <c r="BN127" s="56">
        <v>1</v>
      </c>
      <c r="BO127" s="56">
        <v>1</v>
      </c>
      <c r="BP127" s="56">
        <v>2</v>
      </c>
      <c r="BQ127" s="56">
        <v>5</v>
      </c>
      <c r="BR127" s="56">
        <v>2</v>
      </c>
      <c r="BS127" s="56">
        <v>2</v>
      </c>
      <c r="BT127" s="56">
        <v>3</v>
      </c>
      <c r="BU127" s="56">
        <v>1</v>
      </c>
      <c r="BV127" s="56">
        <v>60</v>
      </c>
      <c r="BW127" s="56">
        <v>45</v>
      </c>
      <c r="BX127" s="56">
        <v>0.571428571</v>
      </c>
      <c r="BY127" s="56">
        <v>-202</v>
      </c>
    </row>
    <row r="128" spans="1:77" x14ac:dyDescent="0.25">
      <c r="A128" s="56">
        <v>3</v>
      </c>
      <c r="B128" s="56">
        <v>1</v>
      </c>
      <c r="C128" s="56">
        <v>3</v>
      </c>
      <c r="D128" s="56">
        <v>1</v>
      </c>
      <c r="E128" s="56">
        <v>3</v>
      </c>
      <c r="F128" s="56">
        <v>1</v>
      </c>
      <c r="G128" s="56">
        <v>4</v>
      </c>
      <c r="H128" s="56">
        <v>4</v>
      </c>
      <c r="I128" s="56">
        <v>3</v>
      </c>
      <c r="J128" s="56">
        <v>1</v>
      </c>
      <c r="K128" s="56">
        <v>0</v>
      </c>
      <c r="L128" s="56">
        <v>0</v>
      </c>
      <c r="M128" s="56">
        <v>0</v>
      </c>
      <c r="N128" s="56">
        <v>3</v>
      </c>
      <c r="O128" s="56">
        <v>1</v>
      </c>
      <c r="P128" s="56">
        <v>3</v>
      </c>
      <c r="Q128" s="56">
        <v>1</v>
      </c>
      <c r="R128" s="56">
        <v>3</v>
      </c>
      <c r="S128" s="56">
        <v>1</v>
      </c>
      <c r="T128" s="56">
        <v>4</v>
      </c>
      <c r="U128" s="56">
        <v>2</v>
      </c>
      <c r="V128" s="56">
        <v>2</v>
      </c>
      <c r="W128" s="56">
        <v>1</v>
      </c>
      <c r="X128" s="56">
        <v>0</v>
      </c>
      <c r="Y128" s="56">
        <v>0</v>
      </c>
      <c r="Z128" s="56">
        <v>0</v>
      </c>
      <c r="AA128" s="56">
        <v>5</v>
      </c>
      <c r="AB128" s="56">
        <v>1</v>
      </c>
      <c r="AC128" s="56">
        <v>3</v>
      </c>
      <c r="AD128" s="56">
        <v>1</v>
      </c>
      <c r="AE128" s="56">
        <v>3</v>
      </c>
      <c r="AF128" s="56">
        <v>1</v>
      </c>
      <c r="AG128" s="56">
        <v>4</v>
      </c>
      <c r="AH128" s="56">
        <v>4</v>
      </c>
      <c r="AI128" s="56">
        <v>4</v>
      </c>
      <c r="AJ128" s="56">
        <v>1</v>
      </c>
      <c r="AK128" s="56">
        <v>0</v>
      </c>
      <c r="AL128" s="56">
        <v>0</v>
      </c>
      <c r="AM128" s="56">
        <v>0</v>
      </c>
      <c r="AN128" s="56">
        <v>3</v>
      </c>
      <c r="AO128" s="56">
        <v>1</v>
      </c>
      <c r="AP128" s="56">
        <v>3</v>
      </c>
      <c r="AQ128" s="56">
        <v>1</v>
      </c>
      <c r="AR128" s="56">
        <v>3</v>
      </c>
      <c r="AS128" s="56">
        <v>1</v>
      </c>
      <c r="AT128" s="56">
        <v>4</v>
      </c>
      <c r="AU128" s="56">
        <v>4</v>
      </c>
      <c r="AV128" s="56">
        <v>4</v>
      </c>
      <c r="AW128" s="56">
        <v>1</v>
      </c>
      <c r="AX128" s="56">
        <v>1</v>
      </c>
      <c r="AY128" s="56">
        <v>0</v>
      </c>
      <c r="AZ128" s="56">
        <v>0</v>
      </c>
      <c r="BA128" s="56">
        <v>3</v>
      </c>
      <c r="BB128" s="56">
        <v>1</v>
      </c>
      <c r="BC128" s="56">
        <v>3</v>
      </c>
      <c r="BD128" s="56">
        <v>1</v>
      </c>
      <c r="BE128" s="56">
        <v>3</v>
      </c>
      <c r="BF128" s="56">
        <v>1</v>
      </c>
      <c r="BG128" s="56">
        <v>4</v>
      </c>
      <c r="BH128" s="56">
        <v>4</v>
      </c>
      <c r="BI128" s="56">
        <v>4</v>
      </c>
      <c r="BJ128" s="56">
        <v>1</v>
      </c>
      <c r="BK128" s="56">
        <v>0</v>
      </c>
      <c r="BL128" s="56">
        <v>0</v>
      </c>
      <c r="BM128" s="56">
        <v>0</v>
      </c>
      <c r="BN128" s="56">
        <v>1</v>
      </c>
      <c r="BO128" s="56">
        <v>1</v>
      </c>
      <c r="BP128" s="56">
        <v>2</v>
      </c>
      <c r="BQ128" s="56">
        <v>5</v>
      </c>
      <c r="BR128" s="56">
        <v>3</v>
      </c>
      <c r="BS128" s="56">
        <v>2</v>
      </c>
      <c r="BT128" s="56">
        <v>3</v>
      </c>
      <c r="BU128" s="56">
        <v>2</v>
      </c>
      <c r="BV128" s="56">
        <v>67</v>
      </c>
      <c r="BW128" s="56">
        <v>51</v>
      </c>
      <c r="BX128" s="56">
        <v>0.56779661000000003</v>
      </c>
      <c r="BY128" s="56">
        <v>-202</v>
      </c>
    </row>
    <row r="129" spans="1:77" x14ac:dyDescent="0.25">
      <c r="A129" s="56">
        <v>5</v>
      </c>
      <c r="B129" s="56">
        <v>1</v>
      </c>
      <c r="C129" s="56">
        <v>3</v>
      </c>
      <c r="D129" s="56">
        <v>1</v>
      </c>
      <c r="E129" s="56">
        <v>3</v>
      </c>
      <c r="F129" s="56">
        <v>1</v>
      </c>
      <c r="G129" s="56">
        <v>5</v>
      </c>
      <c r="H129" s="56">
        <v>4</v>
      </c>
      <c r="I129" s="56">
        <v>4</v>
      </c>
      <c r="J129" s="56">
        <v>1</v>
      </c>
      <c r="K129" s="56">
        <v>0</v>
      </c>
      <c r="L129" s="56">
        <v>0</v>
      </c>
      <c r="M129" s="56">
        <v>0</v>
      </c>
      <c r="N129" s="56">
        <v>3</v>
      </c>
      <c r="O129" s="56">
        <v>5</v>
      </c>
      <c r="P129" s="56">
        <v>1</v>
      </c>
      <c r="Q129" s="56">
        <v>1</v>
      </c>
      <c r="R129" s="56">
        <v>3</v>
      </c>
      <c r="S129" s="56">
        <v>1</v>
      </c>
      <c r="T129" s="56">
        <v>5</v>
      </c>
      <c r="U129" s="56">
        <v>4</v>
      </c>
      <c r="V129" s="56">
        <v>3</v>
      </c>
      <c r="W129" s="56">
        <v>1</v>
      </c>
      <c r="X129" s="56">
        <v>0</v>
      </c>
      <c r="Y129" s="56">
        <v>0</v>
      </c>
      <c r="Z129" s="56">
        <v>0</v>
      </c>
      <c r="AA129" s="56">
        <v>3</v>
      </c>
      <c r="AB129" s="56">
        <v>1</v>
      </c>
      <c r="AC129" s="56">
        <v>3</v>
      </c>
      <c r="AD129" s="56">
        <v>1</v>
      </c>
      <c r="AE129" s="56">
        <v>3</v>
      </c>
      <c r="AF129" s="56">
        <v>4</v>
      </c>
      <c r="AG129" s="56">
        <v>5</v>
      </c>
      <c r="AH129" s="56">
        <v>4</v>
      </c>
      <c r="AI129" s="56">
        <v>4</v>
      </c>
      <c r="AJ129" s="56">
        <v>1</v>
      </c>
      <c r="AK129" s="56">
        <v>0</v>
      </c>
      <c r="AL129" s="56">
        <v>0</v>
      </c>
      <c r="AM129" s="56">
        <v>0</v>
      </c>
      <c r="AN129" s="56">
        <v>5</v>
      </c>
      <c r="AO129" s="56">
        <v>1</v>
      </c>
      <c r="AP129" s="56">
        <v>5</v>
      </c>
      <c r="AQ129" s="56">
        <v>1</v>
      </c>
      <c r="AR129" s="56">
        <v>3</v>
      </c>
      <c r="AS129" s="56">
        <v>1</v>
      </c>
      <c r="AT129" s="56">
        <v>5</v>
      </c>
      <c r="AU129" s="56">
        <v>4</v>
      </c>
      <c r="AV129" s="56">
        <v>3</v>
      </c>
      <c r="AW129" s="56">
        <v>1</v>
      </c>
      <c r="AX129" s="56">
        <v>0</v>
      </c>
      <c r="AY129" s="56">
        <v>0</v>
      </c>
      <c r="AZ129" s="56">
        <v>0</v>
      </c>
      <c r="BA129" s="56">
        <v>5</v>
      </c>
      <c r="BB129" s="56">
        <v>1</v>
      </c>
      <c r="BC129" s="56">
        <v>1</v>
      </c>
      <c r="BD129" s="56">
        <v>1</v>
      </c>
      <c r="BE129" s="56">
        <v>3</v>
      </c>
      <c r="BF129" s="56">
        <v>1</v>
      </c>
      <c r="BG129" s="56">
        <v>4</v>
      </c>
      <c r="BH129" s="56">
        <v>4</v>
      </c>
      <c r="BI129" s="56">
        <v>3</v>
      </c>
      <c r="BJ129" s="56">
        <v>1</v>
      </c>
      <c r="BK129" s="56">
        <v>0</v>
      </c>
      <c r="BL129" s="56">
        <v>0</v>
      </c>
      <c r="BM129" s="56">
        <v>1</v>
      </c>
      <c r="BN129" s="56">
        <v>1</v>
      </c>
      <c r="BO129" s="56">
        <v>1</v>
      </c>
      <c r="BP129" s="56">
        <v>2</v>
      </c>
      <c r="BQ129" s="56">
        <v>5</v>
      </c>
      <c r="BR129" s="56">
        <v>2</v>
      </c>
      <c r="BS129" s="56">
        <v>2</v>
      </c>
      <c r="BT129" s="56">
        <v>2</v>
      </c>
      <c r="BU129" s="56">
        <v>1</v>
      </c>
      <c r="BV129" s="56">
        <v>68</v>
      </c>
      <c r="BW129" s="56">
        <v>52</v>
      </c>
      <c r="BX129" s="56">
        <v>0.56666666666666599</v>
      </c>
      <c r="BY129" s="56">
        <v>-202</v>
      </c>
    </row>
    <row r="130" spans="1:77" x14ac:dyDescent="0.25">
      <c r="A130" s="56">
        <v>3</v>
      </c>
      <c r="B130" s="56">
        <v>1</v>
      </c>
      <c r="C130" s="56">
        <v>3</v>
      </c>
      <c r="D130" s="56">
        <v>4</v>
      </c>
      <c r="E130" s="56">
        <v>3</v>
      </c>
      <c r="F130" s="56">
        <v>1</v>
      </c>
      <c r="G130" s="56">
        <v>5</v>
      </c>
      <c r="H130" s="56">
        <v>4</v>
      </c>
      <c r="I130" s="56">
        <v>3</v>
      </c>
      <c r="J130" s="56">
        <v>1</v>
      </c>
      <c r="K130" s="56">
        <v>0</v>
      </c>
      <c r="L130" s="56">
        <v>0</v>
      </c>
      <c r="M130" s="56">
        <v>0</v>
      </c>
      <c r="N130" s="56">
        <v>3</v>
      </c>
      <c r="O130" s="56">
        <v>1</v>
      </c>
      <c r="P130" s="56">
        <v>3</v>
      </c>
      <c r="Q130" s="56">
        <v>5</v>
      </c>
      <c r="R130" s="56">
        <v>3</v>
      </c>
      <c r="S130" s="56">
        <v>1</v>
      </c>
      <c r="T130" s="56">
        <v>4</v>
      </c>
      <c r="U130" s="56">
        <v>4</v>
      </c>
      <c r="V130" s="56">
        <v>3</v>
      </c>
      <c r="W130" s="56">
        <v>1</v>
      </c>
      <c r="X130" s="56">
        <v>0</v>
      </c>
      <c r="Y130" s="56">
        <v>1</v>
      </c>
      <c r="Z130" s="56">
        <v>0</v>
      </c>
      <c r="AA130" s="56">
        <v>5</v>
      </c>
      <c r="AB130" s="56">
        <v>1</v>
      </c>
      <c r="AC130" s="56">
        <v>5</v>
      </c>
      <c r="AD130" s="56">
        <v>1</v>
      </c>
      <c r="AE130" s="56">
        <v>3</v>
      </c>
      <c r="AF130" s="56">
        <v>1</v>
      </c>
      <c r="AG130" s="56">
        <v>5</v>
      </c>
      <c r="AH130" s="56">
        <v>4</v>
      </c>
      <c r="AI130" s="56">
        <v>4</v>
      </c>
      <c r="AJ130" s="56">
        <v>1</v>
      </c>
      <c r="AK130" s="56">
        <v>0</v>
      </c>
      <c r="AL130" s="56">
        <v>0</v>
      </c>
      <c r="AM130" s="56">
        <v>1</v>
      </c>
      <c r="AN130" s="56">
        <v>3</v>
      </c>
      <c r="AO130" s="56">
        <v>1</v>
      </c>
      <c r="AP130" s="56">
        <v>3</v>
      </c>
      <c r="AQ130" s="56">
        <v>1</v>
      </c>
      <c r="AR130" s="56">
        <v>3</v>
      </c>
      <c r="AS130" s="56">
        <v>1</v>
      </c>
      <c r="AT130" s="56">
        <v>5</v>
      </c>
      <c r="AU130" s="56">
        <v>5</v>
      </c>
      <c r="AV130" s="56">
        <v>4</v>
      </c>
      <c r="AW130" s="56">
        <v>1</v>
      </c>
      <c r="AX130" s="56">
        <v>0</v>
      </c>
      <c r="AY130" s="56">
        <v>0</v>
      </c>
      <c r="AZ130" s="56">
        <v>0</v>
      </c>
      <c r="BA130" s="56">
        <v>3</v>
      </c>
      <c r="BB130" s="56">
        <v>1</v>
      </c>
      <c r="BC130" s="56">
        <v>5</v>
      </c>
      <c r="BD130" s="56">
        <v>1</v>
      </c>
      <c r="BE130" s="56">
        <v>3</v>
      </c>
      <c r="BF130" s="56">
        <v>1</v>
      </c>
      <c r="BG130" s="56">
        <v>5</v>
      </c>
      <c r="BH130" s="56">
        <v>4</v>
      </c>
      <c r="BI130" s="56">
        <v>4</v>
      </c>
      <c r="BJ130" s="56">
        <v>1</v>
      </c>
      <c r="BK130" s="56">
        <v>0</v>
      </c>
      <c r="BL130" s="56">
        <v>0</v>
      </c>
      <c r="BM130" s="56">
        <v>0</v>
      </c>
      <c r="BN130" s="56">
        <v>1</v>
      </c>
      <c r="BO130" s="56">
        <v>1</v>
      </c>
      <c r="BP130" s="56">
        <v>2</v>
      </c>
      <c r="BQ130" s="56">
        <v>5</v>
      </c>
      <c r="BR130" s="56">
        <v>2</v>
      </c>
      <c r="BS130" s="56">
        <v>2</v>
      </c>
      <c r="BT130" s="56">
        <v>2</v>
      </c>
      <c r="BU130" s="56">
        <v>1</v>
      </c>
      <c r="BV130" s="56">
        <v>59</v>
      </c>
      <c r="BW130" s="56">
        <v>46</v>
      </c>
      <c r="BX130" s="56">
        <v>0.56190476199999995</v>
      </c>
      <c r="BY130" s="56">
        <v>-202</v>
      </c>
    </row>
    <row r="131" spans="1:77" x14ac:dyDescent="0.25">
      <c r="A131" s="56">
        <v>3</v>
      </c>
      <c r="B131" s="56">
        <v>1</v>
      </c>
      <c r="C131" s="56">
        <v>3</v>
      </c>
      <c r="D131" s="56">
        <v>1</v>
      </c>
      <c r="E131" s="56">
        <v>3</v>
      </c>
      <c r="F131" s="56">
        <v>1</v>
      </c>
      <c r="G131" s="56">
        <v>4</v>
      </c>
      <c r="H131" s="56">
        <v>4</v>
      </c>
      <c r="I131" s="56">
        <v>3</v>
      </c>
      <c r="J131" s="56">
        <v>1</v>
      </c>
      <c r="K131" s="56">
        <v>0</v>
      </c>
      <c r="L131" s="56">
        <v>0</v>
      </c>
      <c r="M131" s="56">
        <v>0</v>
      </c>
      <c r="N131" s="56">
        <v>3</v>
      </c>
      <c r="O131" s="56">
        <v>1</v>
      </c>
      <c r="P131" s="56">
        <v>3</v>
      </c>
      <c r="Q131" s="56">
        <v>1</v>
      </c>
      <c r="R131" s="56">
        <v>3</v>
      </c>
      <c r="S131" s="56">
        <v>1</v>
      </c>
      <c r="T131" s="56">
        <v>4</v>
      </c>
      <c r="U131" s="56">
        <v>2</v>
      </c>
      <c r="V131" s="56">
        <v>2</v>
      </c>
      <c r="W131" s="56">
        <v>1</v>
      </c>
      <c r="X131" s="56">
        <v>0</v>
      </c>
      <c r="Y131" s="56">
        <v>0</v>
      </c>
      <c r="Z131" s="56">
        <v>0</v>
      </c>
      <c r="AA131" s="56">
        <v>5</v>
      </c>
      <c r="AB131" s="56">
        <v>1</v>
      </c>
      <c r="AC131" s="56">
        <v>3</v>
      </c>
      <c r="AD131" s="56">
        <v>1</v>
      </c>
      <c r="AE131" s="56">
        <v>3</v>
      </c>
      <c r="AF131" s="56">
        <v>1</v>
      </c>
      <c r="AG131" s="56">
        <v>4</v>
      </c>
      <c r="AH131" s="56">
        <v>4</v>
      </c>
      <c r="AI131" s="56">
        <v>4</v>
      </c>
      <c r="AJ131" s="56">
        <v>1</v>
      </c>
      <c r="AK131" s="56">
        <v>0</v>
      </c>
      <c r="AL131" s="56">
        <v>0</v>
      </c>
      <c r="AM131" s="56">
        <v>0</v>
      </c>
      <c r="AN131" s="56">
        <v>3</v>
      </c>
      <c r="AO131" s="56">
        <v>1</v>
      </c>
      <c r="AP131" s="56">
        <v>3</v>
      </c>
      <c r="AQ131" s="56">
        <v>1</v>
      </c>
      <c r="AR131" s="56">
        <v>3</v>
      </c>
      <c r="AS131" s="56">
        <v>1</v>
      </c>
      <c r="AT131" s="56">
        <v>4</v>
      </c>
      <c r="AU131" s="56">
        <v>4</v>
      </c>
      <c r="AV131" s="56">
        <v>4</v>
      </c>
      <c r="AW131" s="56">
        <v>1</v>
      </c>
      <c r="AX131" s="56">
        <v>1</v>
      </c>
      <c r="AY131" s="56">
        <v>0</v>
      </c>
      <c r="AZ131" s="56">
        <v>0</v>
      </c>
      <c r="BA131" s="56">
        <v>3</v>
      </c>
      <c r="BB131" s="56">
        <v>1</v>
      </c>
      <c r="BC131" s="56">
        <v>3</v>
      </c>
      <c r="BD131" s="56">
        <v>1</v>
      </c>
      <c r="BE131" s="56">
        <v>3</v>
      </c>
      <c r="BF131" s="56">
        <v>1</v>
      </c>
      <c r="BG131" s="56">
        <v>4</v>
      </c>
      <c r="BH131" s="56">
        <v>4</v>
      </c>
      <c r="BI131" s="56">
        <v>4</v>
      </c>
      <c r="BJ131" s="56">
        <v>1</v>
      </c>
      <c r="BK131" s="56">
        <v>0</v>
      </c>
      <c r="BL131" s="56">
        <v>0</v>
      </c>
      <c r="BM131" s="56">
        <v>0</v>
      </c>
      <c r="BN131" s="56">
        <v>1</v>
      </c>
      <c r="BO131" s="56">
        <v>1</v>
      </c>
      <c r="BP131" s="56">
        <v>2</v>
      </c>
      <c r="BQ131" s="56">
        <v>5</v>
      </c>
      <c r="BR131" s="56">
        <v>3</v>
      </c>
      <c r="BS131" s="56">
        <v>2</v>
      </c>
      <c r="BT131" s="56">
        <v>3</v>
      </c>
      <c r="BU131" s="56">
        <v>2</v>
      </c>
      <c r="BV131" s="56">
        <v>55</v>
      </c>
      <c r="BW131" s="56">
        <v>43</v>
      </c>
      <c r="BX131" s="56">
        <v>0.56122448999999996</v>
      </c>
      <c r="BY131" s="56">
        <v>-202</v>
      </c>
    </row>
    <row r="132" spans="1:77" x14ac:dyDescent="0.25">
      <c r="A132" s="56">
        <v>3</v>
      </c>
      <c r="B132" s="56">
        <v>1</v>
      </c>
      <c r="C132" s="56">
        <v>3</v>
      </c>
      <c r="D132" s="56">
        <v>1</v>
      </c>
      <c r="E132" s="56">
        <v>3</v>
      </c>
      <c r="F132" s="56">
        <v>1</v>
      </c>
      <c r="G132" s="56">
        <v>5</v>
      </c>
      <c r="H132" s="56">
        <v>4</v>
      </c>
      <c r="I132" s="56">
        <v>4</v>
      </c>
      <c r="J132" s="56">
        <v>1</v>
      </c>
      <c r="K132" s="56">
        <v>0</v>
      </c>
      <c r="L132" s="56">
        <v>0</v>
      </c>
      <c r="M132" s="56">
        <v>0</v>
      </c>
      <c r="N132" s="56">
        <v>3</v>
      </c>
      <c r="O132" s="56">
        <v>1</v>
      </c>
      <c r="P132" s="56">
        <v>4</v>
      </c>
      <c r="Q132" s="56">
        <v>1</v>
      </c>
      <c r="R132" s="56">
        <v>3</v>
      </c>
      <c r="S132" s="56">
        <v>1</v>
      </c>
      <c r="T132" s="56">
        <v>5</v>
      </c>
      <c r="U132" s="56">
        <v>4</v>
      </c>
      <c r="V132" s="56">
        <v>3</v>
      </c>
      <c r="W132" s="56">
        <v>1</v>
      </c>
      <c r="X132" s="56">
        <v>0</v>
      </c>
      <c r="Y132" s="56">
        <v>0</v>
      </c>
      <c r="Z132" s="56">
        <v>0</v>
      </c>
      <c r="AA132" s="56">
        <v>3</v>
      </c>
      <c r="AB132" s="56">
        <v>1</v>
      </c>
      <c r="AC132" s="56">
        <v>5</v>
      </c>
      <c r="AD132" s="56">
        <v>1</v>
      </c>
      <c r="AE132" s="56">
        <v>3</v>
      </c>
      <c r="AF132" s="56">
        <v>1</v>
      </c>
      <c r="AG132" s="56">
        <v>5</v>
      </c>
      <c r="AH132" s="56">
        <v>4</v>
      </c>
      <c r="AI132" s="56">
        <v>4</v>
      </c>
      <c r="AJ132" s="56">
        <v>1</v>
      </c>
      <c r="AK132" s="56">
        <v>0</v>
      </c>
      <c r="AL132" s="56">
        <v>0</v>
      </c>
      <c r="AM132" s="56">
        <v>0</v>
      </c>
      <c r="AN132" s="56">
        <v>3</v>
      </c>
      <c r="AO132" s="56">
        <v>1</v>
      </c>
      <c r="AP132" s="56">
        <v>5</v>
      </c>
      <c r="AQ132" s="56">
        <v>1</v>
      </c>
      <c r="AR132" s="56">
        <v>3</v>
      </c>
      <c r="AS132" s="56">
        <v>1</v>
      </c>
      <c r="AT132" s="56">
        <v>4</v>
      </c>
      <c r="AU132" s="56">
        <v>4</v>
      </c>
      <c r="AV132" s="56">
        <v>3</v>
      </c>
      <c r="AW132" s="56">
        <v>1</v>
      </c>
      <c r="AX132" s="56">
        <v>0</v>
      </c>
      <c r="AY132" s="56">
        <v>0</v>
      </c>
      <c r="AZ132" s="56">
        <v>0</v>
      </c>
      <c r="BA132" s="56">
        <v>3</v>
      </c>
      <c r="BB132" s="56">
        <v>1</v>
      </c>
      <c r="BC132" s="56">
        <v>5</v>
      </c>
      <c r="BD132" s="56">
        <v>1</v>
      </c>
      <c r="BE132" s="56">
        <v>3</v>
      </c>
      <c r="BF132" s="56">
        <v>2</v>
      </c>
      <c r="BG132" s="56">
        <v>4</v>
      </c>
      <c r="BH132" s="56">
        <v>4</v>
      </c>
      <c r="BI132" s="56">
        <v>3</v>
      </c>
      <c r="BJ132" s="56">
        <v>1</v>
      </c>
      <c r="BK132" s="56">
        <v>0</v>
      </c>
      <c r="BL132" s="56">
        <v>0</v>
      </c>
      <c r="BM132" s="56">
        <v>1</v>
      </c>
      <c r="BN132" s="56">
        <v>1</v>
      </c>
      <c r="BO132" s="56">
        <v>1</v>
      </c>
      <c r="BP132" s="56">
        <v>2</v>
      </c>
      <c r="BQ132" s="56">
        <v>5</v>
      </c>
      <c r="BR132" s="56">
        <v>2</v>
      </c>
      <c r="BS132" s="56">
        <v>2</v>
      </c>
      <c r="BT132" s="56">
        <v>2</v>
      </c>
      <c r="BU132" s="56">
        <v>2</v>
      </c>
      <c r="BV132" s="56">
        <v>76</v>
      </c>
      <c r="BW132" s="56">
        <v>61</v>
      </c>
      <c r="BX132" s="56">
        <v>0.55474452554744502</v>
      </c>
      <c r="BY132" s="56">
        <v>-202</v>
      </c>
    </row>
    <row r="133" spans="1:77" x14ac:dyDescent="0.25">
      <c r="A133" s="56">
        <v>5</v>
      </c>
      <c r="B133" s="56">
        <v>1</v>
      </c>
      <c r="C133" s="56">
        <v>3</v>
      </c>
      <c r="D133" s="56">
        <v>1</v>
      </c>
      <c r="E133" s="56">
        <v>3</v>
      </c>
      <c r="F133" s="56">
        <v>1</v>
      </c>
      <c r="G133" s="56">
        <v>1</v>
      </c>
      <c r="H133" s="56">
        <v>5</v>
      </c>
      <c r="I133" s="56">
        <v>4</v>
      </c>
      <c r="J133" s="56">
        <v>1</v>
      </c>
      <c r="K133" s="56">
        <v>0</v>
      </c>
      <c r="L133" s="56">
        <v>0</v>
      </c>
      <c r="M133" s="56">
        <v>0</v>
      </c>
      <c r="N133" s="56">
        <v>3</v>
      </c>
      <c r="O133" s="56">
        <v>1</v>
      </c>
      <c r="P133" s="56">
        <v>5</v>
      </c>
      <c r="Q133" s="56">
        <v>1</v>
      </c>
      <c r="R133" s="56">
        <v>3</v>
      </c>
      <c r="S133" s="56">
        <v>1</v>
      </c>
      <c r="T133" s="56">
        <v>4</v>
      </c>
      <c r="U133" s="56">
        <v>4</v>
      </c>
      <c r="V133" s="56">
        <v>4</v>
      </c>
      <c r="W133" s="56">
        <v>1</v>
      </c>
      <c r="X133" s="56">
        <v>0</v>
      </c>
      <c r="Y133" s="56">
        <v>0</v>
      </c>
      <c r="Z133" s="56">
        <v>0</v>
      </c>
      <c r="AA133" s="56">
        <v>2</v>
      </c>
      <c r="AB133" s="56">
        <v>1</v>
      </c>
      <c r="AC133" s="56">
        <v>5</v>
      </c>
      <c r="AD133" s="56">
        <v>1</v>
      </c>
      <c r="AE133" s="56">
        <v>3</v>
      </c>
      <c r="AF133" s="56">
        <v>1</v>
      </c>
      <c r="AG133" s="56">
        <v>5</v>
      </c>
      <c r="AH133" s="56">
        <v>4</v>
      </c>
      <c r="AI133" s="56">
        <v>4</v>
      </c>
      <c r="AJ133" s="56">
        <v>1</v>
      </c>
      <c r="AK133" s="56">
        <v>0</v>
      </c>
      <c r="AL133" s="56">
        <v>0</v>
      </c>
      <c r="AM133" s="56">
        <v>0</v>
      </c>
      <c r="AN133" s="56">
        <v>3</v>
      </c>
      <c r="AO133" s="56">
        <v>1</v>
      </c>
      <c r="AP133" s="56">
        <v>3</v>
      </c>
      <c r="AQ133" s="56">
        <v>1</v>
      </c>
      <c r="AR133" s="56">
        <v>3</v>
      </c>
      <c r="AS133" s="56">
        <v>1</v>
      </c>
      <c r="AT133" s="56">
        <v>5</v>
      </c>
      <c r="AU133" s="56">
        <v>4</v>
      </c>
      <c r="AV133" s="56">
        <v>4</v>
      </c>
      <c r="AW133" s="56">
        <v>1</v>
      </c>
      <c r="AX133" s="56">
        <v>0</v>
      </c>
      <c r="AY133" s="56">
        <v>0</v>
      </c>
      <c r="AZ133" s="56">
        <v>0</v>
      </c>
      <c r="BA133" s="56">
        <v>5</v>
      </c>
      <c r="BB133" s="56">
        <v>1</v>
      </c>
      <c r="BC133" s="56">
        <v>3</v>
      </c>
      <c r="BD133" s="56">
        <v>1</v>
      </c>
      <c r="BE133" s="56">
        <v>3</v>
      </c>
      <c r="BF133" s="56">
        <v>2</v>
      </c>
      <c r="BG133" s="56">
        <v>5</v>
      </c>
      <c r="BH133" s="56">
        <v>4</v>
      </c>
      <c r="BI133" s="56">
        <v>5</v>
      </c>
      <c r="BJ133" s="56">
        <v>1</v>
      </c>
      <c r="BK133" s="56">
        <v>0</v>
      </c>
      <c r="BL133" s="56">
        <v>0</v>
      </c>
      <c r="BM133" s="56">
        <v>1</v>
      </c>
      <c r="BN133" s="56">
        <v>1</v>
      </c>
      <c r="BO133" s="56">
        <v>1</v>
      </c>
      <c r="BP133" s="56">
        <v>2</v>
      </c>
      <c r="BQ133" s="56">
        <v>5</v>
      </c>
      <c r="BR133" s="56">
        <v>2</v>
      </c>
      <c r="BS133" s="56">
        <v>2</v>
      </c>
      <c r="BT133" s="56">
        <v>3</v>
      </c>
      <c r="BU133" s="56">
        <v>1</v>
      </c>
      <c r="BV133" s="56">
        <v>61</v>
      </c>
      <c r="BW133" s="56">
        <v>49</v>
      </c>
      <c r="BX133" s="56">
        <v>0.55454545454545401</v>
      </c>
      <c r="BY133" s="56">
        <v>-202</v>
      </c>
    </row>
    <row r="134" spans="1:77" x14ac:dyDescent="0.25">
      <c r="A134" s="56">
        <v>5</v>
      </c>
      <c r="B134" s="56">
        <v>1</v>
      </c>
      <c r="C134" s="56">
        <v>3</v>
      </c>
      <c r="D134" s="56">
        <v>1</v>
      </c>
      <c r="E134" s="56">
        <v>3</v>
      </c>
      <c r="F134" s="56">
        <v>1</v>
      </c>
      <c r="G134" s="56">
        <v>5</v>
      </c>
      <c r="H134" s="56">
        <v>4</v>
      </c>
      <c r="I134" s="56">
        <v>3</v>
      </c>
      <c r="J134" s="56">
        <v>1</v>
      </c>
      <c r="K134" s="56">
        <v>0</v>
      </c>
      <c r="L134" s="56">
        <v>0</v>
      </c>
      <c r="M134" s="56">
        <v>1</v>
      </c>
      <c r="N134" s="56">
        <v>5</v>
      </c>
      <c r="O134" s="56">
        <v>1</v>
      </c>
      <c r="P134" s="56">
        <v>3</v>
      </c>
      <c r="Q134" s="56">
        <v>1</v>
      </c>
      <c r="R134" s="56">
        <v>3</v>
      </c>
      <c r="S134" s="56">
        <v>1</v>
      </c>
      <c r="T134" s="56">
        <v>5</v>
      </c>
      <c r="U134" s="56">
        <v>4</v>
      </c>
      <c r="V134" s="56">
        <v>3</v>
      </c>
      <c r="W134" s="56">
        <v>1</v>
      </c>
      <c r="X134" s="56">
        <v>0</v>
      </c>
      <c r="Y134" s="56">
        <v>0</v>
      </c>
      <c r="Z134" s="56">
        <v>0</v>
      </c>
      <c r="AA134" s="56">
        <v>5</v>
      </c>
      <c r="AB134" s="56">
        <v>1</v>
      </c>
      <c r="AC134" s="56">
        <v>3</v>
      </c>
      <c r="AD134" s="56">
        <v>1</v>
      </c>
      <c r="AE134" s="56">
        <v>3</v>
      </c>
      <c r="AF134" s="56">
        <v>1</v>
      </c>
      <c r="AG134" s="56">
        <v>4</v>
      </c>
      <c r="AH134" s="56">
        <v>4</v>
      </c>
      <c r="AI134" s="56">
        <v>3</v>
      </c>
      <c r="AJ134" s="56">
        <v>1</v>
      </c>
      <c r="AK134" s="56">
        <v>0</v>
      </c>
      <c r="AL134" s="56">
        <v>0</v>
      </c>
      <c r="AM134" s="56">
        <v>0</v>
      </c>
      <c r="AN134" s="56">
        <v>5</v>
      </c>
      <c r="AO134" s="56">
        <v>1</v>
      </c>
      <c r="AP134" s="56">
        <v>5</v>
      </c>
      <c r="AQ134" s="56">
        <v>1</v>
      </c>
      <c r="AR134" s="56">
        <v>3</v>
      </c>
      <c r="AS134" s="56">
        <v>1</v>
      </c>
      <c r="AT134" s="56">
        <v>5</v>
      </c>
      <c r="AU134" s="56">
        <v>4</v>
      </c>
      <c r="AV134" s="56">
        <v>4</v>
      </c>
      <c r="AW134" s="56">
        <v>1</v>
      </c>
      <c r="AX134" s="56">
        <v>0</v>
      </c>
      <c r="AY134" s="56">
        <v>0</v>
      </c>
      <c r="AZ134" s="56">
        <v>0</v>
      </c>
      <c r="BA134" s="56">
        <v>5</v>
      </c>
      <c r="BB134" s="56">
        <v>1</v>
      </c>
      <c r="BC134" s="56">
        <v>3</v>
      </c>
      <c r="BD134" s="56">
        <v>1</v>
      </c>
      <c r="BE134" s="56">
        <v>3</v>
      </c>
      <c r="BF134" s="56">
        <v>1</v>
      </c>
      <c r="BG134" s="56">
        <v>5</v>
      </c>
      <c r="BH134" s="56">
        <v>4</v>
      </c>
      <c r="BI134" s="56">
        <v>3</v>
      </c>
      <c r="BJ134" s="56">
        <v>1</v>
      </c>
      <c r="BK134" s="56">
        <v>0</v>
      </c>
      <c r="BL134" s="56">
        <v>0</v>
      </c>
      <c r="BM134" s="56">
        <v>0</v>
      </c>
      <c r="BN134" s="56">
        <v>1</v>
      </c>
      <c r="BO134" s="56">
        <v>1</v>
      </c>
      <c r="BP134" s="56">
        <v>2</v>
      </c>
      <c r="BQ134" s="56">
        <v>5</v>
      </c>
      <c r="BR134" s="56">
        <v>2</v>
      </c>
      <c r="BS134" s="56">
        <v>2</v>
      </c>
      <c r="BT134" s="56">
        <v>3</v>
      </c>
      <c r="BU134" s="56">
        <v>2</v>
      </c>
      <c r="BV134" s="56">
        <v>52</v>
      </c>
      <c r="BW134" s="56">
        <v>42</v>
      </c>
      <c r="BX134" s="56">
        <v>0.55319148900000004</v>
      </c>
      <c r="BY134" s="56">
        <v>-202</v>
      </c>
    </row>
    <row r="135" spans="1:77" x14ac:dyDescent="0.25">
      <c r="A135" s="56">
        <v>5</v>
      </c>
      <c r="B135" s="56">
        <v>1</v>
      </c>
      <c r="C135" s="56">
        <v>3</v>
      </c>
      <c r="D135" s="56">
        <v>1</v>
      </c>
      <c r="E135" s="56">
        <v>3</v>
      </c>
      <c r="F135" s="56">
        <v>1</v>
      </c>
      <c r="G135" s="56">
        <v>5</v>
      </c>
      <c r="H135" s="56">
        <v>4</v>
      </c>
      <c r="I135" s="56">
        <v>3</v>
      </c>
      <c r="J135" s="56">
        <v>4</v>
      </c>
      <c r="K135" s="56">
        <v>0</v>
      </c>
      <c r="L135" s="56">
        <v>0</v>
      </c>
      <c r="M135" s="56">
        <v>0</v>
      </c>
      <c r="N135" s="56">
        <v>3</v>
      </c>
      <c r="O135" s="56">
        <v>1</v>
      </c>
      <c r="P135" s="56">
        <v>3</v>
      </c>
      <c r="Q135" s="56">
        <v>1</v>
      </c>
      <c r="R135" s="56">
        <v>3</v>
      </c>
      <c r="S135" s="56">
        <v>1</v>
      </c>
      <c r="T135" s="56">
        <v>4</v>
      </c>
      <c r="U135" s="56">
        <v>4</v>
      </c>
      <c r="V135" s="56">
        <v>3</v>
      </c>
      <c r="W135" s="56">
        <v>1</v>
      </c>
      <c r="X135" s="56">
        <v>0</v>
      </c>
      <c r="Y135" s="56">
        <v>1</v>
      </c>
      <c r="Z135" s="56">
        <v>0</v>
      </c>
      <c r="AA135" s="56">
        <v>5</v>
      </c>
      <c r="AB135" s="56">
        <v>1</v>
      </c>
      <c r="AC135" s="56">
        <v>5</v>
      </c>
      <c r="AD135" s="56">
        <v>1</v>
      </c>
      <c r="AE135" s="56">
        <v>3</v>
      </c>
      <c r="AF135" s="56">
        <v>1</v>
      </c>
      <c r="AG135" s="56">
        <v>5</v>
      </c>
      <c r="AH135" s="56">
        <v>4</v>
      </c>
      <c r="AI135" s="56">
        <v>4</v>
      </c>
      <c r="AJ135" s="56">
        <v>1</v>
      </c>
      <c r="AK135" s="56">
        <v>0</v>
      </c>
      <c r="AL135" s="56">
        <v>0</v>
      </c>
      <c r="AM135" s="56">
        <v>0</v>
      </c>
      <c r="AN135" s="56">
        <v>3</v>
      </c>
      <c r="AO135" s="56">
        <v>1</v>
      </c>
      <c r="AP135" s="56">
        <v>3</v>
      </c>
      <c r="AQ135" s="56">
        <v>1</v>
      </c>
      <c r="AR135" s="56">
        <v>3</v>
      </c>
      <c r="AS135" s="56">
        <v>1</v>
      </c>
      <c r="AT135" s="56">
        <v>5</v>
      </c>
      <c r="AU135" s="56">
        <v>4</v>
      </c>
      <c r="AV135" s="56">
        <v>4</v>
      </c>
      <c r="AW135" s="56">
        <v>1</v>
      </c>
      <c r="AX135" s="56">
        <v>0</v>
      </c>
      <c r="AY135" s="56">
        <v>0</v>
      </c>
      <c r="AZ135" s="56">
        <v>0</v>
      </c>
      <c r="BA135" s="56">
        <v>5</v>
      </c>
      <c r="BB135" s="56">
        <v>1</v>
      </c>
      <c r="BC135" s="56">
        <v>5</v>
      </c>
      <c r="BD135" s="56">
        <v>1</v>
      </c>
      <c r="BE135" s="56">
        <v>3</v>
      </c>
      <c r="BF135" s="56">
        <v>1</v>
      </c>
      <c r="BG135" s="56">
        <v>5</v>
      </c>
      <c r="BH135" s="56">
        <v>1</v>
      </c>
      <c r="BI135" s="56">
        <v>1</v>
      </c>
      <c r="BJ135" s="56">
        <v>1</v>
      </c>
      <c r="BK135" s="56">
        <v>0</v>
      </c>
      <c r="BL135" s="56">
        <v>0</v>
      </c>
      <c r="BM135" s="56">
        <v>0</v>
      </c>
      <c r="BN135" s="56">
        <v>1</v>
      </c>
      <c r="BO135" s="56">
        <v>1</v>
      </c>
      <c r="BP135" s="56">
        <v>2</v>
      </c>
      <c r="BQ135" s="56">
        <v>5</v>
      </c>
      <c r="BR135" s="56">
        <v>2</v>
      </c>
      <c r="BS135" s="56">
        <v>2</v>
      </c>
      <c r="BT135" s="56">
        <v>3</v>
      </c>
      <c r="BU135" s="56">
        <v>1</v>
      </c>
      <c r="BV135" s="56">
        <v>64</v>
      </c>
      <c r="BW135" s="56">
        <v>52</v>
      </c>
      <c r="BX135" s="56">
        <v>0.55172413799999998</v>
      </c>
      <c r="BY135" s="56">
        <v>-202</v>
      </c>
    </row>
    <row r="136" spans="1:77" x14ac:dyDescent="0.25">
      <c r="A136" s="56">
        <v>5</v>
      </c>
      <c r="B136" s="56">
        <v>1</v>
      </c>
      <c r="C136" s="56">
        <v>3</v>
      </c>
      <c r="D136" s="56">
        <v>1</v>
      </c>
      <c r="E136" s="56">
        <v>2</v>
      </c>
      <c r="F136" s="56">
        <v>1</v>
      </c>
      <c r="G136" s="56">
        <v>4</v>
      </c>
      <c r="H136" s="56">
        <v>4</v>
      </c>
      <c r="I136" s="56">
        <v>3</v>
      </c>
      <c r="J136" s="56">
        <v>4</v>
      </c>
      <c r="K136" s="56">
        <v>0</v>
      </c>
      <c r="L136" s="56">
        <v>0</v>
      </c>
      <c r="M136" s="56">
        <v>0</v>
      </c>
      <c r="N136" s="56">
        <v>3</v>
      </c>
      <c r="O136" s="56">
        <v>1</v>
      </c>
      <c r="P136" s="56">
        <v>3</v>
      </c>
      <c r="Q136" s="56">
        <v>1</v>
      </c>
      <c r="R136" s="56">
        <v>3</v>
      </c>
      <c r="S136" s="56">
        <v>3</v>
      </c>
      <c r="T136" s="56">
        <v>5</v>
      </c>
      <c r="U136" s="56">
        <v>4</v>
      </c>
      <c r="V136" s="56">
        <v>3</v>
      </c>
      <c r="W136" s="56">
        <v>1</v>
      </c>
      <c r="X136" s="56">
        <v>0</v>
      </c>
      <c r="Y136" s="56">
        <v>0</v>
      </c>
      <c r="Z136" s="56">
        <v>1</v>
      </c>
      <c r="AA136" s="56">
        <v>3</v>
      </c>
      <c r="AB136" s="56">
        <v>1</v>
      </c>
      <c r="AC136" s="56">
        <v>5</v>
      </c>
      <c r="AD136" s="56">
        <v>1</v>
      </c>
      <c r="AE136" s="56">
        <v>3</v>
      </c>
      <c r="AF136" s="56">
        <v>1</v>
      </c>
      <c r="AG136" s="56">
        <v>5</v>
      </c>
      <c r="AH136" s="56">
        <v>4</v>
      </c>
      <c r="AI136" s="56">
        <v>3</v>
      </c>
      <c r="AJ136" s="56">
        <v>1</v>
      </c>
      <c r="AK136" s="56">
        <v>0</v>
      </c>
      <c r="AL136" s="56">
        <v>0</v>
      </c>
      <c r="AM136" s="56">
        <v>0</v>
      </c>
      <c r="AN136" s="56">
        <v>3</v>
      </c>
      <c r="AO136" s="56">
        <v>1</v>
      </c>
      <c r="AP136" s="56">
        <v>3</v>
      </c>
      <c r="AQ136" s="56">
        <v>2</v>
      </c>
      <c r="AR136" s="56">
        <v>3</v>
      </c>
      <c r="AS136" s="56">
        <v>1</v>
      </c>
      <c r="AT136" s="56">
        <v>5</v>
      </c>
      <c r="AU136" s="56">
        <v>4</v>
      </c>
      <c r="AV136" s="56">
        <v>4</v>
      </c>
      <c r="AW136" s="56">
        <v>1</v>
      </c>
      <c r="AX136" s="56">
        <v>1</v>
      </c>
      <c r="AY136" s="56">
        <v>0</v>
      </c>
      <c r="AZ136" s="56">
        <v>0</v>
      </c>
      <c r="BA136" s="56">
        <v>3</v>
      </c>
      <c r="BB136" s="56">
        <v>1</v>
      </c>
      <c r="BC136" s="56">
        <v>5</v>
      </c>
      <c r="BD136" s="56">
        <v>1</v>
      </c>
      <c r="BE136" s="56">
        <v>3</v>
      </c>
      <c r="BF136" s="56">
        <v>1</v>
      </c>
      <c r="BG136" s="56">
        <v>5</v>
      </c>
      <c r="BH136" s="56">
        <v>4</v>
      </c>
      <c r="BI136" s="56">
        <v>4</v>
      </c>
      <c r="BJ136" s="56">
        <v>2</v>
      </c>
      <c r="BK136" s="56">
        <v>0</v>
      </c>
      <c r="BL136" s="56">
        <v>0</v>
      </c>
      <c r="BM136" s="56">
        <v>0</v>
      </c>
      <c r="BN136" s="56">
        <v>1</v>
      </c>
      <c r="BO136" s="56">
        <v>1</v>
      </c>
      <c r="BP136" s="56">
        <v>2</v>
      </c>
      <c r="BQ136" s="56">
        <v>3</v>
      </c>
      <c r="BR136" s="56">
        <v>2</v>
      </c>
      <c r="BS136" s="56">
        <v>2</v>
      </c>
      <c r="BT136" s="56">
        <v>3</v>
      </c>
      <c r="BU136" s="56">
        <v>1</v>
      </c>
      <c r="BV136" s="56">
        <v>64</v>
      </c>
      <c r="BW136" s="56">
        <v>52</v>
      </c>
      <c r="BX136" s="56">
        <v>0.55172413793103403</v>
      </c>
      <c r="BY136" s="56">
        <v>-202</v>
      </c>
    </row>
    <row r="137" spans="1:77" x14ac:dyDescent="0.25">
      <c r="A137" s="56">
        <v>5</v>
      </c>
      <c r="B137" s="56">
        <v>1</v>
      </c>
      <c r="C137" s="56">
        <v>5</v>
      </c>
      <c r="D137" s="56">
        <v>1</v>
      </c>
      <c r="E137" s="56">
        <v>2</v>
      </c>
      <c r="F137" s="56">
        <v>3</v>
      </c>
      <c r="G137" s="56">
        <v>5</v>
      </c>
      <c r="H137" s="56">
        <v>4</v>
      </c>
      <c r="I137" s="56">
        <v>4</v>
      </c>
      <c r="J137" s="56">
        <v>1</v>
      </c>
      <c r="K137" s="56">
        <v>1</v>
      </c>
      <c r="L137" s="56">
        <v>0</v>
      </c>
      <c r="M137" s="56">
        <v>0</v>
      </c>
      <c r="N137" s="56">
        <v>3</v>
      </c>
      <c r="O137" s="56">
        <v>1</v>
      </c>
      <c r="P137" s="56">
        <v>5</v>
      </c>
      <c r="Q137" s="56">
        <v>3</v>
      </c>
      <c r="R137" s="56">
        <v>3</v>
      </c>
      <c r="S137" s="56">
        <v>1</v>
      </c>
      <c r="T137" s="56">
        <v>4</v>
      </c>
      <c r="U137" s="56">
        <v>4</v>
      </c>
      <c r="V137" s="56">
        <v>3</v>
      </c>
      <c r="W137" s="56">
        <v>1</v>
      </c>
      <c r="X137" s="56">
        <v>0</v>
      </c>
      <c r="Y137" s="56">
        <v>0</v>
      </c>
      <c r="Z137" s="56">
        <v>0</v>
      </c>
      <c r="AA137" s="56">
        <v>3</v>
      </c>
      <c r="AB137" s="56">
        <v>1</v>
      </c>
      <c r="AC137" s="56">
        <v>5</v>
      </c>
      <c r="AD137" s="56">
        <v>1</v>
      </c>
      <c r="AE137" s="56">
        <v>3</v>
      </c>
      <c r="AF137" s="56">
        <v>1</v>
      </c>
      <c r="AG137" s="56">
        <v>5</v>
      </c>
      <c r="AH137" s="56">
        <v>4</v>
      </c>
      <c r="AI137" s="56">
        <v>3</v>
      </c>
      <c r="AJ137" s="56">
        <v>1</v>
      </c>
      <c r="AK137" s="56">
        <v>0</v>
      </c>
      <c r="AL137" s="56">
        <v>0</v>
      </c>
      <c r="AM137" s="56">
        <v>0</v>
      </c>
      <c r="AN137" s="56">
        <v>5</v>
      </c>
      <c r="AO137" s="56">
        <v>1</v>
      </c>
      <c r="AP137" s="56">
        <v>5</v>
      </c>
      <c r="AQ137" s="56">
        <v>1</v>
      </c>
      <c r="AR137" s="56">
        <v>3</v>
      </c>
      <c r="AS137" s="56">
        <v>1</v>
      </c>
      <c r="AT137" s="56">
        <v>5</v>
      </c>
      <c r="AU137" s="56">
        <v>4</v>
      </c>
      <c r="AV137" s="56">
        <v>3</v>
      </c>
      <c r="AW137" s="56">
        <v>1</v>
      </c>
      <c r="AX137" s="56">
        <v>0</v>
      </c>
      <c r="AY137" s="56">
        <v>0</v>
      </c>
      <c r="AZ137" s="56">
        <v>0</v>
      </c>
      <c r="BA137" s="56">
        <v>5</v>
      </c>
      <c r="BB137" s="56">
        <v>1</v>
      </c>
      <c r="BC137" s="56">
        <v>5</v>
      </c>
      <c r="BD137" s="56">
        <v>1</v>
      </c>
      <c r="BE137" s="56">
        <v>3</v>
      </c>
      <c r="BF137" s="56">
        <v>1</v>
      </c>
      <c r="BG137" s="56">
        <v>5</v>
      </c>
      <c r="BH137" s="56">
        <v>1</v>
      </c>
      <c r="BI137" s="56">
        <v>3</v>
      </c>
      <c r="BJ137" s="56">
        <v>1</v>
      </c>
      <c r="BK137" s="56">
        <v>0</v>
      </c>
      <c r="BL137" s="56">
        <v>0</v>
      </c>
      <c r="BM137" s="56">
        <v>1</v>
      </c>
      <c r="BN137" s="56">
        <v>1</v>
      </c>
      <c r="BO137" s="56">
        <v>1</v>
      </c>
      <c r="BP137" s="56">
        <v>2</v>
      </c>
      <c r="BQ137" s="56">
        <v>5</v>
      </c>
      <c r="BR137" s="56">
        <v>2</v>
      </c>
      <c r="BS137" s="56">
        <v>2</v>
      </c>
      <c r="BT137" s="56">
        <v>2</v>
      </c>
      <c r="BU137" s="56">
        <v>1</v>
      </c>
      <c r="BV137" s="56">
        <v>65</v>
      </c>
      <c r="BW137" s="56">
        <v>53</v>
      </c>
      <c r="BX137" s="56">
        <v>0.55084745762711795</v>
      </c>
      <c r="BY137" s="56">
        <v>-202</v>
      </c>
    </row>
    <row r="138" spans="1:77" x14ac:dyDescent="0.25">
      <c r="A138" s="56">
        <v>3</v>
      </c>
      <c r="B138" s="56">
        <v>1</v>
      </c>
      <c r="C138" s="56">
        <v>3</v>
      </c>
      <c r="D138" s="56">
        <v>1</v>
      </c>
      <c r="E138" s="56">
        <v>3</v>
      </c>
      <c r="F138" s="56">
        <v>1</v>
      </c>
      <c r="G138" s="56">
        <v>4</v>
      </c>
      <c r="H138" s="56">
        <v>4</v>
      </c>
      <c r="I138" s="56">
        <v>4</v>
      </c>
      <c r="J138" s="56">
        <v>1</v>
      </c>
      <c r="K138" s="56">
        <v>0</v>
      </c>
      <c r="L138" s="56">
        <v>0</v>
      </c>
      <c r="M138" s="56">
        <v>0</v>
      </c>
      <c r="N138" s="56">
        <v>3</v>
      </c>
      <c r="O138" s="56">
        <v>2</v>
      </c>
      <c r="P138" s="56">
        <v>3</v>
      </c>
      <c r="Q138" s="56">
        <v>1</v>
      </c>
      <c r="R138" s="56">
        <v>3</v>
      </c>
      <c r="S138" s="56">
        <v>1</v>
      </c>
      <c r="T138" s="56">
        <v>4</v>
      </c>
      <c r="U138" s="56">
        <v>2</v>
      </c>
      <c r="V138" s="56">
        <v>2</v>
      </c>
      <c r="W138" s="56">
        <v>1</v>
      </c>
      <c r="X138" s="56">
        <v>0</v>
      </c>
      <c r="Y138" s="56">
        <v>0</v>
      </c>
      <c r="Z138" s="56">
        <v>1</v>
      </c>
      <c r="AA138" s="56">
        <v>5</v>
      </c>
      <c r="AB138" s="56">
        <v>1</v>
      </c>
      <c r="AC138" s="56">
        <v>3</v>
      </c>
      <c r="AD138" s="56">
        <v>3</v>
      </c>
      <c r="AE138" s="56">
        <v>3</v>
      </c>
      <c r="AF138" s="56">
        <v>1</v>
      </c>
      <c r="AG138" s="56">
        <v>4</v>
      </c>
      <c r="AH138" s="56">
        <v>5</v>
      </c>
      <c r="AI138" s="56">
        <v>4</v>
      </c>
      <c r="AJ138" s="56">
        <v>1</v>
      </c>
      <c r="AK138" s="56">
        <v>0</v>
      </c>
      <c r="AL138" s="56">
        <v>0</v>
      </c>
      <c r="AM138" s="56">
        <v>0</v>
      </c>
      <c r="AN138" s="56">
        <v>3</v>
      </c>
      <c r="AO138" s="56">
        <v>1</v>
      </c>
      <c r="AP138" s="56">
        <v>3</v>
      </c>
      <c r="AQ138" s="56">
        <v>1</v>
      </c>
      <c r="AR138" s="56">
        <v>3</v>
      </c>
      <c r="AS138" s="56">
        <v>1</v>
      </c>
      <c r="AT138" s="56">
        <v>4</v>
      </c>
      <c r="AU138" s="56">
        <v>4</v>
      </c>
      <c r="AV138" s="56">
        <v>3</v>
      </c>
      <c r="AW138" s="56">
        <v>1</v>
      </c>
      <c r="AX138" s="56">
        <v>1</v>
      </c>
      <c r="AY138" s="56">
        <v>0</v>
      </c>
      <c r="AZ138" s="56">
        <v>0</v>
      </c>
      <c r="BA138" s="56">
        <v>3</v>
      </c>
      <c r="BB138" s="56">
        <v>4</v>
      </c>
      <c r="BC138" s="56">
        <v>3</v>
      </c>
      <c r="BD138" s="56">
        <v>1</v>
      </c>
      <c r="BE138" s="56">
        <v>4</v>
      </c>
      <c r="BF138" s="56">
        <v>1</v>
      </c>
      <c r="BG138" s="56">
        <v>5</v>
      </c>
      <c r="BH138" s="56">
        <v>4</v>
      </c>
      <c r="BI138" s="56">
        <v>3</v>
      </c>
      <c r="BJ138" s="56">
        <v>1</v>
      </c>
      <c r="BK138" s="56">
        <v>0</v>
      </c>
      <c r="BL138" s="56">
        <v>0</v>
      </c>
      <c r="BM138" s="56">
        <v>0</v>
      </c>
      <c r="BN138" s="56">
        <v>1</v>
      </c>
      <c r="BO138" s="56">
        <v>1</v>
      </c>
      <c r="BP138" s="56">
        <v>2</v>
      </c>
      <c r="BQ138" s="56">
        <v>5</v>
      </c>
      <c r="BR138" s="56">
        <v>2</v>
      </c>
      <c r="BS138" s="56">
        <v>2</v>
      </c>
      <c r="BT138" s="56">
        <v>3</v>
      </c>
      <c r="BU138" s="56">
        <v>2</v>
      </c>
      <c r="BV138" s="56">
        <v>52</v>
      </c>
      <c r="BW138" s="56">
        <v>43</v>
      </c>
      <c r="BX138" s="56">
        <v>0.54736842105263095</v>
      </c>
      <c r="BY138" s="56">
        <v>-202</v>
      </c>
    </row>
    <row r="139" spans="1:77" x14ac:dyDescent="0.25">
      <c r="A139" s="56">
        <v>3</v>
      </c>
      <c r="B139" s="56">
        <v>1</v>
      </c>
      <c r="C139" s="56">
        <v>3</v>
      </c>
      <c r="D139" s="56">
        <v>4</v>
      </c>
      <c r="E139" s="56">
        <v>3</v>
      </c>
      <c r="F139" s="56">
        <v>3</v>
      </c>
      <c r="G139" s="56">
        <v>5</v>
      </c>
      <c r="H139" s="56">
        <v>4</v>
      </c>
      <c r="I139" s="56">
        <v>4</v>
      </c>
      <c r="J139" s="56">
        <v>1</v>
      </c>
      <c r="K139" s="56">
        <v>0</v>
      </c>
      <c r="L139" s="56">
        <v>0</v>
      </c>
      <c r="M139" s="56">
        <v>0</v>
      </c>
      <c r="N139" s="56">
        <v>3</v>
      </c>
      <c r="O139" s="56">
        <v>4</v>
      </c>
      <c r="P139" s="56">
        <v>3</v>
      </c>
      <c r="Q139" s="56">
        <v>1</v>
      </c>
      <c r="R139" s="56">
        <v>3</v>
      </c>
      <c r="S139" s="56">
        <v>1</v>
      </c>
      <c r="T139" s="56">
        <v>4</v>
      </c>
      <c r="U139" s="56">
        <v>4</v>
      </c>
      <c r="V139" s="56">
        <v>4</v>
      </c>
      <c r="W139" s="56">
        <v>1</v>
      </c>
      <c r="X139" s="56">
        <v>0</v>
      </c>
      <c r="Y139" s="56">
        <v>1</v>
      </c>
      <c r="Z139" s="56">
        <v>0</v>
      </c>
      <c r="AA139" s="56">
        <v>5</v>
      </c>
      <c r="AB139" s="56">
        <v>1</v>
      </c>
      <c r="AC139" s="56">
        <v>5</v>
      </c>
      <c r="AD139" s="56">
        <v>1</v>
      </c>
      <c r="AE139" s="56">
        <v>3</v>
      </c>
      <c r="AF139" s="56">
        <v>1</v>
      </c>
      <c r="AG139" s="56">
        <v>5</v>
      </c>
      <c r="AH139" s="56">
        <v>4</v>
      </c>
      <c r="AI139" s="56">
        <v>4</v>
      </c>
      <c r="AJ139" s="56">
        <v>5</v>
      </c>
      <c r="AK139" s="56">
        <v>0</v>
      </c>
      <c r="AL139" s="56">
        <v>0</v>
      </c>
      <c r="AM139" s="56">
        <v>1</v>
      </c>
      <c r="AN139" s="56">
        <v>3</v>
      </c>
      <c r="AO139" s="56">
        <v>1</v>
      </c>
      <c r="AP139" s="56">
        <v>3</v>
      </c>
      <c r="AQ139" s="56">
        <v>1</v>
      </c>
      <c r="AR139" s="56">
        <v>3</v>
      </c>
      <c r="AS139" s="56">
        <v>1</v>
      </c>
      <c r="AT139" s="56">
        <v>5</v>
      </c>
      <c r="AU139" s="56">
        <v>4</v>
      </c>
      <c r="AV139" s="56">
        <v>4</v>
      </c>
      <c r="AW139" s="56">
        <v>1</v>
      </c>
      <c r="AX139" s="56">
        <v>0</v>
      </c>
      <c r="AY139" s="56">
        <v>0</v>
      </c>
      <c r="AZ139" s="56">
        <v>0</v>
      </c>
      <c r="BA139" s="56">
        <v>5</v>
      </c>
      <c r="BB139" s="56">
        <v>1</v>
      </c>
      <c r="BC139" s="56">
        <v>5</v>
      </c>
      <c r="BD139" s="56">
        <v>1</v>
      </c>
      <c r="BE139" s="56">
        <v>3</v>
      </c>
      <c r="BF139" s="56">
        <v>1</v>
      </c>
      <c r="BG139" s="56">
        <v>4</v>
      </c>
      <c r="BH139" s="56">
        <v>4</v>
      </c>
      <c r="BI139" s="56">
        <v>4</v>
      </c>
      <c r="BJ139" s="56">
        <v>1</v>
      </c>
      <c r="BK139" s="56">
        <v>0</v>
      </c>
      <c r="BL139" s="56">
        <v>0</v>
      </c>
      <c r="BM139" s="56">
        <v>0</v>
      </c>
      <c r="BN139" s="56">
        <v>1</v>
      </c>
      <c r="BO139" s="56">
        <v>1</v>
      </c>
      <c r="BP139" s="56">
        <v>2</v>
      </c>
      <c r="BQ139" s="56">
        <v>4</v>
      </c>
      <c r="BR139" s="56">
        <v>2</v>
      </c>
      <c r="BS139" s="56">
        <v>2</v>
      </c>
      <c r="BT139" s="56">
        <v>2</v>
      </c>
      <c r="BU139" s="56">
        <v>1</v>
      </c>
      <c r="BV139" s="56">
        <v>58</v>
      </c>
      <c r="BW139" s="56">
        <v>48</v>
      </c>
      <c r="BX139" s="56">
        <v>0.54716981099999995</v>
      </c>
      <c r="BY139" s="56">
        <v>-202</v>
      </c>
    </row>
    <row r="140" spans="1:77" x14ac:dyDescent="0.25">
      <c r="A140" s="56">
        <v>3</v>
      </c>
      <c r="B140" s="56">
        <v>1</v>
      </c>
      <c r="C140" s="56">
        <v>3</v>
      </c>
      <c r="D140" s="56">
        <v>1</v>
      </c>
      <c r="E140" s="56">
        <v>1</v>
      </c>
      <c r="F140" s="56">
        <v>1</v>
      </c>
      <c r="G140" s="56">
        <v>4</v>
      </c>
      <c r="H140" s="56">
        <v>4</v>
      </c>
      <c r="I140" s="56">
        <v>1</v>
      </c>
      <c r="J140" s="56">
        <v>1</v>
      </c>
      <c r="K140" s="56">
        <v>0</v>
      </c>
      <c r="L140" s="56">
        <v>0</v>
      </c>
      <c r="M140" s="56">
        <v>0</v>
      </c>
      <c r="N140" s="56">
        <v>1</v>
      </c>
      <c r="O140" s="56">
        <v>1</v>
      </c>
      <c r="P140" s="56">
        <v>5</v>
      </c>
      <c r="Q140" s="56">
        <v>1</v>
      </c>
      <c r="R140" s="56">
        <v>3</v>
      </c>
      <c r="S140" s="56">
        <v>1</v>
      </c>
      <c r="T140" s="56">
        <v>5</v>
      </c>
      <c r="U140" s="56">
        <v>4</v>
      </c>
      <c r="V140" s="56">
        <v>3</v>
      </c>
      <c r="W140" s="56">
        <v>1</v>
      </c>
      <c r="X140" s="56">
        <v>0</v>
      </c>
      <c r="Y140" s="56">
        <v>0</v>
      </c>
      <c r="Z140" s="56">
        <v>0</v>
      </c>
      <c r="AA140" s="56">
        <v>3</v>
      </c>
      <c r="AB140" s="56">
        <v>1</v>
      </c>
      <c r="AC140" s="56">
        <v>3</v>
      </c>
      <c r="AD140" s="56">
        <v>1</v>
      </c>
      <c r="AE140" s="56">
        <v>2</v>
      </c>
      <c r="AF140" s="56">
        <v>1</v>
      </c>
      <c r="AG140" s="56">
        <v>5</v>
      </c>
      <c r="AH140" s="56">
        <v>4</v>
      </c>
      <c r="AI140" s="56">
        <v>1</v>
      </c>
      <c r="AJ140" s="56">
        <v>1</v>
      </c>
      <c r="AK140" s="56">
        <v>0</v>
      </c>
      <c r="AL140" s="56">
        <v>0</v>
      </c>
      <c r="AM140" s="56">
        <v>0</v>
      </c>
      <c r="AN140" s="56">
        <v>5</v>
      </c>
      <c r="AO140" s="56">
        <v>1</v>
      </c>
      <c r="AP140" s="56">
        <v>5</v>
      </c>
      <c r="AQ140" s="56">
        <v>1</v>
      </c>
      <c r="AR140" s="56">
        <v>3</v>
      </c>
      <c r="AS140" s="56">
        <v>3</v>
      </c>
      <c r="AT140" s="56">
        <v>5</v>
      </c>
      <c r="AU140" s="56">
        <v>4</v>
      </c>
      <c r="AV140" s="56">
        <v>4</v>
      </c>
      <c r="AW140" s="56">
        <v>1</v>
      </c>
      <c r="AX140" s="56">
        <v>0</v>
      </c>
      <c r="AY140" s="56">
        <v>0</v>
      </c>
      <c r="AZ140" s="56">
        <v>0</v>
      </c>
      <c r="BA140" s="56">
        <v>5</v>
      </c>
      <c r="BB140" s="56">
        <v>1</v>
      </c>
      <c r="BC140" s="56">
        <v>5</v>
      </c>
      <c r="BD140" s="56">
        <v>5</v>
      </c>
      <c r="BE140" s="56">
        <v>3</v>
      </c>
      <c r="BF140" s="56">
        <v>2</v>
      </c>
      <c r="BG140" s="56">
        <v>4</v>
      </c>
      <c r="BH140" s="56">
        <v>4</v>
      </c>
      <c r="BI140" s="56">
        <v>3</v>
      </c>
      <c r="BJ140" s="56">
        <v>1</v>
      </c>
      <c r="BK140" s="56">
        <v>0</v>
      </c>
      <c r="BL140" s="56">
        <v>0</v>
      </c>
      <c r="BM140" s="56">
        <v>0</v>
      </c>
      <c r="BN140" s="56">
        <v>1</v>
      </c>
      <c r="BO140" s="56">
        <v>1</v>
      </c>
      <c r="BP140" s="56">
        <v>2</v>
      </c>
      <c r="BQ140" s="56">
        <v>5</v>
      </c>
      <c r="BR140" s="56">
        <v>3</v>
      </c>
      <c r="BS140" s="56">
        <v>2</v>
      </c>
      <c r="BT140" s="56">
        <v>2</v>
      </c>
      <c r="BU140" s="56">
        <v>2</v>
      </c>
      <c r="BV140" s="56">
        <v>60</v>
      </c>
      <c r="BW140" s="56">
        <v>50</v>
      </c>
      <c r="BX140" s="56">
        <v>0.54545454500000001</v>
      </c>
      <c r="BY140" s="56">
        <v>-202</v>
      </c>
    </row>
    <row r="141" spans="1:77" x14ac:dyDescent="0.25">
      <c r="A141" s="56">
        <v>3</v>
      </c>
      <c r="B141" s="56">
        <v>1</v>
      </c>
      <c r="C141" s="56">
        <v>3</v>
      </c>
      <c r="D141" s="56">
        <v>4</v>
      </c>
      <c r="E141" s="56">
        <v>3</v>
      </c>
      <c r="F141" s="56">
        <v>1</v>
      </c>
      <c r="G141" s="56">
        <v>5</v>
      </c>
      <c r="H141" s="56">
        <v>4</v>
      </c>
      <c r="I141" s="56">
        <v>4</v>
      </c>
      <c r="J141" s="56">
        <v>1</v>
      </c>
      <c r="K141" s="56">
        <v>0</v>
      </c>
      <c r="L141" s="56">
        <v>0</v>
      </c>
      <c r="M141" s="56">
        <v>0</v>
      </c>
      <c r="N141" s="56">
        <v>3</v>
      </c>
      <c r="O141" s="56">
        <v>1</v>
      </c>
      <c r="P141" s="56">
        <v>3</v>
      </c>
      <c r="Q141" s="56">
        <v>5</v>
      </c>
      <c r="R141" s="56">
        <v>3</v>
      </c>
      <c r="S141" s="56">
        <v>1</v>
      </c>
      <c r="T141" s="56">
        <v>5</v>
      </c>
      <c r="U141" s="56">
        <v>4</v>
      </c>
      <c r="V141" s="56">
        <v>3</v>
      </c>
      <c r="W141" s="56">
        <v>1</v>
      </c>
      <c r="X141" s="56">
        <v>0</v>
      </c>
      <c r="Y141" s="56">
        <v>1</v>
      </c>
      <c r="Z141" s="56">
        <v>0</v>
      </c>
      <c r="AA141" s="56">
        <v>5</v>
      </c>
      <c r="AB141" s="56">
        <v>1</v>
      </c>
      <c r="AC141" s="56">
        <v>5</v>
      </c>
      <c r="AD141" s="56">
        <v>1</v>
      </c>
      <c r="AE141" s="56">
        <v>3</v>
      </c>
      <c r="AF141" s="56">
        <v>1</v>
      </c>
      <c r="AG141" s="56">
        <v>4</v>
      </c>
      <c r="AH141" s="56">
        <v>4</v>
      </c>
      <c r="AI141" s="56">
        <v>4</v>
      </c>
      <c r="AJ141" s="56">
        <v>1</v>
      </c>
      <c r="AK141" s="56">
        <v>0</v>
      </c>
      <c r="AL141" s="56">
        <v>0</v>
      </c>
      <c r="AM141" s="56">
        <v>1</v>
      </c>
      <c r="AN141" s="56">
        <v>5</v>
      </c>
      <c r="AO141" s="56">
        <v>1</v>
      </c>
      <c r="AP141" s="56">
        <v>3</v>
      </c>
      <c r="AQ141" s="56">
        <v>1</v>
      </c>
      <c r="AR141" s="56">
        <v>3</v>
      </c>
      <c r="AS141" s="56">
        <v>1</v>
      </c>
      <c r="AT141" s="56">
        <v>5</v>
      </c>
      <c r="AU141" s="56">
        <v>1</v>
      </c>
      <c r="AV141" s="56">
        <v>4</v>
      </c>
      <c r="AW141" s="56">
        <v>1</v>
      </c>
      <c r="AX141" s="56">
        <v>0</v>
      </c>
      <c r="AY141" s="56">
        <v>0</v>
      </c>
      <c r="AZ141" s="56">
        <v>0</v>
      </c>
      <c r="BA141" s="56">
        <v>3</v>
      </c>
      <c r="BB141" s="56">
        <v>5</v>
      </c>
      <c r="BC141" s="56">
        <v>5</v>
      </c>
      <c r="BD141" s="56">
        <v>1</v>
      </c>
      <c r="BE141" s="56">
        <v>3</v>
      </c>
      <c r="BF141" s="56">
        <v>1</v>
      </c>
      <c r="BG141" s="56">
        <v>5</v>
      </c>
      <c r="BH141" s="56">
        <v>4</v>
      </c>
      <c r="BI141" s="56">
        <v>4</v>
      </c>
      <c r="BJ141" s="56">
        <v>1</v>
      </c>
      <c r="BK141" s="56">
        <v>0</v>
      </c>
      <c r="BL141" s="56">
        <v>0</v>
      </c>
      <c r="BM141" s="56">
        <v>0</v>
      </c>
      <c r="BN141" s="56">
        <v>1</v>
      </c>
      <c r="BO141" s="56">
        <v>3</v>
      </c>
      <c r="BP141" s="56">
        <v>2</v>
      </c>
      <c r="BQ141" s="56">
        <v>4</v>
      </c>
      <c r="BR141" s="56">
        <v>2</v>
      </c>
      <c r="BS141" s="56">
        <v>2</v>
      </c>
      <c r="BT141" s="56">
        <v>3</v>
      </c>
      <c r="BU141" s="56">
        <v>1</v>
      </c>
      <c r="BV141" s="56">
        <v>54</v>
      </c>
      <c r="BW141" s="56">
        <v>45</v>
      </c>
      <c r="BX141" s="56">
        <v>0.54545454500000001</v>
      </c>
      <c r="BY141" s="56">
        <v>-202</v>
      </c>
    </row>
    <row r="142" spans="1:77" x14ac:dyDescent="0.25">
      <c r="A142" s="56">
        <v>5</v>
      </c>
      <c r="B142" s="56">
        <v>1</v>
      </c>
      <c r="C142" s="56">
        <v>3</v>
      </c>
      <c r="D142" s="56">
        <v>1</v>
      </c>
      <c r="E142" s="56">
        <v>3</v>
      </c>
      <c r="F142" s="56">
        <v>1</v>
      </c>
      <c r="G142" s="56">
        <v>4</v>
      </c>
      <c r="H142" s="56">
        <v>4</v>
      </c>
      <c r="I142" s="56">
        <v>3</v>
      </c>
      <c r="J142" s="56">
        <v>4</v>
      </c>
      <c r="K142" s="56">
        <v>0</v>
      </c>
      <c r="L142" s="56">
        <v>1</v>
      </c>
      <c r="M142" s="56">
        <v>0</v>
      </c>
      <c r="N142" s="56">
        <v>5</v>
      </c>
      <c r="O142" s="56">
        <v>1</v>
      </c>
      <c r="P142" s="56">
        <v>3</v>
      </c>
      <c r="Q142" s="56">
        <v>1</v>
      </c>
      <c r="R142" s="56">
        <v>3</v>
      </c>
      <c r="S142" s="56">
        <v>1</v>
      </c>
      <c r="T142" s="56">
        <v>5</v>
      </c>
      <c r="U142" s="56">
        <v>4</v>
      </c>
      <c r="V142" s="56">
        <v>3</v>
      </c>
      <c r="W142" s="56">
        <v>1</v>
      </c>
      <c r="X142" s="56">
        <v>0</v>
      </c>
      <c r="Y142" s="56">
        <v>0</v>
      </c>
      <c r="Z142" s="56">
        <v>0</v>
      </c>
      <c r="AA142" s="56">
        <v>3</v>
      </c>
      <c r="AB142" s="56">
        <v>1</v>
      </c>
      <c r="AC142" s="56">
        <v>3</v>
      </c>
      <c r="AD142" s="56">
        <v>1</v>
      </c>
      <c r="AE142" s="56">
        <v>3</v>
      </c>
      <c r="AF142" s="56">
        <v>1</v>
      </c>
      <c r="AG142" s="56">
        <v>4</v>
      </c>
      <c r="AH142" s="56">
        <v>4</v>
      </c>
      <c r="AI142" s="56">
        <v>3</v>
      </c>
      <c r="AJ142" s="56">
        <v>1</v>
      </c>
      <c r="AK142" s="56">
        <v>0</v>
      </c>
      <c r="AL142" s="56">
        <v>0</v>
      </c>
      <c r="AM142" s="56">
        <v>0</v>
      </c>
      <c r="AN142" s="56">
        <v>3</v>
      </c>
      <c r="AO142" s="56">
        <v>1</v>
      </c>
      <c r="AP142" s="56">
        <v>3</v>
      </c>
      <c r="AQ142" s="56">
        <v>5</v>
      </c>
      <c r="AR142" s="56">
        <v>3</v>
      </c>
      <c r="AS142" s="56">
        <v>1</v>
      </c>
      <c r="AT142" s="56">
        <v>5</v>
      </c>
      <c r="AU142" s="56">
        <v>4</v>
      </c>
      <c r="AV142" s="56">
        <v>3</v>
      </c>
      <c r="AW142" s="56">
        <v>1</v>
      </c>
      <c r="AX142" s="56">
        <v>0</v>
      </c>
      <c r="AY142" s="56">
        <v>0</v>
      </c>
      <c r="AZ142" s="56">
        <v>0</v>
      </c>
      <c r="BA142" s="56">
        <v>3</v>
      </c>
      <c r="BB142" s="56">
        <v>1</v>
      </c>
      <c r="BC142" s="56">
        <v>5</v>
      </c>
      <c r="BD142" s="56">
        <v>1</v>
      </c>
      <c r="BE142" s="56">
        <v>3</v>
      </c>
      <c r="BF142" s="56">
        <v>1</v>
      </c>
      <c r="BG142" s="56">
        <v>5</v>
      </c>
      <c r="BH142" s="56">
        <v>4</v>
      </c>
      <c r="BI142" s="56">
        <v>3</v>
      </c>
      <c r="BJ142" s="56">
        <v>1</v>
      </c>
      <c r="BK142" s="56">
        <v>0</v>
      </c>
      <c r="BL142" s="56">
        <v>0</v>
      </c>
      <c r="BM142" s="56">
        <v>0</v>
      </c>
      <c r="BN142" s="56">
        <v>1</v>
      </c>
      <c r="BO142" s="56">
        <v>1</v>
      </c>
      <c r="BP142" s="56">
        <v>2</v>
      </c>
      <c r="BQ142" s="56">
        <v>2</v>
      </c>
      <c r="BR142" s="56">
        <v>2</v>
      </c>
      <c r="BS142" s="56">
        <v>2</v>
      </c>
      <c r="BT142" s="56">
        <v>3</v>
      </c>
      <c r="BU142" s="56">
        <v>2</v>
      </c>
      <c r="BV142" s="56">
        <v>61</v>
      </c>
      <c r="BW142" s="56">
        <v>51</v>
      </c>
      <c r="BX142" s="56">
        <v>0.54464285714285698</v>
      </c>
      <c r="BY142" s="56">
        <v>-202</v>
      </c>
    </row>
    <row r="143" spans="1:77" x14ac:dyDescent="0.25">
      <c r="A143" s="56">
        <v>3</v>
      </c>
      <c r="B143" s="56">
        <v>1</v>
      </c>
      <c r="C143" s="56">
        <v>3</v>
      </c>
      <c r="D143" s="56">
        <v>1</v>
      </c>
      <c r="E143" s="56">
        <v>3</v>
      </c>
      <c r="F143" s="56">
        <v>1</v>
      </c>
      <c r="G143" s="56">
        <v>4</v>
      </c>
      <c r="H143" s="56">
        <v>4</v>
      </c>
      <c r="I143" s="56">
        <v>3</v>
      </c>
      <c r="J143" s="56">
        <v>1</v>
      </c>
      <c r="K143" s="56">
        <v>0</v>
      </c>
      <c r="L143" s="56">
        <v>0</v>
      </c>
      <c r="M143" s="56">
        <v>0</v>
      </c>
      <c r="N143" s="56">
        <v>3</v>
      </c>
      <c r="O143" s="56">
        <v>1</v>
      </c>
      <c r="P143" s="56">
        <v>3</v>
      </c>
      <c r="Q143" s="56">
        <v>1</v>
      </c>
      <c r="R143" s="56">
        <v>3</v>
      </c>
      <c r="S143" s="56">
        <v>1</v>
      </c>
      <c r="T143" s="56">
        <v>4</v>
      </c>
      <c r="U143" s="56">
        <v>4</v>
      </c>
      <c r="V143" s="56">
        <v>2</v>
      </c>
      <c r="W143" s="56">
        <v>1</v>
      </c>
      <c r="X143" s="56">
        <v>0</v>
      </c>
      <c r="Y143" s="56">
        <v>0</v>
      </c>
      <c r="Z143" s="56">
        <v>0</v>
      </c>
      <c r="AA143" s="56">
        <v>3</v>
      </c>
      <c r="AB143" s="56">
        <v>1</v>
      </c>
      <c r="AC143" s="56">
        <v>2</v>
      </c>
      <c r="AD143" s="56">
        <v>1</v>
      </c>
      <c r="AE143" s="56">
        <v>3</v>
      </c>
      <c r="AF143" s="56">
        <v>1</v>
      </c>
      <c r="AG143" s="56">
        <v>5</v>
      </c>
      <c r="AH143" s="56">
        <v>4</v>
      </c>
      <c r="AI143" s="56">
        <v>4</v>
      </c>
      <c r="AJ143" s="56">
        <v>1</v>
      </c>
      <c r="AK143" s="56">
        <v>0</v>
      </c>
      <c r="AL143" s="56">
        <v>0</v>
      </c>
      <c r="AM143" s="56">
        <v>0</v>
      </c>
      <c r="AN143" s="56">
        <v>3</v>
      </c>
      <c r="AO143" s="56">
        <v>1</v>
      </c>
      <c r="AP143" s="56">
        <v>3</v>
      </c>
      <c r="AQ143" s="56">
        <v>1</v>
      </c>
      <c r="AR143" s="56">
        <v>3</v>
      </c>
      <c r="AS143" s="56">
        <v>1</v>
      </c>
      <c r="AT143" s="56">
        <v>4</v>
      </c>
      <c r="AU143" s="56">
        <v>4</v>
      </c>
      <c r="AV143" s="56">
        <v>3</v>
      </c>
      <c r="AW143" s="56">
        <v>1</v>
      </c>
      <c r="AX143" s="56">
        <v>0</v>
      </c>
      <c r="AY143" s="56">
        <v>0</v>
      </c>
      <c r="AZ143" s="56">
        <v>0</v>
      </c>
      <c r="BA143" s="56">
        <v>3</v>
      </c>
      <c r="BB143" s="56">
        <v>1</v>
      </c>
      <c r="BC143" s="56">
        <v>3</v>
      </c>
      <c r="BD143" s="56">
        <v>1</v>
      </c>
      <c r="BE143" s="56">
        <v>3</v>
      </c>
      <c r="BF143" s="56">
        <v>1</v>
      </c>
      <c r="BG143" s="56">
        <v>5</v>
      </c>
      <c r="BH143" s="56">
        <v>4</v>
      </c>
      <c r="BI143" s="56">
        <v>3</v>
      </c>
      <c r="BJ143" s="56">
        <v>1</v>
      </c>
      <c r="BK143" s="56">
        <v>0</v>
      </c>
      <c r="BL143" s="56">
        <v>0</v>
      </c>
      <c r="BM143" s="56">
        <v>0</v>
      </c>
      <c r="BN143" s="56">
        <v>1</v>
      </c>
      <c r="BO143" s="56">
        <v>1</v>
      </c>
      <c r="BP143" s="56">
        <v>2</v>
      </c>
      <c r="BQ143" s="56">
        <v>2</v>
      </c>
      <c r="BR143" s="56">
        <v>2</v>
      </c>
      <c r="BS143" s="56">
        <v>2</v>
      </c>
      <c r="BT143" s="56">
        <v>3</v>
      </c>
      <c r="BU143" s="56">
        <v>1</v>
      </c>
      <c r="BV143" s="56">
        <v>60</v>
      </c>
      <c r="BW143" s="56">
        <v>51</v>
      </c>
      <c r="BX143" s="56">
        <v>0.54054054054054002</v>
      </c>
      <c r="BY143" s="56">
        <v>-202</v>
      </c>
    </row>
    <row r="144" spans="1:77" x14ac:dyDescent="0.25">
      <c r="A144" s="56">
        <v>3</v>
      </c>
      <c r="B144" s="56">
        <v>1</v>
      </c>
      <c r="C144" s="56">
        <v>3</v>
      </c>
      <c r="D144" s="56">
        <v>1</v>
      </c>
      <c r="E144" s="56">
        <v>2</v>
      </c>
      <c r="F144" s="56">
        <v>1</v>
      </c>
      <c r="G144" s="56">
        <v>5</v>
      </c>
      <c r="H144" s="56">
        <v>4</v>
      </c>
      <c r="I144" s="56">
        <v>3</v>
      </c>
      <c r="J144" s="56">
        <v>1</v>
      </c>
      <c r="K144" s="56">
        <v>0</v>
      </c>
      <c r="L144" s="56">
        <v>0</v>
      </c>
      <c r="M144" s="56">
        <v>0</v>
      </c>
      <c r="N144" s="56">
        <v>3</v>
      </c>
      <c r="O144" s="56">
        <v>1</v>
      </c>
      <c r="P144" s="56">
        <v>3</v>
      </c>
      <c r="Q144" s="56">
        <v>1</v>
      </c>
      <c r="R144" s="56">
        <v>3</v>
      </c>
      <c r="S144" s="56">
        <v>1</v>
      </c>
      <c r="T144" s="56">
        <v>5</v>
      </c>
      <c r="U144" s="56">
        <v>4</v>
      </c>
      <c r="V144" s="56">
        <v>2</v>
      </c>
      <c r="W144" s="56">
        <v>1</v>
      </c>
      <c r="X144" s="56">
        <v>0</v>
      </c>
      <c r="Y144" s="56">
        <v>0</v>
      </c>
      <c r="Z144" s="56">
        <v>0</v>
      </c>
      <c r="AA144" s="56">
        <v>3</v>
      </c>
      <c r="AB144" s="56">
        <v>1</v>
      </c>
      <c r="AC144" s="56">
        <v>5</v>
      </c>
      <c r="AD144" s="56">
        <v>1</v>
      </c>
      <c r="AE144" s="56">
        <v>3</v>
      </c>
      <c r="AF144" s="56">
        <v>1</v>
      </c>
      <c r="AG144" s="56">
        <v>5</v>
      </c>
      <c r="AH144" s="56">
        <v>4</v>
      </c>
      <c r="AI144" s="56">
        <v>4</v>
      </c>
      <c r="AJ144" s="56">
        <v>1</v>
      </c>
      <c r="AK144" s="56">
        <v>0</v>
      </c>
      <c r="AL144" s="56">
        <v>0</v>
      </c>
      <c r="AM144" s="56">
        <v>1</v>
      </c>
      <c r="AN144" s="56">
        <v>3</v>
      </c>
      <c r="AO144" s="56">
        <v>1</v>
      </c>
      <c r="AP144" s="56">
        <v>3</v>
      </c>
      <c r="AQ144" s="56">
        <v>1</v>
      </c>
      <c r="AR144" s="56">
        <v>3</v>
      </c>
      <c r="AS144" s="56">
        <v>4</v>
      </c>
      <c r="AT144" s="56">
        <v>5</v>
      </c>
      <c r="AU144" s="56">
        <v>4</v>
      </c>
      <c r="AV144" s="56">
        <v>4</v>
      </c>
      <c r="AW144" s="56">
        <v>1</v>
      </c>
      <c r="AX144" s="56">
        <v>0</v>
      </c>
      <c r="AY144" s="56">
        <v>0</v>
      </c>
      <c r="AZ144" s="56">
        <v>0</v>
      </c>
      <c r="BA144" s="56">
        <v>5</v>
      </c>
      <c r="BB144" s="56">
        <v>1</v>
      </c>
      <c r="BC144" s="56">
        <v>5</v>
      </c>
      <c r="BD144" s="56">
        <v>1</v>
      </c>
      <c r="BE144" s="56">
        <v>3</v>
      </c>
      <c r="BF144" s="56">
        <v>1</v>
      </c>
      <c r="BG144" s="56">
        <v>4</v>
      </c>
      <c r="BH144" s="56">
        <v>4</v>
      </c>
      <c r="BI144" s="56">
        <v>1</v>
      </c>
      <c r="BJ144" s="56">
        <v>1</v>
      </c>
      <c r="BK144" s="56">
        <v>0</v>
      </c>
      <c r="BL144" s="56">
        <v>0</v>
      </c>
      <c r="BM144" s="56">
        <v>0</v>
      </c>
      <c r="BN144" s="56">
        <v>1</v>
      </c>
      <c r="BO144" s="56">
        <v>1</v>
      </c>
      <c r="BP144" s="56">
        <v>2</v>
      </c>
      <c r="BQ144" s="56">
        <v>5</v>
      </c>
      <c r="BR144" s="56">
        <v>2</v>
      </c>
      <c r="BS144" s="56">
        <v>2</v>
      </c>
      <c r="BT144" s="56">
        <v>3</v>
      </c>
      <c r="BU144" s="56">
        <v>1</v>
      </c>
      <c r="BV144" s="56">
        <v>64</v>
      </c>
      <c r="BW144" s="56">
        <v>55</v>
      </c>
      <c r="BX144" s="56">
        <v>0.53781512605042003</v>
      </c>
      <c r="BY144" s="56">
        <v>-202</v>
      </c>
    </row>
    <row r="145" spans="1:77" x14ac:dyDescent="0.25">
      <c r="A145" s="56">
        <v>3</v>
      </c>
      <c r="B145" s="56">
        <v>1</v>
      </c>
      <c r="C145" s="56">
        <v>3</v>
      </c>
      <c r="D145" s="56">
        <v>4</v>
      </c>
      <c r="E145" s="56">
        <v>3</v>
      </c>
      <c r="F145" s="56">
        <v>1</v>
      </c>
      <c r="G145" s="56">
        <v>5</v>
      </c>
      <c r="H145" s="56">
        <v>4</v>
      </c>
      <c r="I145" s="56">
        <v>3</v>
      </c>
      <c r="J145" s="56">
        <v>4</v>
      </c>
      <c r="K145" s="56">
        <v>0</v>
      </c>
      <c r="L145" s="56">
        <v>0</v>
      </c>
      <c r="M145" s="56">
        <v>0</v>
      </c>
      <c r="N145" s="56">
        <v>1</v>
      </c>
      <c r="O145" s="56">
        <v>1</v>
      </c>
      <c r="P145" s="56">
        <v>3</v>
      </c>
      <c r="Q145" s="56">
        <v>1</v>
      </c>
      <c r="R145" s="56">
        <v>3</v>
      </c>
      <c r="S145" s="56">
        <v>1</v>
      </c>
      <c r="T145" s="56">
        <v>5</v>
      </c>
      <c r="U145" s="56">
        <v>4</v>
      </c>
      <c r="V145" s="56">
        <v>3</v>
      </c>
      <c r="W145" s="56">
        <v>1</v>
      </c>
      <c r="X145" s="56">
        <v>0</v>
      </c>
      <c r="Y145" s="56">
        <v>1</v>
      </c>
      <c r="Z145" s="56">
        <v>0</v>
      </c>
      <c r="AA145" s="56">
        <v>5</v>
      </c>
      <c r="AB145" s="56">
        <v>1</v>
      </c>
      <c r="AC145" s="56">
        <v>5</v>
      </c>
      <c r="AD145" s="56">
        <v>1</v>
      </c>
      <c r="AE145" s="56">
        <v>3</v>
      </c>
      <c r="AF145" s="56">
        <v>1</v>
      </c>
      <c r="AG145" s="56">
        <v>4</v>
      </c>
      <c r="AH145" s="56">
        <v>4</v>
      </c>
      <c r="AI145" s="56">
        <v>4</v>
      </c>
      <c r="AJ145" s="56">
        <v>1</v>
      </c>
      <c r="AK145" s="56">
        <v>0</v>
      </c>
      <c r="AL145" s="56">
        <v>0</v>
      </c>
      <c r="AM145" s="56">
        <v>0</v>
      </c>
      <c r="AN145" s="56">
        <v>5</v>
      </c>
      <c r="AO145" s="56">
        <v>1</v>
      </c>
      <c r="AP145" s="56">
        <v>3</v>
      </c>
      <c r="AQ145" s="56">
        <v>1</v>
      </c>
      <c r="AR145" s="56">
        <v>3</v>
      </c>
      <c r="AS145" s="56">
        <v>1</v>
      </c>
      <c r="AT145" s="56">
        <v>5</v>
      </c>
      <c r="AU145" s="56">
        <v>5</v>
      </c>
      <c r="AV145" s="56">
        <v>4</v>
      </c>
      <c r="AW145" s="56">
        <v>1</v>
      </c>
      <c r="AX145" s="56">
        <v>0</v>
      </c>
      <c r="AY145" s="56">
        <v>0</v>
      </c>
      <c r="AZ145" s="56">
        <v>0</v>
      </c>
      <c r="BA145" s="56">
        <v>5</v>
      </c>
      <c r="BB145" s="56">
        <v>1</v>
      </c>
      <c r="BC145" s="56">
        <v>5</v>
      </c>
      <c r="BD145" s="56">
        <v>1</v>
      </c>
      <c r="BE145" s="56">
        <v>3</v>
      </c>
      <c r="BF145" s="56">
        <v>1</v>
      </c>
      <c r="BG145" s="56">
        <v>5</v>
      </c>
      <c r="BH145" s="56">
        <v>4</v>
      </c>
      <c r="BI145" s="56">
        <v>4</v>
      </c>
      <c r="BJ145" s="56">
        <v>1</v>
      </c>
      <c r="BK145" s="56">
        <v>0</v>
      </c>
      <c r="BL145" s="56">
        <v>0</v>
      </c>
      <c r="BM145" s="56">
        <v>0</v>
      </c>
      <c r="BN145" s="56">
        <v>1</v>
      </c>
      <c r="BO145" s="56">
        <v>1</v>
      </c>
      <c r="BP145" s="56">
        <v>2</v>
      </c>
      <c r="BQ145" s="56">
        <v>5</v>
      </c>
      <c r="BR145" s="56">
        <v>2</v>
      </c>
      <c r="BS145" s="56">
        <v>2</v>
      </c>
      <c r="BT145" s="56">
        <v>2</v>
      </c>
      <c r="BU145" s="56">
        <v>1</v>
      </c>
      <c r="BV145" s="56">
        <v>55</v>
      </c>
      <c r="BW145" s="56">
        <v>48</v>
      </c>
      <c r="BX145" s="56">
        <v>0.53398058252427105</v>
      </c>
      <c r="BY145" s="56">
        <v>-202</v>
      </c>
    </row>
    <row r="146" spans="1:77" x14ac:dyDescent="0.25">
      <c r="A146" s="56">
        <v>5</v>
      </c>
      <c r="B146" s="56">
        <v>1</v>
      </c>
      <c r="C146" s="56">
        <v>3</v>
      </c>
      <c r="D146" s="56">
        <v>1</v>
      </c>
      <c r="E146" s="56">
        <v>3</v>
      </c>
      <c r="F146" s="56">
        <v>1</v>
      </c>
      <c r="G146" s="56">
        <v>4</v>
      </c>
      <c r="H146" s="56">
        <v>4</v>
      </c>
      <c r="I146" s="56">
        <v>3</v>
      </c>
      <c r="J146" s="56">
        <v>1</v>
      </c>
      <c r="K146" s="56">
        <v>0</v>
      </c>
      <c r="L146" s="56">
        <v>0</v>
      </c>
      <c r="M146" s="56">
        <v>0</v>
      </c>
      <c r="N146" s="56">
        <v>3</v>
      </c>
      <c r="O146" s="56">
        <v>1</v>
      </c>
      <c r="P146" s="56">
        <v>3</v>
      </c>
      <c r="Q146" s="56">
        <v>1</v>
      </c>
      <c r="R146" s="56">
        <v>3</v>
      </c>
      <c r="S146" s="56">
        <v>1</v>
      </c>
      <c r="T146" s="56">
        <v>4</v>
      </c>
      <c r="U146" s="56">
        <v>4</v>
      </c>
      <c r="V146" s="56">
        <v>3</v>
      </c>
      <c r="W146" s="56">
        <v>1</v>
      </c>
      <c r="X146" s="56">
        <v>0</v>
      </c>
      <c r="Y146" s="56">
        <v>1</v>
      </c>
      <c r="Z146" s="56">
        <v>0</v>
      </c>
      <c r="AA146" s="56">
        <v>5</v>
      </c>
      <c r="AB146" s="56">
        <v>4</v>
      </c>
      <c r="AC146" s="56">
        <v>5</v>
      </c>
      <c r="AD146" s="56">
        <v>1</v>
      </c>
      <c r="AE146" s="56">
        <v>5</v>
      </c>
      <c r="AF146" s="56">
        <v>5</v>
      </c>
      <c r="AG146" s="56">
        <v>4</v>
      </c>
      <c r="AH146" s="56">
        <v>4</v>
      </c>
      <c r="AI146" s="56">
        <v>4</v>
      </c>
      <c r="AJ146" s="56">
        <v>1</v>
      </c>
      <c r="AK146" s="56">
        <v>0</v>
      </c>
      <c r="AL146" s="56">
        <v>1</v>
      </c>
      <c r="AM146" s="56">
        <v>0</v>
      </c>
      <c r="AN146" s="56">
        <v>3</v>
      </c>
      <c r="AO146" s="56">
        <v>1</v>
      </c>
      <c r="AP146" s="56">
        <v>3</v>
      </c>
      <c r="AQ146" s="56">
        <v>1</v>
      </c>
      <c r="AR146" s="56">
        <v>3</v>
      </c>
      <c r="AS146" s="56">
        <v>1</v>
      </c>
      <c r="AT146" s="56">
        <v>5</v>
      </c>
      <c r="AU146" s="56">
        <v>4</v>
      </c>
      <c r="AV146" s="56">
        <v>4</v>
      </c>
      <c r="AW146" s="56">
        <v>1</v>
      </c>
      <c r="AX146" s="56">
        <v>0</v>
      </c>
      <c r="AY146" s="56">
        <v>0</v>
      </c>
      <c r="AZ146" s="56">
        <v>0</v>
      </c>
      <c r="BA146" s="56">
        <v>3</v>
      </c>
      <c r="BB146" s="56">
        <v>1</v>
      </c>
      <c r="BC146" s="56">
        <v>3</v>
      </c>
      <c r="BD146" s="56">
        <v>1</v>
      </c>
      <c r="BE146" s="56">
        <v>3</v>
      </c>
      <c r="BF146" s="56">
        <v>1</v>
      </c>
      <c r="BG146" s="56">
        <v>5</v>
      </c>
      <c r="BH146" s="56">
        <v>4</v>
      </c>
      <c r="BI146" s="56">
        <v>4</v>
      </c>
      <c r="BJ146" s="56">
        <v>1</v>
      </c>
      <c r="BK146" s="56">
        <v>0</v>
      </c>
      <c r="BL146" s="56">
        <v>0</v>
      </c>
      <c r="BM146" s="56">
        <v>0</v>
      </c>
      <c r="BN146" s="56">
        <v>1</v>
      </c>
      <c r="BO146" s="56">
        <v>1</v>
      </c>
      <c r="BP146" s="56">
        <v>2</v>
      </c>
      <c r="BQ146" s="56">
        <v>2</v>
      </c>
      <c r="BR146" s="56">
        <v>2</v>
      </c>
      <c r="BS146" s="56">
        <v>2</v>
      </c>
      <c r="BT146" s="56">
        <v>2</v>
      </c>
      <c r="BU146" s="56">
        <v>1</v>
      </c>
      <c r="BV146" s="56">
        <v>57</v>
      </c>
      <c r="BW146" s="56">
        <v>50</v>
      </c>
      <c r="BX146" s="56">
        <v>0.53271028037383095</v>
      </c>
      <c r="BY146" s="56">
        <v>-202</v>
      </c>
    </row>
    <row r="147" spans="1:77" x14ac:dyDescent="0.25">
      <c r="A147" s="56">
        <v>5</v>
      </c>
      <c r="B147" s="56">
        <v>1</v>
      </c>
      <c r="C147" s="56">
        <v>3</v>
      </c>
      <c r="D147" s="56">
        <v>1</v>
      </c>
      <c r="E147" s="56">
        <v>3</v>
      </c>
      <c r="F147" s="56">
        <v>1</v>
      </c>
      <c r="G147" s="56">
        <v>5</v>
      </c>
      <c r="H147" s="56">
        <v>4</v>
      </c>
      <c r="I147" s="56">
        <v>3</v>
      </c>
      <c r="J147" s="56">
        <v>1</v>
      </c>
      <c r="K147" s="56">
        <v>0</v>
      </c>
      <c r="L147" s="56">
        <v>0</v>
      </c>
      <c r="M147" s="56">
        <v>1</v>
      </c>
      <c r="N147" s="56">
        <v>5</v>
      </c>
      <c r="O147" s="56">
        <v>1</v>
      </c>
      <c r="P147" s="56">
        <v>3</v>
      </c>
      <c r="Q147" s="56">
        <v>1</v>
      </c>
      <c r="R147" s="56">
        <v>3</v>
      </c>
      <c r="S147" s="56">
        <v>1</v>
      </c>
      <c r="T147" s="56">
        <v>5</v>
      </c>
      <c r="U147" s="56">
        <v>4</v>
      </c>
      <c r="V147" s="56">
        <v>3</v>
      </c>
      <c r="W147" s="56">
        <v>1</v>
      </c>
      <c r="X147" s="56">
        <v>0</v>
      </c>
      <c r="Y147" s="56">
        <v>0</v>
      </c>
      <c r="Z147" s="56">
        <v>0</v>
      </c>
      <c r="AA147" s="56">
        <v>5</v>
      </c>
      <c r="AB147" s="56">
        <v>1</v>
      </c>
      <c r="AC147" s="56">
        <v>5</v>
      </c>
      <c r="AD147" s="56">
        <v>1</v>
      </c>
      <c r="AE147" s="56">
        <v>3</v>
      </c>
      <c r="AF147" s="56">
        <v>1</v>
      </c>
      <c r="AG147" s="56">
        <v>4</v>
      </c>
      <c r="AH147" s="56">
        <v>4</v>
      </c>
      <c r="AI147" s="56">
        <v>3</v>
      </c>
      <c r="AJ147" s="56">
        <v>1</v>
      </c>
      <c r="AK147" s="56">
        <v>0</v>
      </c>
      <c r="AL147" s="56">
        <v>0</v>
      </c>
      <c r="AM147" s="56">
        <v>0</v>
      </c>
      <c r="AN147" s="56">
        <v>5</v>
      </c>
      <c r="AO147" s="56">
        <v>1</v>
      </c>
      <c r="AP147" s="56">
        <v>5</v>
      </c>
      <c r="AQ147" s="56">
        <v>1</v>
      </c>
      <c r="AR147" s="56">
        <v>3</v>
      </c>
      <c r="AS147" s="56">
        <v>3</v>
      </c>
      <c r="AT147" s="56">
        <v>5</v>
      </c>
      <c r="AU147" s="56">
        <v>4</v>
      </c>
      <c r="AV147" s="56">
        <v>4</v>
      </c>
      <c r="AW147" s="56">
        <v>1</v>
      </c>
      <c r="AX147" s="56">
        <v>0</v>
      </c>
      <c r="AY147" s="56">
        <v>0</v>
      </c>
      <c r="AZ147" s="56">
        <v>0</v>
      </c>
      <c r="BA147" s="56">
        <v>5</v>
      </c>
      <c r="BB147" s="56">
        <v>1</v>
      </c>
      <c r="BC147" s="56">
        <v>5</v>
      </c>
      <c r="BD147" s="56">
        <v>1</v>
      </c>
      <c r="BE147" s="56">
        <v>2</v>
      </c>
      <c r="BF147" s="56">
        <v>1</v>
      </c>
      <c r="BG147" s="56">
        <v>5</v>
      </c>
      <c r="BH147" s="56">
        <v>4</v>
      </c>
      <c r="BI147" s="56">
        <v>3</v>
      </c>
      <c r="BJ147" s="56">
        <v>1</v>
      </c>
      <c r="BK147" s="56">
        <v>0</v>
      </c>
      <c r="BL147" s="56">
        <v>0</v>
      </c>
      <c r="BM147" s="56">
        <v>0</v>
      </c>
      <c r="BN147" s="56">
        <v>1</v>
      </c>
      <c r="BO147" s="56">
        <v>1</v>
      </c>
      <c r="BP147" s="56">
        <v>2</v>
      </c>
      <c r="BQ147" s="56">
        <v>5</v>
      </c>
      <c r="BR147" s="56">
        <v>2</v>
      </c>
      <c r="BS147" s="56">
        <v>2</v>
      </c>
      <c r="BT147" s="56">
        <v>3</v>
      </c>
      <c r="BU147" s="56">
        <v>2</v>
      </c>
      <c r="BV147" s="56">
        <v>49</v>
      </c>
      <c r="BW147" s="56">
        <v>43</v>
      </c>
      <c r="BX147" s="56">
        <v>0.53260869600000005</v>
      </c>
      <c r="BY147" s="56">
        <v>-202</v>
      </c>
    </row>
    <row r="148" spans="1:77" x14ac:dyDescent="0.25">
      <c r="A148" s="56">
        <v>5</v>
      </c>
      <c r="B148" s="56">
        <v>1</v>
      </c>
      <c r="C148" s="56">
        <v>3</v>
      </c>
      <c r="D148" s="56">
        <v>1</v>
      </c>
      <c r="E148" s="56">
        <v>5</v>
      </c>
      <c r="F148" s="56">
        <v>1</v>
      </c>
      <c r="G148" s="56">
        <v>5</v>
      </c>
      <c r="H148" s="56">
        <v>4</v>
      </c>
      <c r="I148" s="56">
        <v>4</v>
      </c>
      <c r="J148" s="56">
        <v>1</v>
      </c>
      <c r="K148" s="56">
        <v>1</v>
      </c>
      <c r="L148" s="56">
        <v>0</v>
      </c>
      <c r="M148" s="56">
        <v>0</v>
      </c>
      <c r="N148" s="56">
        <v>5</v>
      </c>
      <c r="O148" s="56">
        <v>5</v>
      </c>
      <c r="P148" s="56">
        <v>1</v>
      </c>
      <c r="Q148" s="56">
        <v>1</v>
      </c>
      <c r="R148" s="56">
        <v>3</v>
      </c>
      <c r="S148" s="56">
        <v>1</v>
      </c>
      <c r="T148" s="56">
        <v>5</v>
      </c>
      <c r="U148" s="56">
        <v>4</v>
      </c>
      <c r="V148" s="56">
        <v>3</v>
      </c>
      <c r="W148" s="56">
        <v>1</v>
      </c>
      <c r="X148" s="56">
        <v>0</v>
      </c>
      <c r="Y148" s="56">
        <v>0</v>
      </c>
      <c r="Z148" s="56">
        <v>1</v>
      </c>
      <c r="AA148" s="56">
        <v>3</v>
      </c>
      <c r="AB148" s="56">
        <v>1</v>
      </c>
      <c r="AC148" s="56">
        <v>5</v>
      </c>
      <c r="AD148" s="56">
        <v>1</v>
      </c>
      <c r="AE148" s="56">
        <v>3</v>
      </c>
      <c r="AF148" s="56">
        <v>4</v>
      </c>
      <c r="AG148" s="56">
        <v>4</v>
      </c>
      <c r="AH148" s="56">
        <v>4</v>
      </c>
      <c r="AI148" s="56">
        <v>3</v>
      </c>
      <c r="AJ148" s="56">
        <v>1</v>
      </c>
      <c r="AK148" s="56">
        <v>0</v>
      </c>
      <c r="AL148" s="56">
        <v>0</v>
      </c>
      <c r="AM148" s="56">
        <v>0</v>
      </c>
      <c r="AN148" s="56">
        <v>5</v>
      </c>
      <c r="AO148" s="56">
        <v>1</v>
      </c>
      <c r="AP148" s="56">
        <v>5</v>
      </c>
      <c r="AQ148" s="56">
        <v>1</v>
      </c>
      <c r="AR148" s="56">
        <v>3</v>
      </c>
      <c r="AS148" s="56">
        <v>1</v>
      </c>
      <c r="AT148" s="56">
        <v>5</v>
      </c>
      <c r="AU148" s="56">
        <v>2</v>
      </c>
      <c r="AV148" s="56">
        <v>3</v>
      </c>
      <c r="AW148" s="56">
        <v>1</v>
      </c>
      <c r="AX148" s="56">
        <v>0</v>
      </c>
      <c r="AY148" s="56">
        <v>0</v>
      </c>
      <c r="AZ148" s="56">
        <v>0</v>
      </c>
      <c r="BA148" s="56">
        <v>5</v>
      </c>
      <c r="BB148" s="56">
        <v>1</v>
      </c>
      <c r="BC148" s="56">
        <v>5</v>
      </c>
      <c r="BD148" s="56">
        <v>1</v>
      </c>
      <c r="BE148" s="56">
        <v>3</v>
      </c>
      <c r="BF148" s="56">
        <v>1</v>
      </c>
      <c r="BG148" s="56">
        <v>5</v>
      </c>
      <c r="BH148" s="56">
        <v>4</v>
      </c>
      <c r="BI148" s="56">
        <v>4</v>
      </c>
      <c r="BJ148" s="56">
        <v>1</v>
      </c>
      <c r="BK148" s="56">
        <v>0</v>
      </c>
      <c r="BL148" s="56">
        <v>0</v>
      </c>
      <c r="BM148" s="56">
        <v>1</v>
      </c>
      <c r="BN148" s="56">
        <v>1</v>
      </c>
      <c r="BO148" s="56">
        <v>1</v>
      </c>
      <c r="BP148" s="56">
        <v>2</v>
      </c>
      <c r="BQ148" s="56">
        <v>5</v>
      </c>
      <c r="BR148" s="56">
        <v>2</v>
      </c>
      <c r="BS148" s="56">
        <v>2</v>
      </c>
      <c r="BT148" s="56">
        <v>2</v>
      </c>
      <c r="BU148" s="56">
        <v>1</v>
      </c>
      <c r="BV148" s="56">
        <v>58</v>
      </c>
      <c r="BW148" s="56">
        <v>52</v>
      </c>
      <c r="BX148" s="56">
        <v>0.527272727272727</v>
      </c>
      <c r="BY148" s="56">
        <v>-202</v>
      </c>
    </row>
    <row r="149" spans="1:77" x14ac:dyDescent="0.25">
      <c r="A149" s="56">
        <v>5</v>
      </c>
      <c r="B149" s="56">
        <v>1</v>
      </c>
      <c r="C149" s="56">
        <v>5</v>
      </c>
      <c r="D149" s="56">
        <v>1</v>
      </c>
      <c r="E149" s="56">
        <v>2</v>
      </c>
      <c r="F149" s="56">
        <v>3</v>
      </c>
      <c r="G149" s="56">
        <v>5</v>
      </c>
      <c r="H149" s="56">
        <v>4</v>
      </c>
      <c r="I149" s="56">
        <v>4</v>
      </c>
      <c r="J149" s="56">
        <v>1</v>
      </c>
      <c r="K149" s="56">
        <v>1</v>
      </c>
      <c r="L149" s="56">
        <v>0</v>
      </c>
      <c r="M149" s="56">
        <v>0</v>
      </c>
      <c r="N149" s="56">
        <v>3</v>
      </c>
      <c r="O149" s="56">
        <v>1</v>
      </c>
      <c r="P149" s="56">
        <v>5</v>
      </c>
      <c r="Q149" s="56">
        <v>3</v>
      </c>
      <c r="R149" s="56">
        <v>3</v>
      </c>
      <c r="S149" s="56">
        <v>1</v>
      </c>
      <c r="T149" s="56">
        <v>4</v>
      </c>
      <c r="U149" s="56">
        <v>4</v>
      </c>
      <c r="V149" s="56">
        <v>3</v>
      </c>
      <c r="W149" s="56">
        <v>1</v>
      </c>
      <c r="X149" s="56">
        <v>0</v>
      </c>
      <c r="Y149" s="56">
        <v>0</v>
      </c>
      <c r="Z149" s="56">
        <v>0</v>
      </c>
      <c r="AA149" s="56">
        <v>3</v>
      </c>
      <c r="AB149" s="56">
        <v>1</v>
      </c>
      <c r="AC149" s="56">
        <v>5</v>
      </c>
      <c r="AD149" s="56">
        <v>1</v>
      </c>
      <c r="AE149" s="56">
        <v>3</v>
      </c>
      <c r="AF149" s="56">
        <v>1</v>
      </c>
      <c r="AG149" s="56">
        <v>5</v>
      </c>
      <c r="AH149" s="56">
        <v>4</v>
      </c>
      <c r="AI149" s="56">
        <v>3</v>
      </c>
      <c r="AJ149" s="56">
        <v>1</v>
      </c>
      <c r="AK149" s="56">
        <v>0</v>
      </c>
      <c r="AL149" s="56">
        <v>0</v>
      </c>
      <c r="AM149" s="56">
        <v>0</v>
      </c>
      <c r="AN149" s="56">
        <v>5</v>
      </c>
      <c r="AO149" s="56">
        <v>1</v>
      </c>
      <c r="AP149" s="56">
        <v>5</v>
      </c>
      <c r="AQ149" s="56">
        <v>1</v>
      </c>
      <c r="AR149" s="56">
        <v>3</v>
      </c>
      <c r="AS149" s="56">
        <v>1</v>
      </c>
      <c r="AT149" s="56">
        <v>5</v>
      </c>
      <c r="AU149" s="56">
        <v>4</v>
      </c>
      <c r="AV149" s="56">
        <v>3</v>
      </c>
      <c r="AW149" s="56">
        <v>1</v>
      </c>
      <c r="AX149" s="56">
        <v>0</v>
      </c>
      <c r="AY149" s="56">
        <v>0</v>
      </c>
      <c r="AZ149" s="56">
        <v>0</v>
      </c>
      <c r="BA149" s="56">
        <v>5</v>
      </c>
      <c r="BB149" s="56">
        <v>1</v>
      </c>
      <c r="BC149" s="56">
        <v>5</v>
      </c>
      <c r="BD149" s="56">
        <v>1</v>
      </c>
      <c r="BE149" s="56">
        <v>3</v>
      </c>
      <c r="BF149" s="56">
        <v>1</v>
      </c>
      <c r="BG149" s="56">
        <v>5</v>
      </c>
      <c r="BH149" s="56">
        <v>1</v>
      </c>
      <c r="BI149" s="56">
        <v>3</v>
      </c>
      <c r="BJ149" s="56">
        <v>1</v>
      </c>
      <c r="BK149" s="56">
        <v>0</v>
      </c>
      <c r="BL149" s="56">
        <v>0</v>
      </c>
      <c r="BM149" s="56">
        <v>1</v>
      </c>
      <c r="BN149" s="56">
        <v>1</v>
      </c>
      <c r="BO149" s="56">
        <v>1</v>
      </c>
      <c r="BP149" s="56">
        <v>2</v>
      </c>
      <c r="BQ149" s="56">
        <v>5</v>
      </c>
      <c r="BR149" s="56">
        <v>2</v>
      </c>
      <c r="BS149" s="56">
        <v>2</v>
      </c>
      <c r="BT149" s="56">
        <v>2</v>
      </c>
      <c r="BU149" s="56">
        <v>1</v>
      </c>
      <c r="BV149" s="56">
        <v>49</v>
      </c>
      <c r="BW149" s="56">
        <v>44</v>
      </c>
      <c r="BX149" s="56">
        <v>0.52688172043010695</v>
      </c>
      <c r="BY149" s="56">
        <v>-202</v>
      </c>
    </row>
    <row r="150" spans="1:77" x14ac:dyDescent="0.25">
      <c r="A150" s="56">
        <v>5</v>
      </c>
      <c r="B150" s="56">
        <v>1</v>
      </c>
      <c r="C150" s="56">
        <v>3</v>
      </c>
      <c r="D150" s="56">
        <v>1</v>
      </c>
      <c r="E150" s="56">
        <v>3</v>
      </c>
      <c r="F150" s="56">
        <v>1</v>
      </c>
      <c r="G150" s="56">
        <v>5</v>
      </c>
      <c r="H150" s="56">
        <v>4</v>
      </c>
      <c r="I150" s="56">
        <v>4</v>
      </c>
      <c r="J150" s="56">
        <v>1</v>
      </c>
      <c r="K150" s="56">
        <v>0</v>
      </c>
      <c r="L150" s="56">
        <v>0</v>
      </c>
      <c r="M150" s="56">
        <v>0</v>
      </c>
      <c r="N150" s="56">
        <v>5</v>
      </c>
      <c r="O150" s="56">
        <v>1</v>
      </c>
      <c r="P150" s="56">
        <v>5</v>
      </c>
      <c r="Q150" s="56">
        <v>1</v>
      </c>
      <c r="R150" s="56">
        <v>3</v>
      </c>
      <c r="S150" s="56">
        <v>1</v>
      </c>
      <c r="T150" s="56">
        <v>5</v>
      </c>
      <c r="U150" s="56">
        <v>4</v>
      </c>
      <c r="V150" s="56">
        <v>3</v>
      </c>
      <c r="W150" s="56">
        <v>1</v>
      </c>
      <c r="X150" s="56">
        <v>0</v>
      </c>
      <c r="Y150" s="56">
        <v>0</v>
      </c>
      <c r="Z150" s="56">
        <v>0</v>
      </c>
      <c r="AA150" s="56">
        <v>3</v>
      </c>
      <c r="AB150" s="56">
        <v>1</v>
      </c>
      <c r="AC150" s="56">
        <v>5</v>
      </c>
      <c r="AD150" s="56">
        <v>1</v>
      </c>
      <c r="AE150" s="56">
        <v>3</v>
      </c>
      <c r="AF150" s="56">
        <v>1</v>
      </c>
      <c r="AG150" s="56">
        <v>5</v>
      </c>
      <c r="AH150" s="56">
        <v>4</v>
      </c>
      <c r="AI150" s="56">
        <v>4</v>
      </c>
      <c r="AJ150" s="56">
        <v>1</v>
      </c>
      <c r="AK150" s="56">
        <v>0</v>
      </c>
      <c r="AL150" s="56">
        <v>0</v>
      </c>
      <c r="AM150" s="56">
        <v>0</v>
      </c>
      <c r="AN150" s="56">
        <v>3</v>
      </c>
      <c r="AO150" s="56">
        <v>1</v>
      </c>
      <c r="AP150" s="56">
        <v>5</v>
      </c>
      <c r="AQ150" s="56">
        <v>1</v>
      </c>
      <c r="AR150" s="56">
        <v>3</v>
      </c>
      <c r="AS150" s="56">
        <v>1</v>
      </c>
      <c r="AT150" s="56">
        <v>5</v>
      </c>
      <c r="AU150" s="56">
        <v>4</v>
      </c>
      <c r="AV150" s="56">
        <v>3</v>
      </c>
      <c r="AW150" s="56">
        <v>1</v>
      </c>
      <c r="AX150" s="56">
        <v>0</v>
      </c>
      <c r="AY150" s="56">
        <v>0</v>
      </c>
      <c r="AZ150" s="56">
        <v>0</v>
      </c>
      <c r="BA150" s="56">
        <v>5</v>
      </c>
      <c r="BB150" s="56">
        <v>1</v>
      </c>
      <c r="BC150" s="56">
        <v>5</v>
      </c>
      <c r="BD150" s="56">
        <v>5</v>
      </c>
      <c r="BE150" s="56">
        <v>3</v>
      </c>
      <c r="BF150" s="56">
        <v>2</v>
      </c>
      <c r="BG150" s="56">
        <v>5</v>
      </c>
      <c r="BH150" s="56">
        <v>4</v>
      </c>
      <c r="BI150" s="56">
        <v>3</v>
      </c>
      <c r="BJ150" s="56">
        <v>1</v>
      </c>
      <c r="BK150" s="56">
        <v>0</v>
      </c>
      <c r="BL150" s="56">
        <v>0</v>
      </c>
      <c r="BM150" s="56">
        <v>1</v>
      </c>
      <c r="BN150" s="56">
        <v>1</v>
      </c>
      <c r="BO150" s="56">
        <v>1</v>
      </c>
      <c r="BP150" s="56">
        <v>2</v>
      </c>
      <c r="BQ150" s="56">
        <v>5</v>
      </c>
      <c r="BR150" s="56">
        <v>2</v>
      </c>
      <c r="BS150" s="56">
        <v>2</v>
      </c>
      <c r="BT150" s="56">
        <v>2</v>
      </c>
      <c r="BU150" s="56">
        <v>1</v>
      </c>
      <c r="BV150" s="56">
        <v>60</v>
      </c>
      <c r="BW150" s="56">
        <v>54</v>
      </c>
      <c r="BX150" s="56">
        <v>0.52631578947368396</v>
      </c>
      <c r="BY150" s="56">
        <v>-202</v>
      </c>
    </row>
    <row r="151" spans="1:77" x14ac:dyDescent="0.25">
      <c r="A151" s="56">
        <v>5</v>
      </c>
      <c r="B151" s="56">
        <v>1</v>
      </c>
      <c r="C151" s="56">
        <v>3</v>
      </c>
      <c r="D151" s="56">
        <v>1</v>
      </c>
      <c r="E151" s="56">
        <v>3</v>
      </c>
      <c r="F151" s="56">
        <v>1</v>
      </c>
      <c r="G151" s="56">
        <v>4</v>
      </c>
      <c r="H151" s="56">
        <v>4</v>
      </c>
      <c r="I151" s="56">
        <v>3</v>
      </c>
      <c r="J151" s="56">
        <v>1</v>
      </c>
      <c r="K151" s="56">
        <v>0</v>
      </c>
      <c r="L151" s="56">
        <v>0</v>
      </c>
      <c r="M151" s="56">
        <v>0</v>
      </c>
      <c r="N151" s="56">
        <v>3</v>
      </c>
      <c r="O151" s="56">
        <v>1</v>
      </c>
      <c r="P151" s="56">
        <v>3</v>
      </c>
      <c r="Q151" s="56">
        <v>1</v>
      </c>
      <c r="R151" s="56">
        <v>3</v>
      </c>
      <c r="S151" s="56">
        <v>1</v>
      </c>
      <c r="T151" s="56">
        <v>4</v>
      </c>
      <c r="U151" s="56">
        <v>4</v>
      </c>
      <c r="V151" s="56">
        <v>3</v>
      </c>
      <c r="W151" s="56">
        <v>1</v>
      </c>
      <c r="X151" s="56">
        <v>0</v>
      </c>
      <c r="Y151" s="56">
        <v>1</v>
      </c>
      <c r="Z151" s="56">
        <v>0</v>
      </c>
      <c r="AA151" s="56">
        <v>5</v>
      </c>
      <c r="AB151" s="56">
        <v>4</v>
      </c>
      <c r="AC151" s="56">
        <v>5</v>
      </c>
      <c r="AD151" s="56">
        <v>1</v>
      </c>
      <c r="AE151" s="56">
        <v>5</v>
      </c>
      <c r="AF151" s="56">
        <v>5</v>
      </c>
      <c r="AG151" s="56">
        <v>4</v>
      </c>
      <c r="AH151" s="56">
        <v>4</v>
      </c>
      <c r="AI151" s="56">
        <v>4</v>
      </c>
      <c r="AJ151" s="56">
        <v>1</v>
      </c>
      <c r="AK151" s="56">
        <v>0</v>
      </c>
      <c r="AL151" s="56">
        <v>1</v>
      </c>
      <c r="AM151" s="56">
        <v>0</v>
      </c>
      <c r="AN151" s="56">
        <v>3</v>
      </c>
      <c r="AO151" s="56">
        <v>1</v>
      </c>
      <c r="AP151" s="56">
        <v>3</v>
      </c>
      <c r="AQ151" s="56">
        <v>1</v>
      </c>
      <c r="AR151" s="56">
        <v>3</v>
      </c>
      <c r="AS151" s="56">
        <v>1</v>
      </c>
      <c r="AT151" s="56">
        <v>5</v>
      </c>
      <c r="AU151" s="56">
        <v>4</v>
      </c>
      <c r="AV151" s="56">
        <v>4</v>
      </c>
      <c r="AW151" s="56">
        <v>1</v>
      </c>
      <c r="AX151" s="56">
        <v>0</v>
      </c>
      <c r="AY151" s="56">
        <v>0</v>
      </c>
      <c r="AZ151" s="56">
        <v>0</v>
      </c>
      <c r="BA151" s="56">
        <v>3</v>
      </c>
      <c r="BB151" s="56">
        <v>1</v>
      </c>
      <c r="BC151" s="56">
        <v>3</v>
      </c>
      <c r="BD151" s="56">
        <v>1</v>
      </c>
      <c r="BE151" s="56">
        <v>3</v>
      </c>
      <c r="BF151" s="56">
        <v>1</v>
      </c>
      <c r="BG151" s="56">
        <v>5</v>
      </c>
      <c r="BH151" s="56">
        <v>4</v>
      </c>
      <c r="BI151" s="56">
        <v>4</v>
      </c>
      <c r="BJ151" s="56">
        <v>1</v>
      </c>
      <c r="BK151" s="56">
        <v>0</v>
      </c>
      <c r="BL151" s="56">
        <v>0</v>
      </c>
      <c r="BM151" s="56">
        <v>0</v>
      </c>
      <c r="BN151" s="56">
        <v>1</v>
      </c>
      <c r="BO151" s="56">
        <v>1</v>
      </c>
      <c r="BP151" s="56">
        <v>2</v>
      </c>
      <c r="BQ151" s="56">
        <v>2</v>
      </c>
      <c r="BR151" s="56">
        <v>2</v>
      </c>
      <c r="BS151" s="56">
        <v>2</v>
      </c>
      <c r="BT151" s="56">
        <v>2</v>
      </c>
      <c r="BU151" s="56">
        <v>1</v>
      </c>
      <c r="BV151" s="56">
        <v>51</v>
      </c>
      <c r="BW151" s="56">
        <v>46</v>
      </c>
      <c r="BX151" s="56">
        <v>0.52577319600000005</v>
      </c>
      <c r="BY151" s="56">
        <v>-202</v>
      </c>
    </row>
    <row r="152" spans="1:77" x14ac:dyDescent="0.25">
      <c r="A152" s="56">
        <v>3</v>
      </c>
      <c r="B152" s="56">
        <v>1</v>
      </c>
      <c r="C152" s="56">
        <v>3</v>
      </c>
      <c r="D152" s="56">
        <v>1</v>
      </c>
      <c r="E152" s="56">
        <v>3</v>
      </c>
      <c r="F152" s="56">
        <v>1</v>
      </c>
      <c r="G152" s="56">
        <v>4</v>
      </c>
      <c r="H152" s="56">
        <v>4</v>
      </c>
      <c r="I152" s="56">
        <v>4</v>
      </c>
      <c r="J152" s="56">
        <v>1</v>
      </c>
      <c r="K152" s="56">
        <v>0</v>
      </c>
      <c r="L152" s="56">
        <v>0</v>
      </c>
      <c r="M152" s="56">
        <v>0</v>
      </c>
      <c r="N152" s="56">
        <v>3</v>
      </c>
      <c r="O152" s="56">
        <v>2</v>
      </c>
      <c r="P152" s="56">
        <v>3</v>
      </c>
      <c r="Q152" s="56">
        <v>1</v>
      </c>
      <c r="R152" s="56">
        <v>3</v>
      </c>
      <c r="S152" s="56">
        <v>1</v>
      </c>
      <c r="T152" s="56">
        <v>4</v>
      </c>
      <c r="U152" s="56">
        <v>2</v>
      </c>
      <c r="V152" s="56">
        <v>2</v>
      </c>
      <c r="W152" s="56">
        <v>1</v>
      </c>
      <c r="X152" s="56">
        <v>0</v>
      </c>
      <c r="Y152" s="56">
        <v>0</v>
      </c>
      <c r="Z152" s="56">
        <v>1</v>
      </c>
      <c r="AA152" s="56">
        <v>5</v>
      </c>
      <c r="AB152" s="56">
        <v>1</v>
      </c>
      <c r="AC152" s="56">
        <v>3</v>
      </c>
      <c r="AD152" s="56">
        <v>3</v>
      </c>
      <c r="AE152" s="56">
        <v>3</v>
      </c>
      <c r="AF152" s="56">
        <v>1</v>
      </c>
      <c r="AG152" s="56">
        <v>4</v>
      </c>
      <c r="AH152" s="56">
        <v>5</v>
      </c>
      <c r="AI152" s="56">
        <v>4</v>
      </c>
      <c r="AJ152" s="56">
        <v>1</v>
      </c>
      <c r="AK152" s="56">
        <v>0</v>
      </c>
      <c r="AL152" s="56">
        <v>0</v>
      </c>
      <c r="AM152" s="56">
        <v>0</v>
      </c>
      <c r="AN152" s="56">
        <v>3</v>
      </c>
      <c r="AO152" s="56">
        <v>1</v>
      </c>
      <c r="AP152" s="56">
        <v>3</v>
      </c>
      <c r="AQ152" s="56">
        <v>1</v>
      </c>
      <c r="AR152" s="56">
        <v>3</v>
      </c>
      <c r="AS152" s="56">
        <v>1</v>
      </c>
      <c r="AT152" s="56">
        <v>4</v>
      </c>
      <c r="AU152" s="56">
        <v>4</v>
      </c>
      <c r="AV152" s="56">
        <v>3</v>
      </c>
      <c r="AW152" s="56">
        <v>1</v>
      </c>
      <c r="AX152" s="56">
        <v>1</v>
      </c>
      <c r="AY152" s="56">
        <v>0</v>
      </c>
      <c r="AZ152" s="56">
        <v>0</v>
      </c>
      <c r="BA152" s="56">
        <v>3</v>
      </c>
      <c r="BB152" s="56">
        <v>4</v>
      </c>
      <c r="BC152" s="56">
        <v>3</v>
      </c>
      <c r="BD152" s="56">
        <v>1</v>
      </c>
      <c r="BE152" s="56">
        <v>4</v>
      </c>
      <c r="BF152" s="56">
        <v>1</v>
      </c>
      <c r="BG152" s="56">
        <v>5</v>
      </c>
      <c r="BH152" s="56">
        <v>4</v>
      </c>
      <c r="BI152" s="56">
        <v>3</v>
      </c>
      <c r="BJ152" s="56">
        <v>1</v>
      </c>
      <c r="BK152" s="56">
        <v>0</v>
      </c>
      <c r="BL152" s="56">
        <v>0</v>
      </c>
      <c r="BM152" s="56">
        <v>0</v>
      </c>
      <c r="BN152" s="56">
        <v>1</v>
      </c>
      <c r="BO152" s="56">
        <v>1</v>
      </c>
      <c r="BP152" s="56">
        <v>2</v>
      </c>
      <c r="BQ152" s="56">
        <v>5</v>
      </c>
      <c r="BR152" s="56">
        <v>2</v>
      </c>
      <c r="BS152" s="56">
        <v>2</v>
      </c>
      <c r="BT152" s="56">
        <v>3</v>
      </c>
      <c r="BU152" s="56">
        <v>2</v>
      </c>
      <c r="BV152" s="56">
        <v>62</v>
      </c>
      <c r="BW152" s="56">
        <v>56</v>
      </c>
      <c r="BX152" s="56">
        <v>0.52542372900000001</v>
      </c>
      <c r="BY152" s="56">
        <v>-202</v>
      </c>
    </row>
    <row r="153" spans="1:77" x14ac:dyDescent="0.25">
      <c r="A153" s="56">
        <v>5</v>
      </c>
      <c r="B153" s="56">
        <v>1</v>
      </c>
      <c r="C153" s="56">
        <v>3</v>
      </c>
      <c r="D153" s="56">
        <v>1</v>
      </c>
      <c r="E153" s="56">
        <v>3</v>
      </c>
      <c r="F153" s="56">
        <v>1</v>
      </c>
      <c r="G153" s="56">
        <v>5</v>
      </c>
      <c r="H153" s="56">
        <v>4</v>
      </c>
      <c r="I153" s="56">
        <v>1</v>
      </c>
      <c r="J153" s="56">
        <v>1</v>
      </c>
      <c r="K153" s="56">
        <v>0</v>
      </c>
      <c r="L153" s="56">
        <v>0</v>
      </c>
      <c r="M153" s="56">
        <v>0</v>
      </c>
      <c r="N153" s="56">
        <v>3</v>
      </c>
      <c r="O153" s="56">
        <v>5</v>
      </c>
      <c r="P153" s="56">
        <v>1</v>
      </c>
      <c r="Q153" s="56">
        <v>1</v>
      </c>
      <c r="R153" s="56">
        <v>3</v>
      </c>
      <c r="S153" s="56">
        <v>1</v>
      </c>
      <c r="T153" s="56">
        <v>4</v>
      </c>
      <c r="U153" s="56">
        <v>4</v>
      </c>
      <c r="V153" s="56">
        <v>4</v>
      </c>
      <c r="W153" s="56">
        <v>1</v>
      </c>
      <c r="X153" s="56">
        <v>0</v>
      </c>
      <c r="Y153" s="56">
        <v>1</v>
      </c>
      <c r="Z153" s="56">
        <v>0</v>
      </c>
      <c r="AA153" s="56">
        <v>5</v>
      </c>
      <c r="AB153" s="56">
        <v>1</v>
      </c>
      <c r="AC153" s="56">
        <v>5</v>
      </c>
      <c r="AD153" s="56">
        <v>3</v>
      </c>
      <c r="AE153" s="56">
        <v>3</v>
      </c>
      <c r="AF153" s="56">
        <v>1</v>
      </c>
      <c r="AG153" s="56">
        <v>4</v>
      </c>
      <c r="AH153" s="56">
        <v>4</v>
      </c>
      <c r="AI153" s="56">
        <v>4</v>
      </c>
      <c r="AJ153" s="56">
        <v>1</v>
      </c>
      <c r="AK153" s="56">
        <v>0</v>
      </c>
      <c r="AL153" s="56">
        <v>0</v>
      </c>
      <c r="AM153" s="56">
        <v>0</v>
      </c>
      <c r="AN153" s="56">
        <v>3</v>
      </c>
      <c r="AO153" s="56">
        <v>1</v>
      </c>
      <c r="AP153" s="56">
        <v>5</v>
      </c>
      <c r="AQ153" s="56">
        <v>1</v>
      </c>
      <c r="AR153" s="56">
        <v>3</v>
      </c>
      <c r="AS153" s="56">
        <v>1</v>
      </c>
      <c r="AT153" s="56">
        <v>5</v>
      </c>
      <c r="AU153" s="56">
        <v>1</v>
      </c>
      <c r="AV153" s="56">
        <v>3</v>
      </c>
      <c r="AW153" s="56">
        <v>1</v>
      </c>
      <c r="AX153" s="56">
        <v>1</v>
      </c>
      <c r="AY153" s="56">
        <v>0</v>
      </c>
      <c r="AZ153" s="56">
        <v>0</v>
      </c>
      <c r="BA153" s="56">
        <v>3</v>
      </c>
      <c r="BB153" s="56">
        <v>1</v>
      </c>
      <c r="BC153" s="56">
        <v>3</v>
      </c>
      <c r="BD153" s="56">
        <v>1</v>
      </c>
      <c r="BE153" s="56">
        <v>3</v>
      </c>
      <c r="BF153" s="56">
        <v>1</v>
      </c>
      <c r="BG153" s="56">
        <v>5</v>
      </c>
      <c r="BH153" s="56">
        <v>4</v>
      </c>
      <c r="BI153" s="56">
        <v>3</v>
      </c>
      <c r="BJ153" s="56">
        <v>3</v>
      </c>
      <c r="BK153" s="56">
        <v>0</v>
      </c>
      <c r="BL153" s="56">
        <v>0</v>
      </c>
      <c r="BM153" s="56">
        <v>0</v>
      </c>
      <c r="BN153" s="56">
        <v>1</v>
      </c>
      <c r="BO153" s="56">
        <v>1</v>
      </c>
      <c r="BP153" s="56">
        <v>2</v>
      </c>
      <c r="BQ153" s="56">
        <v>5</v>
      </c>
      <c r="BR153" s="56">
        <v>2</v>
      </c>
      <c r="BS153" s="56">
        <v>2</v>
      </c>
      <c r="BT153" s="56">
        <v>3</v>
      </c>
      <c r="BU153" s="56">
        <v>2</v>
      </c>
      <c r="BV153" s="56">
        <v>54</v>
      </c>
      <c r="BW153" s="56">
        <v>49</v>
      </c>
      <c r="BX153" s="56">
        <v>0.52427184466019405</v>
      </c>
      <c r="BY153" s="56">
        <v>-202</v>
      </c>
    </row>
    <row r="154" spans="1:77" x14ac:dyDescent="0.25">
      <c r="A154" s="56">
        <v>5</v>
      </c>
      <c r="B154" s="56">
        <v>1</v>
      </c>
      <c r="C154" s="56">
        <v>3</v>
      </c>
      <c r="D154" s="56">
        <v>1</v>
      </c>
      <c r="E154" s="56">
        <v>3</v>
      </c>
      <c r="F154" s="56">
        <v>1</v>
      </c>
      <c r="G154" s="56">
        <v>5</v>
      </c>
      <c r="H154" s="56">
        <v>4</v>
      </c>
      <c r="I154" s="56">
        <v>3</v>
      </c>
      <c r="J154" s="56">
        <v>1</v>
      </c>
      <c r="K154" s="56">
        <v>0</v>
      </c>
      <c r="L154" s="56">
        <v>0</v>
      </c>
      <c r="M154" s="56">
        <v>0</v>
      </c>
      <c r="N154" s="56">
        <v>3</v>
      </c>
      <c r="O154" s="56">
        <v>5</v>
      </c>
      <c r="P154" s="56">
        <v>1</v>
      </c>
      <c r="Q154" s="56">
        <v>1</v>
      </c>
      <c r="R154" s="56">
        <v>3</v>
      </c>
      <c r="S154" s="56">
        <v>1</v>
      </c>
      <c r="T154" s="56">
        <v>5</v>
      </c>
      <c r="U154" s="56">
        <v>4</v>
      </c>
      <c r="V154" s="56">
        <v>3</v>
      </c>
      <c r="W154" s="56">
        <v>1</v>
      </c>
      <c r="X154" s="56">
        <v>0</v>
      </c>
      <c r="Y154" s="56">
        <v>0</v>
      </c>
      <c r="Z154" s="56">
        <v>0</v>
      </c>
      <c r="AA154" s="56">
        <v>3</v>
      </c>
      <c r="AB154" s="56">
        <v>1</v>
      </c>
      <c r="AC154" s="56">
        <v>5</v>
      </c>
      <c r="AD154" s="56">
        <v>3</v>
      </c>
      <c r="AE154" s="56">
        <v>3</v>
      </c>
      <c r="AF154" s="56">
        <v>1</v>
      </c>
      <c r="AG154" s="56">
        <v>4</v>
      </c>
      <c r="AH154" s="56">
        <v>4</v>
      </c>
      <c r="AI154" s="56">
        <v>3</v>
      </c>
      <c r="AJ154" s="56">
        <v>1</v>
      </c>
      <c r="AK154" s="56">
        <v>0</v>
      </c>
      <c r="AL154" s="56">
        <v>0</v>
      </c>
      <c r="AM154" s="56">
        <v>0</v>
      </c>
      <c r="AN154" s="56">
        <v>5</v>
      </c>
      <c r="AO154" s="56">
        <v>1</v>
      </c>
      <c r="AP154" s="56">
        <v>5</v>
      </c>
      <c r="AQ154" s="56">
        <v>1</v>
      </c>
      <c r="AR154" s="56">
        <v>3</v>
      </c>
      <c r="AS154" s="56">
        <v>1</v>
      </c>
      <c r="AT154" s="56">
        <v>4</v>
      </c>
      <c r="AU154" s="56">
        <v>4</v>
      </c>
      <c r="AV154" s="56">
        <v>3</v>
      </c>
      <c r="AW154" s="56">
        <v>1</v>
      </c>
      <c r="AX154" s="56">
        <v>0</v>
      </c>
      <c r="AY154" s="56">
        <v>0</v>
      </c>
      <c r="AZ154" s="56">
        <v>0</v>
      </c>
      <c r="BA154" s="56">
        <v>5</v>
      </c>
      <c r="BB154" s="56">
        <v>1</v>
      </c>
      <c r="BC154" s="56">
        <v>3</v>
      </c>
      <c r="BD154" s="56">
        <v>1</v>
      </c>
      <c r="BE154" s="56">
        <v>3</v>
      </c>
      <c r="BF154" s="56">
        <v>1</v>
      </c>
      <c r="BG154" s="56">
        <v>5</v>
      </c>
      <c r="BH154" s="56">
        <v>4</v>
      </c>
      <c r="BI154" s="56">
        <v>3</v>
      </c>
      <c r="BJ154" s="56">
        <v>3</v>
      </c>
      <c r="BK154" s="56">
        <v>0</v>
      </c>
      <c r="BL154" s="56">
        <v>0</v>
      </c>
      <c r="BM154" s="56">
        <v>0</v>
      </c>
      <c r="BN154" s="56">
        <v>1</v>
      </c>
      <c r="BO154" s="56">
        <v>1</v>
      </c>
      <c r="BP154" s="56">
        <v>2</v>
      </c>
      <c r="BQ154" s="56">
        <v>5</v>
      </c>
      <c r="BR154" s="56">
        <v>2</v>
      </c>
      <c r="BS154" s="56">
        <v>2</v>
      </c>
      <c r="BT154" s="56">
        <v>3</v>
      </c>
      <c r="BU154" s="56">
        <v>1</v>
      </c>
      <c r="BV154" s="56">
        <v>69</v>
      </c>
      <c r="BW154" s="56">
        <v>63</v>
      </c>
      <c r="BX154" s="56">
        <v>0.52272727272727204</v>
      </c>
      <c r="BY154" s="56">
        <v>-202</v>
      </c>
    </row>
    <row r="155" spans="1:77" x14ac:dyDescent="0.25">
      <c r="A155" s="56">
        <v>3</v>
      </c>
      <c r="B155" s="56">
        <v>1</v>
      </c>
      <c r="C155" s="56">
        <v>3</v>
      </c>
      <c r="D155" s="56">
        <v>1</v>
      </c>
      <c r="E155" s="56">
        <v>3</v>
      </c>
      <c r="F155" s="56">
        <v>1</v>
      </c>
      <c r="G155" s="56">
        <v>4</v>
      </c>
      <c r="H155" s="56">
        <v>4</v>
      </c>
      <c r="I155" s="56">
        <v>4</v>
      </c>
      <c r="J155" s="56">
        <v>1</v>
      </c>
      <c r="K155" s="56">
        <v>0</v>
      </c>
      <c r="L155" s="56">
        <v>0</v>
      </c>
      <c r="M155" s="56">
        <v>0</v>
      </c>
      <c r="N155" s="56">
        <v>3</v>
      </c>
      <c r="O155" s="56">
        <v>2</v>
      </c>
      <c r="P155" s="56">
        <v>3</v>
      </c>
      <c r="Q155" s="56">
        <v>1</v>
      </c>
      <c r="R155" s="56">
        <v>3</v>
      </c>
      <c r="S155" s="56">
        <v>1</v>
      </c>
      <c r="T155" s="56">
        <v>4</v>
      </c>
      <c r="U155" s="56">
        <v>4</v>
      </c>
      <c r="V155" s="56">
        <v>3</v>
      </c>
      <c r="W155" s="56">
        <v>1</v>
      </c>
      <c r="X155" s="56">
        <v>0</v>
      </c>
      <c r="Y155" s="56">
        <v>0</v>
      </c>
      <c r="Z155" s="56">
        <v>1</v>
      </c>
      <c r="AA155" s="56">
        <v>3</v>
      </c>
      <c r="AB155" s="56">
        <v>1</v>
      </c>
      <c r="AC155" s="56">
        <v>2</v>
      </c>
      <c r="AD155" s="56">
        <v>1</v>
      </c>
      <c r="AE155" s="56">
        <v>3</v>
      </c>
      <c r="AF155" s="56">
        <v>1</v>
      </c>
      <c r="AG155" s="56">
        <v>4</v>
      </c>
      <c r="AH155" s="56">
        <v>4</v>
      </c>
      <c r="AI155" s="56">
        <v>4</v>
      </c>
      <c r="AJ155" s="56">
        <v>1</v>
      </c>
      <c r="AK155" s="56">
        <v>0</v>
      </c>
      <c r="AL155" s="56">
        <v>0</v>
      </c>
      <c r="AM155" s="56">
        <v>0</v>
      </c>
      <c r="AN155" s="56">
        <v>3</v>
      </c>
      <c r="AO155" s="56">
        <v>1</v>
      </c>
      <c r="AP155" s="56">
        <v>3</v>
      </c>
      <c r="AQ155" s="56">
        <v>1</v>
      </c>
      <c r="AR155" s="56">
        <v>3</v>
      </c>
      <c r="AS155" s="56">
        <v>1</v>
      </c>
      <c r="AT155" s="56">
        <v>4</v>
      </c>
      <c r="AU155" s="56">
        <v>4</v>
      </c>
      <c r="AV155" s="56">
        <v>3</v>
      </c>
      <c r="AW155" s="56">
        <v>1</v>
      </c>
      <c r="AX155" s="56">
        <v>1</v>
      </c>
      <c r="AY155" s="56">
        <v>0</v>
      </c>
      <c r="AZ155" s="56">
        <v>0</v>
      </c>
      <c r="BA155" s="56">
        <v>3</v>
      </c>
      <c r="BB155" s="56">
        <v>1</v>
      </c>
      <c r="BC155" s="56">
        <v>3</v>
      </c>
      <c r="BD155" s="56">
        <v>1</v>
      </c>
      <c r="BE155" s="56">
        <v>3</v>
      </c>
      <c r="BF155" s="56">
        <v>1</v>
      </c>
      <c r="BG155" s="56">
        <v>5</v>
      </c>
      <c r="BH155" s="56">
        <v>4</v>
      </c>
      <c r="BI155" s="56">
        <v>4</v>
      </c>
      <c r="BJ155" s="56">
        <v>1</v>
      </c>
      <c r="BK155" s="56">
        <v>0</v>
      </c>
      <c r="BL155" s="56">
        <v>0</v>
      </c>
      <c r="BM155" s="56">
        <v>0</v>
      </c>
      <c r="BN155" s="56">
        <v>1</v>
      </c>
      <c r="BO155" s="56">
        <v>1</v>
      </c>
      <c r="BP155" s="56">
        <v>2</v>
      </c>
      <c r="BQ155" s="56">
        <v>5</v>
      </c>
      <c r="BR155" s="56">
        <v>2</v>
      </c>
      <c r="BS155" s="56">
        <v>2</v>
      </c>
      <c r="BT155" s="56">
        <v>3</v>
      </c>
      <c r="BU155" s="56">
        <v>1</v>
      </c>
      <c r="BV155" s="56">
        <v>61</v>
      </c>
      <c r="BW155" s="56">
        <v>56</v>
      </c>
      <c r="BX155" s="56">
        <v>0.52136752099999994</v>
      </c>
      <c r="BY155" s="56">
        <v>-202</v>
      </c>
    </row>
    <row r="156" spans="1:77" x14ac:dyDescent="0.25">
      <c r="A156" s="56">
        <v>5</v>
      </c>
      <c r="B156" s="56">
        <v>1</v>
      </c>
      <c r="C156" s="56">
        <v>3</v>
      </c>
      <c r="D156" s="56">
        <v>1</v>
      </c>
      <c r="E156" s="56">
        <v>3</v>
      </c>
      <c r="F156" s="56">
        <v>1</v>
      </c>
      <c r="G156" s="56">
        <v>5</v>
      </c>
      <c r="H156" s="56">
        <v>4</v>
      </c>
      <c r="I156" s="56">
        <v>4</v>
      </c>
      <c r="J156" s="56">
        <v>1</v>
      </c>
      <c r="K156" s="56">
        <v>0</v>
      </c>
      <c r="L156" s="56">
        <v>0</v>
      </c>
      <c r="M156" s="56">
        <v>0</v>
      </c>
      <c r="N156" s="56">
        <v>3</v>
      </c>
      <c r="O156" s="56">
        <v>5</v>
      </c>
      <c r="P156" s="56">
        <v>1</v>
      </c>
      <c r="Q156" s="56">
        <v>1</v>
      </c>
      <c r="R156" s="56">
        <v>3</v>
      </c>
      <c r="S156" s="56">
        <v>1</v>
      </c>
      <c r="T156" s="56">
        <v>5</v>
      </c>
      <c r="U156" s="56">
        <v>4</v>
      </c>
      <c r="V156" s="56">
        <v>3</v>
      </c>
      <c r="W156" s="56">
        <v>1</v>
      </c>
      <c r="X156" s="56">
        <v>0</v>
      </c>
      <c r="Y156" s="56">
        <v>0</v>
      </c>
      <c r="Z156" s="56">
        <v>0</v>
      </c>
      <c r="AA156" s="56">
        <v>3</v>
      </c>
      <c r="AB156" s="56">
        <v>1</v>
      </c>
      <c r="AC156" s="56">
        <v>3</v>
      </c>
      <c r="AD156" s="56">
        <v>1</v>
      </c>
      <c r="AE156" s="56">
        <v>3</v>
      </c>
      <c r="AF156" s="56">
        <v>4</v>
      </c>
      <c r="AG156" s="56">
        <v>5</v>
      </c>
      <c r="AH156" s="56">
        <v>4</v>
      </c>
      <c r="AI156" s="56">
        <v>4</v>
      </c>
      <c r="AJ156" s="56">
        <v>1</v>
      </c>
      <c r="AK156" s="56">
        <v>0</v>
      </c>
      <c r="AL156" s="56">
        <v>0</v>
      </c>
      <c r="AM156" s="56">
        <v>0</v>
      </c>
      <c r="AN156" s="56">
        <v>5</v>
      </c>
      <c r="AO156" s="56">
        <v>1</v>
      </c>
      <c r="AP156" s="56">
        <v>5</v>
      </c>
      <c r="AQ156" s="56">
        <v>1</v>
      </c>
      <c r="AR156" s="56">
        <v>3</v>
      </c>
      <c r="AS156" s="56">
        <v>1</v>
      </c>
      <c r="AT156" s="56">
        <v>5</v>
      </c>
      <c r="AU156" s="56">
        <v>4</v>
      </c>
      <c r="AV156" s="56">
        <v>3</v>
      </c>
      <c r="AW156" s="56">
        <v>1</v>
      </c>
      <c r="AX156" s="56">
        <v>0</v>
      </c>
      <c r="AY156" s="56">
        <v>0</v>
      </c>
      <c r="AZ156" s="56">
        <v>0</v>
      </c>
      <c r="BA156" s="56">
        <v>5</v>
      </c>
      <c r="BB156" s="56">
        <v>1</v>
      </c>
      <c r="BC156" s="56">
        <v>1</v>
      </c>
      <c r="BD156" s="56">
        <v>1</v>
      </c>
      <c r="BE156" s="56">
        <v>3</v>
      </c>
      <c r="BF156" s="56">
        <v>1</v>
      </c>
      <c r="BG156" s="56">
        <v>4</v>
      </c>
      <c r="BH156" s="56">
        <v>4</v>
      </c>
      <c r="BI156" s="56">
        <v>3</v>
      </c>
      <c r="BJ156" s="56">
        <v>1</v>
      </c>
      <c r="BK156" s="56">
        <v>0</v>
      </c>
      <c r="BL156" s="56">
        <v>0</v>
      </c>
      <c r="BM156" s="56">
        <v>1</v>
      </c>
      <c r="BN156" s="56">
        <v>1</v>
      </c>
      <c r="BO156" s="56">
        <v>1</v>
      </c>
      <c r="BP156" s="56">
        <v>2</v>
      </c>
      <c r="BQ156" s="56">
        <v>5</v>
      </c>
      <c r="BR156" s="56">
        <v>2</v>
      </c>
      <c r="BS156" s="56">
        <v>2</v>
      </c>
      <c r="BT156" s="56">
        <v>2</v>
      </c>
      <c r="BU156" s="56">
        <v>1</v>
      </c>
      <c r="BV156" s="56">
        <v>55</v>
      </c>
      <c r="BW156" s="56">
        <v>51</v>
      </c>
      <c r="BX156" s="56">
        <v>0.51886792500000001</v>
      </c>
      <c r="BY156" s="56">
        <v>-202</v>
      </c>
    </row>
    <row r="157" spans="1:77" x14ac:dyDescent="0.25">
      <c r="A157" s="56">
        <v>5</v>
      </c>
      <c r="B157" s="56">
        <v>1</v>
      </c>
      <c r="C157" s="56">
        <v>3</v>
      </c>
      <c r="D157" s="56">
        <v>1</v>
      </c>
      <c r="E157" s="56">
        <v>3</v>
      </c>
      <c r="F157" s="56">
        <v>1</v>
      </c>
      <c r="G157" s="56">
        <v>5</v>
      </c>
      <c r="H157" s="56">
        <v>4</v>
      </c>
      <c r="I157" s="56">
        <v>3</v>
      </c>
      <c r="J157" s="56">
        <v>4</v>
      </c>
      <c r="K157" s="56">
        <v>0</v>
      </c>
      <c r="L157" s="56">
        <v>0</v>
      </c>
      <c r="M157" s="56">
        <v>0</v>
      </c>
      <c r="N157" s="56">
        <v>3</v>
      </c>
      <c r="O157" s="56">
        <v>1</v>
      </c>
      <c r="P157" s="56">
        <v>1</v>
      </c>
      <c r="Q157" s="56">
        <v>1</v>
      </c>
      <c r="R157" s="56">
        <v>3</v>
      </c>
      <c r="S157" s="56">
        <v>1</v>
      </c>
      <c r="T157" s="56">
        <v>4</v>
      </c>
      <c r="U157" s="56">
        <v>4</v>
      </c>
      <c r="V157" s="56">
        <v>3</v>
      </c>
      <c r="W157" s="56">
        <v>1</v>
      </c>
      <c r="X157" s="56">
        <v>0</v>
      </c>
      <c r="Y157" s="56">
        <v>1</v>
      </c>
      <c r="Z157" s="56">
        <v>0</v>
      </c>
      <c r="AA157" s="56">
        <v>3</v>
      </c>
      <c r="AB157" s="56">
        <v>1</v>
      </c>
      <c r="AC157" s="56">
        <v>5</v>
      </c>
      <c r="AD157" s="56">
        <v>1</v>
      </c>
      <c r="AE157" s="56">
        <v>3</v>
      </c>
      <c r="AF157" s="56">
        <v>1</v>
      </c>
      <c r="AG157" s="56">
        <v>5</v>
      </c>
      <c r="AH157" s="56">
        <v>4</v>
      </c>
      <c r="AI157" s="56">
        <v>4</v>
      </c>
      <c r="AJ157" s="56">
        <v>1</v>
      </c>
      <c r="AK157" s="56">
        <v>0</v>
      </c>
      <c r="AL157" s="56">
        <v>0</v>
      </c>
      <c r="AM157" s="56">
        <v>0</v>
      </c>
      <c r="AN157" s="56">
        <v>3</v>
      </c>
      <c r="AO157" s="56">
        <v>1</v>
      </c>
      <c r="AP157" s="56">
        <v>3</v>
      </c>
      <c r="AQ157" s="56">
        <v>1</v>
      </c>
      <c r="AR157" s="56">
        <v>3</v>
      </c>
      <c r="AS157" s="56">
        <v>1</v>
      </c>
      <c r="AT157" s="56">
        <v>4</v>
      </c>
      <c r="AU157" s="56">
        <v>4</v>
      </c>
      <c r="AV157" s="56">
        <v>3</v>
      </c>
      <c r="AW157" s="56">
        <v>1</v>
      </c>
      <c r="AX157" s="56">
        <v>0</v>
      </c>
      <c r="AY157" s="56">
        <v>0</v>
      </c>
      <c r="AZ157" s="56">
        <v>0</v>
      </c>
      <c r="BA157" s="56">
        <v>5</v>
      </c>
      <c r="BB157" s="56">
        <v>1</v>
      </c>
      <c r="BC157" s="56">
        <v>5</v>
      </c>
      <c r="BD157" s="56">
        <v>1</v>
      </c>
      <c r="BE157" s="56">
        <v>3</v>
      </c>
      <c r="BF157" s="56">
        <v>1</v>
      </c>
      <c r="BG157" s="56">
        <v>5</v>
      </c>
      <c r="BH157" s="56">
        <v>4</v>
      </c>
      <c r="BI157" s="56">
        <v>1</v>
      </c>
      <c r="BJ157" s="56">
        <v>4</v>
      </c>
      <c r="BK157" s="56">
        <v>0</v>
      </c>
      <c r="BL157" s="56">
        <v>0</v>
      </c>
      <c r="BM157" s="56">
        <v>0</v>
      </c>
      <c r="BN157" s="56">
        <v>1</v>
      </c>
      <c r="BO157" s="56">
        <v>1</v>
      </c>
      <c r="BP157" s="56">
        <v>2</v>
      </c>
      <c r="BQ157" s="56">
        <v>5</v>
      </c>
      <c r="BR157" s="56">
        <v>2</v>
      </c>
      <c r="BS157" s="56">
        <v>2</v>
      </c>
      <c r="BT157" s="56">
        <v>3</v>
      </c>
      <c r="BU157" s="56">
        <v>1</v>
      </c>
      <c r="BV157" s="56">
        <v>56</v>
      </c>
      <c r="BW157" s="56">
        <v>52</v>
      </c>
      <c r="BX157" s="56">
        <v>0.51851851851851805</v>
      </c>
      <c r="BY157" s="56">
        <v>-202</v>
      </c>
    </row>
    <row r="158" spans="1:77" x14ac:dyDescent="0.25">
      <c r="A158" s="56">
        <v>3</v>
      </c>
      <c r="B158" s="56">
        <v>1</v>
      </c>
      <c r="C158" s="56">
        <v>3</v>
      </c>
      <c r="D158" s="56">
        <v>1</v>
      </c>
      <c r="E158" s="56">
        <v>2</v>
      </c>
      <c r="F158" s="56">
        <v>1</v>
      </c>
      <c r="G158" s="56">
        <v>5</v>
      </c>
      <c r="H158" s="56">
        <v>4</v>
      </c>
      <c r="I158" s="56">
        <v>3</v>
      </c>
      <c r="J158" s="56">
        <v>1</v>
      </c>
      <c r="K158" s="56">
        <v>0</v>
      </c>
      <c r="L158" s="56">
        <v>0</v>
      </c>
      <c r="M158" s="56">
        <v>0</v>
      </c>
      <c r="N158" s="56">
        <v>3</v>
      </c>
      <c r="O158" s="56">
        <v>1</v>
      </c>
      <c r="P158" s="56">
        <v>3</v>
      </c>
      <c r="Q158" s="56">
        <v>1</v>
      </c>
      <c r="R158" s="56">
        <v>3</v>
      </c>
      <c r="S158" s="56">
        <v>1</v>
      </c>
      <c r="T158" s="56">
        <v>5</v>
      </c>
      <c r="U158" s="56">
        <v>4</v>
      </c>
      <c r="V158" s="56">
        <v>2</v>
      </c>
      <c r="W158" s="56">
        <v>1</v>
      </c>
      <c r="X158" s="56">
        <v>0</v>
      </c>
      <c r="Y158" s="56">
        <v>0</v>
      </c>
      <c r="Z158" s="56">
        <v>0</v>
      </c>
      <c r="AA158" s="56">
        <v>3</v>
      </c>
      <c r="AB158" s="56">
        <v>1</v>
      </c>
      <c r="AC158" s="56">
        <v>5</v>
      </c>
      <c r="AD158" s="56">
        <v>1</v>
      </c>
      <c r="AE158" s="56">
        <v>3</v>
      </c>
      <c r="AF158" s="56">
        <v>1</v>
      </c>
      <c r="AG158" s="56">
        <v>5</v>
      </c>
      <c r="AH158" s="56">
        <v>4</v>
      </c>
      <c r="AI158" s="56">
        <v>4</v>
      </c>
      <c r="AJ158" s="56">
        <v>1</v>
      </c>
      <c r="AK158" s="56">
        <v>0</v>
      </c>
      <c r="AL158" s="56">
        <v>0</v>
      </c>
      <c r="AM158" s="56">
        <v>1</v>
      </c>
      <c r="AN158" s="56">
        <v>3</v>
      </c>
      <c r="AO158" s="56">
        <v>1</v>
      </c>
      <c r="AP158" s="56">
        <v>3</v>
      </c>
      <c r="AQ158" s="56">
        <v>1</v>
      </c>
      <c r="AR158" s="56">
        <v>3</v>
      </c>
      <c r="AS158" s="56">
        <v>4</v>
      </c>
      <c r="AT158" s="56">
        <v>5</v>
      </c>
      <c r="AU158" s="56">
        <v>4</v>
      </c>
      <c r="AV158" s="56">
        <v>4</v>
      </c>
      <c r="AW158" s="56">
        <v>1</v>
      </c>
      <c r="AX158" s="56">
        <v>0</v>
      </c>
      <c r="AY158" s="56">
        <v>0</v>
      </c>
      <c r="AZ158" s="56">
        <v>0</v>
      </c>
      <c r="BA158" s="56">
        <v>5</v>
      </c>
      <c r="BB158" s="56">
        <v>1</v>
      </c>
      <c r="BC158" s="56">
        <v>5</v>
      </c>
      <c r="BD158" s="56">
        <v>1</v>
      </c>
      <c r="BE158" s="56">
        <v>3</v>
      </c>
      <c r="BF158" s="56">
        <v>1</v>
      </c>
      <c r="BG158" s="56">
        <v>4</v>
      </c>
      <c r="BH158" s="56">
        <v>4</v>
      </c>
      <c r="BI158" s="56">
        <v>1</v>
      </c>
      <c r="BJ158" s="56">
        <v>1</v>
      </c>
      <c r="BK158" s="56">
        <v>0</v>
      </c>
      <c r="BL158" s="56">
        <v>0</v>
      </c>
      <c r="BM158" s="56">
        <v>0</v>
      </c>
      <c r="BN158" s="56">
        <v>1</v>
      </c>
      <c r="BO158" s="56">
        <v>1</v>
      </c>
      <c r="BP158" s="56">
        <v>2</v>
      </c>
      <c r="BQ158" s="56">
        <v>5</v>
      </c>
      <c r="BR158" s="56">
        <v>2</v>
      </c>
      <c r="BS158" s="56">
        <v>2</v>
      </c>
      <c r="BT158" s="56">
        <v>3</v>
      </c>
      <c r="BU158" s="56">
        <v>1</v>
      </c>
      <c r="BV158" s="56">
        <v>58</v>
      </c>
      <c r="BW158" s="56">
        <v>54</v>
      </c>
      <c r="BX158" s="56">
        <v>0.51785714299999996</v>
      </c>
      <c r="BY158" s="56">
        <v>-202</v>
      </c>
    </row>
    <row r="159" spans="1:77" x14ac:dyDescent="0.25">
      <c r="A159" s="56">
        <v>3</v>
      </c>
      <c r="B159" s="56">
        <v>1</v>
      </c>
      <c r="C159" s="56">
        <v>3</v>
      </c>
      <c r="D159" s="56">
        <v>1</v>
      </c>
      <c r="E159" s="56">
        <v>3</v>
      </c>
      <c r="F159" s="56">
        <v>1</v>
      </c>
      <c r="G159" s="56">
        <v>4</v>
      </c>
      <c r="H159" s="56">
        <v>4</v>
      </c>
      <c r="I159" s="56">
        <v>3</v>
      </c>
      <c r="J159" s="56">
        <v>1</v>
      </c>
      <c r="K159" s="56">
        <v>0</v>
      </c>
      <c r="L159" s="56">
        <v>0</v>
      </c>
      <c r="M159" s="56">
        <v>0</v>
      </c>
      <c r="N159" s="56">
        <v>3</v>
      </c>
      <c r="O159" s="56">
        <v>1</v>
      </c>
      <c r="P159" s="56">
        <v>3</v>
      </c>
      <c r="Q159" s="56">
        <v>1</v>
      </c>
      <c r="R159" s="56">
        <v>3</v>
      </c>
      <c r="S159" s="56">
        <v>1</v>
      </c>
      <c r="T159" s="56">
        <v>4</v>
      </c>
      <c r="U159" s="56">
        <v>4</v>
      </c>
      <c r="V159" s="56">
        <v>2</v>
      </c>
      <c r="W159" s="56">
        <v>1</v>
      </c>
      <c r="X159" s="56">
        <v>0</v>
      </c>
      <c r="Y159" s="56">
        <v>0</v>
      </c>
      <c r="Z159" s="56">
        <v>0</v>
      </c>
      <c r="AA159" s="56">
        <v>3</v>
      </c>
      <c r="AB159" s="56">
        <v>1</v>
      </c>
      <c r="AC159" s="56">
        <v>2</v>
      </c>
      <c r="AD159" s="56">
        <v>1</v>
      </c>
      <c r="AE159" s="56">
        <v>3</v>
      </c>
      <c r="AF159" s="56">
        <v>1</v>
      </c>
      <c r="AG159" s="56">
        <v>5</v>
      </c>
      <c r="AH159" s="56">
        <v>4</v>
      </c>
      <c r="AI159" s="56">
        <v>4</v>
      </c>
      <c r="AJ159" s="56">
        <v>1</v>
      </c>
      <c r="AK159" s="56">
        <v>0</v>
      </c>
      <c r="AL159" s="56">
        <v>0</v>
      </c>
      <c r="AM159" s="56">
        <v>0</v>
      </c>
      <c r="AN159" s="56">
        <v>3</v>
      </c>
      <c r="AO159" s="56">
        <v>1</v>
      </c>
      <c r="AP159" s="56">
        <v>3</v>
      </c>
      <c r="AQ159" s="56">
        <v>1</v>
      </c>
      <c r="AR159" s="56">
        <v>3</v>
      </c>
      <c r="AS159" s="56">
        <v>1</v>
      </c>
      <c r="AT159" s="56">
        <v>4</v>
      </c>
      <c r="AU159" s="56">
        <v>4</v>
      </c>
      <c r="AV159" s="56">
        <v>3</v>
      </c>
      <c r="AW159" s="56">
        <v>1</v>
      </c>
      <c r="AX159" s="56">
        <v>0</v>
      </c>
      <c r="AY159" s="56">
        <v>0</v>
      </c>
      <c r="AZ159" s="56">
        <v>0</v>
      </c>
      <c r="BA159" s="56">
        <v>3</v>
      </c>
      <c r="BB159" s="56">
        <v>1</v>
      </c>
      <c r="BC159" s="56">
        <v>3</v>
      </c>
      <c r="BD159" s="56">
        <v>1</v>
      </c>
      <c r="BE159" s="56">
        <v>3</v>
      </c>
      <c r="BF159" s="56">
        <v>1</v>
      </c>
      <c r="BG159" s="56">
        <v>5</v>
      </c>
      <c r="BH159" s="56">
        <v>4</v>
      </c>
      <c r="BI159" s="56">
        <v>3</v>
      </c>
      <c r="BJ159" s="56">
        <v>1</v>
      </c>
      <c r="BK159" s="56">
        <v>0</v>
      </c>
      <c r="BL159" s="56">
        <v>0</v>
      </c>
      <c r="BM159" s="56">
        <v>0</v>
      </c>
      <c r="BN159" s="56">
        <v>1</v>
      </c>
      <c r="BO159" s="56">
        <v>1</v>
      </c>
      <c r="BP159" s="56">
        <v>2</v>
      </c>
      <c r="BQ159" s="56">
        <v>2</v>
      </c>
      <c r="BR159" s="56">
        <v>2</v>
      </c>
      <c r="BS159" s="56">
        <v>2</v>
      </c>
      <c r="BT159" s="56">
        <v>3</v>
      </c>
      <c r="BU159" s="56">
        <v>1</v>
      </c>
      <c r="BV159" s="56">
        <v>51</v>
      </c>
      <c r="BW159" s="56">
        <v>48</v>
      </c>
      <c r="BX159" s="56">
        <v>0.51515151515151503</v>
      </c>
      <c r="BY159" s="56">
        <v>-202</v>
      </c>
    </row>
    <row r="160" spans="1:77" x14ac:dyDescent="0.25">
      <c r="A160" s="56">
        <v>5</v>
      </c>
      <c r="B160" s="56">
        <v>1</v>
      </c>
      <c r="C160" s="56">
        <v>3</v>
      </c>
      <c r="D160" s="56">
        <v>1</v>
      </c>
      <c r="E160" s="56">
        <v>3</v>
      </c>
      <c r="F160" s="56">
        <v>1</v>
      </c>
      <c r="G160" s="56">
        <v>5</v>
      </c>
      <c r="H160" s="56">
        <v>4</v>
      </c>
      <c r="I160" s="56">
        <v>1</v>
      </c>
      <c r="J160" s="56">
        <v>1</v>
      </c>
      <c r="K160" s="56">
        <v>0</v>
      </c>
      <c r="L160" s="56">
        <v>0</v>
      </c>
      <c r="M160" s="56">
        <v>0</v>
      </c>
      <c r="N160" s="56">
        <v>3</v>
      </c>
      <c r="O160" s="56">
        <v>5</v>
      </c>
      <c r="P160" s="56">
        <v>1</v>
      </c>
      <c r="Q160" s="56">
        <v>1</v>
      </c>
      <c r="R160" s="56">
        <v>3</v>
      </c>
      <c r="S160" s="56">
        <v>1</v>
      </c>
      <c r="T160" s="56">
        <v>4</v>
      </c>
      <c r="U160" s="56">
        <v>4</v>
      </c>
      <c r="V160" s="56">
        <v>4</v>
      </c>
      <c r="W160" s="56">
        <v>1</v>
      </c>
      <c r="X160" s="56">
        <v>0</v>
      </c>
      <c r="Y160" s="56">
        <v>1</v>
      </c>
      <c r="Z160" s="56">
        <v>0</v>
      </c>
      <c r="AA160" s="56">
        <v>5</v>
      </c>
      <c r="AB160" s="56">
        <v>1</v>
      </c>
      <c r="AC160" s="56">
        <v>5</v>
      </c>
      <c r="AD160" s="56">
        <v>3</v>
      </c>
      <c r="AE160" s="56">
        <v>3</v>
      </c>
      <c r="AF160" s="56">
        <v>1</v>
      </c>
      <c r="AG160" s="56">
        <v>4</v>
      </c>
      <c r="AH160" s="56">
        <v>4</v>
      </c>
      <c r="AI160" s="56">
        <v>4</v>
      </c>
      <c r="AJ160" s="56">
        <v>1</v>
      </c>
      <c r="AK160" s="56">
        <v>0</v>
      </c>
      <c r="AL160" s="56">
        <v>0</v>
      </c>
      <c r="AM160" s="56">
        <v>0</v>
      </c>
      <c r="AN160" s="56">
        <v>3</v>
      </c>
      <c r="AO160" s="56">
        <v>1</v>
      </c>
      <c r="AP160" s="56">
        <v>5</v>
      </c>
      <c r="AQ160" s="56">
        <v>1</v>
      </c>
      <c r="AR160" s="56">
        <v>3</v>
      </c>
      <c r="AS160" s="56">
        <v>1</v>
      </c>
      <c r="AT160" s="56">
        <v>5</v>
      </c>
      <c r="AU160" s="56">
        <v>1</v>
      </c>
      <c r="AV160" s="56">
        <v>3</v>
      </c>
      <c r="AW160" s="56">
        <v>1</v>
      </c>
      <c r="AX160" s="56">
        <v>1</v>
      </c>
      <c r="AY160" s="56">
        <v>0</v>
      </c>
      <c r="AZ160" s="56">
        <v>0</v>
      </c>
      <c r="BA160" s="56">
        <v>3</v>
      </c>
      <c r="BB160" s="56">
        <v>1</v>
      </c>
      <c r="BC160" s="56">
        <v>3</v>
      </c>
      <c r="BD160" s="56">
        <v>1</v>
      </c>
      <c r="BE160" s="56">
        <v>3</v>
      </c>
      <c r="BF160" s="56">
        <v>1</v>
      </c>
      <c r="BG160" s="56">
        <v>5</v>
      </c>
      <c r="BH160" s="56">
        <v>4</v>
      </c>
      <c r="BI160" s="56">
        <v>3</v>
      </c>
      <c r="BJ160" s="56">
        <v>3</v>
      </c>
      <c r="BK160" s="56">
        <v>0</v>
      </c>
      <c r="BL160" s="56">
        <v>0</v>
      </c>
      <c r="BM160" s="56">
        <v>0</v>
      </c>
      <c r="BN160" s="56">
        <v>1</v>
      </c>
      <c r="BO160" s="56">
        <v>1</v>
      </c>
      <c r="BP160" s="56">
        <v>2</v>
      </c>
      <c r="BQ160" s="56">
        <v>5</v>
      </c>
      <c r="BR160" s="56">
        <v>2</v>
      </c>
      <c r="BS160" s="56">
        <v>2</v>
      </c>
      <c r="BT160" s="56">
        <v>3</v>
      </c>
      <c r="BU160" s="56">
        <v>2</v>
      </c>
      <c r="BV160" s="56">
        <v>53</v>
      </c>
      <c r="BW160" s="56">
        <v>50</v>
      </c>
      <c r="BX160" s="56">
        <v>0.51456310699999996</v>
      </c>
      <c r="BY160" s="56">
        <v>-202</v>
      </c>
    </row>
    <row r="161" spans="1:77" x14ac:dyDescent="0.25">
      <c r="A161" s="56">
        <v>3</v>
      </c>
      <c r="B161" s="56">
        <v>1</v>
      </c>
      <c r="C161" s="56">
        <v>3</v>
      </c>
      <c r="D161" s="56">
        <v>1</v>
      </c>
      <c r="E161" s="56">
        <v>3</v>
      </c>
      <c r="F161" s="56">
        <v>1</v>
      </c>
      <c r="G161" s="56">
        <v>5</v>
      </c>
      <c r="H161" s="56">
        <v>4</v>
      </c>
      <c r="I161" s="56">
        <v>1</v>
      </c>
      <c r="J161" s="56">
        <v>1</v>
      </c>
      <c r="K161" s="56">
        <v>0</v>
      </c>
      <c r="L161" s="56">
        <v>0</v>
      </c>
      <c r="M161" s="56">
        <v>0</v>
      </c>
      <c r="N161" s="56">
        <v>3</v>
      </c>
      <c r="O161" s="56">
        <v>1</v>
      </c>
      <c r="P161" s="56">
        <v>3</v>
      </c>
      <c r="Q161" s="56">
        <v>5</v>
      </c>
      <c r="R161" s="56">
        <v>3</v>
      </c>
      <c r="S161" s="56">
        <v>1</v>
      </c>
      <c r="T161" s="56">
        <v>5</v>
      </c>
      <c r="U161" s="56">
        <v>4</v>
      </c>
      <c r="V161" s="56">
        <v>3</v>
      </c>
      <c r="W161" s="56">
        <v>1</v>
      </c>
      <c r="X161" s="56">
        <v>0</v>
      </c>
      <c r="Y161" s="56">
        <v>0</v>
      </c>
      <c r="Z161" s="56">
        <v>0</v>
      </c>
      <c r="AA161" s="56">
        <v>3</v>
      </c>
      <c r="AB161" s="56">
        <v>1</v>
      </c>
      <c r="AC161" s="56">
        <v>5</v>
      </c>
      <c r="AD161" s="56">
        <v>1</v>
      </c>
      <c r="AE161" s="56">
        <v>3</v>
      </c>
      <c r="AF161" s="56">
        <v>1</v>
      </c>
      <c r="AG161" s="56">
        <v>4</v>
      </c>
      <c r="AH161" s="56">
        <v>4</v>
      </c>
      <c r="AI161" s="56">
        <v>4</v>
      </c>
      <c r="AJ161" s="56">
        <v>1</v>
      </c>
      <c r="AK161" s="56">
        <v>0</v>
      </c>
      <c r="AL161" s="56">
        <v>0</v>
      </c>
      <c r="AM161" s="56">
        <v>1</v>
      </c>
      <c r="AN161" s="56">
        <v>3</v>
      </c>
      <c r="AO161" s="56">
        <v>4</v>
      </c>
      <c r="AP161" s="56">
        <v>3</v>
      </c>
      <c r="AQ161" s="56">
        <v>1</v>
      </c>
      <c r="AR161" s="56">
        <v>3</v>
      </c>
      <c r="AS161" s="56">
        <v>3</v>
      </c>
      <c r="AT161" s="56">
        <v>4</v>
      </c>
      <c r="AU161" s="56">
        <v>1</v>
      </c>
      <c r="AV161" s="56">
        <v>4</v>
      </c>
      <c r="AW161" s="56">
        <v>1</v>
      </c>
      <c r="AX161" s="56">
        <v>0</v>
      </c>
      <c r="AY161" s="56">
        <v>0</v>
      </c>
      <c r="AZ161" s="56">
        <v>1</v>
      </c>
      <c r="BA161" s="56">
        <v>5</v>
      </c>
      <c r="BB161" s="56">
        <v>1</v>
      </c>
      <c r="BC161" s="56">
        <v>5</v>
      </c>
      <c r="BD161" s="56">
        <v>1</v>
      </c>
      <c r="BE161" s="56">
        <v>3</v>
      </c>
      <c r="BF161" s="56">
        <v>1</v>
      </c>
      <c r="BG161" s="56">
        <v>4</v>
      </c>
      <c r="BH161" s="56">
        <v>4</v>
      </c>
      <c r="BI161" s="56">
        <v>4</v>
      </c>
      <c r="BJ161" s="56">
        <v>1</v>
      </c>
      <c r="BK161" s="56">
        <v>0</v>
      </c>
      <c r="BL161" s="56">
        <v>0</v>
      </c>
      <c r="BM161" s="56">
        <v>0</v>
      </c>
      <c r="BN161" s="56">
        <v>1</v>
      </c>
      <c r="BO161" s="56">
        <v>1</v>
      </c>
      <c r="BP161" s="56">
        <v>2</v>
      </c>
      <c r="BQ161" s="56">
        <v>5</v>
      </c>
      <c r="BR161" s="56">
        <v>2</v>
      </c>
      <c r="BS161" s="56">
        <v>2</v>
      </c>
      <c r="BT161" s="56">
        <v>3</v>
      </c>
      <c r="BU161" s="56">
        <v>1</v>
      </c>
      <c r="BV161" s="56">
        <v>55</v>
      </c>
      <c r="BW161" s="56">
        <v>52</v>
      </c>
      <c r="BX161" s="56">
        <v>0.51401869200000005</v>
      </c>
      <c r="BY161" s="56">
        <v>-202</v>
      </c>
    </row>
    <row r="162" spans="1:77" x14ac:dyDescent="0.25">
      <c r="A162" s="56">
        <v>3</v>
      </c>
      <c r="B162" s="56">
        <v>1</v>
      </c>
      <c r="C162" s="56">
        <v>3</v>
      </c>
      <c r="D162" s="56">
        <v>1</v>
      </c>
      <c r="E162" s="56">
        <v>3</v>
      </c>
      <c r="F162" s="56">
        <v>1</v>
      </c>
      <c r="G162" s="56">
        <v>4</v>
      </c>
      <c r="H162" s="56">
        <v>4</v>
      </c>
      <c r="I162" s="56">
        <v>4</v>
      </c>
      <c r="J162" s="56">
        <v>1</v>
      </c>
      <c r="K162" s="56">
        <v>0</v>
      </c>
      <c r="L162" s="56">
        <v>0</v>
      </c>
      <c r="M162" s="56">
        <v>0</v>
      </c>
      <c r="N162" s="56">
        <v>3</v>
      </c>
      <c r="O162" s="56">
        <v>2</v>
      </c>
      <c r="P162" s="56">
        <v>3</v>
      </c>
      <c r="Q162" s="56">
        <v>1</v>
      </c>
      <c r="R162" s="56">
        <v>3</v>
      </c>
      <c r="S162" s="56">
        <v>1</v>
      </c>
      <c r="T162" s="56">
        <v>4</v>
      </c>
      <c r="U162" s="56">
        <v>2</v>
      </c>
      <c r="V162" s="56">
        <v>2</v>
      </c>
      <c r="W162" s="56">
        <v>1</v>
      </c>
      <c r="X162" s="56">
        <v>0</v>
      </c>
      <c r="Y162" s="56">
        <v>0</v>
      </c>
      <c r="Z162" s="56">
        <v>1</v>
      </c>
      <c r="AA162" s="56">
        <v>5</v>
      </c>
      <c r="AB162" s="56">
        <v>1</v>
      </c>
      <c r="AC162" s="56">
        <v>3</v>
      </c>
      <c r="AD162" s="56">
        <v>3</v>
      </c>
      <c r="AE162" s="56">
        <v>3</v>
      </c>
      <c r="AF162" s="56">
        <v>1</v>
      </c>
      <c r="AG162" s="56">
        <v>4</v>
      </c>
      <c r="AH162" s="56">
        <v>5</v>
      </c>
      <c r="AI162" s="56">
        <v>4</v>
      </c>
      <c r="AJ162" s="56">
        <v>1</v>
      </c>
      <c r="AK162" s="56">
        <v>0</v>
      </c>
      <c r="AL162" s="56">
        <v>0</v>
      </c>
      <c r="AM162" s="56">
        <v>0</v>
      </c>
      <c r="AN162" s="56">
        <v>3</v>
      </c>
      <c r="AO162" s="56">
        <v>1</v>
      </c>
      <c r="AP162" s="56">
        <v>3</v>
      </c>
      <c r="AQ162" s="56">
        <v>1</v>
      </c>
      <c r="AR162" s="56">
        <v>3</v>
      </c>
      <c r="AS162" s="56">
        <v>1</v>
      </c>
      <c r="AT162" s="56">
        <v>4</v>
      </c>
      <c r="AU162" s="56">
        <v>4</v>
      </c>
      <c r="AV162" s="56">
        <v>3</v>
      </c>
      <c r="AW162" s="56">
        <v>1</v>
      </c>
      <c r="AX162" s="56">
        <v>1</v>
      </c>
      <c r="AY162" s="56">
        <v>0</v>
      </c>
      <c r="AZ162" s="56">
        <v>0</v>
      </c>
      <c r="BA162" s="56">
        <v>3</v>
      </c>
      <c r="BB162" s="56">
        <v>4</v>
      </c>
      <c r="BC162" s="56">
        <v>3</v>
      </c>
      <c r="BD162" s="56">
        <v>1</v>
      </c>
      <c r="BE162" s="56">
        <v>4</v>
      </c>
      <c r="BF162" s="56">
        <v>1</v>
      </c>
      <c r="BG162" s="56">
        <v>5</v>
      </c>
      <c r="BH162" s="56">
        <v>4</v>
      </c>
      <c r="BI162" s="56">
        <v>3</v>
      </c>
      <c r="BJ162" s="56">
        <v>1</v>
      </c>
      <c r="BK162" s="56">
        <v>0</v>
      </c>
      <c r="BL162" s="56">
        <v>0</v>
      </c>
      <c r="BM162" s="56">
        <v>0</v>
      </c>
      <c r="BN162" s="56">
        <v>1</v>
      </c>
      <c r="BO162" s="56">
        <v>1</v>
      </c>
      <c r="BP162" s="56">
        <v>2</v>
      </c>
      <c r="BQ162" s="56">
        <v>5</v>
      </c>
      <c r="BR162" s="56">
        <v>2</v>
      </c>
      <c r="BS162" s="56">
        <v>2</v>
      </c>
      <c r="BT162" s="56">
        <v>3</v>
      </c>
      <c r="BU162" s="56">
        <v>2</v>
      </c>
      <c r="BV162" s="56">
        <v>55</v>
      </c>
      <c r="BW162" s="56">
        <v>52</v>
      </c>
      <c r="BX162" s="56">
        <v>0.51401869158878499</v>
      </c>
      <c r="BY162" s="56">
        <v>-202</v>
      </c>
    </row>
    <row r="163" spans="1:77" x14ac:dyDescent="0.25">
      <c r="A163" s="56">
        <v>5</v>
      </c>
      <c r="B163" s="56">
        <v>1</v>
      </c>
      <c r="C163" s="56">
        <v>3</v>
      </c>
      <c r="D163" s="56">
        <v>1</v>
      </c>
      <c r="E163" s="56">
        <v>3</v>
      </c>
      <c r="F163" s="56">
        <v>1</v>
      </c>
      <c r="G163" s="56">
        <v>4</v>
      </c>
      <c r="H163" s="56">
        <v>4</v>
      </c>
      <c r="I163" s="56">
        <v>3</v>
      </c>
      <c r="J163" s="56">
        <v>1</v>
      </c>
      <c r="K163" s="56">
        <v>0</v>
      </c>
      <c r="L163" s="56">
        <v>0</v>
      </c>
      <c r="M163" s="56">
        <v>0</v>
      </c>
      <c r="N163" s="56">
        <v>3</v>
      </c>
      <c r="O163" s="56">
        <v>1</v>
      </c>
      <c r="P163" s="56">
        <v>3</v>
      </c>
      <c r="Q163" s="56">
        <v>1</v>
      </c>
      <c r="R163" s="56">
        <v>3</v>
      </c>
      <c r="S163" s="56">
        <v>1</v>
      </c>
      <c r="T163" s="56">
        <v>4</v>
      </c>
      <c r="U163" s="56">
        <v>4</v>
      </c>
      <c r="V163" s="56">
        <v>3</v>
      </c>
      <c r="W163" s="56">
        <v>1</v>
      </c>
      <c r="X163" s="56">
        <v>0</v>
      </c>
      <c r="Y163" s="56">
        <v>1</v>
      </c>
      <c r="Z163" s="56">
        <v>0</v>
      </c>
      <c r="AA163" s="56">
        <v>5</v>
      </c>
      <c r="AB163" s="56">
        <v>4</v>
      </c>
      <c r="AC163" s="56">
        <v>5</v>
      </c>
      <c r="AD163" s="56">
        <v>1</v>
      </c>
      <c r="AE163" s="56">
        <v>5</v>
      </c>
      <c r="AF163" s="56">
        <v>5</v>
      </c>
      <c r="AG163" s="56">
        <v>4</v>
      </c>
      <c r="AH163" s="56">
        <v>4</v>
      </c>
      <c r="AI163" s="56">
        <v>4</v>
      </c>
      <c r="AJ163" s="56">
        <v>1</v>
      </c>
      <c r="AK163" s="56">
        <v>0</v>
      </c>
      <c r="AL163" s="56">
        <v>1</v>
      </c>
      <c r="AM163" s="56">
        <v>0</v>
      </c>
      <c r="AN163" s="56">
        <v>3</v>
      </c>
      <c r="AO163" s="56">
        <v>1</v>
      </c>
      <c r="AP163" s="56">
        <v>3</v>
      </c>
      <c r="AQ163" s="56">
        <v>1</v>
      </c>
      <c r="AR163" s="56">
        <v>3</v>
      </c>
      <c r="AS163" s="56">
        <v>1</v>
      </c>
      <c r="AT163" s="56">
        <v>5</v>
      </c>
      <c r="AU163" s="56">
        <v>4</v>
      </c>
      <c r="AV163" s="56">
        <v>4</v>
      </c>
      <c r="AW163" s="56">
        <v>1</v>
      </c>
      <c r="AX163" s="56">
        <v>0</v>
      </c>
      <c r="AY163" s="56">
        <v>0</v>
      </c>
      <c r="AZ163" s="56">
        <v>0</v>
      </c>
      <c r="BA163" s="56">
        <v>3</v>
      </c>
      <c r="BB163" s="56">
        <v>1</v>
      </c>
      <c r="BC163" s="56">
        <v>3</v>
      </c>
      <c r="BD163" s="56">
        <v>1</v>
      </c>
      <c r="BE163" s="56">
        <v>3</v>
      </c>
      <c r="BF163" s="56">
        <v>1</v>
      </c>
      <c r="BG163" s="56">
        <v>5</v>
      </c>
      <c r="BH163" s="56">
        <v>4</v>
      </c>
      <c r="BI163" s="56">
        <v>4</v>
      </c>
      <c r="BJ163" s="56">
        <v>1</v>
      </c>
      <c r="BK163" s="56">
        <v>0</v>
      </c>
      <c r="BL163" s="56">
        <v>0</v>
      </c>
      <c r="BM163" s="56">
        <v>0</v>
      </c>
      <c r="BN163" s="56">
        <v>1</v>
      </c>
      <c r="BO163" s="56">
        <v>1</v>
      </c>
      <c r="BP163" s="56">
        <v>2</v>
      </c>
      <c r="BQ163" s="56">
        <v>2</v>
      </c>
      <c r="BR163" s="56">
        <v>2</v>
      </c>
      <c r="BS163" s="56">
        <v>2</v>
      </c>
      <c r="BT163" s="56">
        <v>2</v>
      </c>
      <c r="BU163" s="56">
        <v>1</v>
      </c>
      <c r="BV163" s="56">
        <v>58</v>
      </c>
      <c r="BW163" s="56">
        <v>55</v>
      </c>
      <c r="BX163" s="56">
        <v>0.51327433628318497</v>
      </c>
      <c r="BY163" s="56">
        <v>-202</v>
      </c>
    </row>
    <row r="164" spans="1:77" x14ac:dyDescent="0.25">
      <c r="A164" s="56">
        <v>5</v>
      </c>
      <c r="B164" s="56">
        <v>1</v>
      </c>
      <c r="C164" s="56">
        <v>3</v>
      </c>
      <c r="D164" s="56">
        <v>1</v>
      </c>
      <c r="E164" s="56">
        <v>3</v>
      </c>
      <c r="F164" s="56">
        <v>1</v>
      </c>
      <c r="G164" s="56">
        <v>5</v>
      </c>
      <c r="H164" s="56">
        <v>4</v>
      </c>
      <c r="I164" s="56">
        <v>1</v>
      </c>
      <c r="J164" s="56">
        <v>1</v>
      </c>
      <c r="K164" s="56">
        <v>0</v>
      </c>
      <c r="L164" s="56">
        <v>0</v>
      </c>
      <c r="M164" s="56">
        <v>0</v>
      </c>
      <c r="N164" s="56">
        <v>3</v>
      </c>
      <c r="O164" s="56">
        <v>5</v>
      </c>
      <c r="P164" s="56">
        <v>1</v>
      </c>
      <c r="Q164" s="56">
        <v>1</v>
      </c>
      <c r="R164" s="56">
        <v>3</v>
      </c>
      <c r="S164" s="56">
        <v>1</v>
      </c>
      <c r="T164" s="56">
        <v>4</v>
      </c>
      <c r="U164" s="56">
        <v>2</v>
      </c>
      <c r="V164" s="56">
        <v>2</v>
      </c>
      <c r="W164" s="56">
        <v>1</v>
      </c>
      <c r="X164" s="56">
        <v>0</v>
      </c>
      <c r="Y164" s="56">
        <v>0</v>
      </c>
      <c r="Z164" s="56">
        <v>0</v>
      </c>
      <c r="AA164" s="56">
        <v>3</v>
      </c>
      <c r="AB164" s="56">
        <v>1</v>
      </c>
      <c r="AC164" s="56">
        <v>4</v>
      </c>
      <c r="AD164" s="56">
        <v>3</v>
      </c>
      <c r="AE164" s="56">
        <v>2</v>
      </c>
      <c r="AF164" s="56">
        <v>1</v>
      </c>
      <c r="AG164" s="56">
        <v>5</v>
      </c>
      <c r="AH164" s="56">
        <v>4</v>
      </c>
      <c r="AI164" s="56">
        <v>4</v>
      </c>
      <c r="AJ164" s="56">
        <v>1</v>
      </c>
      <c r="AK164" s="56">
        <v>0</v>
      </c>
      <c r="AL164" s="56">
        <v>0</v>
      </c>
      <c r="AM164" s="56">
        <v>0</v>
      </c>
      <c r="AN164" s="56">
        <v>5</v>
      </c>
      <c r="AO164" s="56">
        <v>1</v>
      </c>
      <c r="AP164" s="56">
        <v>3</v>
      </c>
      <c r="AQ164" s="56">
        <v>1</v>
      </c>
      <c r="AR164" s="56">
        <v>3</v>
      </c>
      <c r="AS164" s="56">
        <v>1</v>
      </c>
      <c r="AT164" s="56">
        <v>4</v>
      </c>
      <c r="AU164" s="56">
        <v>4</v>
      </c>
      <c r="AV164" s="56">
        <v>4</v>
      </c>
      <c r="AW164" s="56">
        <v>1</v>
      </c>
      <c r="AX164" s="56">
        <v>0</v>
      </c>
      <c r="AY164" s="56">
        <v>0</v>
      </c>
      <c r="AZ164" s="56">
        <v>0</v>
      </c>
      <c r="BA164" s="56">
        <v>3</v>
      </c>
      <c r="BB164" s="56">
        <v>1</v>
      </c>
      <c r="BC164" s="56">
        <v>3</v>
      </c>
      <c r="BD164" s="56">
        <v>1</v>
      </c>
      <c r="BE164" s="56">
        <v>3</v>
      </c>
      <c r="BF164" s="56">
        <v>1</v>
      </c>
      <c r="BG164" s="56">
        <v>4</v>
      </c>
      <c r="BH164" s="56">
        <v>4</v>
      </c>
      <c r="BI164" s="56">
        <v>4</v>
      </c>
      <c r="BJ164" s="56">
        <v>1</v>
      </c>
      <c r="BK164" s="56">
        <v>0</v>
      </c>
      <c r="BL164" s="56">
        <v>0</v>
      </c>
      <c r="BM164" s="56">
        <v>0</v>
      </c>
      <c r="BN164" s="56">
        <v>1</v>
      </c>
      <c r="BO164" s="56">
        <v>1</v>
      </c>
      <c r="BP164" s="56">
        <v>2</v>
      </c>
      <c r="BQ164" s="56">
        <v>5</v>
      </c>
      <c r="BR164" s="56">
        <v>3</v>
      </c>
      <c r="BS164" s="56">
        <v>2</v>
      </c>
      <c r="BT164" s="56">
        <v>3</v>
      </c>
      <c r="BU164" s="56">
        <v>2</v>
      </c>
      <c r="BV164" s="56">
        <v>58</v>
      </c>
      <c r="BW164" s="56">
        <v>55</v>
      </c>
      <c r="BX164" s="56">
        <v>0.51327433600000005</v>
      </c>
      <c r="BY164" s="56">
        <v>-202</v>
      </c>
    </row>
    <row r="165" spans="1:77" x14ac:dyDescent="0.25">
      <c r="A165" s="56">
        <v>3</v>
      </c>
      <c r="B165" s="56">
        <v>1</v>
      </c>
      <c r="C165" s="56">
        <v>3</v>
      </c>
      <c r="D165" s="56">
        <v>1</v>
      </c>
      <c r="E165" s="56">
        <v>3</v>
      </c>
      <c r="F165" s="56">
        <v>1</v>
      </c>
      <c r="G165" s="56">
        <v>4</v>
      </c>
      <c r="H165" s="56">
        <v>4</v>
      </c>
      <c r="I165" s="56">
        <v>4</v>
      </c>
      <c r="J165" s="56">
        <v>1</v>
      </c>
      <c r="K165" s="56">
        <v>0</v>
      </c>
      <c r="L165" s="56">
        <v>0</v>
      </c>
      <c r="M165" s="56">
        <v>0</v>
      </c>
      <c r="N165" s="56">
        <v>3</v>
      </c>
      <c r="O165" s="56">
        <v>2</v>
      </c>
      <c r="P165" s="56">
        <v>3</v>
      </c>
      <c r="Q165" s="56">
        <v>1</v>
      </c>
      <c r="R165" s="56">
        <v>3</v>
      </c>
      <c r="S165" s="56">
        <v>1</v>
      </c>
      <c r="T165" s="56">
        <v>4</v>
      </c>
      <c r="U165" s="56">
        <v>2</v>
      </c>
      <c r="V165" s="56">
        <v>2</v>
      </c>
      <c r="W165" s="56">
        <v>1</v>
      </c>
      <c r="X165" s="56">
        <v>0</v>
      </c>
      <c r="Y165" s="56">
        <v>0</v>
      </c>
      <c r="Z165" s="56">
        <v>1</v>
      </c>
      <c r="AA165" s="56">
        <v>5</v>
      </c>
      <c r="AB165" s="56">
        <v>1</v>
      </c>
      <c r="AC165" s="56">
        <v>2</v>
      </c>
      <c r="AD165" s="56">
        <v>1</v>
      </c>
      <c r="AE165" s="56">
        <v>3</v>
      </c>
      <c r="AF165" s="56">
        <v>1</v>
      </c>
      <c r="AG165" s="56">
        <v>4</v>
      </c>
      <c r="AH165" s="56">
        <v>4</v>
      </c>
      <c r="AI165" s="56">
        <v>4</v>
      </c>
      <c r="AJ165" s="56">
        <v>1</v>
      </c>
      <c r="AK165" s="56">
        <v>0</v>
      </c>
      <c r="AL165" s="56">
        <v>0</v>
      </c>
      <c r="AM165" s="56">
        <v>0</v>
      </c>
      <c r="AN165" s="56">
        <v>3</v>
      </c>
      <c r="AO165" s="56">
        <v>1</v>
      </c>
      <c r="AP165" s="56">
        <v>3</v>
      </c>
      <c r="AQ165" s="56">
        <v>1</v>
      </c>
      <c r="AR165" s="56">
        <v>3</v>
      </c>
      <c r="AS165" s="56">
        <v>1</v>
      </c>
      <c r="AT165" s="56">
        <v>4</v>
      </c>
      <c r="AU165" s="56">
        <v>4</v>
      </c>
      <c r="AV165" s="56">
        <v>3</v>
      </c>
      <c r="AW165" s="56">
        <v>1</v>
      </c>
      <c r="AX165" s="56">
        <v>1</v>
      </c>
      <c r="AY165" s="56">
        <v>0</v>
      </c>
      <c r="AZ165" s="56">
        <v>0</v>
      </c>
      <c r="BA165" s="56">
        <v>3</v>
      </c>
      <c r="BB165" s="56">
        <v>1</v>
      </c>
      <c r="BC165" s="56">
        <v>3</v>
      </c>
      <c r="BD165" s="56">
        <v>1</v>
      </c>
      <c r="BE165" s="56">
        <v>3</v>
      </c>
      <c r="BF165" s="56">
        <v>1</v>
      </c>
      <c r="BG165" s="56">
        <v>5</v>
      </c>
      <c r="BH165" s="56">
        <v>4</v>
      </c>
      <c r="BI165" s="56">
        <v>3</v>
      </c>
      <c r="BJ165" s="56">
        <v>1</v>
      </c>
      <c r="BK165" s="56">
        <v>0</v>
      </c>
      <c r="BL165" s="56">
        <v>0</v>
      </c>
      <c r="BM165" s="56">
        <v>0</v>
      </c>
      <c r="BN165" s="56">
        <v>1</v>
      </c>
      <c r="BO165" s="56">
        <v>1</v>
      </c>
      <c r="BP165" s="56">
        <v>2</v>
      </c>
      <c r="BQ165" s="56">
        <v>5</v>
      </c>
      <c r="BR165" s="56">
        <v>2</v>
      </c>
      <c r="BS165" s="56">
        <v>2</v>
      </c>
      <c r="BT165" s="56">
        <v>3</v>
      </c>
      <c r="BU165" s="56">
        <v>2</v>
      </c>
      <c r="BV165" s="56">
        <v>59</v>
      </c>
      <c r="BW165" s="56">
        <v>56</v>
      </c>
      <c r="BX165" s="56">
        <v>0.51304347800000005</v>
      </c>
      <c r="BY165" s="56">
        <v>-202</v>
      </c>
    </row>
    <row r="166" spans="1:77" x14ac:dyDescent="0.25">
      <c r="A166" s="56">
        <v>5</v>
      </c>
      <c r="B166" s="56">
        <v>1</v>
      </c>
      <c r="C166" s="56">
        <v>3</v>
      </c>
      <c r="D166" s="56">
        <v>1</v>
      </c>
      <c r="E166" s="56">
        <v>3</v>
      </c>
      <c r="F166" s="56">
        <v>1</v>
      </c>
      <c r="G166" s="56">
        <v>4</v>
      </c>
      <c r="H166" s="56">
        <v>4</v>
      </c>
      <c r="I166" s="56">
        <v>3</v>
      </c>
      <c r="J166" s="56">
        <v>4</v>
      </c>
      <c r="K166" s="56">
        <v>0</v>
      </c>
      <c r="L166" s="56">
        <v>1</v>
      </c>
      <c r="M166" s="56">
        <v>0</v>
      </c>
      <c r="N166" s="56">
        <v>5</v>
      </c>
      <c r="O166" s="56">
        <v>1</v>
      </c>
      <c r="P166" s="56">
        <v>3</v>
      </c>
      <c r="Q166" s="56">
        <v>1</v>
      </c>
      <c r="R166" s="56">
        <v>3</v>
      </c>
      <c r="S166" s="56">
        <v>1</v>
      </c>
      <c r="T166" s="56">
        <v>5</v>
      </c>
      <c r="U166" s="56">
        <v>4</v>
      </c>
      <c r="V166" s="56">
        <v>3</v>
      </c>
      <c r="W166" s="56">
        <v>1</v>
      </c>
      <c r="X166" s="56">
        <v>0</v>
      </c>
      <c r="Y166" s="56">
        <v>0</v>
      </c>
      <c r="Z166" s="56">
        <v>0</v>
      </c>
      <c r="AA166" s="56">
        <v>3</v>
      </c>
      <c r="AB166" s="56">
        <v>1</v>
      </c>
      <c r="AC166" s="56">
        <v>3</v>
      </c>
      <c r="AD166" s="56">
        <v>1</v>
      </c>
      <c r="AE166" s="56">
        <v>3</v>
      </c>
      <c r="AF166" s="56">
        <v>1</v>
      </c>
      <c r="AG166" s="56">
        <v>4</v>
      </c>
      <c r="AH166" s="56">
        <v>4</v>
      </c>
      <c r="AI166" s="56">
        <v>3</v>
      </c>
      <c r="AJ166" s="56">
        <v>1</v>
      </c>
      <c r="AK166" s="56">
        <v>0</v>
      </c>
      <c r="AL166" s="56">
        <v>0</v>
      </c>
      <c r="AM166" s="56">
        <v>0</v>
      </c>
      <c r="AN166" s="56">
        <v>3</v>
      </c>
      <c r="AO166" s="56">
        <v>1</v>
      </c>
      <c r="AP166" s="56">
        <v>3</v>
      </c>
      <c r="AQ166" s="56">
        <v>5</v>
      </c>
      <c r="AR166" s="56">
        <v>3</v>
      </c>
      <c r="AS166" s="56">
        <v>1</v>
      </c>
      <c r="AT166" s="56">
        <v>5</v>
      </c>
      <c r="AU166" s="56">
        <v>4</v>
      </c>
      <c r="AV166" s="56">
        <v>3</v>
      </c>
      <c r="AW166" s="56">
        <v>1</v>
      </c>
      <c r="AX166" s="56">
        <v>0</v>
      </c>
      <c r="AY166" s="56">
        <v>0</v>
      </c>
      <c r="AZ166" s="56">
        <v>0</v>
      </c>
      <c r="BA166" s="56">
        <v>3</v>
      </c>
      <c r="BB166" s="56">
        <v>1</v>
      </c>
      <c r="BC166" s="56">
        <v>5</v>
      </c>
      <c r="BD166" s="56">
        <v>1</v>
      </c>
      <c r="BE166" s="56">
        <v>3</v>
      </c>
      <c r="BF166" s="56">
        <v>1</v>
      </c>
      <c r="BG166" s="56">
        <v>5</v>
      </c>
      <c r="BH166" s="56">
        <v>4</v>
      </c>
      <c r="BI166" s="56">
        <v>3</v>
      </c>
      <c r="BJ166" s="56">
        <v>1</v>
      </c>
      <c r="BK166" s="56">
        <v>0</v>
      </c>
      <c r="BL166" s="56">
        <v>0</v>
      </c>
      <c r="BM166" s="56">
        <v>0</v>
      </c>
      <c r="BN166" s="56">
        <v>1</v>
      </c>
      <c r="BO166" s="56">
        <v>1</v>
      </c>
      <c r="BP166" s="56">
        <v>2</v>
      </c>
      <c r="BQ166" s="56">
        <v>2</v>
      </c>
      <c r="BR166" s="56">
        <v>2</v>
      </c>
      <c r="BS166" s="56">
        <v>2</v>
      </c>
      <c r="BT166" s="56">
        <v>3</v>
      </c>
      <c r="BU166" s="56">
        <v>2</v>
      </c>
      <c r="BV166" s="56">
        <v>49</v>
      </c>
      <c r="BW166" s="56">
        <v>47</v>
      </c>
      <c r="BX166" s="56">
        <v>0.51041666699999999</v>
      </c>
      <c r="BY166" s="56">
        <v>-202</v>
      </c>
    </row>
    <row r="167" spans="1:77" x14ac:dyDescent="0.25">
      <c r="A167" s="56">
        <v>3</v>
      </c>
      <c r="B167" s="56">
        <v>1</v>
      </c>
      <c r="C167" s="56">
        <v>3</v>
      </c>
      <c r="D167" s="56">
        <v>1</v>
      </c>
      <c r="E167" s="56">
        <v>3</v>
      </c>
      <c r="F167" s="56">
        <v>1</v>
      </c>
      <c r="G167" s="56">
        <v>5</v>
      </c>
      <c r="H167" s="56">
        <v>4</v>
      </c>
      <c r="I167" s="56">
        <v>1</v>
      </c>
      <c r="J167" s="56">
        <v>1</v>
      </c>
      <c r="K167" s="56">
        <v>0</v>
      </c>
      <c r="L167" s="56">
        <v>0</v>
      </c>
      <c r="M167" s="56">
        <v>0</v>
      </c>
      <c r="N167" s="56">
        <v>3</v>
      </c>
      <c r="O167" s="56">
        <v>1</v>
      </c>
      <c r="P167" s="56">
        <v>3</v>
      </c>
      <c r="Q167" s="56">
        <v>5</v>
      </c>
      <c r="R167" s="56">
        <v>3</v>
      </c>
      <c r="S167" s="56">
        <v>1</v>
      </c>
      <c r="T167" s="56">
        <v>5</v>
      </c>
      <c r="U167" s="56">
        <v>4</v>
      </c>
      <c r="V167" s="56">
        <v>3</v>
      </c>
      <c r="W167" s="56">
        <v>1</v>
      </c>
      <c r="X167" s="56">
        <v>0</v>
      </c>
      <c r="Y167" s="56">
        <v>0</v>
      </c>
      <c r="Z167" s="56">
        <v>0</v>
      </c>
      <c r="AA167" s="56">
        <v>3</v>
      </c>
      <c r="AB167" s="56">
        <v>1</v>
      </c>
      <c r="AC167" s="56">
        <v>5</v>
      </c>
      <c r="AD167" s="56">
        <v>1</v>
      </c>
      <c r="AE167" s="56">
        <v>3</v>
      </c>
      <c r="AF167" s="56">
        <v>1</v>
      </c>
      <c r="AG167" s="56">
        <v>4</v>
      </c>
      <c r="AH167" s="56">
        <v>4</v>
      </c>
      <c r="AI167" s="56">
        <v>4</v>
      </c>
      <c r="AJ167" s="56">
        <v>1</v>
      </c>
      <c r="AK167" s="56">
        <v>0</v>
      </c>
      <c r="AL167" s="56">
        <v>0</v>
      </c>
      <c r="AM167" s="56">
        <v>1</v>
      </c>
      <c r="AN167" s="56">
        <v>3</v>
      </c>
      <c r="AO167" s="56">
        <v>4</v>
      </c>
      <c r="AP167" s="56">
        <v>3</v>
      </c>
      <c r="AQ167" s="56">
        <v>1</v>
      </c>
      <c r="AR167" s="56">
        <v>3</v>
      </c>
      <c r="AS167" s="56">
        <v>3</v>
      </c>
      <c r="AT167" s="56">
        <v>4</v>
      </c>
      <c r="AU167" s="56">
        <v>1</v>
      </c>
      <c r="AV167" s="56">
        <v>4</v>
      </c>
      <c r="AW167" s="56">
        <v>1</v>
      </c>
      <c r="AX167" s="56">
        <v>0</v>
      </c>
      <c r="AY167" s="56">
        <v>0</v>
      </c>
      <c r="AZ167" s="56">
        <v>1</v>
      </c>
      <c r="BA167" s="56">
        <v>5</v>
      </c>
      <c r="BB167" s="56">
        <v>1</v>
      </c>
      <c r="BC167" s="56">
        <v>5</v>
      </c>
      <c r="BD167" s="56">
        <v>1</v>
      </c>
      <c r="BE167" s="56">
        <v>3</v>
      </c>
      <c r="BF167" s="56">
        <v>1</v>
      </c>
      <c r="BG167" s="56">
        <v>4</v>
      </c>
      <c r="BH167" s="56">
        <v>4</v>
      </c>
      <c r="BI167" s="56">
        <v>4</v>
      </c>
      <c r="BJ167" s="56">
        <v>1</v>
      </c>
      <c r="BK167" s="56">
        <v>0</v>
      </c>
      <c r="BL167" s="56">
        <v>0</v>
      </c>
      <c r="BM167" s="56">
        <v>0</v>
      </c>
      <c r="BN167" s="56">
        <v>1</v>
      </c>
      <c r="BO167" s="56">
        <v>1</v>
      </c>
      <c r="BP167" s="56">
        <v>2</v>
      </c>
      <c r="BQ167" s="56">
        <v>5</v>
      </c>
      <c r="BR167" s="56">
        <v>2</v>
      </c>
      <c r="BS167" s="56">
        <v>2</v>
      </c>
      <c r="BT167" s="56">
        <v>3</v>
      </c>
      <c r="BU167" s="56">
        <v>1</v>
      </c>
      <c r="BV167" s="56">
        <v>54</v>
      </c>
      <c r="BW167" s="56">
        <v>52</v>
      </c>
      <c r="BX167" s="56">
        <v>0.50943396226415005</v>
      </c>
      <c r="BY167" s="56">
        <v>-202</v>
      </c>
    </row>
    <row r="168" spans="1:77" x14ac:dyDescent="0.25">
      <c r="A168" s="56">
        <v>3</v>
      </c>
      <c r="B168" s="56">
        <v>1</v>
      </c>
      <c r="C168" s="56">
        <v>3</v>
      </c>
      <c r="D168" s="56">
        <v>1</v>
      </c>
      <c r="E168" s="56">
        <v>3</v>
      </c>
      <c r="F168" s="56">
        <v>1</v>
      </c>
      <c r="G168" s="56">
        <v>5</v>
      </c>
      <c r="H168" s="56">
        <v>4</v>
      </c>
      <c r="I168" s="56">
        <v>4</v>
      </c>
      <c r="J168" s="56">
        <v>1</v>
      </c>
      <c r="K168" s="56">
        <v>0</v>
      </c>
      <c r="L168" s="56">
        <v>0</v>
      </c>
      <c r="M168" s="56">
        <v>0</v>
      </c>
      <c r="N168" s="56">
        <v>3</v>
      </c>
      <c r="O168" s="56">
        <v>1</v>
      </c>
      <c r="P168" s="56">
        <v>3</v>
      </c>
      <c r="Q168" s="56">
        <v>5</v>
      </c>
      <c r="R168" s="56">
        <v>3</v>
      </c>
      <c r="S168" s="56">
        <v>1</v>
      </c>
      <c r="T168" s="56">
        <v>5</v>
      </c>
      <c r="U168" s="56">
        <v>4</v>
      </c>
      <c r="V168" s="56">
        <v>4</v>
      </c>
      <c r="W168" s="56">
        <v>1</v>
      </c>
      <c r="X168" s="56">
        <v>0</v>
      </c>
      <c r="Y168" s="56">
        <v>0</v>
      </c>
      <c r="Z168" s="56">
        <v>0</v>
      </c>
      <c r="AA168" s="56">
        <v>5</v>
      </c>
      <c r="AB168" s="56">
        <v>1</v>
      </c>
      <c r="AC168" s="56">
        <v>5</v>
      </c>
      <c r="AD168" s="56">
        <v>1</v>
      </c>
      <c r="AE168" s="56">
        <v>3</v>
      </c>
      <c r="AF168" s="56">
        <v>1</v>
      </c>
      <c r="AG168" s="56">
        <v>4</v>
      </c>
      <c r="AH168" s="56">
        <v>4</v>
      </c>
      <c r="AI168" s="56">
        <v>4</v>
      </c>
      <c r="AJ168" s="56">
        <v>1</v>
      </c>
      <c r="AK168" s="56">
        <v>0</v>
      </c>
      <c r="AL168" s="56">
        <v>0</v>
      </c>
      <c r="AM168" s="56">
        <v>1</v>
      </c>
      <c r="AN168" s="56">
        <v>3</v>
      </c>
      <c r="AO168" s="56">
        <v>2</v>
      </c>
      <c r="AP168" s="56">
        <v>3</v>
      </c>
      <c r="AQ168" s="56">
        <v>1</v>
      </c>
      <c r="AR168" s="56">
        <v>3</v>
      </c>
      <c r="AS168" s="56">
        <v>1</v>
      </c>
      <c r="AT168" s="56">
        <v>4</v>
      </c>
      <c r="AU168" s="56">
        <v>1</v>
      </c>
      <c r="AV168" s="56">
        <v>4</v>
      </c>
      <c r="AW168" s="56">
        <v>1</v>
      </c>
      <c r="AX168" s="56">
        <v>0</v>
      </c>
      <c r="AY168" s="56">
        <v>0</v>
      </c>
      <c r="AZ168" s="56">
        <v>0</v>
      </c>
      <c r="BA168" s="56">
        <v>3</v>
      </c>
      <c r="BB168" s="56">
        <v>5</v>
      </c>
      <c r="BC168" s="56">
        <v>3</v>
      </c>
      <c r="BD168" s="56">
        <v>1</v>
      </c>
      <c r="BE168" s="56">
        <v>3</v>
      </c>
      <c r="BF168" s="56">
        <v>1</v>
      </c>
      <c r="BG168" s="56">
        <v>5</v>
      </c>
      <c r="BH168" s="56">
        <v>4</v>
      </c>
      <c r="BI168" s="56">
        <v>4</v>
      </c>
      <c r="BJ168" s="56">
        <v>1</v>
      </c>
      <c r="BK168" s="56">
        <v>0</v>
      </c>
      <c r="BL168" s="56">
        <v>0</v>
      </c>
      <c r="BM168" s="56">
        <v>0</v>
      </c>
      <c r="BN168" s="56">
        <v>1</v>
      </c>
      <c r="BO168" s="56">
        <v>1</v>
      </c>
      <c r="BP168" s="56">
        <v>2</v>
      </c>
      <c r="BQ168" s="56">
        <v>5</v>
      </c>
      <c r="BR168" s="56">
        <v>2</v>
      </c>
      <c r="BS168" s="56">
        <v>2</v>
      </c>
      <c r="BT168" s="56">
        <v>3</v>
      </c>
      <c r="BU168" s="56">
        <v>1</v>
      </c>
      <c r="BV168" s="56">
        <v>57</v>
      </c>
      <c r="BW168" s="56">
        <v>55</v>
      </c>
      <c r="BX168" s="56">
        <v>0.50892857142857095</v>
      </c>
      <c r="BY168" s="56">
        <v>-202</v>
      </c>
    </row>
    <row r="169" spans="1:77" x14ac:dyDescent="0.25">
      <c r="A169" s="56">
        <v>5</v>
      </c>
      <c r="B169" s="56">
        <v>1</v>
      </c>
      <c r="C169" s="56">
        <v>3</v>
      </c>
      <c r="D169" s="56">
        <v>1</v>
      </c>
      <c r="E169" s="56">
        <v>3</v>
      </c>
      <c r="F169" s="56">
        <v>1</v>
      </c>
      <c r="G169" s="56">
        <v>5</v>
      </c>
      <c r="H169" s="56">
        <v>4</v>
      </c>
      <c r="I169" s="56">
        <v>4</v>
      </c>
      <c r="J169" s="56">
        <v>1</v>
      </c>
      <c r="K169" s="56">
        <v>0</v>
      </c>
      <c r="L169" s="56">
        <v>0</v>
      </c>
      <c r="M169" s="56">
        <v>0</v>
      </c>
      <c r="N169" s="56">
        <v>3</v>
      </c>
      <c r="O169" s="56">
        <v>5</v>
      </c>
      <c r="P169" s="56">
        <v>1</v>
      </c>
      <c r="Q169" s="56">
        <v>1</v>
      </c>
      <c r="R169" s="56">
        <v>3</v>
      </c>
      <c r="S169" s="56">
        <v>1</v>
      </c>
      <c r="T169" s="56">
        <v>5</v>
      </c>
      <c r="U169" s="56">
        <v>4</v>
      </c>
      <c r="V169" s="56">
        <v>3</v>
      </c>
      <c r="W169" s="56">
        <v>1</v>
      </c>
      <c r="X169" s="56">
        <v>0</v>
      </c>
      <c r="Y169" s="56">
        <v>0</v>
      </c>
      <c r="Z169" s="56">
        <v>0</v>
      </c>
      <c r="AA169" s="56">
        <v>3</v>
      </c>
      <c r="AB169" s="56">
        <v>1</v>
      </c>
      <c r="AC169" s="56">
        <v>3</v>
      </c>
      <c r="AD169" s="56">
        <v>1</v>
      </c>
      <c r="AE169" s="56">
        <v>3</v>
      </c>
      <c r="AF169" s="56">
        <v>4</v>
      </c>
      <c r="AG169" s="56">
        <v>5</v>
      </c>
      <c r="AH169" s="56">
        <v>4</v>
      </c>
      <c r="AI169" s="56">
        <v>4</v>
      </c>
      <c r="AJ169" s="56">
        <v>1</v>
      </c>
      <c r="AK169" s="56">
        <v>0</v>
      </c>
      <c r="AL169" s="56">
        <v>0</v>
      </c>
      <c r="AM169" s="56">
        <v>0</v>
      </c>
      <c r="AN169" s="56">
        <v>5</v>
      </c>
      <c r="AO169" s="56">
        <v>1</v>
      </c>
      <c r="AP169" s="56">
        <v>5</v>
      </c>
      <c r="AQ169" s="56">
        <v>1</v>
      </c>
      <c r="AR169" s="56">
        <v>3</v>
      </c>
      <c r="AS169" s="56">
        <v>1</v>
      </c>
      <c r="AT169" s="56">
        <v>5</v>
      </c>
      <c r="AU169" s="56">
        <v>4</v>
      </c>
      <c r="AV169" s="56">
        <v>3</v>
      </c>
      <c r="AW169" s="56">
        <v>1</v>
      </c>
      <c r="AX169" s="56">
        <v>0</v>
      </c>
      <c r="AY169" s="56">
        <v>0</v>
      </c>
      <c r="AZ169" s="56">
        <v>0</v>
      </c>
      <c r="BA169" s="56">
        <v>5</v>
      </c>
      <c r="BB169" s="56">
        <v>1</v>
      </c>
      <c r="BC169" s="56">
        <v>1</v>
      </c>
      <c r="BD169" s="56">
        <v>1</v>
      </c>
      <c r="BE169" s="56">
        <v>3</v>
      </c>
      <c r="BF169" s="56">
        <v>1</v>
      </c>
      <c r="BG169" s="56">
        <v>4</v>
      </c>
      <c r="BH169" s="56">
        <v>4</v>
      </c>
      <c r="BI169" s="56">
        <v>3</v>
      </c>
      <c r="BJ169" s="56">
        <v>1</v>
      </c>
      <c r="BK169" s="56">
        <v>0</v>
      </c>
      <c r="BL169" s="56">
        <v>0</v>
      </c>
      <c r="BM169" s="56">
        <v>1</v>
      </c>
      <c r="BN169" s="56">
        <v>1</v>
      </c>
      <c r="BO169" s="56">
        <v>1</v>
      </c>
      <c r="BP169" s="56">
        <v>2</v>
      </c>
      <c r="BQ169" s="56">
        <v>5</v>
      </c>
      <c r="BR169" s="56">
        <v>2</v>
      </c>
      <c r="BS169" s="56">
        <v>2</v>
      </c>
      <c r="BT169" s="56">
        <v>2</v>
      </c>
      <c r="BU169" s="56">
        <v>1</v>
      </c>
      <c r="BV169" s="56">
        <v>58</v>
      </c>
      <c r="BW169" s="56">
        <v>56</v>
      </c>
      <c r="BX169" s="56">
        <v>0.50877192999999998</v>
      </c>
      <c r="BY169" s="56">
        <v>-202</v>
      </c>
    </row>
    <row r="170" spans="1:77" x14ac:dyDescent="0.25">
      <c r="A170" s="56">
        <v>5</v>
      </c>
      <c r="B170" s="56">
        <v>1</v>
      </c>
      <c r="C170" s="56">
        <v>3</v>
      </c>
      <c r="D170" s="56">
        <v>1</v>
      </c>
      <c r="E170" s="56">
        <v>3</v>
      </c>
      <c r="F170" s="56">
        <v>1</v>
      </c>
      <c r="G170" s="56">
        <v>4</v>
      </c>
      <c r="H170" s="56">
        <v>4</v>
      </c>
      <c r="I170" s="56">
        <v>3</v>
      </c>
      <c r="J170" s="56">
        <v>1</v>
      </c>
      <c r="K170" s="56">
        <v>0</v>
      </c>
      <c r="L170" s="56">
        <v>0</v>
      </c>
      <c r="M170" s="56">
        <v>0</v>
      </c>
      <c r="N170" s="56">
        <v>3</v>
      </c>
      <c r="O170" s="56">
        <v>1</v>
      </c>
      <c r="P170" s="56">
        <v>3</v>
      </c>
      <c r="Q170" s="56">
        <v>1</v>
      </c>
      <c r="R170" s="56">
        <v>3</v>
      </c>
      <c r="S170" s="56">
        <v>1</v>
      </c>
      <c r="T170" s="56">
        <v>4</v>
      </c>
      <c r="U170" s="56">
        <v>4</v>
      </c>
      <c r="V170" s="56">
        <v>3</v>
      </c>
      <c r="W170" s="56">
        <v>1</v>
      </c>
      <c r="X170" s="56">
        <v>0</v>
      </c>
      <c r="Y170" s="56">
        <v>1</v>
      </c>
      <c r="Z170" s="56">
        <v>0</v>
      </c>
      <c r="AA170" s="56">
        <v>5</v>
      </c>
      <c r="AB170" s="56">
        <v>4</v>
      </c>
      <c r="AC170" s="56">
        <v>5</v>
      </c>
      <c r="AD170" s="56">
        <v>1</v>
      </c>
      <c r="AE170" s="56">
        <v>5</v>
      </c>
      <c r="AF170" s="56">
        <v>5</v>
      </c>
      <c r="AG170" s="56">
        <v>4</v>
      </c>
      <c r="AH170" s="56">
        <v>4</v>
      </c>
      <c r="AI170" s="56">
        <v>4</v>
      </c>
      <c r="AJ170" s="56">
        <v>1</v>
      </c>
      <c r="AK170" s="56">
        <v>0</v>
      </c>
      <c r="AL170" s="56">
        <v>1</v>
      </c>
      <c r="AM170" s="56">
        <v>0</v>
      </c>
      <c r="AN170" s="56">
        <v>3</v>
      </c>
      <c r="AO170" s="56">
        <v>1</v>
      </c>
      <c r="AP170" s="56">
        <v>3</v>
      </c>
      <c r="AQ170" s="56">
        <v>1</v>
      </c>
      <c r="AR170" s="56">
        <v>3</v>
      </c>
      <c r="AS170" s="56">
        <v>1</v>
      </c>
      <c r="AT170" s="56">
        <v>5</v>
      </c>
      <c r="AU170" s="56">
        <v>4</v>
      </c>
      <c r="AV170" s="56">
        <v>4</v>
      </c>
      <c r="AW170" s="56">
        <v>1</v>
      </c>
      <c r="AX170" s="56">
        <v>0</v>
      </c>
      <c r="AY170" s="56">
        <v>0</v>
      </c>
      <c r="AZ170" s="56">
        <v>0</v>
      </c>
      <c r="BA170" s="56">
        <v>3</v>
      </c>
      <c r="BB170" s="56">
        <v>1</v>
      </c>
      <c r="BC170" s="56">
        <v>3</v>
      </c>
      <c r="BD170" s="56">
        <v>1</v>
      </c>
      <c r="BE170" s="56">
        <v>3</v>
      </c>
      <c r="BF170" s="56">
        <v>1</v>
      </c>
      <c r="BG170" s="56">
        <v>5</v>
      </c>
      <c r="BH170" s="56">
        <v>4</v>
      </c>
      <c r="BI170" s="56">
        <v>4</v>
      </c>
      <c r="BJ170" s="56">
        <v>1</v>
      </c>
      <c r="BK170" s="56">
        <v>0</v>
      </c>
      <c r="BL170" s="56">
        <v>0</v>
      </c>
      <c r="BM170" s="56">
        <v>0</v>
      </c>
      <c r="BN170" s="56">
        <v>1</v>
      </c>
      <c r="BO170" s="56">
        <v>1</v>
      </c>
      <c r="BP170" s="56">
        <v>2</v>
      </c>
      <c r="BQ170" s="56">
        <v>2</v>
      </c>
      <c r="BR170" s="56">
        <v>2</v>
      </c>
      <c r="BS170" s="56">
        <v>2</v>
      </c>
      <c r="BT170" s="56">
        <v>2</v>
      </c>
      <c r="BU170" s="56">
        <v>1</v>
      </c>
      <c r="BV170" s="56">
        <v>58</v>
      </c>
      <c r="BW170" s="56">
        <v>57</v>
      </c>
      <c r="BX170" s="56">
        <v>0.50434782600000005</v>
      </c>
      <c r="BY170" s="56">
        <v>-202</v>
      </c>
    </row>
    <row r="171" spans="1:77" x14ac:dyDescent="0.25">
      <c r="A171" s="56">
        <v>5</v>
      </c>
      <c r="B171" s="56">
        <v>1</v>
      </c>
      <c r="C171" s="56">
        <v>3</v>
      </c>
      <c r="D171" s="56">
        <v>1</v>
      </c>
      <c r="E171" s="56">
        <v>3</v>
      </c>
      <c r="F171" s="56">
        <v>1</v>
      </c>
      <c r="G171" s="56">
        <v>5</v>
      </c>
      <c r="H171" s="56">
        <v>4</v>
      </c>
      <c r="I171" s="56">
        <v>3</v>
      </c>
      <c r="J171" s="56">
        <v>1</v>
      </c>
      <c r="K171" s="56">
        <v>1</v>
      </c>
      <c r="L171" s="56">
        <v>0</v>
      </c>
      <c r="M171" s="56">
        <v>1</v>
      </c>
      <c r="N171" s="56">
        <v>5</v>
      </c>
      <c r="O171" s="56">
        <v>1</v>
      </c>
      <c r="P171" s="56">
        <v>3</v>
      </c>
      <c r="Q171" s="56">
        <v>1</v>
      </c>
      <c r="R171" s="56">
        <v>3</v>
      </c>
      <c r="S171" s="56">
        <v>1</v>
      </c>
      <c r="T171" s="56">
        <v>5</v>
      </c>
      <c r="U171" s="56">
        <v>4</v>
      </c>
      <c r="V171" s="56">
        <v>3</v>
      </c>
      <c r="W171" s="56">
        <v>1</v>
      </c>
      <c r="X171" s="56">
        <v>0</v>
      </c>
      <c r="Y171" s="56">
        <v>0</v>
      </c>
      <c r="Z171" s="56">
        <v>0</v>
      </c>
      <c r="AA171" s="56">
        <v>5</v>
      </c>
      <c r="AB171" s="56">
        <v>1</v>
      </c>
      <c r="AC171" s="56">
        <v>5</v>
      </c>
      <c r="AD171" s="56">
        <v>1</v>
      </c>
      <c r="AE171" s="56">
        <v>5</v>
      </c>
      <c r="AF171" s="56">
        <v>1</v>
      </c>
      <c r="AG171" s="56">
        <v>5</v>
      </c>
      <c r="AH171" s="56">
        <v>4</v>
      </c>
      <c r="AI171" s="56">
        <v>4</v>
      </c>
      <c r="AJ171" s="56">
        <v>1</v>
      </c>
      <c r="AK171" s="56">
        <v>0</v>
      </c>
      <c r="AL171" s="56">
        <v>0</v>
      </c>
      <c r="AM171" s="56">
        <v>0</v>
      </c>
      <c r="AN171" s="56">
        <v>5</v>
      </c>
      <c r="AO171" s="56">
        <v>1</v>
      </c>
      <c r="AP171" s="56">
        <v>3</v>
      </c>
      <c r="AQ171" s="56">
        <v>1</v>
      </c>
      <c r="AR171" s="56">
        <v>3</v>
      </c>
      <c r="AS171" s="56">
        <v>3</v>
      </c>
      <c r="AT171" s="56">
        <v>5</v>
      </c>
      <c r="AU171" s="56">
        <v>4</v>
      </c>
      <c r="AV171" s="56">
        <v>4</v>
      </c>
      <c r="AW171" s="56">
        <v>1</v>
      </c>
      <c r="AX171" s="56">
        <v>0</v>
      </c>
      <c r="AY171" s="56">
        <v>0</v>
      </c>
      <c r="AZ171" s="56">
        <v>0</v>
      </c>
      <c r="BA171" s="56">
        <v>3</v>
      </c>
      <c r="BB171" s="56">
        <v>1</v>
      </c>
      <c r="BC171" s="56">
        <v>5</v>
      </c>
      <c r="BD171" s="56">
        <v>1</v>
      </c>
      <c r="BE171" s="56">
        <v>3</v>
      </c>
      <c r="BF171" s="56">
        <v>1</v>
      </c>
      <c r="BG171" s="56">
        <v>5</v>
      </c>
      <c r="BH171" s="56">
        <v>4</v>
      </c>
      <c r="BI171" s="56">
        <v>3</v>
      </c>
      <c r="BJ171" s="56">
        <v>1</v>
      </c>
      <c r="BK171" s="56">
        <v>0</v>
      </c>
      <c r="BL171" s="56">
        <v>0</v>
      </c>
      <c r="BM171" s="56">
        <v>0</v>
      </c>
      <c r="BN171" s="56">
        <v>1</v>
      </c>
      <c r="BO171" s="56">
        <v>1</v>
      </c>
      <c r="BP171" s="56">
        <v>2</v>
      </c>
      <c r="BQ171" s="56">
        <v>2</v>
      </c>
      <c r="BR171" s="56">
        <v>2</v>
      </c>
      <c r="BS171" s="56">
        <v>3</v>
      </c>
      <c r="BT171" s="56">
        <v>3</v>
      </c>
      <c r="BU171" s="56">
        <v>2</v>
      </c>
      <c r="BV171" s="56">
        <v>64</v>
      </c>
      <c r="BW171" s="56">
        <v>63</v>
      </c>
      <c r="BX171" s="56">
        <v>0.50393700787401496</v>
      </c>
      <c r="BY171" s="56">
        <v>-202</v>
      </c>
    </row>
    <row r="172" spans="1:77" x14ac:dyDescent="0.25">
      <c r="A172" s="56">
        <v>5</v>
      </c>
      <c r="B172" s="56">
        <v>1</v>
      </c>
      <c r="C172" s="56">
        <v>3</v>
      </c>
      <c r="D172" s="56">
        <v>1</v>
      </c>
      <c r="E172" s="56">
        <v>5</v>
      </c>
      <c r="F172" s="56">
        <v>1</v>
      </c>
      <c r="G172" s="56">
        <v>5</v>
      </c>
      <c r="H172" s="56">
        <v>4</v>
      </c>
      <c r="I172" s="56">
        <v>4</v>
      </c>
      <c r="J172" s="56">
        <v>1</v>
      </c>
      <c r="K172" s="56">
        <v>1</v>
      </c>
      <c r="L172" s="56">
        <v>0</v>
      </c>
      <c r="M172" s="56">
        <v>0</v>
      </c>
      <c r="N172" s="56">
        <v>5</v>
      </c>
      <c r="O172" s="56">
        <v>5</v>
      </c>
      <c r="P172" s="56">
        <v>1</v>
      </c>
      <c r="Q172" s="56">
        <v>1</v>
      </c>
      <c r="R172" s="56">
        <v>3</v>
      </c>
      <c r="S172" s="56">
        <v>1</v>
      </c>
      <c r="T172" s="56">
        <v>5</v>
      </c>
      <c r="U172" s="56">
        <v>4</v>
      </c>
      <c r="V172" s="56">
        <v>3</v>
      </c>
      <c r="W172" s="56">
        <v>1</v>
      </c>
      <c r="X172" s="56">
        <v>0</v>
      </c>
      <c r="Y172" s="56">
        <v>0</v>
      </c>
      <c r="Z172" s="56">
        <v>1</v>
      </c>
      <c r="AA172" s="56">
        <v>3</v>
      </c>
      <c r="AB172" s="56">
        <v>1</v>
      </c>
      <c r="AC172" s="56">
        <v>5</v>
      </c>
      <c r="AD172" s="56">
        <v>1</v>
      </c>
      <c r="AE172" s="56">
        <v>3</v>
      </c>
      <c r="AF172" s="56">
        <v>4</v>
      </c>
      <c r="AG172" s="56">
        <v>4</v>
      </c>
      <c r="AH172" s="56">
        <v>4</v>
      </c>
      <c r="AI172" s="56">
        <v>3</v>
      </c>
      <c r="AJ172" s="56">
        <v>1</v>
      </c>
      <c r="AK172" s="56">
        <v>0</v>
      </c>
      <c r="AL172" s="56">
        <v>0</v>
      </c>
      <c r="AM172" s="56">
        <v>0</v>
      </c>
      <c r="AN172" s="56">
        <v>5</v>
      </c>
      <c r="AO172" s="56">
        <v>1</v>
      </c>
      <c r="AP172" s="56">
        <v>5</v>
      </c>
      <c r="AQ172" s="56">
        <v>1</v>
      </c>
      <c r="AR172" s="56">
        <v>3</v>
      </c>
      <c r="AS172" s="56">
        <v>1</v>
      </c>
      <c r="AT172" s="56">
        <v>5</v>
      </c>
      <c r="AU172" s="56">
        <v>2</v>
      </c>
      <c r="AV172" s="56">
        <v>3</v>
      </c>
      <c r="AW172" s="56">
        <v>1</v>
      </c>
      <c r="AX172" s="56">
        <v>0</v>
      </c>
      <c r="AY172" s="56">
        <v>0</v>
      </c>
      <c r="AZ172" s="56">
        <v>0</v>
      </c>
      <c r="BA172" s="56">
        <v>5</v>
      </c>
      <c r="BB172" s="56">
        <v>1</v>
      </c>
      <c r="BC172" s="56">
        <v>5</v>
      </c>
      <c r="BD172" s="56">
        <v>1</v>
      </c>
      <c r="BE172" s="56">
        <v>3</v>
      </c>
      <c r="BF172" s="56">
        <v>1</v>
      </c>
      <c r="BG172" s="56">
        <v>5</v>
      </c>
      <c r="BH172" s="56">
        <v>4</v>
      </c>
      <c r="BI172" s="56">
        <v>4</v>
      </c>
      <c r="BJ172" s="56">
        <v>1</v>
      </c>
      <c r="BK172" s="56">
        <v>0</v>
      </c>
      <c r="BL172" s="56">
        <v>0</v>
      </c>
      <c r="BM172" s="56">
        <v>1</v>
      </c>
      <c r="BN172" s="56">
        <v>1</v>
      </c>
      <c r="BO172" s="56">
        <v>1</v>
      </c>
      <c r="BP172" s="56">
        <v>2</v>
      </c>
      <c r="BQ172" s="56">
        <v>5</v>
      </c>
      <c r="BR172" s="56">
        <v>2</v>
      </c>
      <c r="BS172" s="56">
        <v>2</v>
      </c>
      <c r="BT172" s="56">
        <v>2</v>
      </c>
      <c r="BU172" s="56">
        <v>1</v>
      </c>
      <c r="BV172" s="56">
        <v>56</v>
      </c>
      <c r="BW172" s="56">
        <v>56</v>
      </c>
      <c r="BX172" s="56">
        <v>0.5</v>
      </c>
      <c r="BY172" s="56">
        <v>-202</v>
      </c>
    </row>
    <row r="173" spans="1:77" x14ac:dyDescent="0.25">
      <c r="A173" s="56">
        <v>3</v>
      </c>
      <c r="B173" s="56">
        <v>1</v>
      </c>
      <c r="C173" s="56">
        <v>3</v>
      </c>
      <c r="D173" s="56">
        <v>1</v>
      </c>
      <c r="E173" s="56">
        <v>2</v>
      </c>
      <c r="F173" s="56">
        <v>1</v>
      </c>
      <c r="G173" s="56">
        <v>5</v>
      </c>
      <c r="H173" s="56">
        <v>4</v>
      </c>
      <c r="I173" s="56">
        <v>3</v>
      </c>
      <c r="J173" s="56">
        <v>1</v>
      </c>
      <c r="K173" s="56">
        <v>0</v>
      </c>
      <c r="L173" s="56">
        <v>0</v>
      </c>
      <c r="M173" s="56">
        <v>0</v>
      </c>
      <c r="N173" s="56">
        <v>3</v>
      </c>
      <c r="O173" s="56">
        <v>1</v>
      </c>
      <c r="P173" s="56">
        <v>3</v>
      </c>
      <c r="Q173" s="56">
        <v>1</v>
      </c>
      <c r="R173" s="56">
        <v>3</v>
      </c>
      <c r="S173" s="56">
        <v>1</v>
      </c>
      <c r="T173" s="56">
        <v>5</v>
      </c>
      <c r="U173" s="56">
        <v>4</v>
      </c>
      <c r="V173" s="56">
        <v>2</v>
      </c>
      <c r="W173" s="56">
        <v>1</v>
      </c>
      <c r="X173" s="56">
        <v>0</v>
      </c>
      <c r="Y173" s="56">
        <v>0</v>
      </c>
      <c r="Z173" s="56">
        <v>0</v>
      </c>
      <c r="AA173" s="56">
        <v>3</v>
      </c>
      <c r="AB173" s="56">
        <v>1</v>
      </c>
      <c r="AC173" s="56">
        <v>5</v>
      </c>
      <c r="AD173" s="56">
        <v>1</v>
      </c>
      <c r="AE173" s="56">
        <v>3</v>
      </c>
      <c r="AF173" s="56">
        <v>1</v>
      </c>
      <c r="AG173" s="56">
        <v>5</v>
      </c>
      <c r="AH173" s="56">
        <v>4</v>
      </c>
      <c r="AI173" s="56">
        <v>4</v>
      </c>
      <c r="AJ173" s="56">
        <v>1</v>
      </c>
      <c r="AK173" s="56">
        <v>0</v>
      </c>
      <c r="AL173" s="56">
        <v>0</v>
      </c>
      <c r="AM173" s="56">
        <v>1</v>
      </c>
      <c r="AN173" s="56">
        <v>3</v>
      </c>
      <c r="AO173" s="56">
        <v>1</v>
      </c>
      <c r="AP173" s="56">
        <v>3</v>
      </c>
      <c r="AQ173" s="56">
        <v>1</v>
      </c>
      <c r="AR173" s="56">
        <v>3</v>
      </c>
      <c r="AS173" s="56">
        <v>4</v>
      </c>
      <c r="AT173" s="56">
        <v>5</v>
      </c>
      <c r="AU173" s="56">
        <v>4</v>
      </c>
      <c r="AV173" s="56">
        <v>4</v>
      </c>
      <c r="AW173" s="56">
        <v>1</v>
      </c>
      <c r="AX173" s="56">
        <v>0</v>
      </c>
      <c r="AY173" s="56">
        <v>0</v>
      </c>
      <c r="AZ173" s="56">
        <v>0</v>
      </c>
      <c r="BA173" s="56">
        <v>5</v>
      </c>
      <c r="BB173" s="56">
        <v>1</v>
      </c>
      <c r="BC173" s="56">
        <v>5</v>
      </c>
      <c r="BD173" s="56">
        <v>1</v>
      </c>
      <c r="BE173" s="56">
        <v>3</v>
      </c>
      <c r="BF173" s="56">
        <v>1</v>
      </c>
      <c r="BG173" s="56">
        <v>4</v>
      </c>
      <c r="BH173" s="56">
        <v>4</v>
      </c>
      <c r="BI173" s="56">
        <v>1</v>
      </c>
      <c r="BJ173" s="56">
        <v>1</v>
      </c>
      <c r="BK173" s="56">
        <v>0</v>
      </c>
      <c r="BL173" s="56">
        <v>0</v>
      </c>
      <c r="BM173" s="56">
        <v>0</v>
      </c>
      <c r="BN173" s="56">
        <v>1</v>
      </c>
      <c r="BO173" s="56">
        <v>1</v>
      </c>
      <c r="BP173" s="56">
        <v>2</v>
      </c>
      <c r="BQ173" s="56">
        <v>5</v>
      </c>
      <c r="BR173" s="56">
        <v>2</v>
      </c>
      <c r="BS173" s="56">
        <v>2</v>
      </c>
      <c r="BT173" s="56">
        <v>3</v>
      </c>
      <c r="BU173" s="56">
        <v>1</v>
      </c>
      <c r="BV173" s="56">
        <v>48</v>
      </c>
      <c r="BW173" s="56">
        <v>48</v>
      </c>
      <c r="BX173" s="56">
        <v>0.5</v>
      </c>
      <c r="BY173" s="56">
        <v>-202</v>
      </c>
    </row>
    <row r="174" spans="1:77" x14ac:dyDescent="0.25">
      <c r="A174" s="56">
        <v>5</v>
      </c>
      <c r="B174" s="56">
        <v>1</v>
      </c>
      <c r="C174" s="56">
        <v>3</v>
      </c>
      <c r="D174" s="56">
        <v>1</v>
      </c>
      <c r="E174" s="56">
        <v>3</v>
      </c>
      <c r="F174" s="56">
        <v>1</v>
      </c>
      <c r="G174" s="56">
        <v>5</v>
      </c>
      <c r="H174" s="56">
        <v>4</v>
      </c>
      <c r="I174" s="56">
        <v>1</v>
      </c>
      <c r="J174" s="56">
        <v>1</v>
      </c>
      <c r="K174" s="56">
        <v>0</v>
      </c>
      <c r="L174" s="56">
        <v>0</v>
      </c>
      <c r="M174" s="56">
        <v>0</v>
      </c>
      <c r="N174" s="56">
        <v>3</v>
      </c>
      <c r="O174" s="56">
        <v>5</v>
      </c>
      <c r="P174" s="56">
        <v>1</v>
      </c>
      <c r="Q174" s="56">
        <v>1</v>
      </c>
      <c r="R174" s="56">
        <v>3</v>
      </c>
      <c r="S174" s="56">
        <v>1</v>
      </c>
      <c r="T174" s="56">
        <v>4</v>
      </c>
      <c r="U174" s="56">
        <v>2</v>
      </c>
      <c r="V174" s="56">
        <v>2</v>
      </c>
      <c r="W174" s="56">
        <v>1</v>
      </c>
      <c r="X174" s="56">
        <v>0</v>
      </c>
      <c r="Y174" s="56">
        <v>0</v>
      </c>
      <c r="Z174" s="56">
        <v>0</v>
      </c>
      <c r="AA174" s="56">
        <v>3</v>
      </c>
      <c r="AB174" s="56">
        <v>1</v>
      </c>
      <c r="AC174" s="56">
        <v>4</v>
      </c>
      <c r="AD174" s="56">
        <v>3</v>
      </c>
      <c r="AE174" s="56">
        <v>2</v>
      </c>
      <c r="AF174" s="56">
        <v>1</v>
      </c>
      <c r="AG174" s="56">
        <v>5</v>
      </c>
      <c r="AH174" s="56">
        <v>4</v>
      </c>
      <c r="AI174" s="56">
        <v>4</v>
      </c>
      <c r="AJ174" s="56">
        <v>1</v>
      </c>
      <c r="AK174" s="56">
        <v>0</v>
      </c>
      <c r="AL174" s="56">
        <v>0</v>
      </c>
      <c r="AM174" s="56">
        <v>0</v>
      </c>
      <c r="AN174" s="56">
        <v>5</v>
      </c>
      <c r="AO174" s="56">
        <v>1</v>
      </c>
      <c r="AP174" s="56">
        <v>3</v>
      </c>
      <c r="AQ174" s="56">
        <v>1</v>
      </c>
      <c r="AR174" s="56">
        <v>3</v>
      </c>
      <c r="AS174" s="56">
        <v>1</v>
      </c>
      <c r="AT174" s="56">
        <v>4</v>
      </c>
      <c r="AU174" s="56">
        <v>4</v>
      </c>
      <c r="AV174" s="56">
        <v>4</v>
      </c>
      <c r="AW174" s="56">
        <v>1</v>
      </c>
      <c r="AX174" s="56">
        <v>0</v>
      </c>
      <c r="AY174" s="56">
        <v>0</v>
      </c>
      <c r="AZ174" s="56">
        <v>0</v>
      </c>
      <c r="BA174" s="56">
        <v>3</v>
      </c>
      <c r="BB174" s="56">
        <v>1</v>
      </c>
      <c r="BC174" s="56">
        <v>3</v>
      </c>
      <c r="BD174" s="56">
        <v>1</v>
      </c>
      <c r="BE174" s="56">
        <v>3</v>
      </c>
      <c r="BF174" s="56">
        <v>1</v>
      </c>
      <c r="BG174" s="56">
        <v>4</v>
      </c>
      <c r="BH174" s="56">
        <v>4</v>
      </c>
      <c r="BI174" s="56">
        <v>4</v>
      </c>
      <c r="BJ174" s="56">
        <v>1</v>
      </c>
      <c r="BK174" s="56">
        <v>0</v>
      </c>
      <c r="BL174" s="56">
        <v>0</v>
      </c>
      <c r="BM174" s="56">
        <v>0</v>
      </c>
      <c r="BN174" s="56">
        <v>1</v>
      </c>
      <c r="BO174" s="56">
        <v>1</v>
      </c>
      <c r="BP174" s="56">
        <v>2</v>
      </c>
      <c r="BQ174" s="56">
        <v>5</v>
      </c>
      <c r="BR174" s="56">
        <v>3</v>
      </c>
      <c r="BS174" s="56">
        <v>2</v>
      </c>
      <c r="BT174" s="56">
        <v>3</v>
      </c>
      <c r="BU174" s="56">
        <v>2</v>
      </c>
      <c r="BV174" s="56">
        <v>63</v>
      </c>
      <c r="BW174" s="56">
        <v>64</v>
      </c>
      <c r="BX174" s="56">
        <v>0.49606299199999998</v>
      </c>
      <c r="BY174" s="56">
        <v>-202</v>
      </c>
    </row>
    <row r="175" spans="1:77" x14ac:dyDescent="0.25">
      <c r="A175" s="56">
        <v>5</v>
      </c>
      <c r="B175" s="56">
        <v>1</v>
      </c>
      <c r="C175" s="56">
        <v>5</v>
      </c>
      <c r="D175" s="56">
        <v>1</v>
      </c>
      <c r="E175" s="56">
        <v>2</v>
      </c>
      <c r="F175" s="56">
        <v>3</v>
      </c>
      <c r="G175" s="56">
        <v>4</v>
      </c>
      <c r="H175" s="56">
        <v>4</v>
      </c>
      <c r="I175" s="56">
        <v>3</v>
      </c>
      <c r="J175" s="56">
        <v>1</v>
      </c>
      <c r="K175" s="56">
        <v>0</v>
      </c>
      <c r="L175" s="56">
        <v>0</v>
      </c>
      <c r="M175" s="56">
        <v>0</v>
      </c>
      <c r="N175" s="56">
        <v>5</v>
      </c>
      <c r="O175" s="56">
        <v>1</v>
      </c>
      <c r="P175" s="56">
        <v>5</v>
      </c>
      <c r="Q175" s="56">
        <v>5</v>
      </c>
      <c r="R175" s="56">
        <v>3</v>
      </c>
      <c r="S175" s="56">
        <v>1</v>
      </c>
      <c r="T175" s="56">
        <v>5</v>
      </c>
      <c r="U175" s="56">
        <v>4</v>
      </c>
      <c r="V175" s="56">
        <v>3</v>
      </c>
      <c r="W175" s="56">
        <v>1</v>
      </c>
      <c r="X175" s="56">
        <v>0</v>
      </c>
      <c r="Y175" s="56">
        <v>0</v>
      </c>
      <c r="Z175" s="56">
        <v>0</v>
      </c>
      <c r="AA175" s="56">
        <v>3</v>
      </c>
      <c r="AB175" s="56">
        <v>1</v>
      </c>
      <c r="AC175" s="56">
        <v>5</v>
      </c>
      <c r="AD175" s="56">
        <v>1</v>
      </c>
      <c r="AE175" s="56">
        <v>3</v>
      </c>
      <c r="AF175" s="56">
        <v>1</v>
      </c>
      <c r="AG175" s="56">
        <v>5</v>
      </c>
      <c r="AH175" s="56">
        <v>4</v>
      </c>
      <c r="AI175" s="56">
        <v>4</v>
      </c>
      <c r="AJ175" s="56">
        <v>1</v>
      </c>
      <c r="AK175" s="56">
        <v>0</v>
      </c>
      <c r="AL175" s="56">
        <v>0</v>
      </c>
      <c r="AM175" s="56">
        <v>0</v>
      </c>
      <c r="AN175" s="56">
        <v>3</v>
      </c>
      <c r="AO175" s="56">
        <v>1</v>
      </c>
      <c r="AP175" s="56">
        <v>3</v>
      </c>
      <c r="AQ175" s="56">
        <v>1</v>
      </c>
      <c r="AR175" s="56">
        <v>3</v>
      </c>
      <c r="AS175" s="56">
        <v>1</v>
      </c>
      <c r="AT175" s="56">
        <v>4</v>
      </c>
      <c r="AU175" s="56">
        <v>4</v>
      </c>
      <c r="AV175" s="56">
        <v>4</v>
      </c>
      <c r="AW175" s="56">
        <v>1</v>
      </c>
      <c r="AX175" s="56">
        <v>0</v>
      </c>
      <c r="AY175" s="56">
        <v>0</v>
      </c>
      <c r="AZ175" s="56">
        <v>1</v>
      </c>
      <c r="BA175" s="56">
        <v>3</v>
      </c>
      <c r="BB175" s="56">
        <v>1</v>
      </c>
      <c r="BC175" s="56">
        <v>3</v>
      </c>
      <c r="BD175" s="56">
        <v>1</v>
      </c>
      <c r="BE175" s="56">
        <v>3</v>
      </c>
      <c r="BF175" s="56">
        <v>1</v>
      </c>
      <c r="BG175" s="56">
        <v>5</v>
      </c>
      <c r="BH175" s="56">
        <v>1</v>
      </c>
      <c r="BI175" s="56">
        <v>3</v>
      </c>
      <c r="BJ175" s="56">
        <v>1</v>
      </c>
      <c r="BK175" s="56">
        <v>0</v>
      </c>
      <c r="BL175" s="56">
        <v>0</v>
      </c>
      <c r="BM175" s="56">
        <v>0</v>
      </c>
      <c r="BN175" s="56">
        <v>1</v>
      </c>
      <c r="BO175" s="56">
        <v>1</v>
      </c>
      <c r="BP175" s="56">
        <v>2</v>
      </c>
      <c r="BQ175" s="56">
        <v>5</v>
      </c>
      <c r="BR175" s="56">
        <v>2</v>
      </c>
      <c r="BS175" s="56">
        <v>2</v>
      </c>
      <c r="BT175" s="56">
        <v>2</v>
      </c>
      <c r="BU175" s="56">
        <v>2</v>
      </c>
      <c r="BV175" s="56">
        <v>53</v>
      </c>
      <c r="BW175" s="56">
        <v>54</v>
      </c>
      <c r="BX175" s="56">
        <v>0.49532710299999999</v>
      </c>
      <c r="BY175" s="56">
        <v>-202</v>
      </c>
    </row>
    <row r="176" spans="1:77" x14ac:dyDescent="0.25">
      <c r="A176" s="56">
        <v>5</v>
      </c>
      <c r="B176" s="56">
        <v>1</v>
      </c>
      <c r="C176" s="56">
        <v>3</v>
      </c>
      <c r="D176" s="56">
        <v>1</v>
      </c>
      <c r="E176" s="56">
        <v>3</v>
      </c>
      <c r="F176" s="56">
        <v>1</v>
      </c>
      <c r="G176" s="56">
        <v>5</v>
      </c>
      <c r="H176" s="56">
        <v>4</v>
      </c>
      <c r="I176" s="56">
        <v>1</v>
      </c>
      <c r="J176" s="56">
        <v>1</v>
      </c>
      <c r="K176" s="56">
        <v>0</v>
      </c>
      <c r="L176" s="56">
        <v>0</v>
      </c>
      <c r="M176" s="56">
        <v>0</v>
      </c>
      <c r="N176" s="56">
        <v>3</v>
      </c>
      <c r="O176" s="56">
        <v>5</v>
      </c>
      <c r="P176" s="56">
        <v>1</v>
      </c>
      <c r="Q176" s="56">
        <v>1</v>
      </c>
      <c r="R176" s="56">
        <v>3</v>
      </c>
      <c r="S176" s="56">
        <v>1</v>
      </c>
      <c r="T176" s="56">
        <v>4</v>
      </c>
      <c r="U176" s="56">
        <v>2</v>
      </c>
      <c r="V176" s="56">
        <v>2</v>
      </c>
      <c r="W176" s="56">
        <v>1</v>
      </c>
      <c r="X176" s="56">
        <v>0</v>
      </c>
      <c r="Y176" s="56">
        <v>0</v>
      </c>
      <c r="Z176" s="56">
        <v>0</v>
      </c>
      <c r="AA176" s="56">
        <v>3</v>
      </c>
      <c r="AB176" s="56">
        <v>1</v>
      </c>
      <c r="AC176" s="56">
        <v>4</v>
      </c>
      <c r="AD176" s="56">
        <v>3</v>
      </c>
      <c r="AE176" s="56">
        <v>2</v>
      </c>
      <c r="AF176" s="56">
        <v>1</v>
      </c>
      <c r="AG176" s="56">
        <v>5</v>
      </c>
      <c r="AH176" s="56">
        <v>4</v>
      </c>
      <c r="AI176" s="56">
        <v>4</v>
      </c>
      <c r="AJ176" s="56">
        <v>1</v>
      </c>
      <c r="AK176" s="56">
        <v>0</v>
      </c>
      <c r="AL176" s="56">
        <v>0</v>
      </c>
      <c r="AM176" s="56">
        <v>0</v>
      </c>
      <c r="AN176" s="56">
        <v>5</v>
      </c>
      <c r="AO176" s="56">
        <v>1</v>
      </c>
      <c r="AP176" s="56">
        <v>3</v>
      </c>
      <c r="AQ176" s="56">
        <v>1</v>
      </c>
      <c r="AR176" s="56">
        <v>3</v>
      </c>
      <c r="AS176" s="56">
        <v>1</v>
      </c>
      <c r="AT176" s="56">
        <v>4</v>
      </c>
      <c r="AU176" s="56">
        <v>4</v>
      </c>
      <c r="AV176" s="56">
        <v>4</v>
      </c>
      <c r="AW176" s="56">
        <v>1</v>
      </c>
      <c r="AX176" s="56">
        <v>0</v>
      </c>
      <c r="AY176" s="56">
        <v>0</v>
      </c>
      <c r="AZ176" s="56">
        <v>0</v>
      </c>
      <c r="BA176" s="56">
        <v>3</v>
      </c>
      <c r="BB176" s="56">
        <v>1</v>
      </c>
      <c r="BC176" s="56">
        <v>3</v>
      </c>
      <c r="BD176" s="56">
        <v>1</v>
      </c>
      <c r="BE176" s="56">
        <v>3</v>
      </c>
      <c r="BF176" s="56">
        <v>1</v>
      </c>
      <c r="BG176" s="56">
        <v>4</v>
      </c>
      <c r="BH176" s="56">
        <v>4</v>
      </c>
      <c r="BI176" s="56">
        <v>4</v>
      </c>
      <c r="BJ176" s="56">
        <v>1</v>
      </c>
      <c r="BK176" s="56">
        <v>0</v>
      </c>
      <c r="BL176" s="56">
        <v>0</v>
      </c>
      <c r="BM176" s="56">
        <v>0</v>
      </c>
      <c r="BN176" s="56">
        <v>1</v>
      </c>
      <c r="BO176" s="56">
        <v>1</v>
      </c>
      <c r="BP176" s="56">
        <v>2</v>
      </c>
      <c r="BQ176" s="56">
        <v>5</v>
      </c>
      <c r="BR176" s="56">
        <v>3</v>
      </c>
      <c r="BS176" s="56">
        <v>2</v>
      </c>
      <c r="BT176" s="56">
        <v>3</v>
      </c>
      <c r="BU176" s="56">
        <v>2</v>
      </c>
      <c r="BV176" s="56">
        <v>51</v>
      </c>
      <c r="BW176" s="56">
        <v>52</v>
      </c>
      <c r="BX176" s="56">
        <v>0.495145631067961</v>
      </c>
      <c r="BY176" s="56">
        <v>-202</v>
      </c>
    </row>
    <row r="177" spans="1:77" x14ac:dyDescent="0.25">
      <c r="A177" s="56">
        <v>5</v>
      </c>
      <c r="B177" s="56">
        <v>1</v>
      </c>
      <c r="C177" s="56">
        <v>3</v>
      </c>
      <c r="D177" s="56">
        <v>1</v>
      </c>
      <c r="E177" s="56">
        <v>3</v>
      </c>
      <c r="F177" s="56">
        <v>1</v>
      </c>
      <c r="G177" s="56">
        <v>5</v>
      </c>
      <c r="H177" s="56">
        <v>4</v>
      </c>
      <c r="I177" s="56">
        <v>3</v>
      </c>
      <c r="J177" s="56">
        <v>1</v>
      </c>
      <c r="K177" s="56">
        <v>0</v>
      </c>
      <c r="L177" s="56">
        <v>0</v>
      </c>
      <c r="M177" s="56">
        <v>1</v>
      </c>
      <c r="N177" s="56">
        <v>5</v>
      </c>
      <c r="O177" s="56">
        <v>1</v>
      </c>
      <c r="P177" s="56">
        <v>3</v>
      </c>
      <c r="Q177" s="56">
        <v>1</v>
      </c>
      <c r="R177" s="56">
        <v>3</v>
      </c>
      <c r="S177" s="56">
        <v>1</v>
      </c>
      <c r="T177" s="56">
        <v>5</v>
      </c>
      <c r="U177" s="56">
        <v>4</v>
      </c>
      <c r="V177" s="56">
        <v>3</v>
      </c>
      <c r="W177" s="56">
        <v>1</v>
      </c>
      <c r="X177" s="56">
        <v>0</v>
      </c>
      <c r="Y177" s="56">
        <v>0</v>
      </c>
      <c r="Z177" s="56">
        <v>0</v>
      </c>
      <c r="AA177" s="56">
        <v>5</v>
      </c>
      <c r="AB177" s="56">
        <v>1</v>
      </c>
      <c r="AC177" s="56">
        <v>3</v>
      </c>
      <c r="AD177" s="56">
        <v>1</v>
      </c>
      <c r="AE177" s="56">
        <v>3</v>
      </c>
      <c r="AF177" s="56">
        <v>1</v>
      </c>
      <c r="AG177" s="56">
        <v>4</v>
      </c>
      <c r="AH177" s="56">
        <v>4</v>
      </c>
      <c r="AI177" s="56">
        <v>3</v>
      </c>
      <c r="AJ177" s="56">
        <v>1</v>
      </c>
      <c r="AK177" s="56">
        <v>0</v>
      </c>
      <c r="AL177" s="56">
        <v>0</v>
      </c>
      <c r="AM177" s="56">
        <v>0</v>
      </c>
      <c r="AN177" s="56">
        <v>5</v>
      </c>
      <c r="AO177" s="56">
        <v>1</v>
      </c>
      <c r="AP177" s="56">
        <v>5</v>
      </c>
      <c r="AQ177" s="56">
        <v>1</v>
      </c>
      <c r="AR177" s="56">
        <v>3</v>
      </c>
      <c r="AS177" s="56">
        <v>1</v>
      </c>
      <c r="AT177" s="56">
        <v>5</v>
      </c>
      <c r="AU177" s="56">
        <v>4</v>
      </c>
      <c r="AV177" s="56">
        <v>4</v>
      </c>
      <c r="AW177" s="56">
        <v>1</v>
      </c>
      <c r="AX177" s="56">
        <v>0</v>
      </c>
      <c r="AY177" s="56">
        <v>0</v>
      </c>
      <c r="AZ177" s="56">
        <v>0</v>
      </c>
      <c r="BA177" s="56">
        <v>5</v>
      </c>
      <c r="BB177" s="56">
        <v>1</v>
      </c>
      <c r="BC177" s="56">
        <v>3</v>
      </c>
      <c r="BD177" s="56">
        <v>1</v>
      </c>
      <c r="BE177" s="56">
        <v>3</v>
      </c>
      <c r="BF177" s="56">
        <v>1</v>
      </c>
      <c r="BG177" s="56">
        <v>5</v>
      </c>
      <c r="BH177" s="56">
        <v>4</v>
      </c>
      <c r="BI177" s="56">
        <v>3</v>
      </c>
      <c r="BJ177" s="56">
        <v>1</v>
      </c>
      <c r="BK177" s="56">
        <v>0</v>
      </c>
      <c r="BL177" s="56">
        <v>0</v>
      </c>
      <c r="BM177" s="56">
        <v>0</v>
      </c>
      <c r="BN177" s="56">
        <v>1</v>
      </c>
      <c r="BO177" s="56">
        <v>1</v>
      </c>
      <c r="BP177" s="56">
        <v>2</v>
      </c>
      <c r="BQ177" s="56">
        <v>5</v>
      </c>
      <c r="BR177" s="56">
        <v>2</v>
      </c>
      <c r="BS177" s="56">
        <v>2</v>
      </c>
      <c r="BT177" s="56">
        <v>3</v>
      </c>
      <c r="BU177" s="56">
        <v>2</v>
      </c>
      <c r="BV177" s="56">
        <v>50</v>
      </c>
      <c r="BW177" s="56">
        <v>52</v>
      </c>
      <c r="BX177" s="56">
        <v>0.49019607843137197</v>
      </c>
      <c r="BY177" s="56">
        <v>-202</v>
      </c>
    </row>
    <row r="178" spans="1:77" x14ac:dyDescent="0.25">
      <c r="A178" s="56">
        <v>5</v>
      </c>
      <c r="B178" s="56">
        <v>1</v>
      </c>
      <c r="C178" s="56">
        <v>3</v>
      </c>
      <c r="D178" s="56">
        <v>1</v>
      </c>
      <c r="E178" s="56">
        <v>3</v>
      </c>
      <c r="F178" s="56">
        <v>1</v>
      </c>
      <c r="G178" s="56">
        <v>5</v>
      </c>
      <c r="H178" s="56">
        <v>4</v>
      </c>
      <c r="I178" s="56">
        <v>3</v>
      </c>
      <c r="J178" s="56">
        <v>1</v>
      </c>
      <c r="K178" s="56">
        <v>0</v>
      </c>
      <c r="L178" s="56">
        <v>0</v>
      </c>
      <c r="M178" s="56">
        <v>1</v>
      </c>
      <c r="N178" s="56">
        <v>5</v>
      </c>
      <c r="O178" s="56">
        <v>1</v>
      </c>
      <c r="P178" s="56">
        <v>3</v>
      </c>
      <c r="Q178" s="56">
        <v>1</v>
      </c>
      <c r="R178" s="56">
        <v>3</v>
      </c>
      <c r="S178" s="56">
        <v>1</v>
      </c>
      <c r="T178" s="56">
        <v>5</v>
      </c>
      <c r="U178" s="56">
        <v>4</v>
      </c>
      <c r="V178" s="56">
        <v>3</v>
      </c>
      <c r="W178" s="56">
        <v>1</v>
      </c>
      <c r="X178" s="56">
        <v>0</v>
      </c>
      <c r="Y178" s="56">
        <v>0</v>
      </c>
      <c r="Z178" s="56">
        <v>0</v>
      </c>
      <c r="AA178" s="56">
        <v>5</v>
      </c>
      <c r="AB178" s="56">
        <v>1</v>
      </c>
      <c r="AC178" s="56">
        <v>5</v>
      </c>
      <c r="AD178" s="56">
        <v>1</v>
      </c>
      <c r="AE178" s="56">
        <v>3</v>
      </c>
      <c r="AF178" s="56">
        <v>1</v>
      </c>
      <c r="AG178" s="56">
        <v>4</v>
      </c>
      <c r="AH178" s="56">
        <v>4</v>
      </c>
      <c r="AI178" s="56">
        <v>3</v>
      </c>
      <c r="AJ178" s="56">
        <v>1</v>
      </c>
      <c r="AK178" s="56">
        <v>0</v>
      </c>
      <c r="AL178" s="56">
        <v>0</v>
      </c>
      <c r="AM178" s="56">
        <v>0</v>
      </c>
      <c r="AN178" s="56">
        <v>5</v>
      </c>
      <c r="AO178" s="56">
        <v>1</v>
      </c>
      <c r="AP178" s="56">
        <v>5</v>
      </c>
      <c r="AQ178" s="56">
        <v>1</v>
      </c>
      <c r="AR178" s="56">
        <v>3</v>
      </c>
      <c r="AS178" s="56">
        <v>3</v>
      </c>
      <c r="AT178" s="56">
        <v>5</v>
      </c>
      <c r="AU178" s="56">
        <v>4</v>
      </c>
      <c r="AV178" s="56">
        <v>4</v>
      </c>
      <c r="AW178" s="56">
        <v>1</v>
      </c>
      <c r="AX178" s="56">
        <v>0</v>
      </c>
      <c r="AY178" s="56">
        <v>0</v>
      </c>
      <c r="AZ178" s="56">
        <v>0</v>
      </c>
      <c r="BA178" s="56">
        <v>5</v>
      </c>
      <c r="BB178" s="56">
        <v>1</v>
      </c>
      <c r="BC178" s="56">
        <v>5</v>
      </c>
      <c r="BD178" s="56">
        <v>1</v>
      </c>
      <c r="BE178" s="56">
        <v>2</v>
      </c>
      <c r="BF178" s="56">
        <v>1</v>
      </c>
      <c r="BG178" s="56">
        <v>5</v>
      </c>
      <c r="BH178" s="56">
        <v>4</v>
      </c>
      <c r="BI178" s="56">
        <v>3</v>
      </c>
      <c r="BJ178" s="56">
        <v>1</v>
      </c>
      <c r="BK178" s="56">
        <v>0</v>
      </c>
      <c r="BL178" s="56">
        <v>0</v>
      </c>
      <c r="BM178" s="56">
        <v>0</v>
      </c>
      <c r="BN178" s="56">
        <v>1</v>
      </c>
      <c r="BO178" s="56">
        <v>1</v>
      </c>
      <c r="BP178" s="56">
        <v>2</v>
      </c>
      <c r="BQ178" s="56">
        <v>5</v>
      </c>
      <c r="BR178" s="56">
        <v>2</v>
      </c>
      <c r="BS178" s="56">
        <v>2</v>
      </c>
      <c r="BT178" s="56">
        <v>3</v>
      </c>
      <c r="BU178" s="56">
        <v>2</v>
      </c>
      <c r="BV178" s="56">
        <v>61</v>
      </c>
      <c r="BW178" s="56">
        <v>65</v>
      </c>
      <c r="BX178" s="56">
        <v>0.48412698412698402</v>
      </c>
      <c r="BY178" s="56">
        <v>-202</v>
      </c>
    </row>
    <row r="179" spans="1:77" x14ac:dyDescent="0.25">
      <c r="A179" s="56">
        <v>5</v>
      </c>
      <c r="B179" s="56">
        <v>1</v>
      </c>
      <c r="C179" s="56">
        <v>3</v>
      </c>
      <c r="D179" s="56">
        <v>4</v>
      </c>
      <c r="E179" s="56">
        <v>2</v>
      </c>
      <c r="F179" s="56">
        <v>3</v>
      </c>
      <c r="G179" s="56">
        <v>5</v>
      </c>
      <c r="H179" s="56">
        <v>4</v>
      </c>
      <c r="I179" s="56">
        <v>3</v>
      </c>
      <c r="J179" s="56">
        <v>4</v>
      </c>
      <c r="K179" s="56">
        <v>0</v>
      </c>
      <c r="L179" s="56">
        <v>1</v>
      </c>
      <c r="M179" s="56">
        <v>0</v>
      </c>
      <c r="N179" s="56">
        <v>3</v>
      </c>
      <c r="O179" s="56">
        <v>1</v>
      </c>
      <c r="P179" s="56">
        <v>3</v>
      </c>
      <c r="Q179" s="56">
        <v>5</v>
      </c>
      <c r="R179" s="56">
        <v>3</v>
      </c>
      <c r="S179" s="56">
        <v>1</v>
      </c>
      <c r="T179" s="56">
        <v>4</v>
      </c>
      <c r="U179" s="56">
        <v>4</v>
      </c>
      <c r="V179" s="56">
        <v>3</v>
      </c>
      <c r="W179" s="56">
        <v>1</v>
      </c>
      <c r="X179" s="56">
        <v>0</v>
      </c>
      <c r="Y179" s="56">
        <v>1</v>
      </c>
      <c r="Z179" s="56">
        <v>0</v>
      </c>
      <c r="AA179" s="56">
        <v>3</v>
      </c>
      <c r="AB179" s="56">
        <v>1</v>
      </c>
      <c r="AC179" s="56">
        <v>5</v>
      </c>
      <c r="AD179" s="56">
        <v>1</v>
      </c>
      <c r="AE179" s="56">
        <v>3</v>
      </c>
      <c r="AF179" s="56">
        <v>1</v>
      </c>
      <c r="AG179" s="56">
        <v>5</v>
      </c>
      <c r="AH179" s="56">
        <v>4</v>
      </c>
      <c r="AI179" s="56">
        <v>3</v>
      </c>
      <c r="AJ179" s="56">
        <v>1</v>
      </c>
      <c r="AK179" s="56">
        <v>0</v>
      </c>
      <c r="AL179" s="56">
        <v>0</v>
      </c>
      <c r="AM179" s="56">
        <v>1</v>
      </c>
      <c r="AN179" s="56">
        <v>3</v>
      </c>
      <c r="AO179" s="56">
        <v>1</v>
      </c>
      <c r="AP179" s="56">
        <v>3</v>
      </c>
      <c r="AQ179" s="56">
        <v>1</v>
      </c>
      <c r="AR179" s="56">
        <v>3</v>
      </c>
      <c r="AS179" s="56">
        <v>1</v>
      </c>
      <c r="AT179" s="56">
        <v>5</v>
      </c>
      <c r="AU179" s="56">
        <v>4</v>
      </c>
      <c r="AV179" s="56">
        <v>4</v>
      </c>
      <c r="AW179" s="56">
        <v>1</v>
      </c>
      <c r="AX179" s="56">
        <v>0</v>
      </c>
      <c r="AY179" s="56">
        <v>0</v>
      </c>
      <c r="AZ179" s="56">
        <v>1</v>
      </c>
      <c r="BA179" s="56">
        <v>5</v>
      </c>
      <c r="BB179" s="56">
        <v>1</v>
      </c>
      <c r="BC179" s="56">
        <v>3</v>
      </c>
      <c r="BD179" s="56">
        <v>1</v>
      </c>
      <c r="BE179" s="56">
        <v>3</v>
      </c>
      <c r="BF179" s="56">
        <v>1</v>
      </c>
      <c r="BG179" s="56">
        <v>5</v>
      </c>
      <c r="BH179" s="56">
        <v>1</v>
      </c>
      <c r="BI179" s="56">
        <v>3</v>
      </c>
      <c r="BJ179" s="56">
        <v>1</v>
      </c>
      <c r="BK179" s="56">
        <v>0</v>
      </c>
      <c r="BL179" s="56">
        <v>0</v>
      </c>
      <c r="BM179" s="56">
        <v>0</v>
      </c>
      <c r="BN179" s="56">
        <v>1</v>
      </c>
      <c r="BO179" s="56">
        <v>1</v>
      </c>
      <c r="BP179" s="56">
        <v>2</v>
      </c>
      <c r="BQ179" s="56">
        <v>5</v>
      </c>
      <c r="BR179" s="56">
        <v>2</v>
      </c>
      <c r="BS179" s="56">
        <v>2</v>
      </c>
      <c r="BT179" s="56">
        <v>3</v>
      </c>
      <c r="BU179" s="56">
        <v>1</v>
      </c>
      <c r="BV179" s="56">
        <v>55</v>
      </c>
      <c r="BW179" s="56">
        <v>59</v>
      </c>
      <c r="BX179" s="56">
        <v>0.48245614035087703</v>
      </c>
      <c r="BY179" s="56">
        <v>-202</v>
      </c>
    </row>
    <row r="180" spans="1:77" x14ac:dyDescent="0.25">
      <c r="A180" s="56">
        <v>5</v>
      </c>
      <c r="B180" s="56">
        <v>1</v>
      </c>
      <c r="C180" s="56">
        <v>3</v>
      </c>
      <c r="D180" s="56">
        <v>1</v>
      </c>
      <c r="E180" s="56">
        <v>3</v>
      </c>
      <c r="F180" s="56">
        <v>1</v>
      </c>
      <c r="G180" s="56">
        <v>5</v>
      </c>
      <c r="H180" s="56">
        <v>4</v>
      </c>
      <c r="I180" s="56">
        <v>3</v>
      </c>
      <c r="J180" s="56">
        <v>4</v>
      </c>
      <c r="K180" s="56">
        <v>0</v>
      </c>
      <c r="L180" s="56">
        <v>0</v>
      </c>
      <c r="M180" s="56">
        <v>1</v>
      </c>
      <c r="N180" s="56">
        <v>3</v>
      </c>
      <c r="O180" s="56">
        <v>1</v>
      </c>
      <c r="P180" s="56">
        <v>3</v>
      </c>
      <c r="Q180" s="56">
        <v>1</v>
      </c>
      <c r="R180" s="56">
        <v>3</v>
      </c>
      <c r="S180" s="56">
        <v>1</v>
      </c>
      <c r="T180" s="56">
        <v>5</v>
      </c>
      <c r="U180" s="56">
        <v>4</v>
      </c>
      <c r="V180" s="56">
        <v>4</v>
      </c>
      <c r="W180" s="56">
        <v>1</v>
      </c>
      <c r="X180" s="56">
        <v>0</v>
      </c>
      <c r="Y180" s="56">
        <v>0</v>
      </c>
      <c r="Z180" s="56">
        <v>0</v>
      </c>
      <c r="AA180" s="56">
        <v>5</v>
      </c>
      <c r="AB180" s="56">
        <v>1</v>
      </c>
      <c r="AC180" s="56">
        <v>3</v>
      </c>
      <c r="AD180" s="56">
        <v>1</v>
      </c>
      <c r="AE180" s="56">
        <v>3</v>
      </c>
      <c r="AF180" s="56">
        <v>1</v>
      </c>
      <c r="AG180" s="56">
        <v>4</v>
      </c>
      <c r="AH180" s="56">
        <v>4</v>
      </c>
      <c r="AI180" s="56">
        <v>3</v>
      </c>
      <c r="AJ180" s="56">
        <v>1</v>
      </c>
      <c r="AK180" s="56">
        <v>0</v>
      </c>
      <c r="AL180" s="56">
        <v>0</v>
      </c>
      <c r="AM180" s="56">
        <v>0</v>
      </c>
      <c r="AN180" s="56">
        <v>5</v>
      </c>
      <c r="AO180" s="56">
        <v>1</v>
      </c>
      <c r="AP180" s="56">
        <v>5</v>
      </c>
      <c r="AQ180" s="56">
        <v>5</v>
      </c>
      <c r="AR180" s="56">
        <v>3</v>
      </c>
      <c r="AS180" s="56">
        <v>1</v>
      </c>
      <c r="AT180" s="56">
        <v>5</v>
      </c>
      <c r="AU180" s="56">
        <v>4</v>
      </c>
      <c r="AV180" s="56">
        <v>4</v>
      </c>
      <c r="AW180" s="56">
        <v>1</v>
      </c>
      <c r="AX180" s="56">
        <v>0</v>
      </c>
      <c r="AY180" s="56">
        <v>0</v>
      </c>
      <c r="AZ180" s="56">
        <v>1</v>
      </c>
      <c r="BA180" s="56">
        <v>5</v>
      </c>
      <c r="BB180" s="56">
        <v>1</v>
      </c>
      <c r="BC180" s="56">
        <v>3</v>
      </c>
      <c r="BD180" s="56">
        <v>1</v>
      </c>
      <c r="BE180" s="56">
        <v>3</v>
      </c>
      <c r="BF180" s="56">
        <v>1</v>
      </c>
      <c r="BG180" s="56">
        <v>5</v>
      </c>
      <c r="BH180" s="56">
        <v>4</v>
      </c>
      <c r="BI180" s="56">
        <v>3</v>
      </c>
      <c r="BJ180" s="56">
        <v>1</v>
      </c>
      <c r="BK180" s="56">
        <v>0</v>
      </c>
      <c r="BL180" s="56">
        <v>0</v>
      </c>
      <c r="BM180" s="56">
        <v>0</v>
      </c>
      <c r="BN180" s="56">
        <v>1</v>
      </c>
      <c r="BO180" s="56">
        <v>1</v>
      </c>
      <c r="BP180" s="56">
        <v>2</v>
      </c>
      <c r="BQ180" s="56">
        <v>5</v>
      </c>
      <c r="BR180" s="56">
        <v>2</v>
      </c>
      <c r="BS180" s="56">
        <v>2</v>
      </c>
      <c r="BT180" s="56">
        <v>3</v>
      </c>
      <c r="BU180" s="56">
        <v>1</v>
      </c>
      <c r="BV180" s="56">
        <v>53</v>
      </c>
      <c r="BW180" s="56">
        <v>57</v>
      </c>
      <c r="BX180" s="56">
        <v>0.48181818181818098</v>
      </c>
      <c r="BY180" s="56">
        <v>-202</v>
      </c>
    </row>
    <row r="181" spans="1:77" x14ac:dyDescent="0.25">
      <c r="A181" s="56">
        <v>5</v>
      </c>
      <c r="B181" s="56">
        <v>1</v>
      </c>
      <c r="C181" s="56">
        <v>3</v>
      </c>
      <c r="D181" s="56">
        <v>1</v>
      </c>
      <c r="E181" s="56">
        <v>3</v>
      </c>
      <c r="F181" s="56">
        <v>3</v>
      </c>
      <c r="G181" s="56">
        <v>5</v>
      </c>
      <c r="H181" s="56">
        <v>4</v>
      </c>
      <c r="I181" s="56">
        <v>3</v>
      </c>
      <c r="J181" s="56">
        <v>4</v>
      </c>
      <c r="K181" s="56">
        <v>0</v>
      </c>
      <c r="L181" s="56">
        <v>0</v>
      </c>
      <c r="M181" s="56">
        <v>0</v>
      </c>
      <c r="N181" s="56">
        <v>3</v>
      </c>
      <c r="O181" s="56">
        <v>1</v>
      </c>
      <c r="P181" s="56">
        <v>3</v>
      </c>
      <c r="Q181" s="56">
        <v>1</v>
      </c>
      <c r="R181" s="56">
        <v>3</v>
      </c>
      <c r="S181" s="56">
        <v>1</v>
      </c>
      <c r="T181" s="56">
        <v>4</v>
      </c>
      <c r="U181" s="56">
        <v>4</v>
      </c>
      <c r="V181" s="56">
        <v>3</v>
      </c>
      <c r="W181" s="56">
        <v>1</v>
      </c>
      <c r="X181" s="56">
        <v>0</v>
      </c>
      <c r="Y181" s="56">
        <v>0</v>
      </c>
      <c r="Z181" s="56">
        <v>0</v>
      </c>
      <c r="AA181" s="56">
        <v>3</v>
      </c>
      <c r="AB181" s="56">
        <v>1</v>
      </c>
      <c r="AC181" s="56">
        <v>5</v>
      </c>
      <c r="AD181" s="56">
        <v>1</v>
      </c>
      <c r="AE181" s="56">
        <v>3</v>
      </c>
      <c r="AF181" s="56">
        <v>1</v>
      </c>
      <c r="AG181" s="56">
        <v>4</v>
      </c>
      <c r="AH181" s="56">
        <v>4</v>
      </c>
      <c r="AI181" s="56">
        <v>3</v>
      </c>
      <c r="AJ181" s="56">
        <v>1</v>
      </c>
      <c r="AK181" s="56">
        <v>0</v>
      </c>
      <c r="AL181" s="56">
        <v>0</v>
      </c>
      <c r="AM181" s="56">
        <v>1</v>
      </c>
      <c r="AN181" s="56">
        <v>3</v>
      </c>
      <c r="AO181" s="56">
        <v>1</v>
      </c>
      <c r="AP181" s="56">
        <v>5</v>
      </c>
      <c r="AQ181" s="56">
        <v>1</v>
      </c>
      <c r="AR181" s="56">
        <v>3</v>
      </c>
      <c r="AS181" s="56">
        <v>1</v>
      </c>
      <c r="AT181" s="56">
        <v>5</v>
      </c>
      <c r="AU181" s="56">
        <v>4</v>
      </c>
      <c r="AV181" s="56">
        <v>3</v>
      </c>
      <c r="AW181" s="56">
        <v>1</v>
      </c>
      <c r="AX181" s="56">
        <v>0</v>
      </c>
      <c r="AY181" s="56">
        <v>0</v>
      </c>
      <c r="AZ181" s="56">
        <v>0</v>
      </c>
      <c r="BA181" s="56">
        <v>5</v>
      </c>
      <c r="BB181" s="56">
        <v>1</v>
      </c>
      <c r="BC181" s="56">
        <v>5</v>
      </c>
      <c r="BD181" s="56">
        <v>1</v>
      </c>
      <c r="BE181" s="56">
        <v>3</v>
      </c>
      <c r="BF181" s="56">
        <v>5</v>
      </c>
      <c r="BG181" s="56">
        <v>4</v>
      </c>
      <c r="BH181" s="56">
        <v>2</v>
      </c>
      <c r="BI181" s="56">
        <v>1</v>
      </c>
      <c r="BJ181" s="56">
        <v>1</v>
      </c>
      <c r="BK181" s="56">
        <v>0</v>
      </c>
      <c r="BL181" s="56">
        <v>0</v>
      </c>
      <c r="BM181" s="56">
        <v>0</v>
      </c>
      <c r="BN181" s="56">
        <v>1</v>
      </c>
      <c r="BO181" s="56">
        <v>1</v>
      </c>
      <c r="BP181" s="56">
        <v>2</v>
      </c>
      <c r="BQ181" s="56">
        <v>5</v>
      </c>
      <c r="BR181" s="56">
        <v>2</v>
      </c>
      <c r="BS181" s="56">
        <v>2</v>
      </c>
      <c r="BT181" s="56">
        <v>3</v>
      </c>
      <c r="BU181" s="56">
        <v>1</v>
      </c>
      <c r="BV181" s="56">
        <v>54</v>
      </c>
      <c r="BW181" s="56">
        <v>59</v>
      </c>
      <c r="BX181" s="56">
        <v>0.47787610619469001</v>
      </c>
      <c r="BY181" s="56">
        <v>-202</v>
      </c>
    </row>
    <row r="182" spans="1:77" x14ac:dyDescent="0.25">
      <c r="A182" s="56">
        <v>5</v>
      </c>
      <c r="B182" s="56">
        <v>1</v>
      </c>
      <c r="C182" s="56">
        <v>5</v>
      </c>
      <c r="D182" s="56">
        <v>1</v>
      </c>
      <c r="E182" s="56">
        <v>3</v>
      </c>
      <c r="F182" s="56">
        <v>1</v>
      </c>
      <c r="G182" s="56">
        <v>5</v>
      </c>
      <c r="H182" s="56">
        <v>4</v>
      </c>
      <c r="I182" s="56">
        <v>3</v>
      </c>
      <c r="J182" s="56">
        <v>4</v>
      </c>
      <c r="K182" s="56">
        <v>0</v>
      </c>
      <c r="L182" s="56">
        <v>0</v>
      </c>
      <c r="M182" s="56">
        <v>0</v>
      </c>
      <c r="N182" s="56">
        <v>3</v>
      </c>
      <c r="O182" s="56">
        <v>1</v>
      </c>
      <c r="P182" s="56">
        <v>5</v>
      </c>
      <c r="Q182" s="56">
        <v>1</v>
      </c>
      <c r="R182" s="56">
        <v>3</v>
      </c>
      <c r="S182" s="56">
        <v>1</v>
      </c>
      <c r="T182" s="56">
        <v>5</v>
      </c>
      <c r="U182" s="56">
        <v>4</v>
      </c>
      <c r="V182" s="56">
        <v>3</v>
      </c>
      <c r="W182" s="56">
        <v>1</v>
      </c>
      <c r="X182" s="56">
        <v>0</v>
      </c>
      <c r="Y182" s="56">
        <v>0</v>
      </c>
      <c r="Z182" s="56">
        <v>0</v>
      </c>
      <c r="AA182" s="56">
        <v>3</v>
      </c>
      <c r="AB182" s="56">
        <v>1</v>
      </c>
      <c r="AC182" s="56">
        <v>5</v>
      </c>
      <c r="AD182" s="56">
        <v>1</v>
      </c>
      <c r="AE182" s="56">
        <v>3</v>
      </c>
      <c r="AF182" s="56">
        <v>1</v>
      </c>
      <c r="AG182" s="56">
        <v>4</v>
      </c>
      <c r="AH182" s="56">
        <v>4</v>
      </c>
      <c r="AI182" s="56">
        <v>3</v>
      </c>
      <c r="AJ182" s="56">
        <v>1</v>
      </c>
      <c r="AK182" s="56">
        <v>0</v>
      </c>
      <c r="AL182" s="56">
        <v>0</v>
      </c>
      <c r="AM182" s="56">
        <v>0</v>
      </c>
      <c r="AN182" s="56">
        <v>3</v>
      </c>
      <c r="AO182" s="56">
        <v>1</v>
      </c>
      <c r="AP182" s="56">
        <v>5</v>
      </c>
      <c r="AQ182" s="56">
        <v>1</v>
      </c>
      <c r="AR182" s="56">
        <v>3</v>
      </c>
      <c r="AS182" s="56">
        <v>1</v>
      </c>
      <c r="AT182" s="56">
        <v>5</v>
      </c>
      <c r="AU182" s="56">
        <v>4</v>
      </c>
      <c r="AV182" s="56">
        <v>3</v>
      </c>
      <c r="AW182" s="56">
        <v>1</v>
      </c>
      <c r="AX182" s="56">
        <v>0</v>
      </c>
      <c r="AY182" s="56">
        <v>0</v>
      </c>
      <c r="AZ182" s="56">
        <v>0</v>
      </c>
      <c r="BA182" s="56">
        <v>5</v>
      </c>
      <c r="BB182" s="56">
        <v>1</v>
      </c>
      <c r="BC182" s="56">
        <v>3</v>
      </c>
      <c r="BD182" s="56">
        <v>1</v>
      </c>
      <c r="BE182" s="56">
        <v>3</v>
      </c>
      <c r="BF182" s="56">
        <v>5</v>
      </c>
      <c r="BG182" s="56">
        <v>5</v>
      </c>
      <c r="BH182" s="56">
        <v>4</v>
      </c>
      <c r="BI182" s="56">
        <v>1</v>
      </c>
      <c r="BJ182" s="56">
        <v>1</v>
      </c>
      <c r="BK182" s="56">
        <v>0</v>
      </c>
      <c r="BL182" s="56">
        <v>0</v>
      </c>
      <c r="BM182" s="56">
        <v>0</v>
      </c>
      <c r="BN182" s="56">
        <v>1</v>
      </c>
      <c r="BO182" s="56">
        <v>1</v>
      </c>
      <c r="BP182" s="56">
        <v>2</v>
      </c>
      <c r="BQ182" s="56">
        <v>5</v>
      </c>
      <c r="BR182" s="56">
        <v>2</v>
      </c>
      <c r="BS182" s="56">
        <v>2</v>
      </c>
      <c r="BT182" s="56">
        <v>3</v>
      </c>
      <c r="BU182" s="56">
        <v>1</v>
      </c>
      <c r="BV182" s="56">
        <v>52</v>
      </c>
      <c r="BW182" s="56">
        <v>57</v>
      </c>
      <c r="BX182" s="56">
        <v>0.47706422018348599</v>
      </c>
      <c r="BY182" s="56">
        <v>-202</v>
      </c>
    </row>
    <row r="183" spans="1:77" x14ac:dyDescent="0.25">
      <c r="A183" s="56">
        <v>3</v>
      </c>
      <c r="B183" s="56">
        <v>1</v>
      </c>
      <c r="C183" s="56">
        <v>3</v>
      </c>
      <c r="D183" s="56">
        <v>4</v>
      </c>
      <c r="E183" s="56">
        <v>3</v>
      </c>
      <c r="F183" s="56">
        <v>3</v>
      </c>
      <c r="G183" s="56">
        <v>5</v>
      </c>
      <c r="H183" s="56">
        <v>4</v>
      </c>
      <c r="I183" s="56">
        <v>4</v>
      </c>
      <c r="J183" s="56">
        <v>1</v>
      </c>
      <c r="K183" s="56">
        <v>0</v>
      </c>
      <c r="L183" s="56">
        <v>0</v>
      </c>
      <c r="M183" s="56">
        <v>0</v>
      </c>
      <c r="N183" s="56">
        <v>3</v>
      </c>
      <c r="O183" s="56">
        <v>4</v>
      </c>
      <c r="P183" s="56">
        <v>3</v>
      </c>
      <c r="Q183" s="56">
        <v>1</v>
      </c>
      <c r="R183" s="56">
        <v>3</v>
      </c>
      <c r="S183" s="56">
        <v>1</v>
      </c>
      <c r="T183" s="56">
        <v>4</v>
      </c>
      <c r="U183" s="56">
        <v>4</v>
      </c>
      <c r="V183" s="56">
        <v>4</v>
      </c>
      <c r="W183" s="56">
        <v>1</v>
      </c>
      <c r="X183" s="56">
        <v>0</v>
      </c>
      <c r="Y183" s="56">
        <v>1</v>
      </c>
      <c r="Z183" s="56">
        <v>0</v>
      </c>
      <c r="AA183" s="56">
        <v>5</v>
      </c>
      <c r="AB183" s="56">
        <v>1</v>
      </c>
      <c r="AC183" s="56">
        <v>5</v>
      </c>
      <c r="AD183" s="56">
        <v>1</v>
      </c>
      <c r="AE183" s="56">
        <v>3</v>
      </c>
      <c r="AF183" s="56">
        <v>1</v>
      </c>
      <c r="AG183" s="56">
        <v>5</v>
      </c>
      <c r="AH183" s="56">
        <v>4</v>
      </c>
      <c r="AI183" s="56">
        <v>4</v>
      </c>
      <c r="AJ183" s="56">
        <v>5</v>
      </c>
      <c r="AK183" s="56">
        <v>0</v>
      </c>
      <c r="AL183" s="56">
        <v>0</v>
      </c>
      <c r="AM183" s="56">
        <v>1</v>
      </c>
      <c r="AN183" s="56">
        <v>3</v>
      </c>
      <c r="AO183" s="56">
        <v>1</v>
      </c>
      <c r="AP183" s="56">
        <v>3</v>
      </c>
      <c r="AQ183" s="56">
        <v>1</v>
      </c>
      <c r="AR183" s="56">
        <v>3</v>
      </c>
      <c r="AS183" s="56">
        <v>1</v>
      </c>
      <c r="AT183" s="56">
        <v>5</v>
      </c>
      <c r="AU183" s="56">
        <v>4</v>
      </c>
      <c r="AV183" s="56">
        <v>4</v>
      </c>
      <c r="AW183" s="56">
        <v>1</v>
      </c>
      <c r="AX183" s="56">
        <v>0</v>
      </c>
      <c r="AY183" s="56">
        <v>0</v>
      </c>
      <c r="AZ183" s="56">
        <v>0</v>
      </c>
      <c r="BA183" s="56">
        <v>5</v>
      </c>
      <c r="BB183" s="56">
        <v>1</v>
      </c>
      <c r="BC183" s="56">
        <v>5</v>
      </c>
      <c r="BD183" s="56">
        <v>1</v>
      </c>
      <c r="BE183" s="56">
        <v>3</v>
      </c>
      <c r="BF183" s="56">
        <v>1</v>
      </c>
      <c r="BG183" s="56">
        <v>4</v>
      </c>
      <c r="BH183" s="56">
        <v>4</v>
      </c>
      <c r="BI183" s="56">
        <v>4</v>
      </c>
      <c r="BJ183" s="56">
        <v>1</v>
      </c>
      <c r="BK183" s="56">
        <v>0</v>
      </c>
      <c r="BL183" s="56">
        <v>0</v>
      </c>
      <c r="BM183" s="56">
        <v>0</v>
      </c>
      <c r="BN183" s="56">
        <v>1</v>
      </c>
      <c r="BO183" s="56">
        <v>1</v>
      </c>
      <c r="BP183" s="56">
        <v>2</v>
      </c>
      <c r="BQ183" s="56">
        <v>4</v>
      </c>
      <c r="BR183" s="56">
        <v>2</v>
      </c>
      <c r="BS183" s="56">
        <v>2</v>
      </c>
      <c r="BT183" s="56">
        <v>2</v>
      </c>
      <c r="BU183" s="56">
        <v>1</v>
      </c>
      <c r="BV183" s="56">
        <v>51</v>
      </c>
      <c r="BW183" s="56">
        <v>56</v>
      </c>
      <c r="BX183" s="56">
        <v>0.47663551401869098</v>
      </c>
      <c r="BY183" s="56">
        <v>-202</v>
      </c>
    </row>
    <row r="184" spans="1:77" x14ac:dyDescent="0.25">
      <c r="A184" s="56">
        <v>3</v>
      </c>
      <c r="B184" s="56">
        <v>1</v>
      </c>
      <c r="C184" s="56">
        <v>3</v>
      </c>
      <c r="D184" s="56">
        <v>1</v>
      </c>
      <c r="E184" s="56">
        <v>1</v>
      </c>
      <c r="F184" s="56">
        <v>1</v>
      </c>
      <c r="G184" s="56">
        <v>4</v>
      </c>
      <c r="H184" s="56">
        <v>4</v>
      </c>
      <c r="I184" s="56">
        <v>1</v>
      </c>
      <c r="J184" s="56">
        <v>1</v>
      </c>
      <c r="K184" s="56">
        <v>0</v>
      </c>
      <c r="L184" s="56">
        <v>0</v>
      </c>
      <c r="M184" s="56">
        <v>0</v>
      </c>
      <c r="N184" s="56">
        <v>1</v>
      </c>
      <c r="O184" s="56">
        <v>1</v>
      </c>
      <c r="P184" s="56">
        <v>5</v>
      </c>
      <c r="Q184" s="56">
        <v>1</v>
      </c>
      <c r="R184" s="56">
        <v>3</v>
      </c>
      <c r="S184" s="56">
        <v>1</v>
      </c>
      <c r="T184" s="56">
        <v>5</v>
      </c>
      <c r="U184" s="56">
        <v>4</v>
      </c>
      <c r="V184" s="56">
        <v>3</v>
      </c>
      <c r="W184" s="56">
        <v>1</v>
      </c>
      <c r="X184" s="56">
        <v>0</v>
      </c>
      <c r="Y184" s="56">
        <v>0</v>
      </c>
      <c r="Z184" s="56">
        <v>0</v>
      </c>
      <c r="AA184" s="56">
        <v>3</v>
      </c>
      <c r="AB184" s="56">
        <v>1</v>
      </c>
      <c r="AC184" s="56">
        <v>3</v>
      </c>
      <c r="AD184" s="56">
        <v>1</v>
      </c>
      <c r="AE184" s="56">
        <v>2</v>
      </c>
      <c r="AF184" s="56">
        <v>1</v>
      </c>
      <c r="AG184" s="56">
        <v>5</v>
      </c>
      <c r="AH184" s="56">
        <v>4</v>
      </c>
      <c r="AI184" s="56">
        <v>1</v>
      </c>
      <c r="AJ184" s="56">
        <v>1</v>
      </c>
      <c r="AK184" s="56">
        <v>0</v>
      </c>
      <c r="AL184" s="56">
        <v>0</v>
      </c>
      <c r="AM184" s="56">
        <v>0</v>
      </c>
      <c r="AN184" s="56">
        <v>5</v>
      </c>
      <c r="AO184" s="56">
        <v>1</v>
      </c>
      <c r="AP184" s="56">
        <v>5</v>
      </c>
      <c r="AQ184" s="56">
        <v>1</v>
      </c>
      <c r="AR184" s="56">
        <v>3</v>
      </c>
      <c r="AS184" s="56">
        <v>3</v>
      </c>
      <c r="AT184" s="56">
        <v>5</v>
      </c>
      <c r="AU184" s="56">
        <v>4</v>
      </c>
      <c r="AV184" s="56">
        <v>4</v>
      </c>
      <c r="AW184" s="56">
        <v>1</v>
      </c>
      <c r="AX184" s="56">
        <v>0</v>
      </c>
      <c r="AY184" s="56">
        <v>0</v>
      </c>
      <c r="AZ184" s="56">
        <v>0</v>
      </c>
      <c r="BA184" s="56">
        <v>5</v>
      </c>
      <c r="BB184" s="56">
        <v>1</v>
      </c>
      <c r="BC184" s="56">
        <v>5</v>
      </c>
      <c r="BD184" s="56">
        <v>5</v>
      </c>
      <c r="BE184" s="56">
        <v>3</v>
      </c>
      <c r="BF184" s="56">
        <v>2</v>
      </c>
      <c r="BG184" s="56">
        <v>4</v>
      </c>
      <c r="BH184" s="56">
        <v>4</v>
      </c>
      <c r="BI184" s="56">
        <v>3</v>
      </c>
      <c r="BJ184" s="56">
        <v>1</v>
      </c>
      <c r="BK184" s="56">
        <v>0</v>
      </c>
      <c r="BL184" s="56">
        <v>0</v>
      </c>
      <c r="BM184" s="56">
        <v>0</v>
      </c>
      <c r="BN184" s="56">
        <v>1</v>
      </c>
      <c r="BO184" s="56">
        <v>1</v>
      </c>
      <c r="BP184" s="56">
        <v>2</v>
      </c>
      <c r="BQ184" s="56">
        <v>5</v>
      </c>
      <c r="BR184" s="56">
        <v>3</v>
      </c>
      <c r="BS184" s="56">
        <v>2</v>
      </c>
      <c r="BT184" s="56">
        <v>2</v>
      </c>
      <c r="BU184" s="56">
        <v>2</v>
      </c>
      <c r="BV184" s="56">
        <v>49</v>
      </c>
      <c r="BW184" s="56">
        <v>54</v>
      </c>
      <c r="BX184" s="56">
        <v>0.47572815499999999</v>
      </c>
      <c r="BY184" s="56">
        <v>-202</v>
      </c>
    </row>
    <row r="185" spans="1:77" x14ac:dyDescent="0.25">
      <c r="A185" s="56">
        <v>5</v>
      </c>
      <c r="B185" s="56">
        <v>1</v>
      </c>
      <c r="C185" s="56">
        <v>5</v>
      </c>
      <c r="D185" s="56">
        <v>5</v>
      </c>
      <c r="E185" s="56">
        <v>2</v>
      </c>
      <c r="F185" s="56">
        <v>3</v>
      </c>
      <c r="G185" s="56">
        <v>4</v>
      </c>
      <c r="H185" s="56">
        <v>4</v>
      </c>
      <c r="I185" s="56">
        <v>3</v>
      </c>
      <c r="J185" s="56">
        <v>4</v>
      </c>
      <c r="K185" s="56">
        <v>0</v>
      </c>
      <c r="L185" s="56">
        <v>1</v>
      </c>
      <c r="M185" s="56">
        <v>0</v>
      </c>
      <c r="N185" s="56">
        <v>5</v>
      </c>
      <c r="O185" s="56">
        <v>1</v>
      </c>
      <c r="P185" s="56">
        <v>1</v>
      </c>
      <c r="Q185" s="56">
        <v>5</v>
      </c>
      <c r="R185" s="56">
        <v>3</v>
      </c>
      <c r="S185" s="56">
        <v>1</v>
      </c>
      <c r="T185" s="56">
        <v>4</v>
      </c>
      <c r="U185" s="56">
        <v>4</v>
      </c>
      <c r="V185" s="56">
        <v>3</v>
      </c>
      <c r="W185" s="56">
        <v>1</v>
      </c>
      <c r="X185" s="56">
        <v>0</v>
      </c>
      <c r="Y185" s="56">
        <v>1</v>
      </c>
      <c r="Z185" s="56">
        <v>0</v>
      </c>
      <c r="AA185" s="56">
        <v>3</v>
      </c>
      <c r="AB185" s="56">
        <v>1</v>
      </c>
      <c r="AC185" s="56">
        <v>5</v>
      </c>
      <c r="AD185" s="56">
        <v>1</v>
      </c>
      <c r="AE185" s="56">
        <v>3</v>
      </c>
      <c r="AF185" s="56">
        <v>1</v>
      </c>
      <c r="AG185" s="56">
        <v>5</v>
      </c>
      <c r="AH185" s="56">
        <v>4</v>
      </c>
      <c r="AI185" s="56">
        <v>4</v>
      </c>
      <c r="AJ185" s="56">
        <v>1</v>
      </c>
      <c r="AK185" s="56">
        <v>0</v>
      </c>
      <c r="AL185" s="56">
        <v>0</v>
      </c>
      <c r="AM185" s="56">
        <v>0</v>
      </c>
      <c r="AN185" s="56">
        <v>3</v>
      </c>
      <c r="AO185" s="56">
        <v>1</v>
      </c>
      <c r="AP185" s="56">
        <v>3</v>
      </c>
      <c r="AQ185" s="56">
        <v>1</v>
      </c>
      <c r="AR185" s="56">
        <v>3</v>
      </c>
      <c r="AS185" s="56">
        <v>1</v>
      </c>
      <c r="AT185" s="56">
        <v>5</v>
      </c>
      <c r="AU185" s="56">
        <v>4</v>
      </c>
      <c r="AV185" s="56">
        <v>4</v>
      </c>
      <c r="AW185" s="56">
        <v>1</v>
      </c>
      <c r="AX185" s="56">
        <v>0</v>
      </c>
      <c r="AY185" s="56">
        <v>0</v>
      </c>
      <c r="AZ185" s="56">
        <v>1</v>
      </c>
      <c r="BA185" s="56">
        <v>5</v>
      </c>
      <c r="BB185" s="56">
        <v>1</v>
      </c>
      <c r="BC185" s="56">
        <v>3</v>
      </c>
      <c r="BD185" s="56">
        <v>1</v>
      </c>
      <c r="BE185" s="56">
        <v>3</v>
      </c>
      <c r="BF185" s="56">
        <v>1</v>
      </c>
      <c r="BG185" s="56">
        <v>5</v>
      </c>
      <c r="BH185" s="56">
        <v>1</v>
      </c>
      <c r="BI185" s="56">
        <v>3</v>
      </c>
      <c r="BJ185" s="56">
        <v>1</v>
      </c>
      <c r="BK185" s="56">
        <v>0</v>
      </c>
      <c r="BL185" s="56">
        <v>0</v>
      </c>
      <c r="BM185" s="56">
        <v>0</v>
      </c>
      <c r="BN185" s="56">
        <v>1</v>
      </c>
      <c r="BO185" s="56">
        <v>1</v>
      </c>
      <c r="BP185" s="56">
        <v>2</v>
      </c>
      <c r="BQ185" s="56">
        <v>5</v>
      </c>
      <c r="BR185" s="56">
        <v>2</v>
      </c>
      <c r="BS185" s="56">
        <v>2</v>
      </c>
      <c r="BT185" s="56">
        <v>3</v>
      </c>
      <c r="BU185" s="56">
        <v>1</v>
      </c>
      <c r="BV185" s="56">
        <v>47</v>
      </c>
      <c r="BW185" s="56">
        <v>52</v>
      </c>
      <c r="BX185" s="56">
        <v>0.47474747499999997</v>
      </c>
      <c r="BY185" s="56">
        <v>-202</v>
      </c>
    </row>
    <row r="186" spans="1:77" x14ac:dyDescent="0.25">
      <c r="A186" s="56">
        <v>5</v>
      </c>
      <c r="B186" s="56">
        <v>1</v>
      </c>
      <c r="C186" s="56">
        <v>3</v>
      </c>
      <c r="D186" s="56">
        <v>1</v>
      </c>
      <c r="E186" s="56">
        <v>3</v>
      </c>
      <c r="F186" s="56">
        <v>1</v>
      </c>
      <c r="G186" s="56">
        <v>5</v>
      </c>
      <c r="H186" s="56">
        <v>4</v>
      </c>
      <c r="I186" s="56">
        <v>3</v>
      </c>
      <c r="J186" s="56">
        <v>4</v>
      </c>
      <c r="K186" s="56">
        <v>0</v>
      </c>
      <c r="L186" s="56">
        <v>0</v>
      </c>
      <c r="M186" s="56">
        <v>1</v>
      </c>
      <c r="N186" s="56">
        <v>3</v>
      </c>
      <c r="O186" s="56">
        <v>1</v>
      </c>
      <c r="P186" s="56">
        <v>3</v>
      </c>
      <c r="Q186" s="56">
        <v>1</v>
      </c>
      <c r="R186" s="56">
        <v>3</v>
      </c>
      <c r="S186" s="56">
        <v>1</v>
      </c>
      <c r="T186" s="56">
        <v>5</v>
      </c>
      <c r="U186" s="56">
        <v>4</v>
      </c>
      <c r="V186" s="56">
        <v>4</v>
      </c>
      <c r="W186" s="56">
        <v>1</v>
      </c>
      <c r="X186" s="56">
        <v>0</v>
      </c>
      <c r="Y186" s="56">
        <v>0</v>
      </c>
      <c r="Z186" s="56">
        <v>0</v>
      </c>
      <c r="AA186" s="56">
        <v>5</v>
      </c>
      <c r="AB186" s="56">
        <v>1</v>
      </c>
      <c r="AC186" s="56">
        <v>3</v>
      </c>
      <c r="AD186" s="56">
        <v>1</v>
      </c>
      <c r="AE186" s="56">
        <v>3</v>
      </c>
      <c r="AF186" s="56">
        <v>1</v>
      </c>
      <c r="AG186" s="56">
        <v>4</v>
      </c>
      <c r="AH186" s="56">
        <v>4</v>
      </c>
      <c r="AI186" s="56">
        <v>3</v>
      </c>
      <c r="AJ186" s="56">
        <v>1</v>
      </c>
      <c r="AK186" s="56">
        <v>0</v>
      </c>
      <c r="AL186" s="56">
        <v>0</v>
      </c>
      <c r="AM186" s="56">
        <v>0</v>
      </c>
      <c r="AN186" s="56">
        <v>5</v>
      </c>
      <c r="AO186" s="56">
        <v>1</v>
      </c>
      <c r="AP186" s="56">
        <v>5</v>
      </c>
      <c r="AQ186" s="56">
        <v>5</v>
      </c>
      <c r="AR186" s="56">
        <v>3</v>
      </c>
      <c r="AS186" s="56">
        <v>1</v>
      </c>
      <c r="AT186" s="56">
        <v>5</v>
      </c>
      <c r="AU186" s="56">
        <v>4</v>
      </c>
      <c r="AV186" s="56">
        <v>4</v>
      </c>
      <c r="AW186" s="56">
        <v>1</v>
      </c>
      <c r="AX186" s="56">
        <v>0</v>
      </c>
      <c r="AY186" s="56">
        <v>0</v>
      </c>
      <c r="AZ186" s="56">
        <v>0</v>
      </c>
      <c r="BA186" s="56">
        <v>5</v>
      </c>
      <c r="BB186" s="56">
        <v>1</v>
      </c>
      <c r="BC186" s="56">
        <v>3</v>
      </c>
      <c r="BD186" s="56">
        <v>1</v>
      </c>
      <c r="BE186" s="56">
        <v>3</v>
      </c>
      <c r="BF186" s="56">
        <v>1</v>
      </c>
      <c r="BG186" s="56">
        <v>5</v>
      </c>
      <c r="BH186" s="56">
        <v>4</v>
      </c>
      <c r="BI186" s="56">
        <v>3</v>
      </c>
      <c r="BJ186" s="56">
        <v>1</v>
      </c>
      <c r="BK186" s="56">
        <v>0</v>
      </c>
      <c r="BL186" s="56">
        <v>0</v>
      </c>
      <c r="BM186" s="56">
        <v>0</v>
      </c>
      <c r="BN186" s="56">
        <v>1</v>
      </c>
      <c r="BO186" s="56">
        <v>1</v>
      </c>
      <c r="BP186" s="56">
        <v>2</v>
      </c>
      <c r="BQ186" s="56">
        <v>5</v>
      </c>
      <c r="BR186" s="56">
        <v>2</v>
      </c>
      <c r="BS186" s="56">
        <v>2</v>
      </c>
      <c r="BT186" s="56">
        <v>3</v>
      </c>
      <c r="BU186" s="56">
        <v>2</v>
      </c>
      <c r="BV186" s="56">
        <v>48</v>
      </c>
      <c r="BW186" s="56">
        <v>54</v>
      </c>
      <c r="BX186" s="56">
        <v>0.47058823529411697</v>
      </c>
      <c r="BY186" s="56">
        <v>-202</v>
      </c>
    </row>
    <row r="187" spans="1:77" x14ac:dyDescent="0.25">
      <c r="A187" s="56">
        <v>5</v>
      </c>
      <c r="B187" s="56">
        <v>1</v>
      </c>
      <c r="C187" s="56">
        <v>3</v>
      </c>
      <c r="D187" s="56">
        <v>1</v>
      </c>
      <c r="E187" s="56">
        <v>2</v>
      </c>
      <c r="F187" s="56">
        <v>1</v>
      </c>
      <c r="G187" s="56">
        <v>4</v>
      </c>
      <c r="H187" s="56">
        <v>4</v>
      </c>
      <c r="I187" s="56">
        <v>3</v>
      </c>
      <c r="J187" s="56">
        <v>4</v>
      </c>
      <c r="K187" s="56">
        <v>0</v>
      </c>
      <c r="L187" s="56">
        <v>0</v>
      </c>
      <c r="M187" s="56">
        <v>0</v>
      </c>
      <c r="N187" s="56">
        <v>3</v>
      </c>
      <c r="O187" s="56">
        <v>1</v>
      </c>
      <c r="P187" s="56">
        <v>3</v>
      </c>
      <c r="Q187" s="56">
        <v>1</v>
      </c>
      <c r="R187" s="56">
        <v>3</v>
      </c>
      <c r="S187" s="56">
        <v>3</v>
      </c>
      <c r="T187" s="56">
        <v>5</v>
      </c>
      <c r="U187" s="56">
        <v>4</v>
      </c>
      <c r="V187" s="56">
        <v>3</v>
      </c>
      <c r="W187" s="56">
        <v>1</v>
      </c>
      <c r="X187" s="56">
        <v>0</v>
      </c>
      <c r="Y187" s="56">
        <v>0</v>
      </c>
      <c r="Z187" s="56">
        <v>1</v>
      </c>
      <c r="AA187" s="56">
        <v>3</v>
      </c>
      <c r="AB187" s="56">
        <v>1</v>
      </c>
      <c r="AC187" s="56">
        <v>5</v>
      </c>
      <c r="AD187" s="56">
        <v>1</v>
      </c>
      <c r="AE187" s="56">
        <v>3</v>
      </c>
      <c r="AF187" s="56">
        <v>1</v>
      </c>
      <c r="AG187" s="56">
        <v>5</v>
      </c>
      <c r="AH187" s="56">
        <v>4</v>
      </c>
      <c r="AI187" s="56">
        <v>3</v>
      </c>
      <c r="AJ187" s="56">
        <v>1</v>
      </c>
      <c r="AK187" s="56">
        <v>0</v>
      </c>
      <c r="AL187" s="56">
        <v>0</v>
      </c>
      <c r="AM187" s="56">
        <v>0</v>
      </c>
      <c r="AN187" s="56">
        <v>3</v>
      </c>
      <c r="AO187" s="56">
        <v>1</v>
      </c>
      <c r="AP187" s="56">
        <v>3</v>
      </c>
      <c r="AQ187" s="56">
        <v>2</v>
      </c>
      <c r="AR187" s="56">
        <v>3</v>
      </c>
      <c r="AS187" s="56">
        <v>1</v>
      </c>
      <c r="AT187" s="56">
        <v>5</v>
      </c>
      <c r="AU187" s="56">
        <v>4</v>
      </c>
      <c r="AV187" s="56">
        <v>4</v>
      </c>
      <c r="AW187" s="56">
        <v>1</v>
      </c>
      <c r="AX187" s="56">
        <v>1</v>
      </c>
      <c r="AY187" s="56">
        <v>0</v>
      </c>
      <c r="AZ187" s="56">
        <v>0</v>
      </c>
      <c r="BA187" s="56">
        <v>3</v>
      </c>
      <c r="BB187" s="56">
        <v>1</v>
      </c>
      <c r="BC187" s="56">
        <v>5</v>
      </c>
      <c r="BD187" s="56">
        <v>1</v>
      </c>
      <c r="BE187" s="56">
        <v>3</v>
      </c>
      <c r="BF187" s="56">
        <v>1</v>
      </c>
      <c r="BG187" s="56">
        <v>5</v>
      </c>
      <c r="BH187" s="56">
        <v>4</v>
      </c>
      <c r="BI187" s="56">
        <v>4</v>
      </c>
      <c r="BJ187" s="56">
        <v>2</v>
      </c>
      <c r="BK187" s="56">
        <v>0</v>
      </c>
      <c r="BL187" s="56">
        <v>0</v>
      </c>
      <c r="BM187" s="56">
        <v>0</v>
      </c>
      <c r="BN187" s="56">
        <v>1</v>
      </c>
      <c r="BO187" s="56">
        <v>1</v>
      </c>
      <c r="BP187" s="56">
        <v>2</v>
      </c>
      <c r="BQ187" s="56">
        <v>3</v>
      </c>
      <c r="BR187" s="56">
        <v>2</v>
      </c>
      <c r="BS187" s="56">
        <v>2</v>
      </c>
      <c r="BT187" s="56">
        <v>3</v>
      </c>
      <c r="BU187" s="56">
        <v>1</v>
      </c>
      <c r="BV187" s="56">
        <v>45</v>
      </c>
      <c r="BW187" s="56">
        <v>51</v>
      </c>
      <c r="BX187" s="56">
        <v>0.46875</v>
      </c>
      <c r="BY187" s="56">
        <v>-202</v>
      </c>
    </row>
    <row r="188" spans="1:77" x14ac:dyDescent="0.25">
      <c r="A188" s="56">
        <v>3</v>
      </c>
      <c r="B188" s="56">
        <v>1</v>
      </c>
      <c r="C188" s="56">
        <v>3</v>
      </c>
      <c r="D188" s="56">
        <v>1</v>
      </c>
      <c r="E188" s="56">
        <v>5</v>
      </c>
      <c r="F188" s="56">
        <v>2</v>
      </c>
      <c r="G188" s="56">
        <v>5</v>
      </c>
      <c r="H188" s="56">
        <v>4</v>
      </c>
      <c r="I188" s="56">
        <v>1</v>
      </c>
      <c r="J188" s="56">
        <v>1</v>
      </c>
      <c r="K188" s="56">
        <v>0</v>
      </c>
      <c r="L188" s="56">
        <v>0</v>
      </c>
      <c r="M188" s="56">
        <v>0</v>
      </c>
      <c r="N188" s="56">
        <v>1</v>
      </c>
      <c r="O188" s="56">
        <v>1</v>
      </c>
      <c r="P188" s="56">
        <v>3</v>
      </c>
      <c r="Q188" s="56">
        <v>5</v>
      </c>
      <c r="R188" s="56">
        <v>3</v>
      </c>
      <c r="S188" s="56">
        <v>1</v>
      </c>
      <c r="T188" s="56">
        <v>5</v>
      </c>
      <c r="U188" s="56">
        <v>4</v>
      </c>
      <c r="V188" s="56">
        <v>3</v>
      </c>
      <c r="W188" s="56">
        <v>1</v>
      </c>
      <c r="X188" s="56">
        <v>0</v>
      </c>
      <c r="Y188" s="56">
        <v>0</v>
      </c>
      <c r="Z188" s="56">
        <v>0</v>
      </c>
      <c r="AA188" s="56">
        <v>5</v>
      </c>
      <c r="AB188" s="56">
        <v>1</v>
      </c>
      <c r="AC188" s="56">
        <v>5</v>
      </c>
      <c r="AD188" s="56">
        <v>1</v>
      </c>
      <c r="AE188" s="56">
        <v>2</v>
      </c>
      <c r="AF188" s="56">
        <v>1</v>
      </c>
      <c r="AG188" s="56">
        <v>5</v>
      </c>
      <c r="AH188" s="56">
        <v>4</v>
      </c>
      <c r="AI188" s="56">
        <v>4</v>
      </c>
      <c r="AJ188" s="56">
        <v>1</v>
      </c>
      <c r="AK188" s="56">
        <v>0</v>
      </c>
      <c r="AL188" s="56">
        <v>0</v>
      </c>
      <c r="AM188" s="56">
        <v>0</v>
      </c>
      <c r="AN188" s="56">
        <v>5</v>
      </c>
      <c r="AO188" s="56">
        <v>1</v>
      </c>
      <c r="AP188" s="56">
        <v>3</v>
      </c>
      <c r="AQ188" s="56">
        <v>1</v>
      </c>
      <c r="AR188" s="56">
        <v>3</v>
      </c>
      <c r="AS188" s="56">
        <v>3</v>
      </c>
      <c r="AT188" s="56">
        <v>5</v>
      </c>
      <c r="AU188" s="56">
        <v>4</v>
      </c>
      <c r="AV188" s="56">
        <v>4</v>
      </c>
      <c r="AW188" s="56">
        <v>1</v>
      </c>
      <c r="AX188" s="56">
        <v>0</v>
      </c>
      <c r="AY188" s="56">
        <v>0</v>
      </c>
      <c r="AZ188" s="56">
        <v>0</v>
      </c>
      <c r="BA188" s="56">
        <v>3</v>
      </c>
      <c r="BB188" s="56">
        <v>1</v>
      </c>
      <c r="BC188" s="56">
        <v>5</v>
      </c>
      <c r="BD188" s="56">
        <v>1</v>
      </c>
      <c r="BE188" s="56">
        <v>3</v>
      </c>
      <c r="BF188" s="56">
        <v>1</v>
      </c>
      <c r="BG188" s="56">
        <v>5</v>
      </c>
      <c r="BH188" s="56">
        <v>4</v>
      </c>
      <c r="BI188" s="56">
        <v>3</v>
      </c>
      <c r="BJ188" s="56">
        <v>1</v>
      </c>
      <c r="BK188" s="56">
        <v>0</v>
      </c>
      <c r="BL188" s="56">
        <v>0</v>
      </c>
      <c r="BM188" s="56">
        <v>0</v>
      </c>
      <c r="BN188" s="56">
        <v>1</v>
      </c>
      <c r="BO188" s="56">
        <v>1</v>
      </c>
      <c r="BP188" s="56">
        <v>2</v>
      </c>
      <c r="BQ188" s="56">
        <v>5</v>
      </c>
      <c r="BR188" s="56">
        <v>2</v>
      </c>
      <c r="BS188" s="56">
        <v>2</v>
      </c>
      <c r="BT188" s="56">
        <v>3</v>
      </c>
      <c r="BU188" s="56">
        <v>2</v>
      </c>
      <c r="BV188" s="56">
        <v>48</v>
      </c>
      <c r="BW188" s="56">
        <v>55</v>
      </c>
      <c r="BX188" s="56">
        <v>0.466019417475728</v>
      </c>
      <c r="BY188" s="56">
        <v>-202</v>
      </c>
    </row>
    <row r="189" spans="1:77" x14ac:dyDescent="0.25">
      <c r="A189" s="56">
        <v>5</v>
      </c>
      <c r="B189" s="56">
        <v>1</v>
      </c>
      <c r="C189" s="56">
        <v>5</v>
      </c>
      <c r="D189" s="56">
        <v>5</v>
      </c>
      <c r="E189" s="56">
        <v>2</v>
      </c>
      <c r="F189" s="56">
        <v>3</v>
      </c>
      <c r="G189" s="56">
        <v>4</v>
      </c>
      <c r="H189" s="56">
        <v>4</v>
      </c>
      <c r="I189" s="56">
        <v>3</v>
      </c>
      <c r="J189" s="56">
        <v>4</v>
      </c>
      <c r="K189" s="56">
        <v>0</v>
      </c>
      <c r="L189" s="56">
        <v>1</v>
      </c>
      <c r="M189" s="56">
        <v>0</v>
      </c>
      <c r="N189" s="56">
        <v>5</v>
      </c>
      <c r="O189" s="56">
        <v>1</v>
      </c>
      <c r="P189" s="56">
        <v>1</v>
      </c>
      <c r="Q189" s="56">
        <v>5</v>
      </c>
      <c r="R189" s="56">
        <v>3</v>
      </c>
      <c r="S189" s="56">
        <v>1</v>
      </c>
      <c r="T189" s="56">
        <v>4</v>
      </c>
      <c r="U189" s="56">
        <v>4</v>
      </c>
      <c r="V189" s="56">
        <v>3</v>
      </c>
      <c r="W189" s="56">
        <v>1</v>
      </c>
      <c r="X189" s="56">
        <v>0</v>
      </c>
      <c r="Y189" s="56">
        <v>1</v>
      </c>
      <c r="Z189" s="56">
        <v>0</v>
      </c>
      <c r="AA189" s="56">
        <v>3</v>
      </c>
      <c r="AB189" s="56">
        <v>1</v>
      </c>
      <c r="AC189" s="56">
        <v>5</v>
      </c>
      <c r="AD189" s="56">
        <v>1</v>
      </c>
      <c r="AE189" s="56">
        <v>3</v>
      </c>
      <c r="AF189" s="56">
        <v>1</v>
      </c>
      <c r="AG189" s="56">
        <v>5</v>
      </c>
      <c r="AH189" s="56">
        <v>4</v>
      </c>
      <c r="AI189" s="56">
        <v>4</v>
      </c>
      <c r="AJ189" s="56">
        <v>1</v>
      </c>
      <c r="AK189" s="56">
        <v>0</v>
      </c>
      <c r="AL189" s="56">
        <v>0</v>
      </c>
      <c r="AM189" s="56">
        <v>0</v>
      </c>
      <c r="AN189" s="56">
        <v>3</v>
      </c>
      <c r="AO189" s="56">
        <v>1</v>
      </c>
      <c r="AP189" s="56">
        <v>3</v>
      </c>
      <c r="AQ189" s="56">
        <v>1</v>
      </c>
      <c r="AR189" s="56">
        <v>3</v>
      </c>
      <c r="AS189" s="56">
        <v>1</v>
      </c>
      <c r="AT189" s="56">
        <v>5</v>
      </c>
      <c r="AU189" s="56">
        <v>4</v>
      </c>
      <c r="AV189" s="56">
        <v>4</v>
      </c>
      <c r="AW189" s="56">
        <v>1</v>
      </c>
      <c r="AX189" s="56">
        <v>0</v>
      </c>
      <c r="AY189" s="56">
        <v>0</v>
      </c>
      <c r="AZ189" s="56">
        <v>1</v>
      </c>
      <c r="BA189" s="56">
        <v>5</v>
      </c>
      <c r="BB189" s="56">
        <v>1</v>
      </c>
      <c r="BC189" s="56">
        <v>3</v>
      </c>
      <c r="BD189" s="56">
        <v>1</v>
      </c>
      <c r="BE189" s="56">
        <v>3</v>
      </c>
      <c r="BF189" s="56">
        <v>1</v>
      </c>
      <c r="BG189" s="56">
        <v>5</v>
      </c>
      <c r="BH189" s="56">
        <v>1</v>
      </c>
      <c r="BI189" s="56">
        <v>3</v>
      </c>
      <c r="BJ189" s="56">
        <v>1</v>
      </c>
      <c r="BK189" s="56">
        <v>0</v>
      </c>
      <c r="BL189" s="56">
        <v>0</v>
      </c>
      <c r="BM189" s="56">
        <v>0</v>
      </c>
      <c r="BN189" s="56">
        <v>1</v>
      </c>
      <c r="BO189" s="56">
        <v>1</v>
      </c>
      <c r="BP189" s="56">
        <v>2</v>
      </c>
      <c r="BQ189" s="56">
        <v>5</v>
      </c>
      <c r="BR189" s="56">
        <v>2</v>
      </c>
      <c r="BS189" s="56">
        <v>2</v>
      </c>
      <c r="BT189" s="56">
        <v>3</v>
      </c>
      <c r="BU189" s="56">
        <v>1</v>
      </c>
      <c r="BV189" s="56">
        <v>52</v>
      </c>
      <c r="BW189" s="56">
        <v>60</v>
      </c>
      <c r="BX189" s="56">
        <v>0.46428571400000002</v>
      </c>
      <c r="BY189" s="56">
        <v>-202</v>
      </c>
    </row>
    <row r="190" spans="1:77" x14ac:dyDescent="0.25">
      <c r="A190" s="56">
        <v>3</v>
      </c>
      <c r="B190" s="56">
        <v>1</v>
      </c>
      <c r="C190" s="56">
        <v>3</v>
      </c>
      <c r="D190" s="56">
        <v>4</v>
      </c>
      <c r="E190" s="56">
        <v>3</v>
      </c>
      <c r="F190" s="56">
        <v>1</v>
      </c>
      <c r="G190" s="56">
        <v>1</v>
      </c>
      <c r="H190" s="56">
        <v>4</v>
      </c>
      <c r="I190" s="56">
        <v>3</v>
      </c>
      <c r="J190" s="56">
        <v>1</v>
      </c>
      <c r="K190" s="56">
        <v>0</v>
      </c>
      <c r="L190" s="56">
        <v>0</v>
      </c>
      <c r="M190" s="56">
        <v>0</v>
      </c>
      <c r="N190" s="56">
        <v>3</v>
      </c>
      <c r="O190" s="56">
        <v>4</v>
      </c>
      <c r="P190" s="56">
        <v>3</v>
      </c>
      <c r="Q190" s="56">
        <v>2</v>
      </c>
      <c r="R190" s="56">
        <v>3</v>
      </c>
      <c r="S190" s="56">
        <v>1</v>
      </c>
      <c r="T190" s="56">
        <v>5</v>
      </c>
      <c r="U190" s="56">
        <v>4</v>
      </c>
      <c r="V190" s="56">
        <v>4</v>
      </c>
      <c r="W190" s="56">
        <v>1</v>
      </c>
      <c r="X190" s="56">
        <v>0</v>
      </c>
      <c r="Y190" s="56">
        <v>0</v>
      </c>
      <c r="Z190" s="56">
        <v>0</v>
      </c>
      <c r="AA190" s="56">
        <v>3</v>
      </c>
      <c r="AB190" s="56">
        <v>1</v>
      </c>
      <c r="AC190" s="56">
        <v>5</v>
      </c>
      <c r="AD190" s="56">
        <v>1</v>
      </c>
      <c r="AE190" s="56">
        <v>3</v>
      </c>
      <c r="AF190" s="56">
        <v>1</v>
      </c>
      <c r="AG190" s="56">
        <v>5</v>
      </c>
      <c r="AH190" s="56">
        <v>4</v>
      </c>
      <c r="AI190" s="56">
        <v>4</v>
      </c>
      <c r="AJ190" s="56">
        <v>1</v>
      </c>
      <c r="AK190" s="56">
        <v>0</v>
      </c>
      <c r="AL190" s="56">
        <v>0</v>
      </c>
      <c r="AM190" s="56">
        <v>0</v>
      </c>
      <c r="AN190" s="56">
        <v>3</v>
      </c>
      <c r="AO190" s="56">
        <v>1</v>
      </c>
      <c r="AP190" s="56">
        <v>3</v>
      </c>
      <c r="AQ190" s="56">
        <v>1</v>
      </c>
      <c r="AR190" s="56">
        <v>3</v>
      </c>
      <c r="AS190" s="56">
        <v>1</v>
      </c>
      <c r="AT190" s="56">
        <v>5</v>
      </c>
      <c r="AU190" s="56">
        <v>4</v>
      </c>
      <c r="AV190" s="56">
        <v>4</v>
      </c>
      <c r="AW190" s="56">
        <v>1</v>
      </c>
      <c r="AX190" s="56">
        <v>0</v>
      </c>
      <c r="AY190" s="56">
        <v>0</v>
      </c>
      <c r="AZ190" s="56">
        <v>0</v>
      </c>
      <c r="BA190" s="56">
        <v>5</v>
      </c>
      <c r="BB190" s="56">
        <v>1</v>
      </c>
      <c r="BC190" s="56">
        <v>3</v>
      </c>
      <c r="BD190" s="56">
        <v>1</v>
      </c>
      <c r="BE190" s="56">
        <v>3</v>
      </c>
      <c r="BF190" s="56">
        <v>1</v>
      </c>
      <c r="BG190" s="56">
        <v>4</v>
      </c>
      <c r="BH190" s="56">
        <v>1</v>
      </c>
      <c r="BI190" s="56">
        <v>1</v>
      </c>
      <c r="BJ190" s="56">
        <v>1</v>
      </c>
      <c r="BK190" s="56">
        <v>0</v>
      </c>
      <c r="BL190" s="56">
        <v>1</v>
      </c>
      <c r="BM190" s="56">
        <v>0</v>
      </c>
      <c r="BN190" s="56">
        <v>1</v>
      </c>
      <c r="BO190" s="56">
        <v>1</v>
      </c>
      <c r="BP190" s="56">
        <v>2</v>
      </c>
      <c r="BQ190" s="56">
        <v>5</v>
      </c>
      <c r="BR190" s="56">
        <v>2</v>
      </c>
      <c r="BS190" s="56">
        <v>2</v>
      </c>
      <c r="BT190" s="56">
        <v>3</v>
      </c>
      <c r="BU190" s="56">
        <v>1</v>
      </c>
      <c r="BV190" s="56">
        <v>42</v>
      </c>
      <c r="BW190" s="56">
        <v>51</v>
      </c>
      <c r="BX190" s="56">
        <v>0.45161290322580599</v>
      </c>
      <c r="BY190" s="56">
        <v>-202</v>
      </c>
    </row>
    <row r="191" spans="1:77" x14ac:dyDescent="0.25">
      <c r="A191" s="56">
        <v>5</v>
      </c>
      <c r="B191" s="56">
        <v>1</v>
      </c>
      <c r="C191" s="56">
        <v>3</v>
      </c>
      <c r="D191" s="56">
        <v>2</v>
      </c>
      <c r="E191" s="56">
        <v>3</v>
      </c>
      <c r="F191" s="56">
        <v>1</v>
      </c>
      <c r="G191" s="56">
        <v>5</v>
      </c>
      <c r="H191" s="56">
        <v>3</v>
      </c>
      <c r="I191" s="56">
        <v>3</v>
      </c>
      <c r="J191" s="56">
        <v>1</v>
      </c>
      <c r="K191" s="56">
        <v>0</v>
      </c>
      <c r="L191" s="56">
        <v>0</v>
      </c>
      <c r="M191" s="56">
        <v>0</v>
      </c>
      <c r="N191" s="56">
        <v>3</v>
      </c>
      <c r="O191" s="56">
        <v>1</v>
      </c>
      <c r="P191" s="56">
        <v>3</v>
      </c>
      <c r="Q191" s="56">
        <v>1</v>
      </c>
      <c r="R191" s="56">
        <v>3</v>
      </c>
      <c r="S191" s="56">
        <v>1</v>
      </c>
      <c r="T191" s="56">
        <v>5</v>
      </c>
      <c r="U191" s="56">
        <v>4</v>
      </c>
      <c r="V191" s="56">
        <v>3</v>
      </c>
      <c r="W191" s="56">
        <v>1</v>
      </c>
      <c r="X191" s="56">
        <v>0</v>
      </c>
      <c r="Y191" s="56">
        <v>0</v>
      </c>
      <c r="Z191" s="56">
        <v>0</v>
      </c>
      <c r="AA191" s="56">
        <v>5</v>
      </c>
      <c r="AB191" s="56">
        <v>1</v>
      </c>
      <c r="AC191" s="56">
        <v>3</v>
      </c>
      <c r="AD191" s="56">
        <v>1</v>
      </c>
      <c r="AE191" s="56">
        <v>3</v>
      </c>
      <c r="AF191" s="56">
        <v>1</v>
      </c>
      <c r="AG191" s="56">
        <v>3</v>
      </c>
      <c r="AH191" s="56">
        <v>4</v>
      </c>
      <c r="AI191" s="56">
        <v>3</v>
      </c>
      <c r="AJ191" s="56">
        <v>1</v>
      </c>
      <c r="AK191" s="56">
        <v>0</v>
      </c>
      <c r="AL191" s="56">
        <v>0</v>
      </c>
      <c r="AM191" s="56">
        <v>0</v>
      </c>
      <c r="AN191" s="56">
        <v>5</v>
      </c>
      <c r="AO191" s="56">
        <v>1</v>
      </c>
      <c r="AP191" s="56">
        <v>5</v>
      </c>
      <c r="AQ191" s="56">
        <v>1</v>
      </c>
      <c r="AR191" s="56">
        <v>3</v>
      </c>
      <c r="AS191" s="56">
        <v>1</v>
      </c>
      <c r="AT191" s="56">
        <v>2</v>
      </c>
      <c r="AU191" s="56">
        <v>3</v>
      </c>
      <c r="AV191" s="56">
        <v>3</v>
      </c>
      <c r="AW191" s="56">
        <v>1</v>
      </c>
      <c r="AX191" s="56">
        <v>0</v>
      </c>
      <c r="AY191" s="56">
        <v>0</v>
      </c>
      <c r="AZ191" s="56">
        <v>0</v>
      </c>
      <c r="BA191" s="56">
        <v>5</v>
      </c>
      <c r="BB191" s="56">
        <v>1</v>
      </c>
      <c r="BC191" s="56">
        <v>3</v>
      </c>
      <c r="BD191" s="56">
        <v>5</v>
      </c>
      <c r="BE191" s="56">
        <v>3</v>
      </c>
      <c r="BF191" s="56">
        <v>1</v>
      </c>
      <c r="BG191" s="56">
        <v>4</v>
      </c>
      <c r="BH191" s="56">
        <v>1</v>
      </c>
      <c r="BI191" s="56">
        <v>3</v>
      </c>
      <c r="BJ191" s="56">
        <v>2</v>
      </c>
      <c r="BK191" s="56">
        <v>0</v>
      </c>
      <c r="BL191" s="56">
        <v>0</v>
      </c>
      <c r="BM191" s="56">
        <v>1</v>
      </c>
      <c r="BN191" s="56">
        <v>1</v>
      </c>
      <c r="BO191" s="56">
        <v>1</v>
      </c>
      <c r="BP191" s="56">
        <v>2</v>
      </c>
      <c r="BQ191" s="56">
        <v>5</v>
      </c>
      <c r="BR191" s="56">
        <v>2</v>
      </c>
      <c r="BS191" s="56">
        <v>2</v>
      </c>
      <c r="BT191" s="56">
        <v>2</v>
      </c>
      <c r="BU191" s="56">
        <v>2</v>
      </c>
      <c r="BV191" s="56">
        <v>50</v>
      </c>
      <c r="BW191" s="56">
        <v>61</v>
      </c>
      <c r="BX191" s="56">
        <v>0.45045045</v>
      </c>
      <c r="BY191" s="56">
        <v>-202</v>
      </c>
    </row>
    <row r="192" spans="1:77" x14ac:dyDescent="0.25">
      <c r="A192" s="56">
        <v>3</v>
      </c>
      <c r="B192" s="56">
        <v>1</v>
      </c>
      <c r="C192" s="56">
        <v>3</v>
      </c>
      <c r="D192" s="56">
        <v>4</v>
      </c>
      <c r="E192" s="56">
        <v>3</v>
      </c>
      <c r="F192" s="56">
        <v>3</v>
      </c>
      <c r="G192" s="56">
        <v>5</v>
      </c>
      <c r="H192" s="56">
        <v>4</v>
      </c>
      <c r="I192" s="56">
        <v>4</v>
      </c>
      <c r="J192" s="56">
        <v>1</v>
      </c>
      <c r="K192" s="56">
        <v>0</v>
      </c>
      <c r="L192" s="56">
        <v>0</v>
      </c>
      <c r="M192" s="56">
        <v>0</v>
      </c>
      <c r="N192" s="56">
        <v>3</v>
      </c>
      <c r="O192" s="56">
        <v>4</v>
      </c>
      <c r="P192" s="56">
        <v>3</v>
      </c>
      <c r="Q192" s="56">
        <v>1</v>
      </c>
      <c r="R192" s="56">
        <v>3</v>
      </c>
      <c r="S192" s="56">
        <v>1</v>
      </c>
      <c r="T192" s="56">
        <v>4</v>
      </c>
      <c r="U192" s="56">
        <v>4</v>
      </c>
      <c r="V192" s="56">
        <v>4</v>
      </c>
      <c r="W192" s="56">
        <v>1</v>
      </c>
      <c r="X192" s="56">
        <v>0</v>
      </c>
      <c r="Y192" s="56">
        <v>1</v>
      </c>
      <c r="Z192" s="56">
        <v>0</v>
      </c>
      <c r="AA192" s="56">
        <v>5</v>
      </c>
      <c r="AB192" s="56">
        <v>1</v>
      </c>
      <c r="AC192" s="56">
        <v>5</v>
      </c>
      <c r="AD192" s="56">
        <v>1</v>
      </c>
      <c r="AE192" s="56">
        <v>3</v>
      </c>
      <c r="AF192" s="56">
        <v>1</v>
      </c>
      <c r="AG192" s="56">
        <v>5</v>
      </c>
      <c r="AH192" s="56">
        <v>4</v>
      </c>
      <c r="AI192" s="56">
        <v>4</v>
      </c>
      <c r="AJ192" s="56">
        <v>5</v>
      </c>
      <c r="AK192" s="56">
        <v>0</v>
      </c>
      <c r="AL192" s="56">
        <v>0</v>
      </c>
      <c r="AM192" s="56">
        <v>1</v>
      </c>
      <c r="AN192" s="56">
        <v>3</v>
      </c>
      <c r="AO192" s="56">
        <v>1</v>
      </c>
      <c r="AP192" s="56">
        <v>3</v>
      </c>
      <c r="AQ192" s="56">
        <v>1</v>
      </c>
      <c r="AR192" s="56">
        <v>3</v>
      </c>
      <c r="AS192" s="56">
        <v>1</v>
      </c>
      <c r="AT192" s="56">
        <v>5</v>
      </c>
      <c r="AU192" s="56">
        <v>4</v>
      </c>
      <c r="AV192" s="56">
        <v>4</v>
      </c>
      <c r="AW192" s="56">
        <v>1</v>
      </c>
      <c r="AX192" s="56">
        <v>0</v>
      </c>
      <c r="AY192" s="56">
        <v>0</v>
      </c>
      <c r="AZ192" s="56">
        <v>0</v>
      </c>
      <c r="BA192" s="56">
        <v>5</v>
      </c>
      <c r="BB192" s="56">
        <v>1</v>
      </c>
      <c r="BC192" s="56">
        <v>5</v>
      </c>
      <c r="BD192" s="56">
        <v>1</v>
      </c>
      <c r="BE192" s="56">
        <v>3</v>
      </c>
      <c r="BF192" s="56">
        <v>1</v>
      </c>
      <c r="BG192" s="56">
        <v>4</v>
      </c>
      <c r="BH192" s="56">
        <v>4</v>
      </c>
      <c r="BI192" s="56">
        <v>4</v>
      </c>
      <c r="BJ192" s="56">
        <v>1</v>
      </c>
      <c r="BK192" s="56">
        <v>0</v>
      </c>
      <c r="BL192" s="56">
        <v>0</v>
      </c>
      <c r="BM192" s="56">
        <v>0</v>
      </c>
      <c r="BN192" s="56">
        <v>1</v>
      </c>
      <c r="BO192" s="56">
        <v>1</v>
      </c>
      <c r="BP192" s="56">
        <v>2</v>
      </c>
      <c r="BQ192" s="56">
        <v>4</v>
      </c>
      <c r="BR192" s="56">
        <v>2</v>
      </c>
      <c r="BS192" s="56">
        <v>2</v>
      </c>
      <c r="BT192" s="56">
        <v>2</v>
      </c>
      <c r="BU192" s="56">
        <v>1</v>
      </c>
      <c r="BV192" s="56">
        <v>53</v>
      </c>
      <c r="BW192" s="56">
        <v>65</v>
      </c>
      <c r="BX192" s="56">
        <v>0.44915254237288099</v>
      </c>
      <c r="BY192" s="56">
        <v>-202</v>
      </c>
    </row>
    <row r="193" spans="1:77" x14ac:dyDescent="0.25">
      <c r="A193" s="56">
        <v>3</v>
      </c>
      <c r="B193" s="56">
        <v>1</v>
      </c>
      <c r="C193" s="56">
        <v>3</v>
      </c>
      <c r="D193" s="56">
        <v>1</v>
      </c>
      <c r="E193" s="56">
        <v>3</v>
      </c>
      <c r="F193" s="56">
        <v>1</v>
      </c>
      <c r="G193" s="56">
        <v>4</v>
      </c>
      <c r="H193" s="56">
        <v>5</v>
      </c>
      <c r="I193" s="56">
        <v>4</v>
      </c>
      <c r="J193" s="56">
        <v>1</v>
      </c>
      <c r="K193" s="56">
        <v>0</v>
      </c>
      <c r="L193" s="56">
        <v>0</v>
      </c>
      <c r="M193" s="56">
        <v>0</v>
      </c>
      <c r="N193" s="56">
        <v>3</v>
      </c>
      <c r="O193" s="56">
        <v>1</v>
      </c>
      <c r="P193" s="56">
        <v>3</v>
      </c>
      <c r="Q193" s="56">
        <v>1</v>
      </c>
      <c r="R193" s="56">
        <v>3</v>
      </c>
      <c r="S193" s="56">
        <v>1</v>
      </c>
      <c r="T193" s="56">
        <v>5</v>
      </c>
      <c r="U193" s="56">
        <v>4</v>
      </c>
      <c r="V193" s="56">
        <v>4</v>
      </c>
      <c r="W193" s="56">
        <v>1</v>
      </c>
      <c r="X193" s="56">
        <v>0</v>
      </c>
      <c r="Y193" s="56">
        <v>1</v>
      </c>
      <c r="Z193" s="56">
        <v>0</v>
      </c>
      <c r="AA193" s="56">
        <v>3</v>
      </c>
      <c r="AB193" s="56">
        <v>1</v>
      </c>
      <c r="AC193" s="56">
        <v>3</v>
      </c>
      <c r="AD193" s="56">
        <v>1</v>
      </c>
      <c r="AE193" s="56">
        <v>3</v>
      </c>
      <c r="AF193" s="56">
        <v>5</v>
      </c>
      <c r="AG193" s="56">
        <v>4</v>
      </c>
      <c r="AH193" s="56">
        <v>4</v>
      </c>
      <c r="AI193" s="56">
        <v>4</v>
      </c>
      <c r="AJ193" s="56">
        <v>1</v>
      </c>
      <c r="AK193" s="56">
        <v>0</v>
      </c>
      <c r="AL193" s="56">
        <v>0</v>
      </c>
      <c r="AM193" s="56">
        <v>0</v>
      </c>
      <c r="AN193" s="56">
        <v>3</v>
      </c>
      <c r="AO193" s="56">
        <v>1</v>
      </c>
      <c r="AP193" s="56">
        <v>3</v>
      </c>
      <c r="AQ193" s="56">
        <v>1</v>
      </c>
      <c r="AR193" s="56">
        <v>3</v>
      </c>
      <c r="AS193" s="56">
        <v>1</v>
      </c>
      <c r="AT193" s="56">
        <v>5</v>
      </c>
      <c r="AU193" s="56">
        <v>4</v>
      </c>
      <c r="AV193" s="56">
        <v>4</v>
      </c>
      <c r="AW193" s="56">
        <v>1</v>
      </c>
      <c r="AX193" s="56">
        <v>0</v>
      </c>
      <c r="AY193" s="56">
        <v>0</v>
      </c>
      <c r="AZ193" s="56">
        <v>0</v>
      </c>
      <c r="BA193" s="56">
        <v>3</v>
      </c>
      <c r="BB193" s="56">
        <v>1</v>
      </c>
      <c r="BC193" s="56">
        <v>3</v>
      </c>
      <c r="BD193" s="56">
        <v>1</v>
      </c>
      <c r="BE193" s="56">
        <v>3</v>
      </c>
      <c r="BF193" s="56">
        <v>1</v>
      </c>
      <c r="BG193" s="56">
        <v>5</v>
      </c>
      <c r="BH193" s="56">
        <v>4</v>
      </c>
      <c r="BI193" s="56">
        <v>4</v>
      </c>
      <c r="BJ193" s="56">
        <v>1</v>
      </c>
      <c r="BK193" s="56">
        <v>0</v>
      </c>
      <c r="BL193" s="56">
        <v>0</v>
      </c>
      <c r="BM193" s="56">
        <v>0</v>
      </c>
      <c r="BN193" s="56">
        <v>1</v>
      </c>
      <c r="BO193" s="56">
        <v>1</v>
      </c>
      <c r="BP193" s="56">
        <v>2</v>
      </c>
      <c r="BQ193" s="56">
        <v>2</v>
      </c>
      <c r="BR193" s="56">
        <v>2</v>
      </c>
      <c r="BS193" s="56">
        <v>2</v>
      </c>
      <c r="BT193" s="56">
        <v>3</v>
      </c>
      <c r="BU193" s="56">
        <v>1</v>
      </c>
      <c r="BV193" s="56">
        <v>49</v>
      </c>
      <c r="BW193" s="56">
        <v>61</v>
      </c>
      <c r="BX193" s="56">
        <v>0.44545454545454499</v>
      </c>
      <c r="BY193" s="56">
        <v>-202</v>
      </c>
    </row>
    <row r="194" spans="1:77" x14ac:dyDescent="0.25">
      <c r="A194" s="56">
        <v>5</v>
      </c>
      <c r="B194" s="56">
        <v>1</v>
      </c>
      <c r="C194" s="56">
        <v>3</v>
      </c>
      <c r="D194" s="56">
        <v>1</v>
      </c>
      <c r="E194" s="56">
        <v>3</v>
      </c>
      <c r="F194" s="56">
        <v>1</v>
      </c>
      <c r="G194" s="56">
        <v>1</v>
      </c>
      <c r="H194" s="56">
        <v>5</v>
      </c>
      <c r="I194" s="56">
        <v>4</v>
      </c>
      <c r="J194" s="56">
        <v>1</v>
      </c>
      <c r="K194" s="56">
        <v>0</v>
      </c>
      <c r="L194" s="56">
        <v>0</v>
      </c>
      <c r="M194" s="56">
        <v>0</v>
      </c>
      <c r="N194" s="56">
        <v>3</v>
      </c>
      <c r="O194" s="56">
        <v>1</v>
      </c>
      <c r="P194" s="56">
        <v>5</v>
      </c>
      <c r="Q194" s="56">
        <v>1</v>
      </c>
      <c r="R194" s="56">
        <v>3</v>
      </c>
      <c r="S194" s="56">
        <v>1</v>
      </c>
      <c r="T194" s="56">
        <v>4</v>
      </c>
      <c r="U194" s="56">
        <v>4</v>
      </c>
      <c r="V194" s="56">
        <v>4</v>
      </c>
      <c r="W194" s="56">
        <v>1</v>
      </c>
      <c r="X194" s="56">
        <v>0</v>
      </c>
      <c r="Y194" s="56">
        <v>0</v>
      </c>
      <c r="Z194" s="56">
        <v>0</v>
      </c>
      <c r="AA194" s="56">
        <v>2</v>
      </c>
      <c r="AB194" s="56">
        <v>1</v>
      </c>
      <c r="AC194" s="56">
        <v>5</v>
      </c>
      <c r="AD194" s="56">
        <v>1</v>
      </c>
      <c r="AE194" s="56">
        <v>3</v>
      </c>
      <c r="AF194" s="56">
        <v>1</v>
      </c>
      <c r="AG194" s="56">
        <v>5</v>
      </c>
      <c r="AH194" s="56">
        <v>4</v>
      </c>
      <c r="AI194" s="56">
        <v>4</v>
      </c>
      <c r="AJ194" s="56">
        <v>1</v>
      </c>
      <c r="AK194" s="56">
        <v>0</v>
      </c>
      <c r="AL194" s="56">
        <v>0</v>
      </c>
      <c r="AM194" s="56">
        <v>0</v>
      </c>
      <c r="AN194" s="56">
        <v>3</v>
      </c>
      <c r="AO194" s="56">
        <v>1</v>
      </c>
      <c r="AP194" s="56">
        <v>3</v>
      </c>
      <c r="AQ194" s="56">
        <v>1</v>
      </c>
      <c r="AR194" s="56">
        <v>3</v>
      </c>
      <c r="AS194" s="56">
        <v>1</v>
      </c>
      <c r="AT194" s="56">
        <v>5</v>
      </c>
      <c r="AU194" s="56">
        <v>4</v>
      </c>
      <c r="AV194" s="56">
        <v>4</v>
      </c>
      <c r="AW194" s="56">
        <v>1</v>
      </c>
      <c r="AX194" s="56">
        <v>0</v>
      </c>
      <c r="AY194" s="56">
        <v>0</v>
      </c>
      <c r="AZ194" s="56">
        <v>0</v>
      </c>
      <c r="BA194" s="56">
        <v>5</v>
      </c>
      <c r="BB194" s="56">
        <v>1</v>
      </c>
      <c r="BC194" s="56">
        <v>3</v>
      </c>
      <c r="BD194" s="56">
        <v>1</v>
      </c>
      <c r="BE194" s="56">
        <v>3</v>
      </c>
      <c r="BF194" s="56">
        <v>2</v>
      </c>
      <c r="BG194" s="56">
        <v>5</v>
      </c>
      <c r="BH194" s="56">
        <v>4</v>
      </c>
      <c r="BI194" s="56">
        <v>5</v>
      </c>
      <c r="BJ194" s="56">
        <v>1</v>
      </c>
      <c r="BK194" s="56">
        <v>0</v>
      </c>
      <c r="BL194" s="56">
        <v>0</v>
      </c>
      <c r="BM194" s="56">
        <v>1</v>
      </c>
      <c r="BN194" s="56">
        <v>1</v>
      </c>
      <c r="BO194" s="56">
        <v>1</v>
      </c>
      <c r="BP194" s="56">
        <v>2</v>
      </c>
      <c r="BQ194" s="56">
        <v>5</v>
      </c>
      <c r="BR194" s="56">
        <v>2</v>
      </c>
      <c r="BS194" s="56">
        <v>2</v>
      </c>
      <c r="BT194" s="56">
        <v>3</v>
      </c>
      <c r="BU194" s="56">
        <v>1</v>
      </c>
      <c r="BV194" s="56">
        <v>53</v>
      </c>
      <c r="BW194" s="56">
        <v>66</v>
      </c>
      <c r="BX194" s="56">
        <v>0.445378151</v>
      </c>
      <c r="BY194" s="56">
        <v>-202</v>
      </c>
    </row>
    <row r="195" spans="1:77" x14ac:dyDescent="0.25">
      <c r="A195" s="56">
        <v>5</v>
      </c>
      <c r="B195" s="56">
        <v>1</v>
      </c>
      <c r="C195" s="56">
        <v>3</v>
      </c>
      <c r="D195" s="56">
        <v>4</v>
      </c>
      <c r="E195" s="56">
        <v>2</v>
      </c>
      <c r="F195" s="56">
        <v>1</v>
      </c>
      <c r="G195" s="56">
        <v>5</v>
      </c>
      <c r="H195" s="56">
        <v>4</v>
      </c>
      <c r="I195" s="56">
        <v>3</v>
      </c>
      <c r="J195" s="56">
        <v>4</v>
      </c>
      <c r="K195" s="56">
        <v>0</v>
      </c>
      <c r="L195" s="56">
        <v>1</v>
      </c>
      <c r="M195" s="56">
        <v>0</v>
      </c>
      <c r="N195" s="56">
        <v>3</v>
      </c>
      <c r="O195" s="56">
        <v>1</v>
      </c>
      <c r="P195" s="56">
        <v>3</v>
      </c>
      <c r="Q195" s="56">
        <v>1</v>
      </c>
      <c r="R195" s="56">
        <v>3</v>
      </c>
      <c r="S195" s="56">
        <v>1</v>
      </c>
      <c r="T195" s="56">
        <v>4</v>
      </c>
      <c r="U195" s="56">
        <v>4</v>
      </c>
      <c r="V195" s="56">
        <v>3</v>
      </c>
      <c r="W195" s="56">
        <v>1</v>
      </c>
      <c r="X195" s="56">
        <v>0</v>
      </c>
      <c r="Y195" s="56">
        <v>0</v>
      </c>
      <c r="Z195" s="56">
        <v>0</v>
      </c>
      <c r="AA195" s="56">
        <v>3</v>
      </c>
      <c r="AB195" s="56">
        <v>1</v>
      </c>
      <c r="AC195" s="56">
        <v>5</v>
      </c>
      <c r="AD195" s="56">
        <v>1</v>
      </c>
      <c r="AE195" s="56">
        <v>3</v>
      </c>
      <c r="AF195" s="56">
        <v>1</v>
      </c>
      <c r="AG195" s="56">
        <v>4</v>
      </c>
      <c r="AH195" s="56">
        <v>4</v>
      </c>
      <c r="AI195" s="56">
        <v>3</v>
      </c>
      <c r="AJ195" s="56">
        <v>1</v>
      </c>
      <c r="AK195" s="56">
        <v>0</v>
      </c>
      <c r="AL195" s="56">
        <v>0</v>
      </c>
      <c r="AM195" s="56">
        <v>0</v>
      </c>
      <c r="AN195" s="56">
        <v>3</v>
      </c>
      <c r="AO195" s="56">
        <v>1</v>
      </c>
      <c r="AP195" s="56">
        <v>3</v>
      </c>
      <c r="AQ195" s="56">
        <v>1</v>
      </c>
      <c r="AR195" s="56">
        <v>3</v>
      </c>
      <c r="AS195" s="56">
        <v>1</v>
      </c>
      <c r="AT195" s="56">
        <v>5</v>
      </c>
      <c r="AU195" s="56">
        <v>4</v>
      </c>
      <c r="AV195" s="56">
        <v>4</v>
      </c>
      <c r="AW195" s="56">
        <v>1</v>
      </c>
      <c r="AX195" s="56">
        <v>0</v>
      </c>
      <c r="AY195" s="56">
        <v>0</v>
      </c>
      <c r="AZ195" s="56">
        <v>1</v>
      </c>
      <c r="BA195" s="56">
        <v>5</v>
      </c>
      <c r="BB195" s="56">
        <v>1</v>
      </c>
      <c r="BC195" s="56">
        <v>3</v>
      </c>
      <c r="BD195" s="56">
        <v>1</v>
      </c>
      <c r="BE195" s="56">
        <v>3</v>
      </c>
      <c r="BF195" s="56">
        <v>1</v>
      </c>
      <c r="BG195" s="56">
        <v>5</v>
      </c>
      <c r="BH195" s="56">
        <v>4</v>
      </c>
      <c r="BI195" s="56">
        <v>3</v>
      </c>
      <c r="BJ195" s="56">
        <v>1</v>
      </c>
      <c r="BK195" s="56">
        <v>0</v>
      </c>
      <c r="BL195" s="56">
        <v>0</v>
      </c>
      <c r="BM195" s="56">
        <v>0</v>
      </c>
      <c r="BN195" s="56">
        <v>1</v>
      </c>
      <c r="BO195" s="56">
        <v>1</v>
      </c>
      <c r="BP195" s="56">
        <v>2</v>
      </c>
      <c r="BQ195" s="56">
        <v>2</v>
      </c>
      <c r="BR195" s="56">
        <v>2</v>
      </c>
      <c r="BS195" s="56">
        <v>2</v>
      </c>
      <c r="BT195" s="56">
        <v>3</v>
      </c>
      <c r="BU195" s="56">
        <v>1</v>
      </c>
      <c r="BV195" s="56">
        <v>45</v>
      </c>
      <c r="BW195" s="56">
        <v>58</v>
      </c>
      <c r="BX195" s="56">
        <v>0.43689320388349501</v>
      </c>
      <c r="BY195" s="56">
        <v>-202</v>
      </c>
    </row>
    <row r="196" spans="1:77" x14ac:dyDescent="0.25">
      <c r="A196" s="56">
        <v>5</v>
      </c>
      <c r="B196" s="56">
        <v>1</v>
      </c>
      <c r="C196" s="56">
        <v>3</v>
      </c>
      <c r="D196" s="56">
        <v>1</v>
      </c>
      <c r="E196" s="56">
        <v>3</v>
      </c>
      <c r="F196" s="56">
        <v>1</v>
      </c>
      <c r="G196" s="56">
        <v>1</v>
      </c>
      <c r="H196" s="56">
        <v>5</v>
      </c>
      <c r="I196" s="56">
        <v>4</v>
      </c>
      <c r="J196" s="56">
        <v>1</v>
      </c>
      <c r="K196" s="56">
        <v>0</v>
      </c>
      <c r="L196" s="56">
        <v>0</v>
      </c>
      <c r="M196" s="56">
        <v>0</v>
      </c>
      <c r="N196" s="56">
        <v>3</v>
      </c>
      <c r="O196" s="56">
        <v>1</v>
      </c>
      <c r="P196" s="56">
        <v>5</v>
      </c>
      <c r="Q196" s="56">
        <v>1</v>
      </c>
      <c r="R196" s="56">
        <v>3</v>
      </c>
      <c r="S196" s="56">
        <v>1</v>
      </c>
      <c r="T196" s="56">
        <v>4</v>
      </c>
      <c r="U196" s="56">
        <v>4</v>
      </c>
      <c r="V196" s="56">
        <v>4</v>
      </c>
      <c r="W196" s="56">
        <v>1</v>
      </c>
      <c r="X196" s="56">
        <v>0</v>
      </c>
      <c r="Y196" s="56">
        <v>0</v>
      </c>
      <c r="Z196" s="56">
        <v>0</v>
      </c>
      <c r="AA196" s="56">
        <v>2</v>
      </c>
      <c r="AB196" s="56">
        <v>1</v>
      </c>
      <c r="AC196" s="56">
        <v>5</v>
      </c>
      <c r="AD196" s="56">
        <v>1</v>
      </c>
      <c r="AE196" s="56">
        <v>3</v>
      </c>
      <c r="AF196" s="56">
        <v>1</v>
      </c>
      <c r="AG196" s="56">
        <v>5</v>
      </c>
      <c r="AH196" s="56">
        <v>4</v>
      </c>
      <c r="AI196" s="56">
        <v>4</v>
      </c>
      <c r="AJ196" s="56">
        <v>1</v>
      </c>
      <c r="AK196" s="56">
        <v>0</v>
      </c>
      <c r="AL196" s="56">
        <v>0</v>
      </c>
      <c r="AM196" s="56">
        <v>0</v>
      </c>
      <c r="AN196" s="56">
        <v>3</v>
      </c>
      <c r="AO196" s="56">
        <v>1</v>
      </c>
      <c r="AP196" s="56">
        <v>3</v>
      </c>
      <c r="AQ196" s="56">
        <v>1</v>
      </c>
      <c r="AR196" s="56">
        <v>3</v>
      </c>
      <c r="AS196" s="56">
        <v>1</v>
      </c>
      <c r="AT196" s="56">
        <v>5</v>
      </c>
      <c r="AU196" s="56">
        <v>4</v>
      </c>
      <c r="AV196" s="56">
        <v>4</v>
      </c>
      <c r="AW196" s="56">
        <v>1</v>
      </c>
      <c r="AX196" s="56">
        <v>0</v>
      </c>
      <c r="AY196" s="56">
        <v>0</v>
      </c>
      <c r="AZ196" s="56">
        <v>0</v>
      </c>
      <c r="BA196" s="56">
        <v>5</v>
      </c>
      <c r="BB196" s="56">
        <v>1</v>
      </c>
      <c r="BC196" s="56">
        <v>3</v>
      </c>
      <c r="BD196" s="56">
        <v>1</v>
      </c>
      <c r="BE196" s="56">
        <v>3</v>
      </c>
      <c r="BF196" s="56">
        <v>2</v>
      </c>
      <c r="BG196" s="56">
        <v>5</v>
      </c>
      <c r="BH196" s="56">
        <v>4</v>
      </c>
      <c r="BI196" s="56">
        <v>5</v>
      </c>
      <c r="BJ196" s="56">
        <v>1</v>
      </c>
      <c r="BK196" s="56">
        <v>0</v>
      </c>
      <c r="BL196" s="56">
        <v>0</v>
      </c>
      <c r="BM196" s="56">
        <v>1</v>
      </c>
      <c r="BN196" s="56">
        <v>1</v>
      </c>
      <c r="BO196" s="56">
        <v>1</v>
      </c>
      <c r="BP196" s="56">
        <v>2</v>
      </c>
      <c r="BQ196" s="56">
        <v>5</v>
      </c>
      <c r="BR196" s="56">
        <v>2</v>
      </c>
      <c r="BS196" s="56">
        <v>2</v>
      </c>
      <c r="BT196" s="56">
        <v>3</v>
      </c>
      <c r="BU196" s="56">
        <v>1</v>
      </c>
      <c r="BV196" s="56">
        <v>46</v>
      </c>
      <c r="BW196" s="56">
        <v>60</v>
      </c>
      <c r="BX196" s="56">
        <v>0.43396226415094302</v>
      </c>
      <c r="BY196" s="56">
        <v>-202</v>
      </c>
    </row>
    <row r="197" spans="1:77" x14ac:dyDescent="0.25">
      <c r="A197" s="56">
        <v>5</v>
      </c>
      <c r="B197" s="56">
        <v>1</v>
      </c>
      <c r="C197" s="56">
        <v>3</v>
      </c>
      <c r="D197" s="56">
        <v>1</v>
      </c>
      <c r="E197" s="56">
        <v>2</v>
      </c>
      <c r="F197" s="56">
        <v>1</v>
      </c>
      <c r="G197" s="56">
        <v>4</v>
      </c>
      <c r="H197" s="56">
        <v>4</v>
      </c>
      <c r="I197" s="56">
        <v>3</v>
      </c>
      <c r="J197" s="56">
        <v>4</v>
      </c>
      <c r="K197" s="56">
        <v>0</v>
      </c>
      <c r="L197" s="56">
        <v>0</v>
      </c>
      <c r="M197" s="56">
        <v>0</v>
      </c>
      <c r="N197" s="56">
        <v>3</v>
      </c>
      <c r="O197" s="56">
        <v>1</v>
      </c>
      <c r="P197" s="56">
        <v>3</v>
      </c>
      <c r="Q197" s="56">
        <v>1</v>
      </c>
      <c r="R197" s="56">
        <v>3</v>
      </c>
      <c r="S197" s="56">
        <v>3</v>
      </c>
      <c r="T197" s="56">
        <v>5</v>
      </c>
      <c r="U197" s="56">
        <v>4</v>
      </c>
      <c r="V197" s="56">
        <v>3</v>
      </c>
      <c r="W197" s="56">
        <v>1</v>
      </c>
      <c r="X197" s="56">
        <v>0</v>
      </c>
      <c r="Y197" s="56">
        <v>0</v>
      </c>
      <c r="Z197" s="56">
        <v>1</v>
      </c>
      <c r="AA197" s="56">
        <v>3</v>
      </c>
      <c r="AB197" s="56">
        <v>1</v>
      </c>
      <c r="AC197" s="56">
        <v>5</v>
      </c>
      <c r="AD197" s="56">
        <v>1</v>
      </c>
      <c r="AE197" s="56">
        <v>3</v>
      </c>
      <c r="AF197" s="56">
        <v>1</v>
      </c>
      <c r="AG197" s="56">
        <v>5</v>
      </c>
      <c r="AH197" s="56">
        <v>4</v>
      </c>
      <c r="AI197" s="56">
        <v>3</v>
      </c>
      <c r="AJ197" s="56">
        <v>1</v>
      </c>
      <c r="AK197" s="56">
        <v>0</v>
      </c>
      <c r="AL197" s="56">
        <v>0</v>
      </c>
      <c r="AM197" s="56">
        <v>0</v>
      </c>
      <c r="AN197" s="56">
        <v>3</v>
      </c>
      <c r="AO197" s="56">
        <v>1</v>
      </c>
      <c r="AP197" s="56">
        <v>3</v>
      </c>
      <c r="AQ197" s="56">
        <v>2</v>
      </c>
      <c r="AR197" s="56">
        <v>3</v>
      </c>
      <c r="AS197" s="56">
        <v>1</v>
      </c>
      <c r="AT197" s="56">
        <v>5</v>
      </c>
      <c r="AU197" s="56">
        <v>4</v>
      </c>
      <c r="AV197" s="56">
        <v>4</v>
      </c>
      <c r="AW197" s="56">
        <v>1</v>
      </c>
      <c r="AX197" s="56">
        <v>1</v>
      </c>
      <c r="AY197" s="56">
        <v>0</v>
      </c>
      <c r="AZ197" s="56">
        <v>0</v>
      </c>
      <c r="BA197" s="56">
        <v>3</v>
      </c>
      <c r="BB197" s="56">
        <v>1</v>
      </c>
      <c r="BC197" s="56">
        <v>5</v>
      </c>
      <c r="BD197" s="56">
        <v>1</v>
      </c>
      <c r="BE197" s="56">
        <v>3</v>
      </c>
      <c r="BF197" s="56">
        <v>1</v>
      </c>
      <c r="BG197" s="56">
        <v>5</v>
      </c>
      <c r="BH197" s="56">
        <v>4</v>
      </c>
      <c r="BI197" s="56">
        <v>4</v>
      </c>
      <c r="BJ197" s="56">
        <v>2</v>
      </c>
      <c r="BK197" s="56">
        <v>0</v>
      </c>
      <c r="BL197" s="56">
        <v>0</v>
      </c>
      <c r="BM197" s="56">
        <v>0</v>
      </c>
      <c r="BN197" s="56">
        <v>1</v>
      </c>
      <c r="BO197" s="56">
        <v>1</v>
      </c>
      <c r="BP197" s="56">
        <v>2</v>
      </c>
      <c r="BQ197" s="56">
        <v>3</v>
      </c>
      <c r="BR197" s="56">
        <v>2</v>
      </c>
      <c r="BS197" s="56">
        <v>2</v>
      </c>
      <c r="BT197" s="56">
        <v>3</v>
      </c>
      <c r="BU197" s="56">
        <v>1</v>
      </c>
      <c r="BV197" s="56">
        <v>49</v>
      </c>
      <c r="BW197" s="56">
        <v>66</v>
      </c>
      <c r="BX197" s="56">
        <v>0.426086956521739</v>
      </c>
      <c r="BY197" s="56">
        <v>-202</v>
      </c>
    </row>
    <row r="198" spans="1:77" x14ac:dyDescent="0.25">
      <c r="A198" s="56">
        <v>3</v>
      </c>
      <c r="B198" s="56">
        <v>1</v>
      </c>
      <c r="C198" s="56">
        <v>3</v>
      </c>
      <c r="D198" s="56">
        <v>1</v>
      </c>
      <c r="E198" s="56">
        <v>3</v>
      </c>
      <c r="F198" s="56">
        <v>1</v>
      </c>
      <c r="G198" s="56">
        <v>5</v>
      </c>
      <c r="H198" s="56">
        <v>4</v>
      </c>
      <c r="I198" s="56">
        <v>1</v>
      </c>
      <c r="J198" s="56">
        <v>1</v>
      </c>
      <c r="K198" s="56">
        <v>0</v>
      </c>
      <c r="L198" s="56">
        <v>0</v>
      </c>
      <c r="M198" s="56">
        <v>0</v>
      </c>
      <c r="N198" s="56">
        <v>3</v>
      </c>
      <c r="O198" s="56">
        <v>1</v>
      </c>
      <c r="P198" s="56">
        <v>3</v>
      </c>
      <c r="Q198" s="56">
        <v>5</v>
      </c>
      <c r="R198" s="56">
        <v>3</v>
      </c>
      <c r="S198" s="56">
        <v>1</v>
      </c>
      <c r="T198" s="56">
        <v>5</v>
      </c>
      <c r="U198" s="56">
        <v>4</v>
      </c>
      <c r="V198" s="56">
        <v>3</v>
      </c>
      <c r="W198" s="56">
        <v>1</v>
      </c>
      <c r="X198" s="56">
        <v>0</v>
      </c>
      <c r="Y198" s="56">
        <v>0</v>
      </c>
      <c r="Z198" s="56">
        <v>0</v>
      </c>
      <c r="AA198" s="56">
        <v>3</v>
      </c>
      <c r="AB198" s="56">
        <v>1</v>
      </c>
      <c r="AC198" s="56">
        <v>5</v>
      </c>
      <c r="AD198" s="56">
        <v>1</v>
      </c>
      <c r="AE198" s="56">
        <v>3</v>
      </c>
      <c r="AF198" s="56">
        <v>1</v>
      </c>
      <c r="AG198" s="56">
        <v>4</v>
      </c>
      <c r="AH198" s="56">
        <v>4</v>
      </c>
      <c r="AI198" s="56">
        <v>4</v>
      </c>
      <c r="AJ198" s="56">
        <v>1</v>
      </c>
      <c r="AK198" s="56">
        <v>0</v>
      </c>
      <c r="AL198" s="56">
        <v>0</v>
      </c>
      <c r="AM198" s="56">
        <v>1</v>
      </c>
      <c r="AN198" s="56">
        <v>3</v>
      </c>
      <c r="AO198" s="56">
        <v>4</v>
      </c>
      <c r="AP198" s="56">
        <v>3</v>
      </c>
      <c r="AQ198" s="56">
        <v>1</v>
      </c>
      <c r="AR198" s="56">
        <v>3</v>
      </c>
      <c r="AS198" s="56">
        <v>3</v>
      </c>
      <c r="AT198" s="56">
        <v>4</v>
      </c>
      <c r="AU198" s="56">
        <v>1</v>
      </c>
      <c r="AV198" s="56">
        <v>4</v>
      </c>
      <c r="AW198" s="56">
        <v>1</v>
      </c>
      <c r="AX198" s="56">
        <v>0</v>
      </c>
      <c r="AY198" s="56">
        <v>0</v>
      </c>
      <c r="AZ198" s="56">
        <v>1</v>
      </c>
      <c r="BA198" s="56">
        <v>5</v>
      </c>
      <c r="BB198" s="56">
        <v>1</v>
      </c>
      <c r="BC198" s="56">
        <v>5</v>
      </c>
      <c r="BD198" s="56">
        <v>1</v>
      </c>
      <c r="BE198" s="56">
        <v>3</v>
      </c>
      <c r="BF198" s="56">
        <v>1</v>
      </c>
      <c r="BG198" s="56">
        <v>4</v>
      </c>
      <c r="BH198" s="56">
        <v>4</v>
      </c>
      <c r="BI198" s="56">
        <v>4</v>
      </c>
      <c r="BJ198" s="56">
        <v>1</v>
      </c>
      <c r="BK198" s="56">
        <v>0</v>
      </c>
      <c r="BL198" s="56">
        <v>0</v>
      </c>
      <c r="BM198" s="56">
        <v>0</v>
      </c>
      <c r="BN198" s="56">
        <v>1</v>
      </c>
      <c r="BO198" s="56">
        <v>1</v>
      </c>
      <c r="BP198" s="56">
        <v>2</v>
      </c>
      <c r="BQ198" s="56">
        <v>5</v>
      </c>
      <c r="BR198" s="56">
        <v>2</v>
      </c>
      <c r="BS198" s="56">
        <v>2</v>
      </c>
      <c r="BT198" s="56">
        <v>3</v>
      </c>
      <c r="BU198" s="56">
        <v>1</v>
      </c>
      <c r="BV198" s="56">
        <v>46</v>
      </c>
      <c r="BW198" s="56">
        <v>63</v>
      </c>
      <c r="BX198" s="56">
        <v>0.42201834862385301</v>
      </c>
      <c r="BY198" s="56">
        <v>-202</v>
      </c>
    </row>
    <row r="199" spans="1:77" x14ac:dyDescent="0.25">
      <c r="A199" s="56">
        <v>5</v>
      </c>
      <c r="B199" s="56">
        <v>1</v>
      </c>
      <c r="C199" s="56">
        <v>3</v>
      </c>
      <c r="D199" s="56">
        <v>2</v>
      </c>
      <c r="E199" s="56">
        <v>3</v>
      </c>
      <c r="F199" s="56">
        <v>1</v>
      </c>
      <c r="G199" s="56">
        <v>5</v>
      </c>
      <c r="H199" s="56">
        <v>3</v>
      </c>
      <c r="I199" s="56">
        <v>3</v>
      </c>
      <c r="J199" s="56">
        <v>1</v>
      </c>
      <c r="K199" s="56">
        <v>0</v>
      </c>
      <c r="L199" s="56">
        <v>0</v>
      </c>
      <c r="M199" s="56">
        <v>0</v>
      </c>
      <c r="N199" s="56">
        <v>3</v>
      </c>
      <c r="O199" s="56">
        <v>1</v>
      </c>
      <c r="P199" s="56">
        <v>3</v>
      </c>
      <c r="Q199" s="56">
        <v>1</v>
      </c>
      <c r="R199" s="56">
        <v>3</v>
      </c>
      <c r="S199" s="56">
        <v>1</v>
      </c>
      <c r="T199" s="56">
        <v>5</v>
      </c>
      <c r="U199" s="56">
        <v>4</v>
      </c>
      <c r="V199" s="56">
        <v>3</v>
      </c>
      <c r="W199" s="56">
        <v>1</v>
      </c>
      <c r="X199" s="56">
        <v>0</v>
      </c>
      <c r="Y199" s="56">
        <v>0</v>
      </c>
      <c r="Z199" s="56">
        <v>0</v>
      </c>
      <c r="AA199" s="56">
        <v>5</v>
      </c>
      <c r="AB199" s="56">
        <v>1</v>
      </c>
      <c r="AC199" s="56">
        <v>3</v>
      </c>
      <c r="AD199" s="56">
        <v>1</v>
      </c>
      <c r="AE199" s="56">
        <v>3</v>
      </c>
      <c r="AF199" s="56">
        <v>1</v>
      </c>
      <c r="AG199" s="56">
        <v>3</v>
      </c>
      <c r="AH199" s="56">
        <v>4</v>
      </c>
      <c r="AI199" s="56">
        <v>3</v>
      </c>
      <c r="AJ199" s="56">
        <v>1</v>
      </c>
      <c r="AK199" s="56">
        <v>0</v>
      </c>
      <c r="AL199" s="56">
        <v>0</v>
      </c>
      <c r="AM199" s="56">
        <v>0</v>
      </c>
      <c r="AN199" s="56">
        <v>5</v>
      </c>
      <c r="AO199" s="56">
        <v>1</v>
      </c>
      <c r="AP199" s="56">
        <v>5</v>
      </c>
      <c r="AQ199" s="56">
        <v>1</v>
      </c>
      <c r="AR199" s="56">
        <v>3</v>
      </c>
      <c r="AS199" s="56">
        <v>1</v>
      </c>
      <c r="AT199" s="56">
        <v>2</v>
      </c>
      <c r="AU199" s="56">
        <v>3</v>
      </c>
      <c r="AV199" s="56">
        <v>3</v>
      </c>
      <c r="AW199" s="56">
        <v>1</v>
      </c>
      <c r="AX199" s="56">
        <v>0</v>
      </c>
      <c r="AY199" s="56">
        <v>0</v>
      </c>
      <c r="AZ199" s="56">
        <v>0</v>
      </c>
      <c r="BA199" s="56">
        <v>5</v>
      </c>
      <c r="BB199" s="56">
        <v>1</v>
      </c>
      <c r="BC199" s="56">
        <v>3</v>
      </c>
      <c r="BD199" s="56">
        <v>5</v>
      </c>
      <c r="BE199" s="56">
        <v>3</v>
      </c>
      <c r="BF199" s="56">
        <v>1</v>
      </c>
      <c r="BG199" s="56">
        <v>4</v>
      </c>
      <c r="BH199" s="56">
        <v>1</v>
      </c>
      <c r="BI199" s="56">
        <v>3</v>
      </c>
      <c r="BJ199" s="56">
        <v>2</v>
      </c>
      <c r="BK199" s="56">
        <v>0</v>
      </c>
      <c r="BL199" s="56">
        <v>0</v>
      </c>
      <c r="BM199" s="56">
        <v>1</v>
      </c>
      <c r="BN199" s="56">
        <v>1</v>
      </c>
      <c r="BO199" s="56">
        <v>1</v>
      </c>
      <c r="BP199" s="56">
        <v>2</v>
      </c>
      <c r="BQ199" s="56">
        <v>5</v>
      </c>
      <c r="BR199" s="56">
        <v>2</v>
      </c>
      <c r="BS199" s="56">
        <v>2</v>
      </c>
      <c r="BT199" s="56">
        <v>2</v>
      </c>
      <c r="BU199" s="56">
        <v>2</v>
      </c>
      <c r="BV199" s="56">
        <v>37</v>
      </c>
      <c r="BW199" s="56">
        <v>51</v>
      </c>
      <c r="BX199" s="56">
        <v>0.42045454545454503</v>
      </c>
      <c r="BY199" s="56">
        <v>-202</v>
      </c>
    </row>
    <row r="200" spans="1:77" x14ac:dyDescent="0.25">
      <c r="A200" s="56">
        <v>3</v>
      </c>
      <c r="B200" s="56">
        <v>1</v>
      </c>
      <c r="C200" s="56">
        <v>3</v>
      </c>
      <c r="D200" s="56">
        <v>1</v>
      </c>
      <c r="E200" s="56">
        <v>1</v>
      </c>
      <c r="F200" s="56">
        <v>1</v>
      </c>
      <c r="G200" s="56">
        <v>4</v>
      </c>
      <c r="H200" s="56">
        <v>4</v>
      </c>
      <c r="I200" s="56">
        <v>1</v>
      </c>
      <c r="J200" s="56">
        <v>1</v>
      </c>
      <c r="K200" s="56">
        <v>0</v>
      </c>
      <c r="L200" s="56">
        <v>0</v>
      </c>
      <c r="M200" s="56">
        <v>0</v>
      </c>
      <c r="N200" s="56">
        <v>1</v>
      </c>
      <c r="O200" s="56">
        <v>1</v>
      </c>
      <c r="P200" s="56">
        <v>5</v>
      </c>
      <c r="Q200" s="56">
        <v>1</v>
      </c>
      <c r="R200" s="56">
        <v>3</v>
      </c>
      <c r="S200" s="56">
        <v>1</v>
      </c>
      <c r="T200" s="56">
        <v>5</v>
      </c>
      <c r="U200" s="56">
        <v>4</v>
      </c>
      <c r="V200" s="56">
        <v>3</v>
      </c>
      <c r="W200" s="56">
        <v>1</v>
      </c>
      <c r="X200" s="56">
        <v>0</v>
      </c>
      <c r="Y200" s="56">
        <v>0</v>
      </c>
      <c r="Z200" s="56">
        <v>0</v>
      </c>
      <c r="AA200" s="56">
        <v>3</v>
      </c>
      <c r="AB200" s="56">
        <v>1</v>
      </c>
      <c r="AC200" s="56">
        <v>3</v>
      </c>
      <c r="AD200" s="56">
        <v>1</v>
      </c>
      <c r="AE200" s="56">
        <v>2</v>
      </c>
      <c r="AF200" s="56">
        <v>1</v>
      </c>
      <c r="AG200" s="56">
        <v>5</v>
      </c>
      <c r="AH200" s="56">
        <v>4</v>
      </c>
      <c r="AI200" s="56">
        <v>1</v>
      </c>
      <c r="AJ200" s="56">
        <v>1</v>
      </c>
      <c r="AK200" s="56">
        <v>0</v>
      </c>
      <c r="AL200" s="56">
        <v>0</v>
      </c>
      <c r="AM200" s="56">
        <v>0</v>
      </c>
      <c r="AN200" s="56">
        <v>5</v>
      </c>
      <c r="AO200" s="56">
        <v>1</v>
      </c>
      <c r="AP200" s="56">
        <v>5</v>
      </c>
      <c r="AQ200" s="56">
        <v>1</v>
      </c>
      <c r="AR200" s="56">
        <v>3</v>
      </c>
      <c r="AS200" s="56">
        <v>3</v>
      </c>
      <c r="AT200" s="56">
        <v>5</v>
      </c>
      <c r="AU200" s="56">
        <v>4</v>
      </c>
      <c r="AV200" s="56">
        <v>4</v>
      </c>
      <c r="AW200" s="56">
        <v>1</v>
      </c>
      <c r="AX200" s="56">
        <v>0</v>
      </c>
      <c r="AY200" s="56">
        <v>0</v>
      </c>
      <c r="AZ200" s="56">
        <v>0</v>
      </c>
      <c r="BA200" s="56">
        <v>5</v>
      </c>
      <c r="BB200" s="56">
        <v>1</v>
      </c>
      <c r="BC200" s="56">
        <v>5</v>
      </c>
      <c r="BD200" s="56">
        <v>5</v>
      </c>
      <c r="BE200" s="56">
        <v>3</v>
      </c>
      <c r="BF200" s="56">
        <v>2</v>
      </c>
      <c r="BG200" s="56">
        <v>4</v>
      </c>
      <c r="BH200" s="56">
        <v>4</v>
      </c>
      <c r="BI200" s="56">
        <v>3</v>
      </c>
      <c r="BJ200" s="56">
        <v>1</v>
      </c>
      <c r="BK200" s="56">
        <v>0</v>
      </c>
      <c r="BL200" s="56">
        <v>0</v>
      </c>
      <c r="BM200" s="56">
        <v>0</v>
      </c>
      <c r="BN200" s="56">
        <v>1</v>
      </c>
      <c r="BO200" s="56">
        <v>1</v>
      </c>
      <c r="BP200" s="56">
        <v>2</v>
      </c>
      <c r="BQ200" s="56">
        <v>5</v>
      </c>
      <c r="BR200" s="56">
        <v>3</v>
      </c>
      <c r="BS200" s="56">
        <v>2</v>
      </c>
      <c r="BT200" s="56">
        <v>2</v>
      </c>
      <c r="BU200" s="56">
        <v>2</v>
      </c>
      <c r="BV200" s="56">
        <v>44</v>
      </c>
      <c r="BW200" s="56">
        <v>62</v>
      </c>
      <c r="BX200" s="56">
        <v>0.41509433962264097</v>
      </c>
      <c r="BY200" s="56">
        <v>-202</v>
      </c>
    </row>
    <row r="201" spans="1:77" x14ac:dyDescent="0.25">
      <c r="A201" s="56">
        <v>5</v>
      </c>
      <c r="B201" s="56">
        <v>1</v>
      </c>
      <c r="C201" s="56">
        <v>5</v>
      </c>
      <c r="D201" s="56">
        <v>1</v>
      </c>
      <c r="E201" s="56">
        <v>2</v>
      </c>
      <c r="F201" s="56">
        <v>3</v>
      </c>
      <c r="G201" s="56">
        <v>4</v>
      </c>
      <c r="H201" s="56">
        <v>4</v>
      </c>
      <c r="I201" s="56">
        <v>3</v>
      </c>
      <c r="J201" s="56">
        <v>1</v>
      </c>
      <c r="K201" s="56">
        <v>0</v>
      </c>
      <c r="L201" s="56">
        <v>0</v>
      </c>
      <c r="M201" s="56">
        <v>0</v>
      </c>
      <c r="N201" s="56">
        <v>5</v>
      </c>
      <c r="O201" s="56">
        <v>1</v>
      </c>
      <c r="P201" s="56">
        <v>5</v>
      </c>
      <c r="Q201" s="56">
        <v>5</v>
      </c>
      <c r="R201" s="56">
        <v>3</v>
      </c>
      <c r="S201" s="56">
        <v>1</v>
      </c>
      <c r="T201" s="56">
        <v>5</v>
      </c>
      <c r="U201" s="56">
        <v>4</v>
      </c>
      <c r="V201" s="56">
        <v>3</v>
      </c>
      <c r="W201" s="56">
        <v>1</v>
      </c>
      <c r="X201" s="56">
        <v>0</v>
      </c>
      <c r="Y201" s="56">
        <v>0</v>
      </c>
      <c r="Z201" s="56">
        <v>0</v>
      </c>
      <c r="AA201" s="56">
        <v>3</v>
      </c>
      <c r="AB201" s="56">
        <v>1</v>
      </c>
      <c r="AC201" s="56">
        <v>5</v>
      </c>
      <c r="AD201" s="56">
        <v>1</v>
      </c>
      <c r="AE201" s="56">
        <v>3</v>
      </c>
      <c r="AF201" s="56">
        <v>1</v>
      </c>
      <c r="AG201" s="56">
        <v>5</v>
      </c>
      <c r="AH201" s="56">
        <v>4</v>
      </c>
      <c r="AI201" s="56">
        <v>4</v>
      </c>
      <c r="AJ201" s="56">
        <v>1</v>
      </c>
      <c r="AK201" s="56">
        <v>0</v>
      </c>
      <c r="AL201" s="56">
        <v>0</v>
      </c>
      <c r="AM201" s="56">
        <v>0</v>
      </c>
      <c r="AN201" s="56">
        <v>3</v>
      </c>
      <c r="AO201" s="56">
        <v>1</v>
      </c>
      <c r="AP201" s="56">
        <v>3</v>
      </c>
      <c r="AQ201" s="56">
        <v>1</v>
      </c>
      <c r="AR201" s="56">
        <v>3</v>
      </c>
      <c r="AS201" s="56">
        <v>1</v>
      </c>
      <c r="AT201" s="56">
        <v>4</v>
      </c>
      <c r="AU201" s="56">
        <v>4</v>
      </c>
      <c r="AV201" s="56">
        <v>4</v>
      </c>
      <c r="AW201" s="56">
        <v>1</v>
      </c>
      <c r="AX201" s="56">
        <v>0</v>
      </c>
      <c r="AY201" s="56">
        <v>0</v>
      </c>
      <c r="AZ201" s="56">
        <v>1</v>
      </c>
      <c r="BA201" s="56">
        <v>3</v>
      </c>
      <c r="BB201" s="56">
        <v>1</v>
      </c>
      <c r="BC201" s="56">
        <v>3</v>
      </c>
      <c r="BD201" s="56">
        <v>1</v>
      </c>
      <c r="BE201" s="56">
        <v>3</v>
      </c>
      <c r="BF201" s="56">
        <v>1</v>
      </c>
      <c r="BG201" s="56">
        <v>5</v>
      </c>
      <c r="BH201" s="56">
        <v>1</v>
      </c>
      <c r="BI201" s="56">
        <v>3</v>
      </c>
      <c r="BJ201" s="56">
        <v>1</v>
      </c>
      <c r="BK201" s="56">
        <v>0</v>
      </c>
      <c r="BL201" s="56">
        <v>0</v>
      </c>
      <c r="BM201" s="56">
        <v>0</v>
      </c>
      <c r="BN201" s="56">
        <v>1</v>
      </c>
      <c r="BO201" s="56">
        <v>1</v>
      </c>
      <c r="BP201" s="56">
        <v>2</v>
      </c>
      <c r="BQ201" s="56">
        <v>5</v>
      </c>
      <c r="BR201" s="56">
        <v>2</v>
      </c>
      <c r="BS201" s="56">
        <v>2</v>
      </c>
      <c r="BT201" s="56">
        <v>2</v>
      </c>
      <c r="BU201" s="56">
        <v>2</v>
      </c>
      <c r="BV201" s="56">
        <v>40</v>
      </c>
      <c r="BW201" s="56">
        <v>58</v>
      </c>
      <c r="BX201" s="56">
        <v>0.40816326530612201</v>
      </c>
      <c r="BY201" s="56">
        <v>-202</v>
      </c>
    </row>
    <row r="202" spans="1:77" x14ac:dyDescent="0.25">
      <c r="A202" s="56">
        <v>5</v>
      </c>
      <c r="B202" s="56">
        <v>1</v>
      </c>
      <c r="C202" s="56">
        <v>3</v>
      </c>
      <c r="D202" s="56">
        <v>4</v>
      </c>
      <c r="E202" s="56">
        <v>2</v>
      </c>
      <c r="F202" s="56">
        <v>1</v>
      </c>
      <c r="G202" s="56">
        <v>5</v>
      </c>
      <c r="H202" s="56">
        <v>4</v>
      </c>
      <c r="I202" s="56">
        <v>4</v>
      </c>
      <c r="J202" s="56">
        <v>1</v>
      </c>
      <c r="K202" s="56">
        <v>0</v>
      </c>
      <c r="L202" s="56">
        <v>0</v>
      </c>
      <c r="M202" s="56">
        <v>0</v>
      </c>
      <c r="N202" s="56">
        <v>5</v>
      </c>
      <c r="O202" s="56">
        <v>1</v>
      </c>
      <c r="P202" s="56">
        <v>4</v>
      </c>
      <c r="Q202" s="56">
        <v>1</v>
      </c>
      <c r="R202" s="56">
        <v>3</v>
      </c>
      <c r="S202" s="56">
        <v>1</v>
      </c>
      <c r="T202" s="56">
        <v>4</v>
      </c>
      <c r="U202" s="56">
        <v>4</v>
      </c>
      <c r="V202" s="56">
        <v>3</v>
      </c>
      <c r="W202" s="56">
        <v>1</v>
      </c>
      <c r="X202" s="56">
        <v>0</v>
      </c>
      <c r="Y202" s="56">
        <v>0</v>
      </c>
      <c r="Z202" s="56">
        <v>0</v>
      </c>
      <c r="AA202" s="56">
        <v>5</v>
      </c>
      <c r="AB202" s="56">
        <v>1</v>
      </c>
      <c r="AC202" s="56">
        <v>3</v>
      </c>
      <c r="AD202" s="56">
        <v>1</v>
      </c>
      <c r="AE202" s="56">
        <v>3</v>
      </c>
      <c r="AF202" s="56">
        <v>1</v>
      </c>
      <c r="AG202" s="56">
        <v>4</v>
      </c>
      <c r="AH202" s="56">
        <v>4</v>
      </c>
      <c r="AI202" s="56">
        <v>3</v>
      </c>
      <c r="AJ202" s="56">
        <v>1</v>
      </c>
      <c r="AK202" s="56">
        <v>0</v>
      </c>
      <c r="AL202" s="56">
        <v>0</v>
      </c>
      <c r="AM202" s="56">
        <v>0</v>
      </c>
      <c r="AN202" s="56">
        <v>3</v>
      </c>
      <c r="AO202" s="56">
        <v>1</v>
      </c>
      <c r="AP202" s="56">
        <v>5</v>
      </c>
      <c r="AQ202" s="56">
        <v>1</v>
      </c>
      <c r="AR202" s="56">
        <v>3</v>
      </c>
      <c r="AS202" s="56">
        <v>1</v>
      </c>
      <c r="AT202" s="56">
        <v>5</v>
      </c>
      <c r="AU202" s="56">
        <v>4</v>
      </c>
      <c r="AV202" s="56">
        <v>4</v>
      </c>
      <c r="AW202" s="56">
        <v>1</v>
      </c>
      <c r="AX202" s="56">
        <v>1</v>
      </c>
      <c r="AY202" s="56">
        <v>0</v>
      </c>
      <c r="AZ202" s="56">
        <v>0</v>
      </c>
      <c r="BA202" s="56">
        <v>5</v>
      </c>
      <c r="BB202" s="56">
        <v>1</v>
      </c>
      <c r="BC202" s="56">
        <v>5</v>
      </c>
      <c r="BD202" s="56">
        <v>1</v>
      </c>
      <c r="BE202" s="56">
        <v>3</v>
      </c>
      <c r="BF202" s="56">
        <v>1</v>
      </c>
      <c r="BG202" s="56">
        <v>5</v>
      </c>
      <c r="BH202" s="56">
        <v>4</v>
      </c>
      <c r="BI202" s="56">
        <v>1</v>
      </c>
      <c r="BJ202" s="56">
        <v>1</v>
      </c>
      <c r="BK202" s="56">
        <v>0</v>
      </c>
      <c r="BL202" s="56">
        <v>0</v>
      </c>
      <c r="BM202" s="56">
        <v>0</v>
      </c>
      <c r="BN202" s="56">
        <v>1</v>
      </c>
      <c r="BO202" s="56">
        <v>1</v>
      </c>
      <c r="BP202" s="56">
        <v>2</v>
      </c>
      <c r="BQ202" s="56">
        <v>5</v>
      </c>
      <c r="BR202" s="56">
        <v>2</v>
      </c>
      <c r="BS202" s="56">
        <v>2</v>
      </c>
      <c r="BT202" s="56">
        <v>2</v>
      </c>
      <c r="BU202" s="56">
        <v>2</v>
      </c>
      <c r="BV202" s="56">
        <v>73</v>
      </c>
      <c r="BW202" s="56">
        <v>46</v>
      </c>
      <c r="BX202" s="56">
        <v>0.61344537815125999</v>
      </c>
      <c r="BY202" s="56">
        <v>-203</v>
      </c>
    </row>
    <row r="203" spans="1:77" x14ac:dyDescent="0.25">
      <c r="A203" s="56">
        <v>3</v>
      </c>
      <c r="B203" s="56">
        <v>1</v>
      </c>
      <c r="C203" s="56">
        <v>3</v>
      </c>
      <c r="D203" s="56">
        <v>1</v>
      </c>
      <c r="E203" s="56">
        <v>3</v>
      </c>
      <c r="F203" s="56">
        <v>1</v>
      </c>
      <c r="G203" s="56">
        <v>5</v>
      </c>
      <c r="H203" s="56">
        <v>4</v>
      </c>
      <c r="I203" s="56">
        <v>4</v>
      </c>
      <c r="J203" s="56">
        <v>1</v>
      </c>
      <c r="K203" s="56">
        <v>0</v>
      </c>
      <c r="L203" s="56">
        <v>0</v>
      </c>
      <c r="M203" s="56">
        <v>0</v>
      </c>
      <c r="N203" s="56">
        <v>3</v>
      </c>
      <c r="O203" s="56">
        <v>1</v>
      </c>
      <c r="P203" s="56">
        <v>3</v>
      </c>
      <c r="Q203" s="56">
        <v>1</v>
      </c>
      <c r="R203" s="56">
        <v>3</v>
      </c>
      <c r="S203" s="56">
        <v>1</v>
      </c>
      <c r="T203" s="56">
        <v>5</v>
      </c>
      <c r="U203" s="56">
        <v>4</v>
      </c>
      <c r="V203" s="56">
        <v>3</v>
      </c>
      <c r="W203" s="56">
        <v>1</v>
      </c>
      <c r="X203" s="56">
        <v>0</v>
      </c>
      <c r="Y203" s="56">
        <v>0</v>
      </c>
      <c r="Z203" s="56">
        <v>0</v>
      </c>
      <c r="AA203" s="56">
        <v>5</v>
      </c>
      <c r="AB203" s="56">
        <v>1</v>
      </c>
      <c r="AC203" s="56">
        <v>5</v>
      </c>
      <c r="AD203" s="56">
        <v>1</v>
      </c>
      <c r="AE203" s="56">
        <v>3</v>
      </c>
      <c r="AF203" s="56">
        <v>1</v>
      </c>
      <c r="AG203" s="56">
        <v>4</v>
      </c>
      <c r="AH203" s="56">
        <v>4</v>
      </c>
      <c r="AI203" s="56">
        <v>4</v>
      </c>
      <c r="AJ203" s="56">
        <v>1</v>
      </c>
      <c r="AK203" s="56">
        <v>0</v>
      </c>
      <c r="AL203" s="56">
        <v>0</v>
      </c>
      <c r="AM203" s="56">
        <v>0</v>
      </c>
      <c r="AN203" s="56">
        <v>3</v>
      </c>
      <c r="AO203" s="56">
        <v>1</v>
      </c>
      <c r="AP203" s="56">
        <v>3</v>
      </c>
      <c r="AQ203" s="56">
        <v>1</v>
      </c>
      <c r="AR203" s="56">
        <v>3</v>
      </c>
      <c r="AS203" s="56">
        <v>1</v>
      </c>
      <c r="AT203" s="56">
        <v>5</v>
      </c>
      <c r="AU203" s="56">
        <v>4</v>
      </c>
      <c r="AV203" s="56">
        <v>4</v>
      </c>
      <c r="AW203" s="56">
        <v>1</v>
      </c>
      <c r="AX203" s="56">
        <v>0</v>
      </c>
      <c r="AY203" s="56">
        <v>0</v>
      </c>
      <c r="AZ203" s="56">
        <v>0</v>
      </c>
      <c r="BA203" s="56">
        <v>3</v>
      </c>
      <c r="BB203" s="56">
        <v>1</v>
      </c>
      <c r="BC203" s="56">
        <v>5</v>
      </c>
      <c r="BD203" s="56">
        <v>1</v>
      </c>
      <c r="BE203" s="56">
        <v>3</v>
      </c>
      <c r="BF203" s="56">
        <v>1</v>
      </c>
      <c r="BG203" s="56">
        <v>4</v>
      </c>
      <c r="BH203" s="56">
        <v>4</v>
      </c>
      <c r="BI203" s="56">
        <v>4</v>
      </c>
      <c r="BJ203" s="56">
        <v>1</v>
      </c>
      <c r="BK203" s="56">
        <v>0</v>
      </c>
      <c r="BL203" s="56">
        <v>0</v>
      </c>
      <c r="BM203" s="56">
        <v>1</v>
      </c>
      <c r="BN203" s="56">
        <v>1</v>
      </c>
      <c r="BO203" s="56">
        <v>1</v>
      </c>
      <c r="BP203" s="56">
        <v>2</v>
      </c>
      <c r="BQ203" s="56">
        <v>5</v>
      </c>
      <c r="BR203" s="56">
        <v>2</v>
      </c>
      <c r="BS203" s="56">
        <v>2</v>
      </c>
      <c r="BT203" s="56">
        <v>2</v>
      </c>
      <c r="BU203" s="56">
        <v>1</v>
      </c>
      <c r="BV203" s="56">
        <v>66</v>
      </c>
      <c r="BW203" s="56">
        <v>42</v>
      </c>
      <c r="BX203" s="56">
        <v>0.61111111111111105</v>
      </c>
      <c r="BY203" s="56">
        <v>-203</v>
      </c>
    </row>
    <row r="204" spans="1:77" x14ac:dyDescent="0.25">
      <c r="A204" s="56">
        <v>3</v>
      </c>
      <c r="B204" s="56">
        <v>1</v>
      </c>
      <c r="C204" s="56">
        <v>3</v>
      </c>
      <c r="D204" s="56">
        <v>1</v>
      </c>
      <c r="E204" s="56">
        <v>3</v>
      </c>
      <c r="F204" s="56">
        <v>1</v>
      </c>
      <c r="G204" s="56">
        <v>5</v>
      </c>
      <c r="H204" s="56">
        <v>4</v>
      </c>
      <c r="I204" s="56">
        <v>3</v>
      </c>
      <c r="J204" s="56">
        <v>1</v>
      </c>
      <c r="K204" s="56">
        <v>0</v>
      </c>
      <c r="L204" s="56">
        <v>0</v>
      </c>
      <c r="M204" s="56">
        <v>0</v>
      </c>
      <c r="N204" s="56">
        <v>5</v>
      </c>
      <c r="O204" s="56">
        <v>1</v>
      </c>
      <c r="P204" s="56">
        <v>3</v>
      </c>
      <c r="Q204" s="56">
        <v>1</v>
      </c>
      <c r="R204" s="56">
        <v>4</v>
      </c>
      <c r="S204" s="56">
        <v>1</v>
      </c>
      <c r="T204" s="56">
        <v>5</v>
      </c>
      <c r="U204" s="56">
        <v>4</v>
      </c>
      <c r="V204" s="56">
        <v>3</v>
      </c>
      <c r="W204" s="56">
        <v>3</v>
      </c>
      <c r="X204" s="56">
        <v>0</v>
      </c>
      <c r="Y204" s="56">
        <v>0</v>
      </c>
      <c r="Z204" s="56">
        <v>0</v>
      </c>
      <c r="AA204" s="56">
        <v>5</v>
      </c>
      <c r="AB204" s="56">
        <v>1</v>
      </c>
      <c r="AC204" s="56">
        <v>5</v>
      </c>
      <c r="AD204" s="56">
        <v>1</v>
      </c>
      <c r="AE204" s="56">
        <v>5</v>
      </c>
      <c r="AF204" s="56">
        <v>1</v>
      </c>
      <c r="AG204" s="56">
        <v>4</v>
      </c>
      <c r="AH204" s="56">
        <v>2</v>
      </c>
      <c r="AI204" s="56">
        <v>4</v>
      </c>
      <c r="AJ204" s="56">
        <v>1</v>
      </c>
      <c r="AK204" s="56">
        <v>0</v>
      </c>
      <c r="AL204" s="56">
        <v>0</v>
      </c>
      <c r="AM204" s="56">
        <v>0</v>
      </c>
      <c r="AN204" s="56">
        <v>5</v>
      </c>
      <c r="AO204" s="56">
        <v>1</v>
      </c>
      <c r="AP204" s="56">
        <v>3</v>
      </c>
      <c r="AQ204" s="56">
        <v>1</v>
      </c>
      <c r="AR204" s="56">
        <v>3</v>
      </c>
      <c r="AS204" s="56">
        <v>1</v>
      </c>
      <c r="AT204" s="56">
        <v>5</v>
      </c>
      <c r="AU204" s="56">
        <v>4</v>
      </c>
      <c r="AV204" s="56">
        <v>4</v>
      </c>
      <c r="AW204" s="56">
        <v>1</v>
      </c>
      <c r="AX204" s="56">
        <v>0</v>
      </c>
      <c r="AY204" s="56">
        <v>0</v>
      </c>
      <c r="AZ204" s="56">
        <v>0</v>
      </c>
      <c r="BA204" s="56">
        <v>3</v>
      </c>
      <c r="BB204" s="56">
        <v>1</v>
      </c>
      <c r="BC204" s="56">
        <v>5</v>
      </c>
      <c r="BD204" s="56">
        <v>1</v>
      </c>
      <c r="BE204" s="56">
        <v>3</v>
      </c>
      <c r="BF204" s="56">
        <v>1</v>
      </c>
      <c r="BG204" s="56">
        <v>5</v>
      </c>
      <c r="BH204" s="56">
        <v>4</v>
      </c>
      <c r="BI204" s="56">
        <v>3</v>
      </c>
      <c r="BJ204" s="56">
        <v>1</v>
      </c>
      <c r="BK204" s="56">
        <v>0</v>
      </c>
      <c r="BL204" s="56">
        <v>0</v>
      </c>
      <c r="BM204" s="56">
        <v>0</v>
      </c>
      <c r="BN204" s="56">
        <v>1</v>
      </c>
      <c r="BO204" s="56">
        <v>1</v>
      </c>
      <c r="BP204" s="56">
        <v>2</v>
      </c>
      <c r="BQ204" s="56">
        <v>2</v>
      </c>
      <c r="BR204" s="56">
        <v>2</v>
      </c>
      <c r="BS204" s="56">
        <v>2</v>
      </c>
      <c r="BT204" s="56">
        <v>3</v>
      </c>
      <c r="BU204" s="56">
        <v>2</v>
      </c>
      <c r="BV204" s="56">
        <v>67</v>
      </c>
      <c r="BW204" s="56">
        <v>46</v>
      </c>
      <c r="BX204" s="56">
        <v>0.59292035398230003</v>
      </c>
      <c r="BY204" s="56">
        <v>-203</v>
      </c>
    </row>
    <row r="205" spans="1:77" x14ac:dyDescent="0.25">
      <c r="A205" s="56">
        <v>3</v>
      </c>
      <c r="B205" s="56">
        <v>1</v>
      </c>
      <c r="C205" s="56">
        <v>3</v>
      </c>
      <c r="D205" s="56">
        <v>1</v>
      </c>
      <c r="E205" s="56">
        <v>3</v>
      </c>
      <c r="F205" s="56">
        <v>1</v>
      </c>
      <c r="G205" s="56">
        <v>4</v>
      </c>
      <c r="H205" s="56">
        <v>4</v>
      </c>
      <c r="I205" s="56">
        <v>3</v>
      </c>
      <c r="J205" s="56">
        <v>1</v>
      </c>
      <c r="K205" s="56">
        <v>0</v>
      </c>
      <c r="L205" s="56">
        <v>0</v>
      </c>
      <c r="M205" s="56">
        <v>0</v>
      </c>
      <c r="N205" s="56">
        <v>5</v>
      </c>
      <c r="O205" s="56">
        <v>1</v>
      </c>
      <c r="P205" s="56">
        <v>3</v>
      </c>
      <c r="Q205" s="56">
        <v>1</v>
      </c>
      <c r="R205" s="56">
        <v>3</v>
      </c>
      <c r="S205" s="56">
        <v>1</v>
      </c>
      <c r="T205" s="56">
        <v>4</v>
      </c>
      <c r="U205" s="56">
        <v>4</v>
      </c>
      <c r="V205" s="56">
        <v>4</v>
      </c>
      <c r="W205" s="56">
        <v>1</v>
      </c>
      <c r="X205" s="56">
        <v>0</v>
      </c>
      <c r="Y205" s="56">
        <v>0</v>
      </c>
      <c r="Z205" s="56">
        <v>0</v>
      </c>
      <c r="AA205" s="56">
        <v>5</v>
      </c>
      <c r="AB205" s="56">
        <v>1</v>
      </c>
      <c r="AC205" s="56">
        <v>3</v>
      </c>
      <c r="AD205" s="56">
        <v>1</v>
      </c>
      <c r="AE205" s="56">
        <v>3</v>
      </c>
      <c r="AF205" s="56">
        <v>1</v>
      </c>
      <c r="AG205" s="56">
        <v>5</v>
      </c>
      <c r="AH205" s="56">
        <v>4</v>
      </c>
      <c r="AI205" s="56">
        <v>4</v>
      </c>
      <c r="AJ205" s="56">
        <v>1</v>
      </c>
      <c r="AK205" s="56">
        <v>0</v>
      </c>
      <c r="AL205" s="56">
        <v>0</v>
      </c>
      <c r="AM205" s="56">
        <v>0</v>
      </c>
      <c r="AN205" s="56">
        <v>3</v>
      </c>
      <c r="AO205" s="56">
        <v>1</v>
      </c>
      <c r="AP205" s="56">
        <v>3</v>
      </c>
      <c r="AQ205" s="56">
        <v>1</v>
      </c>
      <c r="AR205" s="56">
        <v>3</v>
      </c>
      <c r="AS205" s="56">
        <v>1</v>
      </c>
      <c r="AT205" s="56">
        <v>5</v>
      </c>
      <c r="AU205" s="56">
        <v>4</v>
      </c>
      <c r="AV205" s="56">
        <v>4</v>
      </c>
      <c r="AW205" s="56">
        <v>1</v>
      </c>
      <c r="AX205" s="56">
        <v>1</v>
      </c>
      <c r="AY205" s="56">
        <v>0</v>
      </c>
      <c r="AZ205" s="56">
        <v>0</v>
      </c>
      <c r="BA205" s="56">
        <v>3</v>
      </c>
      <c r="BB205" s="56">
        <v>4</v>
      </c>
      <c r="BC205" s="56">
        <v>5</v>
      </c>
      <c r="BD205" s="56">
        <v>5</v>
      </c>
      <c r="BE205" s="56">
        <v>3</v>
      </c>
      <c r="BF205" s="56">
        <v>1</v>
      </c>
      <c r="BG205" s="56">
        <v>4</v>
      </c>
      <c r="BH205" s="56">
        <v>4</v>
      </c>
      <c r="BI205" s="56">
        <v>4</v>
      </c>
      <c r="BJ205" s="56">
        <v>1</v>
      </c>
      <c r="BK205" s="56">
        <v>0</v>
      </c>
      <c r="BL205" s="56">
        <v>0</v>
      </c>
      <c r="BM205" s="56">
        <v>0</v>
      </c>
      <c r="BN205" s="56">
        <v>1</v>
      </c>
      <c r="BO205" s="56">
        <v>1</v>
      </c>
      <c r="BP205" s="56">
        <v>2</v>
      </c>
      <c r="BQ205" s="56">
        <v>5</v>
      </c>
      <c r="BR205" s="56">
        <v>2</v>
      </c>
      <c r="BS205" s="56">
        <v>2</v>
      </c>
      <c r="BT205" s="56">
        <v>3</v>
      </c>
      <c r="BU205" s="56">
        <v>2</v>
      </c>
      <c r="BV205" s="56">
        <v>62</v>
      </c>
      <c r="BW205" s="56">
        <v>43</v>
      </c>
      <c r="BX205" s="56">
        <v>0.59047619047619004</v>
      </c>
      <c r="BY205" s="56">
        <v>-203</v>
      </c>
    </row>
    <row r="206" spans="1:77" x14ac:dyDescent="0.25">
      <c r="A206" s="56">
        <v>3</v>
      </c>
      <c r="B206" s="56">
        <v>1</v>
      </c>
      <c r="C206" s="56">
        <v>3</v>
      </c>
      <c r="D206" s="56">
        <v>1</v>
      </c>
      <c r="E206" s="56">
        <v>3</v>
      </c>
      <c r="F206" s="56">
        <v>1</v>
      </c>
      <c r="G206" s="56">
        <v>5</v>
      </c>
      <c r="H206" s="56">
        <v>4</v>
      </c>
      <c r="I206" s="56">
        <v>3</v>
      </c>
      <c r="J206" s="56">
        <v>1</v>
      </c>
      <c r="K206" s="56">
        <v>0</v>
      </c>
      <c r="L206" s="56">
        <v>0</v>
      </c>
      <c r="M206" s="56">
        <v>0</v>
      </c>
      <c r="N206" s="56">
        <v>5</v>
      </c>
      <c r="O206" s="56">
        <v>1</v>
      </c>
      <c r="P206" s="56">
        <v>3</v>
      </c>
      <c r="Q206" s="56">
        <v>1</v>
      </c>
      <c r="R206" s="56">
        <v>4</v>
      </c>
      <c r="S206" s="56">
        <v>1</v>
      </c>
      <c r="T206" s="56">
        <v>5</v>
      </c>
      <c r="U206" s="56">
        <v>4</v>
      </c>
      <c r="V206" s="56">
        <v>3</v>
      </c>
      <c r="W206" s="56">
        <v>3</v>
      </c>
      <c r="X206" s="56">
        <v>0</v>
      </c>
      <c r="Y206" s="56">
        <v>0</v>
      </c>
      <c r="Z206" s="56">
        <v>0</v>
      </c>
      <c r="AA206" s="56">
        <v>5</v>
      </c>
      <c r="AB206" s="56">
        <v>1</v>
      </c>
      <c r="AC206" s="56">
        <v>5</v>
      </c>
      <c r="AD206" s="56">
        <v>1</v>
      </c>
      <c r="AE206" s="56">
        <v>5</v>
      </c>
      <c r="AF206" s="56">
        <v>1</v>
      </c>
      <c r="AG206" s="56">
        <v>4</v>
      </c>
      <c r="AH206" s="56">
        <v>2</v>
      </c>
      <c r="AI206" s="56">
        <v>4</v>
      </c>
      <c r="AJ206" s="56">
        <v>1</v>
      </c>
      <c r="AK206" s="56">
        <v>0</v>
      </c>
      <c r="AL206" s="56">
        <v>0</v>
      </c>
      <c r="AM206" s="56">
        <v>0</v>
      </c>
      <c r="AN206" s="56">
        <v>5</v>
      </c>
      <c r="AO206" s="56">
        <v>1</v>
      </c>
      <c r="AP206" s="56">
        <v>3</v>
      </c>
      <c r="AQ206" s="56">
        <v>1</v>
      </c>
      <c r="AR206" s="56">
        <v>3</v>
      </c>
      <c r="AS206" s="56">
        <v>1</v>
      </c>
      <c r="AT206" s="56">
        <v>5</v>
      </c>
      <c r="AU206" s="56">
        <v>4</v>
      </c>
      <c r="AV206" s="56">
        <v>4</v>
      </c>
      <c r="AW206" s="56">
        <v>1</v>
      </c>
      <c r="AX206" s="56">
        <v>0</v>
      </c>
      <c r="AY206" s="56">
        <v>0</v>
      </c>
      <c r="AZ206" s="56">
        <v>0</v>
      </c>
      <c r="BA206" s="56">
        <v>3</v>
      </c>
      <c r="BB206" s="56">
        <v>1</v>
      </c>
      <c r="BC206" s="56">
        <v>5</v>
      </c>
      <c r="BD206" s="56">
        <v>1</v>
      </c>
      <c r="BE206" s="56">
        <v>3</v>
      </c>
      <c r="BF206" s="56">
        <v>1</v>
      </c>
      <c r="BG206" s="56">
        <v>5</v>
      </c>
      <c r="BH206" s="56">
        <v>4</v>
      </c>
      <c r="BI206" s="56">
        <v>3</v>
      </c>
      <c r="BJ206" s="56">
        <v>1</v>
      </c>
      <c r="BK206" s="56">
        <v>0</v>
      </c>
      <c r="BL206" s="56">
        <v>0</v>
      </c>
      <c r="BM206" s="56">
        <v>0</v>
      </c>
      <c r="BN206" s="56">
        <v>1</v>
      </c>
      <c r="BO206" s="56">
        <v>1</v>
      </c>
      <c r="BP206" s="56">
        <v>2</v>
      </c>
      <c r="BQ206" s="56">
        <v>2</v>
      </c>
      <c r="BR206" s="56">
        <v>2</v>
      </c>
      <c r="BS206" s="56">
        <v>2</v>
      </c>
      <c r="BT206" s="56">
        <v>3</v>
      </c>
      <c r="BU206" s="56">
        <v>2</v>
      </c>
      <c r="BV206" s="56">
        <v>67</v>
      </c>
      <c r="BW206" s="56">
        <v>48</v>
      </c>
      <c r="BX206" s="56">
        <v>0.58260869565217299</v>
      </c>
      <c r="BY206" s="56">
        <v>-203</v>
      </c>
    </row>
    <row r="207" spans="1:77" x14ac:dyDescent="0.25">
      <c r="A207" s="56">
        <v>3</v>
      </c>
      <c r="B207" s="56">
        <v>1</v>
      </c>
      <c r="C207" s="56">
        <v>3</v>
      </c>
      <c r="D207" s="56">
        <v>1</v>
      </c>
      <c r="E207" s="56">
        <v>3</v>
      </c>
      <c r="F207" s="56">
        <v>1</v>
      </c>
      <c r="G207" s="56">
        <v>5</v>
      </c>
      <c r="H207" s="56">
        <v>4</v>
      </c>
      <c r="I207" s="56">
        <v>3</v>
      </c>
      <c r="J207" s="56">
        <v>1</v>
      </c>
      <c r="K207" s="56">
        <v>0</v>
      </c>
      <c r="L207" s="56">
        <v>0</v>
      </c>
      <c r="M207" s="56">
        <v>0</v>
      </c>
      <c r="N207" s="56">
        <v>5</v>
      </c>
      <c r="O207" s="56">
        <v>1</v>
      </c>
      <c r="P207" s="56">
        <v>3</v>
      </c>
      <c r="Q207" s="56">
        <v>1</v>
      </c>
      <c r="R207" s="56">
        <v>3</v>
      </c>
      <c r="S207" s="56">
        <v>1</v>
      </c>
      <c r="T207" s="56">
        <v>4</v>
      </c>
      <c r="U207" s="56">
        <v>4</v>
      </c>
      <c r="V207" s="56">
        <v>3</v>
      </c>
      <c r="W207" s="56">
        <v>1</v>
      </c>
      <c r="X207" s="56">
        <v>0</v>
      </c>
      <c r="Y207" s="56">
        <v>0</v>
      </c>
      <c r="Z207" s="56">
        <v>0</v>
      </c>
      <c r="AA207" s="56">
        <v>5</v>
      </c>
      <c r="AB207" s="56">
        <v>1</v>
      </c>
      <c r="AC207" s="56">
        <v>5</v>
      </c>
      <c r="AD207" s="56">
        <v>1</v>
      </c>
      <c r="AE207" s="56">
        <v>3</v>
      </c>
      <c r="AF207" s="56">
        <v>1</v>
      </c>
      <c r="AG207" s="56">
        <v>4</v>
      </c>
      <c r="AH207" s="56">
        <v>4</v>
      </c>
      <c r="AI207" s="56">
        <v>3</v>
      </c>
      <c r="AJ207" s="56">
        <v>1</v>
      </c>
      <c r="AK207" s="56">
        <v>0</v>
      </c>
      <c r="AL207" s="56">
        <v>0</v>
      </c>
      <c r="AM207" s="56">
        <v>0</v>
      </c>
      <c r="AN207" s="56">
        <v>5</v>
      </c>
      <c r="AO207" s="56">
        <v>1</v>
      </c>
      <c r="AP207" s="56">
        <v>5</v>
      </c>
      <c r="AQ207" s="56">
        <v>1</v>
      </c>
      <c r="AR207" s="56">
        <v>3</v>
      </c>
      <c r="AS207" s="56">
        <v>1</v>
      </c>
      <c r="AT207" s="56">
        <v>5</v>
      </c>
      <c r="AU207" s="56">
        <v>4</v>
      </c>
      <c r="AV207" s="56">
        <v>4</v>
      </c>
      <c r="AW207" s="56">
        <v>1</v>
      </c>
      <c r="AX207" s="56">
        <v>0</v>
      </c>
      <c r="AY207" s="56">
        <v>0</v>
      </c>
      <c r="AZ207" s="56">
        <v>0</v>
      </c>
      <c r="BA207" s="56">
        <v>3</v>
      </c>
      <c r="BB207" s="56">
        <v>1</v>
      </c>
      <c r="BC207" s="56">
        <v>5</v>
      </c>
      <c r="BD207" s="56">
        <v>5</v>
      </c>
      <c r="BE207" s="56">
        <v>2</v>
      </c>
      <c r="BF207" s="56">
        <v>1</v>
      </c>
      <c r="BG207" s="56">
        <v>4</v>
      </c>
      <c r="BH207" s="56">
        <v>4</v>
      </c>
      <c r="BI207" s="56">
        <v>3</v>
      </c>
      <c r="BJ207" s="56">
        <v>1</v>
      </c>
      <c r="BK207" s="56">
        <v>0</v>
      </c>
      <c r="BL207" s="56">
        <v>0</v>
      </c>
      <c r="BM207" s="56">
        <v>0</v>
      </c>
      <c r="BN207" s="56">
        <v>1</v>
      </c>
      <c r="BO207" s="56">
        <v>1</v>
      </c>
      <c r="BP207" s="56">
        <v>2</v>
      </c>
      <c r="BQ207" s="56">
        <v>5</v>
      </c>
      <c r="BR207" s="56">
        <v>2</v>
      </c>
      <c r="BS207" s="56">
        <v>2</v>
      </c>
      <c r="BT207" s="56">
        <v>3</v>
      </c>
      <c r="BU207" s="56">
        <v>2</v>
      </c>
      <c r="BV207" s="56">
        <v>58</v>
      </c>
      <c r="BW207" s="56">
        <v>42</v>
      </c>
      <c r="BX207" s="56">
        <v>0.57999999999999996</v>
      </c>
      <c r="BY207" s="56">
        <v>-203</v>
      </c>
    </row>
    <row r="208" spans="1:77" x14ac:dyDescent="0.25">
      <c r="A208" s="56">
        <v>5</v>
      </c>
      <c r="B208" s="56">
        <v>1</v>
      </c>
      <c r="C208" s="56">
        <v>3</v>
      </c>
      <c r="D208" s="56">
        <v>1</v>
      </c>
      <c r="E208" s="56">
        <v>3</v>
      </c>
      <c r="F208" s="56">
        <v>3</v>
      </c>
      <c r="G208" s="56">
        <v>4</v>
      </c>
      <c r="H208" s="56">
        <v>4</v>
      </c>
      <c r="I208" s="56">
        <v>3</v>
      </c>
      <c r="J208" s="56">
        <v>1</v>
      </c>
      <c r="K208" s="56">
        <v>0</v>
      </c>
      <c r="L208" s="56">
        <v>0</v>
      </c>
      <c r="M208" s="56">
        <v>0</v>
      </c>
      <c r="N208" s="56">
        <v>3</v>
      </c>
      <c r="O208" s="56">
        <v>1</v>
      </c>
      <c r="P208" s="56">
        <v>5</v>
      </c>
      <c r="Q208" s="56">
        <v>1</v>
      </c>
      <c r="R208" s="56">
        <v>3</v>
      </c>
      <c r="S208" s="56">
        <v>1</v>
      </c>
      <c r="T208" s="56">
        <v>5</v>
      </c>
      <c r="U208" s="56">
        <v>2</v>
      </c>
      <c r="V208" s="56">
        <v>3</v>
      </c>
      <c r="W208" s="56">
        <v>1</v>
      </c>
      <c r="X208" s="56">
        <v>0</v>
      </c>
      <c r="Y208" s="56">
        <v>0</v>
      </c>
      <c r="Z208" s="56">
        <v>1</v>
      </c>
      <c r="AA208" s="56">
        <v>2</v>
      </c>
      <c r="AB208" s="56">
        <v>1</v>
      </c>
      <c r="AC208" s="56">
        <v>5</v>
      </c>
      <c r="AD208" s="56">
        <v>1</v>
      </c>
      <c r="AE208" s="56">
        <v>3</v>
      </c>
      <c r="AF208" s="56">
        <v>1</v>
      </c>
      <c r="AG208" s="56">
        <v>5</v>
      </c>
      <c r="AH208" s="56">
        <v>5</v>
      </c>
      <c r="AI208" s="56">
        <v>3</v>
      </c>
      <c r="AJ208" s="56">
        <v>1</v>
      </c>
      <c r="AK208" s="56">
        <v>0</v>
      </c>
      <c r="AL208" s="56">
        <v>0</v>
      </c>
      <c r="AM208" s="56">
        <v>0</v>
      </c>
      <c r="AN208" s="56">
        <v>3</v>
      </c>
      <c r="AO208" s="56">
        <v>1</v>
      </c>
      <c r="AP208" s="56">
        <v>3</v>
      </c>
      <c r="AQ208" s="56">
        <v>1</v>
      </c>
      <c r="AR208" s="56">
        <v>3</v>
      </c>
      <c r="AS208" s="56">
        <v>3</v>
      </c>
      <c r="AT208" s="56">
        <v>4</v>
      </c>
      <c r="AU208" s="56">
        <v>4</v>
      </c>
      <c r="AV208" s="56">
        <v>4</v>
      </c>
      <c r="AW208" s="56">
        <v>1</v>
      </c>
      <c r="AX208" s="56">
        <v>0</v>
      </c>
      <c r="AY208" s="56">
        <v>0</v>
      </c>
      <c r="AZ208" s="56">
        <v>0</v>
      </c>
      <c r="BA208" s="56">
        <v>3</v>
      </c>
      <c r="BB208" s="56">
        <v>1</v>
      </c>
      <c r="BC208" s="56">
        <v>5</v>
      </c>
      <c r="BD208" s="56">
        <v>1</v>
      </c>
      <c r="BE208" s="56">
        <v>3</v>
      </c>
      <c r="BF208" s="56">
        <v>1</v>
      </c>
      <c r="BG208" s="56">
        <v>5</v>
      </c>
      <c r="BH208" s="56">
        <v>2</v>
      </c>
      <c r="BI208" s="56">
        <v>5</v>
      </c>
      <c r="BJ208" s="56">
        <v>1</v>
      </c>
      <c r="BK208" s="56">
        <v>0</v>
      </c>
      <c r="BL208" s="56">
        <v>0</v>
      </c>
      <c r="BM208" s="56">
        <v>0</v>
      </c>
      <c r="BN208" s="56">
        <v>1</v>
      </c>
      <c r="BO208" s="56">
        <v>1</v>
      </c>
      <c r="BP208" s="56">
        <v>2</v>
      </c>
      <c r="BQ208" s="56">
        <v>5</v>
      </c>
      <c r="BR208" s="56">
        <v>2</v>
      </c>
      <c r="BS208" s="56">
        <v>2</v>
      </c>
      <c r="BT208" s="56">
        <v>3</v>
      </c>
      <c r="BU208" s="56">
        <v>1</v>
      </c>
      <c r="BV208" s="56">
        <v>62</v>
      </c>
      <c r="BW208" s="56">
        <v>45</v>
      </c>
      <c r="BX208" s="56">
        <v>0.579439252336448</v>
      </c>
      <c r="BY208" s="56">
        <v>-203</v>
      </c>
    </row>
    <row r="209" spans="1:77" x14ac:dyDescent="0.25">
      <c r="A209" s="56">
        <v>5</v>
      </c>
      <c r="B209" s="56">
        <v>5</v>
      </c>
      <c r="C209" s="56">
        <v>3</v>
      </c>
      <c r="D209" s="56">
        <v>1</v>
      </c>
      <c r="E209" s="56">
        <v>5</v>
      </c>
      <c r="F209" s="56">
        <v>1</v>
      </c>
      <c r="G209" s="56">
        <v>5</v>
      </c>
      <c r="H209" s="56">
        <v>4</v>
      </c>
      <c r="I209" s="56">
        <v>4</v>
      </c>
      <c r="J209" s="56">
        <v>4</v>
      </c>
      <c r="K209" s="56">
        <v>1</v>
      </c>
      <c r="L209" s="56">
        <v>0</v>
      </c>
      <c r="M209" s="56">
        <v>1</v>
      </c>
      <c r="N209" s="56">
        <v>1</v>
      </c>
      <c r="O209" s="56">
        <v>1</v>
      </c>
      <c r="P209" s="56">
        <v>5</v>
      </c>
      <c r="Q209" s="56">
        <v>3</v>
      </c>
      <c r="R209" s="56">
        <v>4</v>
      </c>
      <c r="S209" s="56">
        <v>1</v>
      </c>
      <c r="T209" s="56">
        <v>5</v>
      </c>
      <c r="U209" s="56">
        <v>4</v>
      </c>
      <c r="V209" s="56">
        <v>3</v>
      </c>
      <c r="W209" s="56">
        <v>1</v>
      </c>
      <c r="X209" s="56">
        <v>0</v>
      </c>
      <c r="Y209" s="56">
        <v>0</v>
      </c>
      <c r="Z209" s="56">
        <v>0</v>
      </c>
      <c r="AA209" s="56">
        <v>3</v>
      </c>
      <c r="AB209" s="56">
        <v>1</v>
      </c>
      <c r="AC209" s="56">
        <v>5</v>
      </c>
      <c r="AD209" s="56">
        <v>1</v>
      </c>
      <c r="AE209" s="56">
        <v>5</v>
      </c>
      <c r="AF209" s="56">
        <v>5</v>
      </c>
      <c r="AG209" s="56">
        <v>5</v>
      </c>
      <c r="AH209" s="56">
        <v>2</v>
      </c>
      <c r="AI209" s="56">
        <v>4</v>
      </c>
      <c r="AJ209" s="56">
        <v>1</v>
      </c>
      <c r="AK209" s="56">
        <v>0</v>
      </c>
      <c r="AL209" s="56">
        <v>0</v>
      </c>
      <c r="AM209" s="56">
        <v>0</v>
      </c>
      <c r="AN209" s="56">
        <v>3</v>
      </c>
      <c r="AO209" s="56">
        <v>1</v>
      </c>
      <c r="AP209" s="56">
        <v>2</v>
      </c>
      <c r="AQ209" s="56">
        <v>1</v>
      </c>
      <c r="AR209" s="56">
        <v>1</v>
      </c>
      <c r="AS209" s="56">
        <v>1</v>
      </c>
      <c r="AT209" s="56">
        <v>5</v>
      </c>
      <c r="AU209" s="56">
        <v>5</v>
      </c>
      <c r="AV209" s="56">
        <v>4</v>
      </c>
      <c r="AW209" s="56">
        <v>1</v>
      </c>
      <c r="AX209" s="56">
        <v>0</v>
      </c>
      <c r="AY209" s="56">
        <v>0</v>
      </c>
      <c r="AZ209" s="56">
        <v>0</v>
      </c>
      <c r="BA209" s="56">
        <v>5</v>
      </c>
      <c r="BB209" s="56">
        <v>1</v>
      </c>
      <c r="BC209" s="56">
        <v>3</v>
      </c>
      <c r="BD209" s="56">
        <v>5</v>
      </c>
      <c r="BE209" s="56">
        <v>3</v>
      </c>
      <c r="BF209" s="56">
        <v>1</v>
      </c>
      <c r="BG209" s="56">
        <v>4</v>
      </c>
      <c r="BH209" s="56">
        <v>4</v>
      </c>
      <c r="BI209" s="56">
        <v>5</v>
      </c>
      <c r="BJ209" s="56">
        <v>1</v>
      </c>
      <c r="BK209" s="56">
        <v>0</v>
      </c>
      <c r="BL209" s="56">
        <v>0</v>
      </c>
      <c r="BM209" s="56">
        <v>0</v>
      </c>
      <c r="BN209" s="56">
        <v>1</v>
      </c>
      <c r="BO209" s="56">
        <v>1</v>
      </c>
      <c r="BP209" s="56">
        <v>2</v>
      </c>
      <c r="BQ209" s="56">
        <v>5</v>
      </c>
      <c r="BR209" s="56">
        <v>2</v>
      </c>
      <c r="BS209" s="56">
        <v>2</v>
      </c>
      <c r="BT209" s="56">
        <v>2</v>
      </c>
      <c r="BU209" s="56">
        <v>1</v>
      </c>
      <c r="BV209" s="56">
        <v>60</v>
      </c>
      <c r="BW209" s="56">
        <v>44</v>
      </c>
      <c r="BX209" s="56">
        <v>0.57692307692307598</v>
      </c>
      <c r="BY209" s="56">
        <v>-203</v>
      </c>
    </row>
    <row r="210" spans="1:77" x14ac:dyDescent="0.25">
      <c r="A210" s="56">
        <v>3</v>
      </c>
      <c r="B210" s="56">
        <v>1</v>
      </c>
      <c r="C210" s="56">
        <v>3</v>
      </c>
      <c r="D210" s="56">
        <v>1</v>
      </c>
      <c r="E210" s="56">
        <v>3</v>
      </c>
      <c r="F210" s="56">
        <v>1</v>
      </c>
      <c r="G210" s="56">
        <v>4</v>
      </c>
      <c r="H210" s="56">
        <v>4</v>
      </c>
      <c r="I210" s="56">
        <v>3</v>
      </c>
      <c r="J210" s="56">
        <v>1</v>
      </c>
      <c r="K210" s="56">
        <v>0</v>
      </c>
      <c r="L210" s="56">
        <v>0</v>
      </c>
      <c r="M210" s="56">
        <v>0</v>
      </c>
      <c r="N210" s="56">
        <v>5</v>
      </c>
      <c r="O210" s="56">
        <v>1</v>
      </c>
      <c r="P210" s="56">
        <v>3</v>
      </c>
      <c r="Q210" s="56">
        <v>1</v>
      </c>
      <c r="R210" s="56">
        <v>3</v>
      </c>
      <c r="S210" s="56">
        <v>1</v>
      </c>
      <c r="T210" s="56">
        <v>4</v>
      </c>
      <c r="U210" s="56">
        <v>4</v>
      </c>
      <c r="V210" s="56">
        <v>4</v>
      </c>
      <c r="W210" s="56">
        <v>1</v>
      </c>
      <c r="X210" s="56">
        <v>0</v>
      </c>
      <c r="Y210" s="56">
        <v>0</v>
      </c>
      <c r="Z210" s="56">
        <v>0</v>
      </c>
      <c r="AA210" s="56">
        <v>5</v>
      </c>
      <c r="AB210" s="56">
        <v>1</v>
      </c>
      <c r="AC210" s="56">
        <v>3</v>
      </c>
      <c r="AD210" s="56">
        <v>1</v>
      </c>
      <c r="AE210" s="56">
        <v>3</v>
      </c>
      <c r="AF210" s="56">
        <v>1</v>
      </c>
      <c r="AG210" s="56">
        <v>5</v>
      </c>
      <c r="AH210" s="56">
        <v>4</v>
      </c>
      <c r="AI210" s="56">
        <v>4</v>
      </c>
      <c r="AJ210" s="56">
        <v>1</v>
      </c>
      <c r="AK210" s="56">
        <v>0</v>
      </c>
      <c r="AL210" s="56">
        <v>0</v>
      </c>
      <c r="AM210" s="56">
        <v>0</v>
      </c>
      <c r="AN210" s="56">
        <v>3</v>
      </c>
      <c r="AO210" s="56">
        <v>1</v>
      </c>
      <c r="AP210" s="56">
        <v>3</v>
      </c>
      <c r="AQ210" s="56">
        <v>1</v>
      </c>
      <c r="AR210" s="56">
        <v>3</v>
      </c>
      <c r="AS210" s="56">
        <v>1</v>
      </c>
      <c r="AT210" s="56">
        <v>5</v>
      </c>
      <c r="AU210" s="56">
        <v>4</v>
      </c>
      <c r="AV210" s="56">
        <v>4</v>
      </c>
      <c r="AW210" s="56">
        <v>1</v>
      </c>
      <c r="AX210" s="56">
        <v>1</v>
      </c>
      <c r="AY210" s="56">
        <v>0</v>
      </c>
      <c r="AZ210" s="56">
        <v>0</v>
      </c>
      <c r="BA210" s="56">
        <v>3</v>
      </c>
      <c r="BB210" s="56">
        <v>4</v>
      </c>
      <c r="BC210" s="56">
        <v>5</v>
      </c>
      <c r="BD210" s="56">
        <v>5</v>
      </c>
      <c r="BE210" s="56">
        <v>3</v>
      </c>
      <c r="BF210" s="56">
        <v>1</v>
      </c>
      <c r="BG210" s="56">
        <v>4</v>
      </c>
      <c r="BH210" s="56">
        <v>4</v>
      </c>
      <c r="BI210" s="56">
        <v>4</v>
      </c>
      <c r="BJ210" s="56">
        <v>1</v>
      </c>
      <c r="BK210" s="56">
        <v>0</v>
      </c>
      <c r="BL210" s="56">
        <v>0</v>
      </c>
      <c r="BM210" s="56">
        <v>0</v>
      </c>
      <c r="BN210" s="56">
        <v>1</v>
      </c>
      <c r="BO210" s="56">
        <v>1</v>
      </c>
      <c r="BP210" s="56">
        <v>2</v>
      </c>
      <c r="BQ210" s="56">
        <v>5</v>
      </c>
      <c r="BR210" s="56">
        <v>2</v>
      </c>
      <c r="BS210" s="56">
        <v>2</v>
      </c>
      <c r="BT210" s="56">
        <v>3</v>
      </c>
      <c r="BU210" s="56">
        <v>2</v>
      </c>
      <c r="BV210" s="56">
        <v>57</v>
      </c>
      <c r="BW210" s="56">
        <v>42</v>
      </c>
      <c r="BX210" s="56">
        <v>0.57575757575757502</v>
      </c>
      <c r="BY210" s="56">
        <v>-203</v>
      </c>
    </row>
    <row r="211" spans="1:77" x14ac:dyDescent="0.25">
      <c r="A211" s="56">
        <v>4</v>
      </c>
      <c r="B211" s="56">
        <v>1</v>
      </c>
      <c r="C211" s="56">
        <v>3</v>
      </c>
      <c r="D211" s="56">
        <v>1</v>
      </c>
      <c r="E211" s="56">
        <v>3</v>
      </c>
      <c r="F211" s="56">
        <v>1</v>
      </c>
      <c r="G211" s="56">
        <v>5</v>
      </c>
      <c r="H211" s="56">
        <v>4</v>
      </c>
      <c r="I211" s="56">
        <v>4</v>
      </c>
      <c r="J211" s="56">
        <v>1</v>
      </c>
      <c r="K211" s="56">
        <v>0</v>
      </c>
      <c r="L211" s="56">
        <v>0</v>
      </c>
      <c r="M211" s="56">
        <v>0</v>
      </c>
      <c r="N211" s="56">
        <v>3</v>
      </c>
      <c r="O211" s="56">
        <v>1</v>
      </c>
      <c r="P211" s="56">
        <v>4</v>
      </c>
      <c r="Q211" s="56">
        <v>1</v>
      </c>
      <c r="R211" s="56">
        <v>3</v>
      </c>
      <c r="S211" s="56">
        <v>1</v>
      </c>
      <c r="T211" s="56">
        <v>4</v>
      </c>
      <c r="U211" s="56">
        <v>4</v>
      </c>
      <c r="V211" s="56">
        <v>3</v>
      </c>
      <c r="W211" s="56">
        <v>1</v>
      </c>
      <c r="X211" s="56">
        <v>0</v>
      </c>
      <c r="Y211" s="56">
        <v>0</v>
      </c>
      <c r="Z211" s="56">
        <v>0</v>
      </c>
      <c r="AA211" s="56">
        <v>3</v>
      </c>
      <c r="AB211" s="56">
        <v>1</v>
      </c>
      <c r="AC211" s="56">
        <v>3</v>
      </c>
      <c r="AD211" s="56">
        <v>1</v>
      </c>
      <c r="AE211" s="56">
        <v>3</v>
      </c>
      <c r="AF211" s="56">
        <v>1</v>
      </c>
      <c r="AG211" s="56">
        <v>5</v>
      </c>
      <c r="AH211" s="56">
        <v>4</v>
      </c>
      <c r="AI211" s="56">
        <v>3</v>
      </c>
      <c r="AJ211" s="56">
        <v>1</v>
      </c>
      <c r="AK211" s="56">
        <v>0</v>
      </c>
      <c r="AL211" s="56">
        <v>0</v>
      </c>
      <c r="AM211" s="56">
        <v>0</v>
      </c>
      <c r="AN211" s="56">
        <v>5</v>
      </c>
      <c r="AO211" s="56">
        <v>1</v>
      </c>
      <c r="AP211" s="56">
        <v>5</v>
      </c>
      <c r="AQ211" s="56">
        <v>1</v>
      </c>
      <c r="AR211" s="56">
        <v>3</v>
      </c>
      <c r="AS211" s="56">
        <v>1</v>
      </c>
      <c r="AT211" s="56">
        <v>5</v>
      </c>
      <c r="AU211" s="56">
        <v>4</v>
      </c>
      <c r="AV211" s="56">
        <v>3</v>
      </c>
      <c r="AW211" s="56">
        <v>1</v>
      </c>
      <c r="AX211" s="56">
        <v>0</v>
      </c>
      <c r="AY211" s="56">
        <v>0</v>
      </c>
      <c r="AZ211" s="56">
        <v>0</v>
      </c>
      <c r="BA211" s="56">
        <v>5</v>
      </c>
      <c r="BB211" s="56">
        <v>1</v>
      </c>
      <c r="BC211" s="56">
        <v>3</v>
      </c>
      <c r="BD211" s="56">
        <v>4</v>
      </c>
      <c r="BE211" s="56">
        <v>3</v>
      </c>
      <c r="BF211" s="56">
        <v>1</v>
      </c>
      <c r="BG211" s="56">
        <v>4</v>
      </c>
      <c r="BH211" s="56">
        <v>4</v>
      </c>
      <c r="BI211" s="56">
        <v>3</v>
      </c>
      <c r="BJ211" s="56">
        <v>4</v>
      </c>
      <c r="BK211" s="56">
        <v>0</v>
      </c>
      <c r="BL211" s="56">
        <v>0</v>
      </c>
      <c r="BM211" s="56">
        <v>0</v>
      </c>
      <c r="BN211" s="56">
        <v>1</v>
      </c>
      <c r="BO211" s="56">
        <v>1</v>
      </c>
      <c r="BP211" s="56">
        <v>2</v>
      </c>
      <c r="BQ211" s="56">
        <v>5</v>
      </c>
      <c r="BR211" s="56">
        <v>2</v>
      </c>
      <c r="BS211" s="56">
        <v>2</v>
      </c>
      <c r="BT211" s="56">
        <v>2</v>
      </c>
      <c r="BU211" s="56">
        <v>2</v>
      </c>
      <c r="BV211" s="56">
        <v>62</v>
      </c>
      <c r="BW211" s="56">
        <v>46</v>
      </c>
      <c r="BX211" s="56">
        <v>0.57407407407407396</v>
      </c>
      <c r="BY211" s="56">
        <v>-203</v>
      </c>
    </row>
    <row r="212" spans="1:77" x14ac:dyDescent="0.25">
      <c r="A212" s="56">
        <v>4</v>
      </c>
      <c r="B212" s="56">
        <v>1</v>
      </c>
      <c r="C212" s="56">
        <v>3</v>
      </c>
      <c r="D212" s="56">
        <v>1</v>
      </c>
      <c r="E212" s="56">
        <v>3</v>
      </c>
      <c r="F212" s="56">
        <v>1</v>
      </c>
      <c r="G212" s="56">
        <v>5</v>
      </c>
      <c r="H212" s="56">
        <v>4</v>
      </c>
      <c r="I212" s="56">
        <v>4</v>
      </c>
      <c r="J212" s="56">
        <v>1</v>
      </c>
      <c r="K212" s="56">
        <v>1</v>
      </c>
      <c r="L212" s="56">
        <v>0</v>
      </c>
      <c r="M212" s="56">
        <v>1</v>
      </c>
      <c r="N212" s="56">
        <v>3</v>
      </c>
      <c r="O212" s="56">
        <v>1</v>
      </c>
      <c r="P212" s="56">
        <v>5</v>
      </c>
      <c r="Q212" s="56">
        <v>1</v>
      </c>
      <c r="R212" s="56">
        <v>3</v>
      </c>
      <c r="S212" s="56">
        <v>3</v>
      </c>
      <c r="T212" s="56">
        <v>5</v>
      </c>
      <c r="U212" s="56">
        <v>4</v>
      </c>
      <c r="V212" s="56">
        <v>3</v>
      </c>
      <c r="W212" s="56">
        <v>1</v>
      </c>
      <c r="X212" s="56">
        <v>1</v>
      </c>
      <c r="Y212" s="56">
        <v>1</v>
      </c>
      <c r="Z212" s="56">
        <v>1</v>
      </c>
      <c r="AA212" s="56">
        <v>4</v>
      </c>
      <c r="AB212" s="56">
        <v>1</v>
      </c>
      <c r="AC212" s="56">
        <v>5</v>
      </c>
      <c r="AD212" s="56">
        <v>1</v>
      </c>
      <c r="AE212" s="56">
        <v>5</v>
      </c>
      <c r="AF212" s="56">
        <v>1</v>
      </c>
      <c r="AG212" s="56">
        <v>5</v>
      </c>
      <c r="AH212" s="56">
        <v>4</v>
      </c>
      <c r="AI212" s="56">
        <v>4</v>
      </c>
      <c r="AJ212" s="56">
        <v>1</v>
      </c>
      <c r="AK212" s="56">
        <v>1</v>
      </c>
      <c r="AL212" s="56">
        <v>0</v>
      </c>
      <c r="AM212" s="56">
        <v>1</v>
      </c>
      <c r="AN212" s="56">
        <v>4</v>
      </c>
      <c r="AO212" s="56">
        <v>1</v>
      </c>
      <c r="AP212" s="56">
        <v>4</v>
      </c>
      <c r="AQ212" s="56">
        <v>2</v>
      </c>
      <c r="AR212" s="56">
        <v>3</v>
      </c>
      <c r="AS212" s="56">
        <v>1</v>
      </c>
      <c r="AT212" s="56">
        <v>5</v>
      </c>
      <c r="AU212" s="56">
        <v>4</v>
      </c>
      <c r="AV212" s="56">
        <v>4</v>
      </c>
      <c r="AW212" s="56">
        <v>1</v>
      </c>
      <c r="AX212" s="56">
        <v>1</v>
      </c>
      <c r="AY212" s="56">
        <v>0</v>
      </c>
      <c r="AZ212" s="56">
        <v>0</v>
      </c>
      <c r="BA212" s="56">
        <v>4</v>
      </c>
      <c r="BB212" s="56">
        <v>1</v>
      </c>
      <c r="BC212" s="56">
        <v>4</v>
      </c>
      <c r="BD212" s="56">
        <v>3</v>
      </c>
      <c r="BE212" s="56">
        <v>2</v>
      </c>
      <c r="BF212" s="56">
        <v>1</v>
      </c>
      <c r="BG212" s="56">
        <v>5</v>
      </c>
      <c r="BH212" s="56">
        <v>4</v>
      </c>
      <c r="BI212" s="56">
        <v>3</v>
      </c>
      <c r="BJ212" s="56">
        <v>1</v>
      </c>
      <c r="BK212" s="56">
        <v>0</v>
      </c>
      <c r="BL212" s="56">
        <v>0</v>
      </c>
      <c r="BM212" s="56">
        <v>1</v>
      </c>
      <c r="BN212" s="56">
        <v>1</v>
      </c>
      <c r="BO212" s="56">
        <v>1</v>
      </c>
      <c r="BP212" s="56">
        <v>2</v>
      </c>
      <c r="BQ212" s="56">
        <v>5</v>
      </c>
      <c r="BR212" s="56">
        <v>2</v>
      </c>
      <c r="BS212" s="56">
        <v>2</v>
      </c>
      <c r="BT212" s="56">
        <v>3</v>
      </c>
      <c r="BU212" s="56">
        <v>1</v>
      </c>
      <c r="BV212" s="56">
        <v>64</v>
      </c>
      <c r="BW212" s="56">
        <v>48</v>
      </c>
      <c r="BX212" s="56">
        <v>0.57142857142857095</v>
      </c>
      <c r="BY212" s="56">
        <v>-203</v>
      </c>
    </row>
    <row r="213" spans="1:77" x14ac:dyDescent="0.25">
      <c r="A213" s="56">
        <v>3</v>
      </c>
      <c r="B213" s="56">
        <v>1</v>
      </c>
      <c r="C213" s="56">
        <v>3</v>
      </c>
      <c r="D213" s="56">
        <v>1</v>
      </c>
      <c r="E213" s="56">
        <v>3</v>
      </c>
      <c r="F213" s="56">
        <v>1</v>
      </c>
      <c r="G213" s="56">
        <v>1</v>
      </c>
      <c r="H213" s="56">
        <v>4</v>
      </c>
      <c r="I213" s="56">
        <v>3</v>
      </c>
      <c r="J213" s="56">
        <v>1</v>
      </c>
      <c r="K213" s="56">
        <v>0</v>
      </c>
      <c r="L213" s="56">
        <v>0</v>
      </c>
      <c r="M213" s="56">
        <v>0</v>
      </c>
      <c r="N213" s="56">
        <v>5</v>
      </c>
      <c r="O213" s="56">
        <v>1</v>
      </c>
      <c r="P213" s="56">
        <v>3</v>
      </c>
      <c r="Q213" s="56">
        <v>3</v>
      </c>
      <c r="R213" s="56">
        <v>3</v>
      </c>
      <c r="S213" s="56">
        <v>3</v>
      </c>
      <c r="T213" s="56">
        <v>4</v>
      </c>
      <c r="U213" s="56">
        <v>4</v>
      </c>
      <c r="V213" s="56">
        <v>3</v>
      </c>
      <c r="W213" s="56">
        <v>1</v>
      </c>
      <c r="X213" s="56">
        <v>0</v>
      </c>
      <c r="Y213" s="56">
        <v>0</v>
      </c>
      <c r="Z213" s="56">
        <v>0</v>
      </c>
      <c r="AA213" s="56">
        <v>3</v>
      </c>
      <c r="AB213" s="56">
        <v>1</v>
      </c>
      <c r="AC213" s="56">
        <v>5</v>
      </c>
      <c r="AD213" s="56">
        <v>1</v>
      </c>
      <c r="AE213" s="56">
        <v>3</v>
      </c>
      <c r="AF213" s="56">
        <v>1</v>
      </c>
      <c r="AG213" s="56">
        <v>4</v>
      </c>
      <c r="AH213" s="56">
        <v>4</v>
      </c>
      <c r="AI213" s="56">
        <v>3</v>
      </c>
      <c r="AJ213" s="56">
        <v>1</v>
      </c>
      <c r="AK213" s="56">
        <v>0</v>
      </c>
      <c r="AL213" s="56">
        <v>0</v>
      </c>
      <c r="AM213" s="56">
        <v>0</v>
      </c>
      <c r="AN213" s="56">
        <v>5</v>
      </c>
      <c r="AO213" s="56">
        <v>1</v>
      </c>
      <c r="AP213" s="56">
        <v>5</v>
      </c>
      <c r="AQ213" s="56">
        <v>1</v>
      </c>
      <c r="AR213" s="56">
        <v>3</v>
      </c>
      <c r="AS213" s="56">
        <v>1</v>
      </c>
      <c r="AT213" s="56">
        <v>5</v>
      </c>
      <c r="AU213" s="56">
        <v>4</v>
      </c>
      <c r="AV213" s="56">
        <v>4</v>
      </c>
      <c r="AW213" s="56">
        <v>1</v>
      </c>
      <c r="AX213" s="56">
        <v>0</v>
      </c>
      <c r="AY213" s="56">
        <v>0</v>
      </c>
      <c r="AZ213" s="56">
        <v>0</v>
      </c>
      <c r="BA213" s="56">
        <v>5</v>
      </c>
      <c r="BB213" s="56">
        <v>1</v>
      </c>
      <c r="BC213" s="56">
        <v>5</v>
      </c>
      <c r="BD213" s="56">
        <v>1</v>
      </c>
      <c r="BE213" s="56">
        <v>3</v>
      </c>
      <c r="BF213" s="56">
        <v>1</v>
      </c>
      <c r="BG213" s="56">
        <v>4</v>
      </c>
      <c r="BH213" s="56">
        <v>4</v>
      </c>
      <c r="BI213" s="56">
        <v>1</v>
      </c>
      <c r="BJ213" s="56">
        <v>2</v>
      </c>
      <c r="BK213" s="56">
        <v>0</v>
      </c>
      <c r="BL213" s="56">
        <v>0</v>
      </c>
      <c r="BM213" s="56">
        <v>1</v>
      </c>
      <c r="BN213" s="56">
        <v>1</v>
      </c>
      <c r="BO213" s="56">
        <v>1</v>
      </c>
      <c r="BP213" s="56">
        <v>2</v>
      </c>
      <c r="BQ213" s="56">
        <v>5</v>
      </c>
      <c r="BR213" s="56">
        <v>2</v>
      </c>
      <c r="BS213" s="56">
        <v>2</v>
      </c>
      <c r="BT213" s="56">
        <v>3</v>
      </c>
      <c r="BU213" s="56">
        <v>2</v>
      </c>
      <c r="BV213" s="56">
        <v>59</v>
      </c>
      <c r="BW213" s="56">
        <v>45</v>
      </c>
      <c r="BX213" s="56">
        <v>0.56730769230769196</v>
      </c>
      <c r="BY213" s="56">
        <v>-203</v>
      </c>
    </row>
    <row r="214" spans="1:77" x14ac:dyDescent="0.25">
      <c r="A214" s="56">
        <v>5</v>
      </c>
      <c r="B214" s="56">
        <v>1</v>
      </c>
      <c r="C214" s="56">
        <v>3</v>
      </c>
      <c r="D214" s="56">
        <v>1</v>
      </c>
      <c r="E214" s="56">
        <v>3</v>
      </c>
      <c r="F214" s="56">
        <v>1</v>
      </c>
      <c r="G214" s="56">
        <v>5</v>
      </c>
      <c r="H214" s="56">
        <v>5</v>
      </c>
      <c r="I214" s="56">
        <v>4</v>
      </c>
      <c r="J214" s="56">
        <v>4</v>
      </c>
      <c r="K214" s="56">
        <v>0</v>
      </c>
      <c r="L214" s="56">
        <v>0</v>
      </c>
      <c r="M214" s="56">
        <v>0</v>
      </c>
      <c r="N214" s="56">
        <v>3</v>
      </c>
      <c r="O214" s="56">
        <v>1</v>
      </c>
      <c r="P214" s="56">
        <v>3</v>
      </c>
      <c r="Q214" s="56">
        <v>1</v>
      </c>
      <c r="R214" s="56">
        <v>3</v>
      </c>
      <c r="S214" s="56">
        <v>1</v>
      </c>
      <c r="T214" s="56">
        <v>4</v>
      </c>
      <c r="U214" s="56">
        <v>4</v>
      </c>
      <c r="V214" s="56">
        <v>3</v>
      </c>
      <c r="W214" s="56">
        <v>1</v>
      </c>
      <c r="X214" s="56">
        <v>0</v>
      </c>
      <c r="Y214" s="56">
        <v>0</v>
      </c>
      <c r="Z214" s="56">
        <v>0</v>
      </c>
      <c r="AA214" s="56">
        <v>3</v>
      </c>
      <c r="AB214" s="56">
        <v>3</v>
      </c>
      <c r="AC214" s="56">
        <v>5</v>
      </c>
      <c r="AD214" s="56">
        <v>1</v>
      </c>
      <c r="AE214" s="56">
        <v>3</v>
      </c>
      <c r="AF214" s="56">
        <v>1</v>
      </c>
      <c r="AG214" s="56">
        <v>4</v>
      </c>
      <c r="AH214" s="56">
        <v>4</v>
      </c>
      <c r="AI214" s="56">
        <v>4</v>
      </c>
      <c r="AJ214" s="56">
        <v>1</v>
      </c>
      <c r="AK214" s="56">
        <v>0</v>
      </c>
      <c r="AL214" s="56">
        <v>0</v>
      </c>
      <c r="AM214" s="56">
        <v>0</v>
      </c>
      <c r="AN214" s="56">
        <v>5</v>
      </c>
      <c r="AO214" s="56">
        <v>1</v>
      </c>
      <c r="AP214" s="56">
        <v>3</v>
      </c>
      <c r="AQ214" s="56">
        <v>3</v>
      </c>
      <c r="AR214" s="56">
        <v>3</v>
      </c>
      <c r="AS214" s="56">
        <v>1</v>
      </c>
      <c r="AT214" s="56">
        <v>5</v>
      </c>
      <c r="AU214" s="56">
        <v>4</v>
      </c>
      <c r="AV214" s="56">
        <v>3</v>
      </c>
      <c r="AW214" s="56">
        <v>1</v>
      </c>
      <c r="AX214" s="56">
        <v>0</v>
      </c>
      <c r="AY214" s="56">
        <v>0</v>
      </c>
      <c r="AZ214" s="56">
        <v>0</v>
      </c>
      <c r="BA214" s="56">
        <v>3</v>
      </c>
      <c r="BB214" s="56">
        <v>1</v>
      </c>
      <c r="BC214" s="56">
        <v>3</v>
      </c>
      <c r="BD214" s="56">
        <v>1</v>
      </c>
      <c r="BE214" s="56">
        <v>3</v>
      </c>
      <c r="BF214" s="56">
        <v>1</v>
      </c>
      <c r="BG214" s="56">
        <v>4</v>
      </c>
      <c r="BH214" s="56">
        <v>4</v>
      </c>
      <c r="BI214" s="56">
        <v>4</v>
      </c>
      <c r="BJ214" s="56">
        <v>1</v>
      </c>
      <c r="BK214" s="56">
        <v>0</v>
      </c>
      <c r="BL214" s="56">
        <v>0</v>
      </c>
      <c r="BM214" s="56">
        <v>0</v>
      </c>
      <c r="BN214" s="56">
        <v>1</v>
      </c>
      <c r="BO214" s="56">
        <v>1</v>
      </c>
      <c r="BP214" s="56">
        <v>2</v>
      </c>
      <c r="BQ214" s="56">
        <v>2</v>
      </c>
      <c r="BR214" s="56">
        <v>2</v>
      </c>
      <c r="BS214" s="56">
        <v>2</v>
      </c>
      <c r="BT214" s="56">
        <v>3</v>
      </c>
      <c r="BU214" s="56">
        <v>1</v>
      </c>
      <c r="BV214" s="56">
        <v>68</v>
      </c>
      <c r="BW214" s="56">
        <v>53</v>
      </c>
      <c r="BX214" s="56">
        <v>0.56198347100000001</v>
      </c>
      <c r="BY214" s="56">
        <v>-203</v>
      </c>
    </row>
    <row r="215" spans="1:77" x14ac:dyDescent="0.25">
      <c r="A215" s="56">
        <v>4</v>
      </c>
      <c r="B215" s="56">
        <v>1</v>
      </c>
      <c r="C215" s="56">
        <v>3</v>
      </c>
      <c r="D215" s="56">
        <v>1</v>
      </c>
      <c r="E215" s="56">
        <v>3</v>
      </c>
      <c r="F215" s="56">
        <v>1</v>
      </c>
      <c r="G215" s="56">
        <v>5</v>
      </c>
      <c r="H215" s="56">
        <v>4</v>
      </c>
      <c r="I215" s="56">
        <v>4</v>
      </c>
      <c r="J215" s="56">
        <v>1</v>
      </c>
      <c r="K215" s="56">
        <v>0</v>
      </c>
      <c r="L215" s="56">
        <v>0</v>
      </c>
      <c r="M215" s="56">
        <v>0</v>
      </c>
      <c r="N215" s="56">
        <v>3</v>
      </c>
      <c r="O215" s="56">
        <v>1</v>
      </c>
      <c r="P215" s="56">
        <v>5</v>
      </c>
      <c r="Q215" s="56">
        <v>1</v>
      </c>
      <c r="R215" s="56">
        <v>3</v>
      </c>
      <c r="S215" s="56">
        <v>1</v>
      </c>
      <c r="T215" s="56">
        <v>4</v>
      </c>
      <c r="U215" s="56">
        <v>4</v>
      </c>
      <c r="V215" s="56">
        <v>3</v>
      </c>
      <c r="W215" s="56">
        <v>1</v>
      </c>
      <c r="X215" s="56">
        <v>0</v>
      </c>
      <c r="Y215" s="56">
        <v>0</v>
      </c>
      <c r="Z215" s="56">
        <v>0</v>
      </c>
      <c r="AA215" s="56">
        <v>3</v>
      </c>
      <c r="AB215" s="56">
        <v>1</v>
      </c>
      <c r="AC215" s="56">
        <v>5</v>
      </c>
      <c r="AD215" s="56">
        <v>1</v>
      </c>
      <c r="AE215" s="56">
        <v>3</v>
      </c>
      <c r="AF215" s="56">
        <v>1</v>
      </c>
      <c r="AG215" s="56">
        <v>4</v>
      </c>
      <c r="AH215" s="56">
        <v>4</v>
      </c>
      <c r="AI215" s="56">
        <v>4</v>
      </c>
      <c r="AJ215" s="56">
        <v>1</v>
      </c>
      <c r="AK215" s="56">
        <v>0</v>
      </c>
      <c r="AL215" s="56">
        <v>0</v>
      </c>
      <c r="AM215" s="56">
        <v>0</v>
      </c>
      <c r="AN215" s="56">
        <v>5</v>
      </c>
      <c r="AO215" s="56">
        <v>1</v>
      </c>
      <c r="AP215" s="56">
        <v>3</v>
      </c>
      <c r="AQ215" s="56">
        <v>1</v>
      </c>
      <c r="AR215" s="56">
        <v>3</v>
      </c>
      <c r="AS215" s="56">
        <v>1</v>
      </c>
      <c r="AT215" s="56">
        <v>5</v>
      </c>
      <c r="AU215" s="56">
        <v>4</v>
      </c>
      <c r="AV215" s="56">
        <v>3</v>
      </c>
      <c r="AW215" s="56">
        <v>1</v>
      </c>
      <c r="AX215" s="56">
        <v>0</v>
      </c>
      <c r="AY215" s="56">
        <v>0</v>
      </c>
      <c r="AZ215" s="56">
        <v>0</v>
      </c>
      <c r="BA215" s="56">
        <v>5</v>
      </c>
      <c r="BB215" s="56">
        <v>1</v>
      </c>
      <c r="BC215" s="56">
        <v>3</v>
      </c>
      <c r="BD215" s="56">
        <v>1</v>
      </c>
      <c r="BE215" s="56">
        <v>3</v>
      </c>
      <c r="BF215" s="56">
        <v>5</v>
      </c>
      <c r="BG215" s="56">
        <v>5</v>
      </c>
      <c r="BH215" s="56">
        <v>1</v>
      </c>
      <c r="BI215" s="56">
        <v>4</v>
      </c>
      <c r="BJ215" s="56">
        <v>1</v>
      </c>
      <c r="BK215" s="56">
        <v>0</v>
      </c>
      <c r="BL215" s="56">
        <v>0</v>
      </c>
      <c r="BM215" s="56">
        <v>0</v>
      </c>
      <c r="BN215" s="56">
        <v>1</v>
      </c>
      <c r="BO215" s="56">
        <v>1</v>
      </c>
      <c r="BP215" s="56">
        <v>2</v>
      </c>
      <c r="BQ215" s="56">
        <v>5</v>
      </c>
      <c r="BR215" s="56">
        <v>2</v>
      </c>
      <c r="BS215" s="56">
        <v>2</v>
      </c>
      <c r="BT215" s="56">
        <v>3</v>
      </c>
      <c r="BU215" s="56">
        <v>1</v>
      </c>
      <c r="BV215" s="56">
        <v>59</v>
      </c>
      <c r="BW215" s="56">
        <v>46</v>
      </c>
      <c r="BX215" s="56">
        <v>0.56190476190476102</v>
      </c>
      <c r="BY215" s="56">
        <v>-203</v>
      </c>
    </row>
    <row r="216" spans="1:77" x14ac:dyDescent="0.25">
      <c r="A216" s="56">
        <v>5</v>
      </c>
      <c r="B216" s="56">
        <v>1</v>
      </c>
      <c r="C216" s="56">
        <v>3</v>
      </c>
      <c r="D216" s="56">
        <v>1</v>
      </c>
      <c r="E216" s="56">
        <v>3</v>
      </c>
      <c r="F216" s="56">
        <v>1</v>
      </c>
      <c r="G216" s="56">
        <v>5</v>
      </c>
      <c r="H216" s="56">
        <v>4</v>
      </c>
      <c r="I216" s="56">
        <v>4</v>
      </c>
      <c r="J216" s="56">
        <v>4</v>
      </c>
      <c r="K216" s="56">
        <v>0</v>
      </c>
      <c r="L216" s="56">
        <v>0</v>
      </c>
      <c r="M216" s="56">
        <v>0</v>
      </c>
      <c r="N216" s="56">
        <v>3</v>
      </c>
      <c r="O216" s="56">
        <v>1</v>
      </c>
      <c r="P216" s="56">
        <v>4</v>
      </c>
      <c r="Q216" s="56">
        <v>1</v>
      </c>
      <c r="R216" s="56">
        <v>3</v>
      </c>
      <c r="S216" s="56">
        <v>1</v>
      </c>
      <c r="T216" s="56">
        <v>5</v>
      </c>
      <c r="U216" s="56">
        <v>4</v>
      </c>
      <c r="V216" s="56">
        <v>3</v>
      </c>
      <c r="W216" s="56">
        <v>1</v>
      </c>
      <c r="X216" s="56">
        <v>0</v>
      </c>
      <c r="Y216" s="56">
        <v>0</v>
      </c>
      <c r="Z216" s="56">
        <v>0</v>
      </c>
      <c r="AA216" s="56">
        <v>3</v>
      </c>
      <c r="AB216" s="56">
        <v>1</v>
      </c>
      <c r="AC216" s="56">
        <v>3</v>
      </c>
      <c r="AD216" s="56">
        <v>1</v>
      </c>
      <c r="AE216" s="56">
        <v>3</v>
      </c>
      <c r="AF216" s="56">
        <v>1</v>
      </c>
      <c r="AG216" s="56">
        <v>5</v>
      </c>
      <c r="AH216" s="56">
        <v>4</v>
      </c>
      <c r="AI216" s="56">
        <v>3</v>
      </c>
      <c r="AJ216" s="56">
        <v>1</v>
      </c>
      <c r="AK216" s="56">
        <v>0</v>
      </c>
      <c r="AL216" s="56">
        <v>0</v>
      </c>
      <c r="AM216" s="56">
        <v>0</v>
      </c>
      <c r="AN216" s="56">
        <v>5</v>
      </c>
      <c r="AO216" s="56">
        <v>1</v>
      </c>
      <c r="AP216" s="56">
        <v>5</v>
      </c>
      <c r="AQ216" s="56">
        <v>1</v>
      </c>
      <c r="AR216" s="56">
        <v>3</v>
      </c>
      <c r="AS216" s="56">
        <v>1</v>
      </c>
      <c r="AT216" s="56">
        <v>5</v>
      </c>
      <c r="AU216" s="56">
        <v>4</v>
      </c>
      <c r="AV216" s="56">
        <v>3</v>
      </c>
      <c r="AW216" s="56">
        <v>1</v>
      </c>
      <c r="AX216" s="56">
        <v>0</v>
      </c>
      <c r="AY216" s="56">
        <v>0</v>
      </c>
      <c r="AZ216" s="56">
        <v>0</v>
      </c>
      <c r="BA216" s="56">
        <v>5</v>
      </c>
      <c r="BB216" s="56">
        <v>1</v>
      </c>
      <c r="BC216" s="56">
        <v>5</v>
      </c>
      <c r="BD216" s="56">
        <v>1</v>
      </c>
      <c r="BE216" s="56">
        <v>3</v>
      </c>
      <c r="BF216" s="56">
        <v>1</v>
      </c>
      <c r="BG216" s="56">
        <v>4</v>
      </c>
      <c r="BH216" s="56">
        <v>4</v>
      </c>
      <c r="BI216" s="56">
        <v>3</v>
      </c>
      <c r="BJ216" s="56">
        <v>1</v>
      </c>
      <c r="BK216" s="56">
        <v>0</v>
      </c>
      <c r="BL216" s="56">
        <v>0</v>
      </c>
      <c r="BM216" s="56">
        <v>0</v>
      </c>
      <c r="BN216" s="56">
        <v>1</v>
      </c>
      <c r="BO216" s="56">
        <v>1</v>
      </c>
      <c r="BP216" s="56">
        <v>2</v>
      </c>
      <c r="BQ216" s="56">
        <v>5</v>
      </c>
      <c r="BR216" s="56">
        <v>2</v>
      </c>
      <c r="BS216" s="56">
        <v>2</v>
      </c>
      <c r="BT216" s="56">
        <v>2</v>
      </c>
      <c r="BU216" s="56">
        <v>2</v>
      </c>
      <c r="BV216" s="56">
        <v>65</v>
      </c>
      <c r="BW216" s="56">
        <v>51</v>
      </c>
      <c r="BX216" s="56">
        <v>0.56034482758620596</v>
      </c>
      <c r="BY216" s="56">
        <v>-203</v>
      </c>
    </row>
    <row r="217" spans="1:77" x14ac:dyDescent="0.25">
      <c r="A217" s="56">
        <v>5</v>
      </c>
      <c r="B217" s="56">
        <v>1</v>
      </c>
      <c r="C217" s="56">
        <v>3</v>
      </c>
      <c r="D217" s="56">
        <v>1</v>
      </c>
      <c r="E217" s="56">
        <v>3</v>
      </c>
      <c r="F217" s="56">
        <v>1</v>
      </c>
      <c r="G217" s="56">
        <v>5</v>
      </c>
      <c r="H217" s="56">
        <v>4</v>
      </c>
      <c r="I217" s="56">
        <v>4</v>
      </c>
      <c r="J217" s="56">
        <v>1</v>
      </c>
      <c r="K217" s="56">
        <v>0</v>
      </c>
      <c r="L217" s="56">
        <v>0</v>
      </c>
      <c r="M217" s="56">
        <v>0</v>
      </c>
      <c r="N217" s="56">
        <v>1</v>
      </c>
      <c r="O217" s="56">
        <v>1</v>
      </c>
      <c r="P217" s="56">
        <v>5</v>
      </c>
      <c r="Q217" s="56">
        <v>5</v>
      </c>
      <c r="R217" s="56">
        <v>3</v>
      </c>
      <c r="S217" s="56">
        <v>1</v>
      </c>
      <c r="T217" s="56">
        <v>5</v>
      </c>
      <c r="U217" s="56">
        <v>4</v>
      </c>
      <c r="V217" s="56">
        <v>4</v>
      </c>
      <c r="W217" s="56">
        <v>1</v>
      </c>
      <c r="X217" s="56">
        <v>0</v>
      </c>
      <c r="Y217" s="56">
        <v>0</v>
      </c>
      <c r="Z217" s="56">
        <v>0</v>
      </c>
      <c r="AA217" s="56">
        <v>5</v>
      </c>
      <c r="AB217" s="56">
        <v>1</v>
      </c>
      <c r="AC217" s="56">
        <v>5</v>
      </c>
      <c r="AD217" s="56">
        <v>1</v>
      </c>
      <c r="AE217" s="56">
        <v>2</v>
      </c>
      <c r="AF217" s="56">
        <v>1</v>
      </c>
      <c r="AG217" s="56">
        <v>5</v>
      </c>
      <c r="AH217" s="56">
        <v>4</v>
      </c>
      <c r="AI217" s="56">
        <v>4</v>
      </c>
      <c r="AJ217" s="56">
        <v>1</v>
      </c>
      <c r="AK217" s="56">
        <v>0</v>
      </c>
      <c r="AL217" s="56">
        <v>0</v>
      </c>
      <c r="AM217" s="56">
        <v>0</v>
      </c>
      <c r="AN217" s="56">
        <v>3</v>
      </c>
      <c r="AO217" s="56">
        <v>1</v>
      </c>
      <c r="AP217" s="56">
        <v>3</v>
      </c>
      <c r="AQ217" s="56">
        <v>1</v>
      </c>
      <c r="AR217" s="56">
        <v>3</v>
      </c>
      <c r="AS217" s="56">
        <v>1</v>
      </c>
      <c r="AT217" s="56">
        <v>5</v>
      </c>
      <c r="AU217" s="56">
        <v>4</v>
      </c>
      <c r="AV217" s="56">
        <v>4</v>
      </c>
      <c r="AW217" s="56">
        <v>1</v>
      </c>
      <c r="AX217" s="56">
        <v>0</v>
      </c>
      <c r="AY217" s="56">
        <v>0</v>
      </c>
      <c r="AZ217" s="56">
        <v>0</v>
      </c>
      <c r="BA217" s="56">
        <v>3</v>
      </c>
      <c r="BB217" s="56">
        <v>1</v>
      </c>
      <c r="BC217" s="56">
        <v>5</v>
      </c>
      <c r="BD217" s="56">
        <v>1</v>
      </c>
      <c r="BE217" s="56">
        <v>3</v>
      </c>
      <c r="BF217" s="56">
        <v>1</v>
      </c>
      <c r="BG217" s="56">
        <v>5</v>
      </c>
      <c r="BH217" s="56">
        <v>2</v>
      </c>
      <c r="BI217" s="56">
        <v>3</v>
      </c>
      <c r="BJ217" s="56">
        <v>1</v>
      </c>
      <c r="BK217" s="56">
        <v>0</v>
      </c>
      <c r="BL217" s="56">
        <v>0</v>
      </c>
      <c r="BM217" s="56">
        <v>0</v>
      </c>
      <c r="BN217" s="56">
        <v>1</v>
      </c>
      <c r="BO217" s="56">
        <v>1</v>
      </c>
      <c r="BP217" s="56">
        <v>2</v>
      </c>
      <c r="BQ217" s="56">
        <v>5</v>
      </c>
      <c r="BR217" s="56">
        <v>2</v>
      </c>
      <c r="BS217" s="56">
        <v>2</v>
      </c>
      <c r="BT217" s="56">
        <v>3</v>
      </c>
      <c r="BU217" s="56">
        <v>1</v>
      </c>
      <c r="BV217" s="56">
        <v>66</v>
      </c>
      <c r="BW217" s="56">
        <v>52</v>
      </c>
      <c r="BX217" s="56">
        <v>0.55932203389830504</v>
      </c>
      <c r="BY217" s="56">
        <v>-203</v>
      </c>
    </row>
    <row r="218" spans="1:77" x14ac:dyDescent="0.25">
      <c r="A218" s="56">
        <v>3</v>
      </c>
      <c r="B218" s="56">
        <v>1</v>
      </c>
      <c r="C218" s="56">
        <v>3</v>
      </c>
      <c r="D218" s="56">
        <v>1</v>
      </c>
      <c r="E218" s="56">
        <v>3</v>
      </c>
      <c r="F218" s="56">
        <v>1</v>
      </c>
      <c r="G218" s="56">
        <v>5</v>
      </c>
      <c r="H218" s="56">
        <v>4</v>
      </c>
      <c r="I218" s="56">
        <v>4</v>
      </c>
      <c r="J218" s="56">
        <v>1</v>
      </c>
      <c r="K218" s="56">
        <v>1</v>
      </c>
      <c r="L218" s="56">
        <v>0</v>
      </c>
      <c r="M218" s="56">
        <v>0</v>
      </c>
      <c r="N218" s="56">
        <v>3</v>
      </c>
      <c r="O218" s="56">
        <v>1</v>
      </c>
      <c r="P218" s="56">
        <v>3</v>
      </c>
      <c r="Q218" s="56">
        <v>1</v>
      </c>
      <c r="R218" s="56">
        <v>3</v>
      </c>
      <c r="S218" s="56">
        <v>1</v>
      </c>
      <c r="T218" s="56">
        <v>4</v>
      </c>
      <c r="U218" s="56">
        <v>4</v>
      </c>
      <c r="V218" s="56">
        <v>3</v>
      </c>
      <c r="W218" s="56">
        <v>1</v>
      </c>
      <c r="X218" s="56">
        <v>0</v>
      </c>
      <c r="Y218" s="56">
        <v>0</v>
      </c>
      <c r="Z218" s="56">
        <v>0</v>
      </c>
      <c r="AA218" s="56">
        <v>3</v>
      </c>
      <c r="AB218" s="56">
        <v>1</v>
      </c>
      <c r="AC218" s="56">
        <v>5</v>
      </c>
      <c r="AD218" s="56">
        <v>1</v>
      </c>
      <c r="AE218" s="56">
        <v>3</v>
      </c>
      <c r="AF218" s="56">
        <v>1</v>
      </c>
      <c r="AG218" s="56">
        <v>4</v>
      </c>
      <c r="AH218" s="56">
        <v>4</v>
      </c>
      <c r="AI218" s="56">
        <v>4</v>
      </c>
      <c r="AJ218" s="56">
        <v>1</v>
      </c>
      <c r="AK218" s="56">
        <v>0</v>
      </c>
      <c r="AL218" s="56">
        <v>1</v>
      </c>
      <c r="AM218" s="56">
        <v>0</v>
      </c>
      <c r="AN218" s="56">
        <v>3</v>
      </c>
      <c r="AO218" s="56">
        <v>1</v>
      </c>
      <c r="AP218" s="56">
        <v>1</v>
      </c>
      <c r="AQ218" s="56">
        <v>1</v>
      </c>
      <c r="AR218" s="56">
        <v>3</v>
      </c>
      <c r="AS218" s="56">
        <v>1</v>
      </c>
      <c r="AT218" s="56">
        <v>1</v>
      </c>
      <c r="AU218" s="56">
        <v>4</v>
      </c>
      <c r="AV218" s="56">
        <v>2</v>
      </c>
      <c r="AW218" s="56">
        <v>1</v>
      </c>
      <c r="AX218" s="56">
        <v>1</v>
      </c>
      <c r="AY218" s="56">
        <v>0</v>
      </c>
      <c r="AZ218" s="56">
        <v>0</v>
      </c>
      <c r="BA218" s="56">
        <v>4</v>
      </c>
      <c r="BB218" s="56">
        <v>1</v>
      </c>
      <c r="BC218" s="56">
        <v>5</v>
      </c>
      <c r="BD218" s="56">
        <v>1</v>
      </c>
      <c r="BE218" s="56">
        <v>2</v>
      </c>
      <c r="BF218" s="56">
        <v>1</v>
      </c>
      <c r="BG218" s="56">
        <v>5</v>
      </c>
      <c r="BH218" s="56">
        <v>1</v>
      </c>
      <c r="BI218" s="56">
        <v>3</v>
      </c>
      <c r="BJ218" s="56">
        <v>1</v>
      </c>
      <c r="BK218" s="56">
        <v>0</v>
      </c>
      <c r="BL218" s="56">
        <v>0</v>
      </c>
      <c r="BM218" s="56">
        <v>0</v>
      </c>
      <c r="BN218" s="56">
        <v>1</v>
      </c>
      <c r="BO218" s="56">
        <v>1</v>
      </c>
      <c r="BP218" s="56">
        <v>2</v>
      </c>
      <c r="BQ218" s="56">
        <v>5</v>
      </c>
      <c r="BR218" s="56">
        <v>2</v>
      </c>
      <c r="BS218" s="56">
        <v>2</v>
      </c>
      <c r="BT218" s="56">
        <v>3</v>
      </c>
      <c r="BU218" s="56">
        <v>1</v>
      </c>
      <c r="BV218" s="56">
        <v>57</v>
      </c>
      <c r="BW218" s="56">
        <v>46</v>
      </c>
      <c r="BX218" s="56">
        <v>0.55339805825242705</v>
      </c>
      <c r="BY218" s="56">
        <v>-203</v>
      </c>
    </row>
    <row r="219" spans="1:77" x14ac:dyDescent="0.25">
      <c r="A219" s="56">
        <v>5</v>
      </c>
      <c r="B219" s="56">
        <v>1</v>
      </c>
      <c r="C219" s="56">
        <v>3</v>
      </c>
      <c r="D219" s="56">
        <v>1</v>
      </c>
      <c r="E219" s="56">
        <v>3</v>
      </c>
      <c r="F219" s="56">
        <v>1</v>
      </c>
      <c r="G219" s="56">
        <v>5</v>
      </c>
      <c r="H219" s="56">
        <v>4</v>
      </c>
      <c r="I219" s="56">
        <v>3</v>
      </c>
      <c r="J219" s="56">
        <v>1</v>
      </c>
      <c r="K219" s="56">
        <v>0</v>
      </c>
      <c r="L219" s="56">
        <v>0</v>
      </c>
      <c r="M219" s="56">
        <v>0</v>
      </c>
      <c r="N219" s="56">
        <v>5</v>
      </c>
      <c r="O219" s="56">
        <v>1</v>
      </c>
      <c r="P219" s="56">
        <v>3</v>
      </c>
      <c r="Q219" s="56">
        <v>1</v>
      </c>
      <c r="R219" s="56">
        <v>4</v>
      </c>
      <c r="S219" s="56">
        <v>1</v>
      </c>
      <c r="T219" s="56">
        <v>5</v>
      </c>
      <c r="U219" s="56">
        <v>4</v>
      </c>
      <c r="V219" s="56">
        <v>3</v>
      </c>
      <c r="W219" s="56">
        <v>1</v>
      </c>
      <c r="X219" s="56">
        <v>0</v>
      </c>
      <c r="Y219" s="56">
        <v>0</v>
      </c>
      <c r="Z219" s="56">
        <v>0</v>
      </c>
      <c r="AA219" s="56">
        <v>5</v>
      </c>
      <c r="AB219" s="56">
        <v>1</v>
      </c>
      <c r="AC219" s="56">
        <v>5</v>
      </c>
      <c r="AD219" s="56">
        <v>1</v>
      </c>
      <c r="AE219" s="56">
        <v>5</v>
      </c>
      <c r="AF219" s="56">
        <v>1</v>
      </c>
      <c r="AG219" s="56">
        <v>5</v>
      </c>
      <c r="AH219" s="56">
        <v>4</v>
      </c>
      <c r="AI219" s="56">
        <v>4</v>
      </c>
      <c r="AJ219" s="56">
        <v>1</v>
      </c>
      <c r="AK219" s="56">
        <v>0</v>
      </c>
      <c r="AL219" s="56">
        <v>0</v>
      </c>
      <c r="AM219" s="56">
        <v>0</v>
      </c>
      <c r="AN219" s="56">
        <v>5</v>
      </c>
      <c r="AO219" s="56">
        <v>3</v>
      </c>
      <c r="AP219" s="56">
        <v>3</v>
      </c>
      <c r="AQ219" s="56">
        <v>1</v>
      </c>
      <c r="AR219" s="56">
        <v>3</v>
      </c>
      <c r="AS219" s="56">
        <v>3</v>
      </c>
      <c r="AT219" s="56">
        <v>5</v>
      </c>
      <c r="AU219" s="56">
        <v>4</v>
      </c>
      <c r="AV219" s="56">
        <v>4</v>
      </c>
      <c r="AW219" s="56">
        <v>1</v>
      </c>
      <c r="AX219" s="56">
        <v>0</v>
      </c>
      <c r="AY219" s="56">
        <v>0</v>
      </c>
      <c r="AZ219" s="56">
        <v>0</v>
      </c>
      <c r="BA219" s="56">
        <v>3</v>
      </c>
      <c r="BB219" s="56">
        <v>1</v>
      </c>
      <c r="BC219" s="56">
        <v>5</v>
      </c>
      <c r="BD219" s="56">
        <v>5</v>
      </c>
      <c r="BE219" s="56">
        <v>3</v>
      </c>
      <c r="BF219" s="56">
        <v>1</v>
      </c>
      <c r="BG219" s="56">
        <v>5</v>
      </c>
      <c r="BH219" s="56">
        <v>4</v>
      </c>
      <c r="BI219" s="56">
        <v>3</v>
      </c>
      <c r="BJ219" s="56">
        <v>1</v>
      </c>
      <c r="BK219" s="56">
        <v>0</v>
      </c>
      <c r="BL219" s="56">
        <v>0</v>
      </c>
      <c r="BM219" s="56">
        <v>0</v>
      </c>
      <c r="BN219" s="56">
        <v>1</v>
      </c>
      <c r="BO219" s="56">
        <v>1</v>
      </c>
      <c r="BP219" s="56">
        <v>2</v>
      </c>
      <c r="BQ219" s="56">
        <v>5</v>
      </c>
      <c r="BR219" s="56">
        <v>2</v>
      </c>
      <c r="BS219" s="56">
        <v>2</v>
      </c>
      <c r="BT219" s="56">
        <v>3</v>
      </c>
      <c r="BU219" s="56">
        <v>2</v>
      </c>
      <c r="BV219" s="56">
        <v>54</v>
      </c>
      <c r="BW219" s="56">
        <v>44</v>
      </c>
      <c r="BX219" s="56">
        <v>0.55102040816326503</v>
      </c>
      <c r="BY219" s="56">
        <v>-203</v>
      </c>
    </row>
    <row r="220" spans="1:77" x14ac:dyDescent="0.25">
      <c r="A220" s="56">
        <v>3</v>
      </c>
      <c r="B220" s="56">
        <v>1</v>
      </c>
      <c r="C220" s="56">
        <v>5</v>
      </c>
      <c r="D220" s="56">
        <v>1</v>
      </c>
      <c r="E220" s="56">
        <v>3</v>
      </c>
      <c r="F220" s="56">
        <v>1</v>
      </c>
      <c r="G220" s="56">
        <v>5</v>
      </c>
      <c r="H220" s="56">
        <v>5</v>
      </c>
      <c r="I220" s="56">
        <v>3</v>
      </c>
      <c r="J220" s="56">
        <v>1</v>
      </c>
      <c r="K220" s="56">
        <v>0</v>
      </c>
      <c r="L220" s="56">
        <v>0</v>
      </c>
      <c r="M220" s="56">
        <v>1</v>
      </c>
      <c r="N220" s="56">
        <v>5</v>
      </c>
      <c r="O220" s="56">
        <v>1</v>
      </c>
      <c r="P220" s="56">
        <v>5</v>
      </c>
      <c r="Q220" s="56">
        <v>1</v>
      </c>
      <c r="R220" s="56">
        <v>3</v>
      </c>
      <c r="S220" s="56">
        <v>3</v>
      </c>
      <c r="T220" s="56">
        <v>4</v>
      </c>
      <c r="U220" s="56">
        <v>4</v>
      </c>
      <c r="V220" s="56">
        <v>3</v>
      </c>
      <c r="W220" s="56">
        <v>1</v>
      </c>
      <c r="X220" s="56">
        <v>0</v>
      </c>
      <c r="Y220" s="56">
        <v>0</v>
      </c>
      <c r="Z220" s="56">
        <v>0</v>
      </c>
      <c r="AA220" s="56">
        <v>5</v>
      </c>
      <c r="AB220" s="56">
        <v>1</v>
      </c>
      <c r="AC220" s="56">
        <v>5</v>
      </c>
      <c r="AD220" s="56">
        <v>1</v>
      </c>
      <c r="AE220" s="56">
        <v>3</v>
      </c>
      <c r="AF220" s="56">
        <v>1</v>
      </c>
      <c r="AG220" s="56">
        <v>4</v>
      </c>
      <c r="AH220" s="56">
        <v>4</v>
      </c>
      <c r="AI220" s="56">
        <v>4</v>
      </c>
      <c r="AJ220" s="56">
        <v>1</v>
      </c>
      <c r="AK220" s="56">
        <v>0</v>
      </c>
      <c r="AL220" s="56">
        <v>0</v>
      </c>
      <c r="AM220" s="56">
        <v>0</v>
      </c>
      <c r="AN220" s="56">
        <v>3</v>
      </c>
      <c r="AO220" s="56">
        <v>1</v>
      </c>
      <c r="AP220" s="56">
        <v>3</v>
      </c>
      <c r="AQ220" s="56">
        <v>1</v>
      </c>
      <c r="AR220" s="56">
        <v>1</v>
      </c>
      <c r="AS220" s="56">
        <v>1</v>
      </c>
      <c r="AT220" s="56">
        <v>5</v>
      </c>
      <c r="AU220" s="56">
        <v>4</v>
      </c>
      <c r="AV220" s="56">
        <v>3</v>
      </c>
      <c r="AW220" s="56">
        <v>1</v>
      </c>
      <c r="AX220" s="56">
        <v>0</v>
      </c>
      <c r="AY220" s="56">
        <v>0</v>
      </c>
      <c r="AZ220" s="56">
        <v>0</v>
      </c>
      <c r="BA220" s="56">
        <v>3</v>
      </c>
      <c r="BB220" s="56">
        <v>1</v>
      </c>
      <c r="BC220" s="56">
        <v>1</v>
      </c>
      <c r="BD220" s="56">
        <v>1</v>
      </c>
      <c r="BE220" s="56">
        <v>3</v>
      </c>
      <c r="BF220" s="56">
        <v>1</v>
      </c>
      <c r="BG220" s="56">
        <v>5</v>
      </c>
      <c r="BH220" s="56">
        <v>4</v>
      </c>
      <c r="BI220" s="56">
        <v>4</v>
      </c>
      <c r="BJ220" s="56">
        <v>2</v>
      </c>
      <c r="BK220" s="56">
        <v>0</v>
      </c>
      <c r="BL220" s="56">
        <v>0</v>
      </c>
      <c r="BM220" s="56">
        <v>0</v>
      </c>
      <c r="BN220" s="56">
        <v>1</v>
      </c>
      <c r="BO220" s="56">
        <v>1</v>
      </c>
      <c r="BP220" s="56">
        <v>2</v>
      </c>
      <c r="BQ220" s="56">
        <v>5</v>
      </c>
      <c r="BR220" s="56">
        <v>2</v>
      </c>
      <c r="BS220" s="56">
        <v>2</v>
      </c>
      <c r="BT220" s="56">
        <v>3</v>
      </c>
      <c r="BU220" s="56">
        <v>1</v>
      </c>
      <c r="BV220" s="56">
        <v>56</v>
      </c>
      <c r="BW220" s="56">
        <v>46</v>
      </c>
      <c r="BX220" s="56">
        <v>0.54901960800000005</v>
      </c>
      <c r="BY220" s="56">
        <v>-203</v>
      </c>
    </row>
    <row r="221" spans="1:77" x14ac:dyDescent="0.25">
      <c r="A221" s="56">
        <v>3</v>
      </c>
      <c r="B221" s="56">
        <v>1</v>
      </c>
      <c r="C221" s="56">
        <v>3</v>
      </c>
      <c r="D221" s="56">
        <v>1</v>
      </c>
      <c r="E221" s="56">
        <v>3</v>
      </c>
      <c r="F221" s="56">
        <v>3</v>
      </c>
      <c r="G221" s="56">
        <v>5</v>
      </c>
      <c r="H221" s="56">
        <v>4</v>
      </c>
      <c r="I221" s="56">
        <v>4</v>
      </c>
      <c r="J221" s="56">
        <v>4</v>
      </c>
      <c r="K221" s="56">
        <v>0</v>
      </c>
      <c r="L221" s="56">
        <v>0</v>
      </c>
      <c r="M221" s="56">
        <v>0</v>
      </c>
      <c r="N221" s="56">
        <v>3</v>
      </c>
      <c r="O221" s="56">
        <v>1</v>
      </c>
      <c r="P221" s="56">
        <v>3</v>
      </c>
      <c r="Q221" s="56">
        <v>1</v>
      </c>
      <c r="R221" s="56">
        <v>3</v>
      </c>
      <c r="S221" s="56">
        <v>1</v>
      </c>
      <c r="T221" s="56">
        <v>4</v>
      </c>
      <c r="U221" s="56">
        <v>4</v>
      </c>
      <c r="V221" s="56">
        <v>3</v>
      </c>
      <c r="W221" s="56">
        <v>1</v>
      </c>
      <c r="X221" s="56">
        <v>0</v>
      </c>
      <c r="Y221" s="56">
        <v>0</v>
      </c>
      <c r="Z221" s="56">
        <v>0</v>
      </c>
      <c r="AA221" s="56">
        <v>3</v>
      </c>
      <c r="AB221" s="56">
        <v>1</v>
      </c>
      <c r="AC221" s="56">
        <v>5</v>
      </c>
      <c r="AD221" s="56">
        <v>1</v>
      </c>
      <c r="AE221" s="56">
        <v>3</v>
      </c>
      <c r="AF221" s="56">
        <v>1</v>
      </c>
      <c r="AG221" s="56">
        <v>5</v>
      </c>
      <c r="AH221" s="56">
        <v>4</v>
      </c>
      <c r="AI221" s="56">
        <v>4</v>
      </c>
      <c r="AJ221" s="56">
        <v>1</v>
      </c>
      <c r="AK221" s="56">
        <v>0</v>
      </c>
      <c r="AL221" s="56">
        <v>0</v>
      </c>
      <c r="AM221" s="56">
        <v>1</v>
      </c>
      <c r="AN221" s="56">
        <v>5</v>
      </c>
      <c r="AO221" s="56">
        <v>1</v>
      </c>
      <c r="AP221" s="56">
        <v>2</v>
      </c>
      <c r="AQ221" s="56">
        <v>1</v>
      </c>
      <c r="AR221" s="56">
        <v>3</v>
      </c>
      <c r="AS221" s="56">
        <v>1</v>
      </c>
      <c r="AT221" s="56">
        <v>4</v>
      </c>
      <c r="AU221" s="56">
        <v>4</v>
      </c>
      <c r="AV221" s="56">
        <v>4</v>
      </c>
      <c r="AW221" s="56">
        <v>1</v>
      </c>
      <c r="AX221" s="56">
        <v>0</v>
      </c>
      <c r="AY221" s="56">
        <v>0</v>
      </c>
      <c r="AZ221" s="56">
        <v>0</v>
      </c>
      <c r="BA221" s="56">
        <v>5</v>
      </c>
      <c r="BB221" s="56">
        <v>1</v>
      </c>
      <c r="BC221" s="56">
        <v>3</v>
      </c>
      <c r="BD221" s="56">
        <v>5</v>
      </c>
      <c r="BE221" s="56">
        <v>3</v>
      </c>
      <c r="BF221" s="56">
        <v>1</v>
      </c>
      <c r="BG221" s="56">
        <v>4</v>
      </c>
      <c r="BH221" s="56">
        <v>4</v>
      </c>
      <c r="BI221" s="56">
        <v>4</v>
      </c>
      <c r="BJ221" s="56">
        <v>1</v>
      </c>
      <c r="BK221" s="56">
        <v>0</v>
      </c>
      <c r="BL221" s="56">
        <v>0</v>
      </c>
      <c r="BM221" s="56">
        <v>0</v>
      </c>
      <c r="BN221" s="56">
        <v>1</v>
      </c>
      <c r="BO221" s="56">
        <v>1</v>
      </c>
      <c r="BP221" s="56">
        <v>2</v>
      </c>
      <c r="BQ221" s="56">
        <v>5</v>
      </c>
      <c r="BR221" s="56">
        <v>2</v>
      </c>
      <c r="BS221" s="56">
        <v>2</v>
      </c>
      <c r="BT221" s="56">
        <v>3</v>
      </c>
      <c r="BU221" s="56">
        <v>1</v>
      </c>
      <c r="BV221" s="56">
        <v>51</v>
      </c>
      <c r="BW221" s="56">
        <v>42</v>
      </c>
      <c r="BX221" s="56">
        <v>0.54838709677419295</v>
      </c>
      <c r="BY221" s="56">
        <v>-203</v>
      </c>
    </row>
    <row r="222" spans="1:77" x14ac:dyDescent="0.25">
      <c r="A222" s="56">
        <v>3</v>
      </c>
      <c r="B222" s="56">
        <v>1</v>
      </c>
      <c r="C222" s="56">
        <v>3</v>
      </c>
      <c r="D222" s="56">
        <v>1</v>
      </c>
      <c r="E222" s="56">
        <v>3</v>
      </c>
      <c r="F222" s="56">
        <v>1</v>
      </c>
      <c r="G222" s="56">
        <v>4</v>
      </c>
      <c r="H222" s="56">
        <v>4</v>
      </c>
      <c r="I222" s="56">
        <v>3</v>
      </c>
      <c r="J222" s="56">
        <v>4</v>
      </c>
      <c r="K222" s="56">
        <v>1</v>
      </c>
      <c r="L222" s="56">
        <v>0</v>
      </c>
      <c r="M222" s="56">
        <v>0</v>
      </c>
      <c r="N222" s="56">
        <v>3</v>
      </c>
      <c r="O222" s="56">
        <v>1</v>
      </c>
      <c r="P222" s="56">
        <v>3</v>
      </c>
      <c r="Q222" s="56">
        <v>1</v>
      </c>
      <c r="R222" s="56">
        <v>3</v>
      </c>
      <c r="S222" s="56">
        <v>1</v>
      </c>
      <c r="T222" s="56">
        <v>5</v>
      </c>
      <c r="U222" s="56">
        <v>4</v>
      </c>
      <c r="V222" s="56">
        <v>3</v>
      </c>
      <c r="W222" s="56">
        <v>1</v>
      </c>
      <c r="X222" s="56">
        <v>0</v>
      </c>
      <c r="Y222" s="56">
        <v>0</v>
      </c>
      <c r="Z222" s="56">
        <v>0</v>
      </c>
      <c r="AA222" s="56">
        <v>3</v>
      </c>
      <c r="AB222" s="56">
        <v>1</v>
      </c>
      <c r="AC222" s="56">
        <v>5</v>
      </c>
      <c r="AD222" s="56">
        <v>1</v>
      </c>
      <c r="AE222" s="56">
        <v>2</v>
      </c>
      <c r="AF222" s="56">
        <v>1</v>
      </c>
      <c r="AG222" s="56">
        <v>4</v>
      </c>
      <c r="AH222" s="56">
        <v>4</v>
      </c>
      <c r="AI222" s="56">
        <v>4</v>
      </c>
      <c r="AJ222" s="56">
        <v>1</v>
      </c>
      <c r="AK222" s="56">
        <v>0</v>
      </c>
      <c r="AL222" s="56">
        <v>0</v>
      </c>
      <c r="AM222" s="56">
        <v>0</v>
      </c>
      <c r="AN222" s="56">
        <v>5</v>
      </c>
      <c r="AO222" s="56">
        <v>1</v>
      </c>
      <c r="AP222" s="56">
        <v>5</v>
      </c>
      <c r="AQ222" s="56">
        <v>2</v>
      </c>
      <c r="AR222" s="56">
        <v>3</v>
      </c>
      <c r="AS222" s="56">
        <v>1</v>
      </c>
      <c r="AT222" s="56">
        <v>5</v>
      </c>
      <c r="AU222" s="56">
        <v>4</v>
      </c>
      <c r="AV222" s="56">
        <v>4</v>
      </c>
      <c r="AW222" s="56">
        <v>1</v>
      </c>
      <c r="AX222" s="56">
        <v>0</v>
      </c>
      <c r="AY222" s="56">
        <v>0</v>
      </c>
      <c r="AZ222" s="56">
        <v>0</v>
      </c>
      <c r="BA222" s="56">
        <v>3</v>
      </c>
      <c r="BB222" s="56">
        <v>1</v>
      </c>
      <c r="BC222" s="56">
        <v>3</v>
      </c>
      <c r="BD222" s="56">
        <v>1</v>
      </c>
      <c r="BE222" s="56">
        <v>3</v>
      </c>
      <c r="BF222" s="56">
        <v>1</v>
      </c>
      <c r="BG222" s="56">
        <v>5</v>
      </c>
      <c r="BH222" s="56">
        <v>2</v>
      </c>
      <c r="BI222" s="56">
        <v>4</v>
      </c>
      <c r="BJ222" s="56">
        <v>1</v>
      </c>
      <c r="BK222" s="56">
        <v>0</v>
      </c>
      <c r="BL222" s="56">
        <v>0</v>
      </c>
      <c r="BM222" s="56">
        <v>0</v>
      </c>
      <c r="BN222" s="56">
        <v>1</v>
      </c>
      <c r="BO222" s="56">
        <v>1</v>
      </c>
      <c r="BP222" s="56">
        <v>2</v>
      </c>
      <c r="BQ222" s="56">
        <v>5</v>
      </c>
      <c r="BR222" s="56">
        <v>2</v>
      </c>
      <c r="BS222" s="56">
        <v>2</v>
      </c>
      <c r="BT222" s="56">
        <v>3</v>
      </c>
      <c r="BU222" s="56">
        <v>1</v>
      </c>
      <c r="BV222" s="56">
        <v>52</v>
      </c>
      <c r="BW222" s="56">
        <v>43</v>
      </c>
      <c r="BX222" s="56">
        <v>0.54736842100000005</v>
      </c>
      <c r="BY222" s="56">
        <v>-203</v>
      </c>
    </row>
    <row r="223" spans="1:77" x14ac:dyDescent="0.25">
      <c r="A223" s="56">
        <v>5</v>
      </c>
      <c r="B223" s="56">
        <v>1</v>
      </c>
      <c r="C223" s="56">
        <v>3</v>
      </c>
      <c r="D223" s="56">
        <v>1</v>
      </c>
      <c r="E223" s="56">
        <v>3</v>
      </c>
      <c r="F223" s="56">
        <v>1</v>
      </c>
      <c r="G223" s="56">
        <v>4</v>
      </c>
      <c r="H223" s="56">
        <v>4</v>
      </c>
      <c r="I223" s="56">
        <v>3</v>
      </c>
      <c r="J223" s="56">
        <v>1</v>
      </c>
      <c r="K223" s="56">
        <v>0</v>
      </c>
      <c r="L223" s="56">
        <v>0</v>
      </c>
      <c r="M223" s="56">
        <v>0</v>
      </c>
      <c r="N223" s="56">
        <v>3</v>
      </c>
      <c r="O223" s="56">
        <v>1</v>
      </c>
      <c r="P223" s="56">
        <v>3</v>
      </c>
      <c r="Q223" s="56">
        <v>1</v>
      </c>
      <c r="R223" s="56">
        <v>3</v>
      </c>
      <c r="S223" s="56">
        <v>1</v>
      </c>
      <c r="T223" s="56">
        <v>5</v>
      </c>
      <c r="U223" s="56">
        <v>2</v>
      </c>
      <c r="V223" s="56">
        <v>3</v>
      </c>
      <c r="W223" s="56">
        <v>1</v>
      </c>
      <c r="X223" s="56">
        <v>0</v>
      </c>
      <c r="Y223" s="56">
        <v>0</v>
      </c>
      <c r="Z223" s="56">
        <v>1</v>
      </c>
      <c r="AA223" s="56">
        <v>2</v>
      </c>
      <c r="AB223" s="56">
        <v>1</v>
      </c>
      <c r="AC223" s="56">
        <v>5</v>
      </c>
      <c r="AD223" s="56">
        <v>1</v>
      </c>
      <c r="AE223" s="56">
        <v>5</v>
      </c>
      <c r="AF223" s="56">
        <v>1</v>
      </c>
      <c r="AG223" s="56">
        <v>5</v>
      </c>
      <c r="AH223" s="56">
        <v>4</v>
      </c>
      <c r="AI223" s="56">
        <v>3</v>
      </c>
      <c r="AJ223" s="56">
        <v>1</v>
      </c>
      <c r="AK223" s="56">
        <v>0</v>
      </c>
      <c r="AL223" s="56">
        <v>0</v>
      </c>
      <c r="AM223" s="56">
        <v>0</v>
      </c>
      <c r="AN223" s="56">
        <v>3</v>
      </c>
      <c r="AO223" s="56">
        <v>1</v>
      </c>
      <c r="AP223" s="56">
        <v>3</v>
      </c>
      <c r="AQ223" s="56">
        <v>1</v>
      </c>
      <c r="AR223" s="56">
        <v>3</v>
      </c>
      <c r="AS223" s="56">
        <v>3</v>
      </c>
      <c r="AT223" s="56">
        <v>4</v>
      </c>
      <c r="AU223" s="56">
        <v>4</v>
      </c>
      <c r="AV223" s="56">
        <v>4</v>
      </c>
      <c r="AW223" s="56">
        <v>1</v>
      </c>
      <c r="AX223" s="56">
        <v>1</v>
      </c>
      <c r="AY223" s="56">
        <v>0</v>
      </c>
      <c r="AZ223" s="56">
        <v>0</v>
      </c>
      <c r="BA223" s="56">
        <v>3</v>
      </c>
      <c r="BB223" s="56">
        <v>1</v>
      </c>
      <c r="BC223" s="56">
        <v>5</v>
      </c>
      <c r="BD223" s="56">
        <v>1</v>
      </c>
      <c r="BE223" s="56">
        <v>3</v>
      </c>
      <c r="BF223" s="56">
        <v>2</v>
      </c>
      <c r="BG223" s="56">
        <v>5</v>
      </c>
      <c r="BH223" s="56">
        <v>4</v>
      </c>
      <c r="BI223" s="56">
        <v>5</v>
      </c>
      <c r="BJ223" s="56">
        <v>1</v>
      </c>
      <c r="BK223" s="56">
        <v>0</v>
      </c>
      <c r="BL223" s="56">
        <v>0</v>
      </c>
      <c r="BM223" s="56">
        <v>0</v>
      </c>
      <c r="BN223" s="56">
        <v>1</v>
      </c>
      <c r="BO223" s="56">
        <v>1</v>
      </c>
      <c r="BP223" s="56">
        <v>2</v>
      </c>
      <c r="BQ223" s="56">
        <v>5</v>
      </c>
      <c r="BR223" s="56">
        <v>2</v>
      </c>
      <c r="BS223" s="56">
        <v>2</v>
      </c>
      <c r="BT223" s="56">
        <v>3</v>
      </c>
      <c r="BU223" s="56">
        <v>1</v>
      </c>
      <c r="BV223" s="56">
        <v>64</v>
      </c>
      <c r="BW223" s="56">
        <v>53</v>
      </c>
      <c r="BX223" s="56">
        <v>0.54700854700854695</v>
      </c>
      <c r="BY223" s="56">
        <v>-203</v>
      </c>
    </row>
    <row r="224" spans="1:77" x14ac:dyDescent="0.25">
      <c r="A224" s="56">
        <v>3</v>
      </c>
      <c r="B224" s="56">
        <v>1</v>
      </c>
      <c r="C224" s="56">
        <v>3</v>
      </c>
      <c r="D224" s="56">
        <v>1</v>
      </c>
      <c r="E224" s="56">
        <v>3</v>
      </c>
      <c r="F224" s="56">
        <v>1</v>
      </c>
      <c r="G224" s="56">
        <v>5</v>
      </c>
      <c r="H224" s="56">
        <v>4</v>
      </c>
      <c r="I224" s="56">
        <v>4</v>
      </c>
      <c r="J224" s="56">
        <v>1</v>
      </c>
      <c r="K224" s="56">
        <v>0</v>
      </c>
      <c r="L224" s="56">
        <v>0</v>
      </c>
      <c r="M224" s="56">
        <v>0</v>
      </c>
      <c r="N224" s="56">
        <v>3</v>
      </c>
      <c r="O224" s="56">
        <v>1</v>
      </c>
      <c r="P224" s="56">
        <v>3</v>
      </c>
      <c r="Q224" s="56">
        <v>2</v>
      </c>
      <c r="R224" s="56">
        <v>3</v>
      </c>
      <c r="S224" s="56">
        <v>1</v>
      </c>
      <c r="T224" s="56">
        <v>5</v>
      </c>
      <c r="U224" s="56">
        <v>4</v>
      </c>
      <c r="V224" s="56">
        <v>3</v>
      </c>
      <c r="W224" s="56">
        <v>1</v>
      </c>
      <c r="X224" s="56">
        <v>0</v>
      </c>
      <c r="Y224" s="56">
        <v>0</v>
      </c>
      <c r="Z224" s="56">
        <v>0</v>
      </c>
      <c r="AA224" s="56">
        <v>5</v>
      </c>
      <c r="AB224" s="56">
        <v>1</v>
      </c>
      <c r="AC224" s="56">
        <v>5</v>
      </c>
      <c r="AD224" s="56">
        <v>1</v>
      </c>
      <c r="AE224" s="56">
        <v>3</v>
      </c>
      <c r="AF224" s="56">
        <v>4</v>
      </c>
      <c r="AG224" s="56">
        <v>4</v>
      </c>
      <c r="AH224" s="56">
        <v>4</v>
      </c>
      <c r="AI224" s="56">
        <v>4</v>
      </c>
      <c r="AJ224" s="56">
        <v>1</v>
      </c>
      <c r="AK224" s="56">
        <v>0</v>
      </c>
      <c r="AL224" s="56">
        <v>0</v>
      </c>
      <c r="AM224" s="56">
        <v>0</v>
      </c>
      <c r="AN224" s="56">
        <v>3</v>
      </c>
      <c r="AO224" s="56">
        <v>1</v>
      </c>
      <c r="AP224" s="56">
        <v>5</v>
      </c>
      <c r="AQ224" s="56">
        <v>1</v>
      </c>
      <c r="AR224" s="56">
        <v>3</v>
      </c>
      <c r="AS224" s="56">
        <v>1</v>
      </c>
      <c r="AT224" s="56">
        <v>5</v>
      </c>
      <c r="AU224" s="56">
        <v>4</v>
      </c>
      <c r="AV224" s="56">
        <v>4</v>
      </c>
      <c r="AW224" s="56">
        <v>1</v>
      </c>
      <c r="AX224" s="56">
        <v>0</v>
      </c>
      <c r="AY224" s="56">
        <v>0</v>
      </c>
      <c r="AZ224" s="56">
        <v>0</v>
      </c>
      <c r="BA224" s="56">
        <v>3</v>
      </c>
      <c r="BB224" s="56">
        <v>1</v>
      </c>
      <c r="BC224" s="56">
        <v>1</v>
      </c>
      <c r="BD224" s="56">
        <v>5</v>
      </c>
      <c r="BE224" s="56">
        <v>3</v>
      </c>
      <c r="BF224" s="56">
        <v>1</v>
      </c>
      <c r="BG224" s="56">
        <v>4</v>
      </c>
      <c r="BH224" s="56">
        <v>4</v>
      </c>
      <c r="BI224" s="56">
        <v>3</v>
      </c>
      <c r="BJ224" s="56">
        <v>1</v>
      </c>
      <c r="BK224" s="56">
        <v>0</v>
      </c>
      <c r="BL224" s="56">
        <v>0</v>
      </c>
      <c r="BM224" s="56">
        <v>1</v>
      </c>
      <c r="BN224" s="56">
        <v>1</v>
      </c>
      <c r="BO224" s="56">
        <v>1</v>
      </c>
      <c r="BP224" s="56">
        <v>2</v>
      </c>
      <c r="BQ224" s="56">
        <v>1</v>
      </c>
      <c r="BR224" s="56">
        <v>2</v>
      </c>
      <c r="BS224" s="56">
        <v>2</v>
      </c>
      <c r="BT224" s="56">
        <v>3</v>
      </c>
      <c r="BU224" s="56">
        <v>2</v>
      </c>
      <c r="BV224" s="56">
        <v>65</v>
      </c>
      <c r="BW224" s="56">
        <v>54</v>
      </c>
      <c r="BX224" s="56">
        <v>0.54621848739495704</v>
      </c>
      <c r="BY224" s="56">
        <v>-203</v>
      </c>
    </row>
    <row r="225" spans="1:77" x14ac:dyDescent="0.25">
      <c r="A225" s="56">
        <v>3</v>
      </c>
      <c r="B225" s="56">
        <v>1</v>
      </c>
      <c r="C225" s="56">
        <v>3</v>
      </c>
      <c r="D225" s="56">
        <v>1</v>
      </c>
      <c r="E225" s="56">
        <v>3</v>
      </c>
      <c r="F225" s="56">
        <v>1</v>
      </c>
      <c r="G225" s="56">
        <v>1</v>
      </c>
      <c r="H225" s="56">
        <v>4</v>
      </c>
      <c r="I225" s="56">
        <v>3</v>
      </c>
      <c r="J225" s="56">
        <v>1</v>
      </c>
      <c r="K225" s="56">
        <v>0</v>
      </c>
      <c r="L225" s="56">
        <v>0</v>
      </c>
      <c r="M225" s="56">
        <v>0</v>
      </c>
      <c r="N225" s="56">
        <v>5</v>
      </c>
      <c r="O225" s="56">
        <v>1</v>
      </c>
      <c r="P225" s="56">
        <v>3</v>
      </c>
      <c r="Q225" s="56">
        <v>3</v>
      </c>
      <c r="R225" s="56">
        <v>3</v>
      </c>
      <c r="S225" s="56">
        <v>3</v>
      </c>
      <c r="T225" s="56">
        <v>4</v>
      </c>
      <c r="U225" s="56">
        <v>4</v>
      </c>
      <c r="V225" s="56">
        <v>3</v>
      </c>
      <c r="W225" s="56">
        <v>1</v>
      </c>
      <c r="X225" s="56">
        <v>0</v>
      </c>
      <c r="Y225" s="56">
        <v>0</v>
      </c>
      <c r="Z225" s="56">
        <v>0</v>
      </c>
      <c r="AA225" s="56">
        <v>3</v>
      </c>
      <c r="AB225" s="56">
        <v>1</v>
      </c>
      <c r="AC225" s="56">
        <v>5</v>
      </c>
      <c r="AD225" s="56">
        <v>1</v>
      </c>
      <c r="AE225" s="56">
        <v>3</v>
      </c>
      <c r="AF225" s="56">
        <v>1</v>
      </c>
      <c r="AG225" s="56">
        <v>4</v>
      </c>
      <c r="AH225" s="56">
        <v>4</v>
      </c>
      <c r="AI225" s="56">
        <v>3</v>
      </c>
      <c r="AJ225" s="56">
        <v>1</v>
      </c>
      <c r="AK225" s="56">
        <v>0</v>
      </c>
      <c r="AL225" s="56">
        <v>0</v>
      </c>
      <c r="AM225" s="56">
        <v>0</v>
      </c>
      <c r="AN225" s="56">
        <v>5</v>
      </c>
      <c r="AO225" s="56">
        <v>1</v>
      </c>
      <c r="AP225" s="56">
        <v>5</v>
      </c>
      <c r="AQ225" s="56">
        <v>1</v>
      </c>
      <c r="AR225" s="56">
        <v>3</v>
      </c>
      <c r="AS225" s="56">
        <v>1</v>
      </c>
      <c r="AT225" s="56">
        <v>5</v>
      </c>
      <c r="AU225" s="56">
        <v>4</v>
      </c>
      <c r="AV225" s="56">
        <v>4</v>
      </c>
      <c r="AW225" s="56">
        <v>1</v>
      </c>
      <c r="AX225" s="56">
        <v>0</v>
      </c>
      <c r="AY225" s="56">
        <v>0</v>
      </c>
      <c r="AZ225" s="56">
        <v>0</v>
      </c>
      <c r="BA225" s="56">
        <v>5</v>
      </c>
      <c r="BB225" s="56">
        <v>1</v>
      </c>
      <c r="BC225" s="56">
        <v>5</v>
      </c>
      <c r="BD225" s="56">
        <v>1</v>
      </c>
      <c r="BE225" s="56">
        <v>3</v>
      </c>
      <c r="BF225" s="56">
        <v>1</v>
      </c>
      <c r="BG225" s="56">
        <v>4</v>
      </c>
      <c r="BH225" s="56">
        <v>4</v>
      </c>
      <c r="BI225" s="56">
        <v>1</v>
      </c>
      <c r="BJ225" s="56">
        <v>2</v>
      </c>
      <c r="BK225" s="56">
        <v>0</v>
      </c>
      <c r="BL225" s="56">
        <v>0</v>
      </c>
      <c r="BM225" s="56">
        <v>1</v>
      </c>
      <c r="BN225" s="56">
        <v>1</v>
      </c>
      <c r="BO225" s="56">
        <v>1</v>
      </c>
      <c r="BP225" s="56">
        <v>2</v>
      </c>
      <c r="BQ225" s="56">
        <v>5</v>
      </c>
      <c r="BR225" s="56">
        <v>2</v>
      </c>
      <c r="BS225" s="56">
        <v>2</v>
      </c>
      <c r="BT225" s="56">
        <v>3</v>
      </c>
      <c r="BU225" s="56">
        <v>2</v>
      </c>
      <c r="BV225" s="56">
        <v>48</v>
      </c>
      <c r="BW225" s="56">
        <v>40</v>
      </c>
      <c r="BX225" s="56">
        <v>0.54545454545454497</v>
      </c>
      <c r="BY225" s="56">
        <v>-203</v>
      </c>
    </row>
    <row r="226" spans="1:77" x14ac:dyDescent="0.25">
      <c r="A226" s="56">
        <v>5</v>
      </c>
      <c r="B226" s="56">
        <v>1</v>
      </c>
      <c r="C226" s="56">
        <v>3</v>
      </c>
      <c r="D226" s="56">
        <v>1</v>
      </c>
      <c r="E226" s="56">
        <v>3</v>
      </c>
      <c r="F226" s="56">
        <v>3</v>
      </c>
      <c r="G226" s="56">
        <v>5</v>
      </c>
      <c r="H226" s="56">
        <v>4</v>
      </c>
      <c r="I226" s="56">
        <v>4</v>
      </c>
      <c r="J226" s="56">
        <v>4</v>
      </c>
      <c r="K226" s="56">
        <v>0</v>
      </c>
      <c r="L226" s="56">
        <v>0</v>
      </c>
      <c r="M226" s="56">
        <v>0</v>
      </c>
      <c r="N226" s="56">
        <v>3</v>
      </c>
      <c r="O226" s="56">
        <v>5</v>
      </c>
      <c r="P226" s="56">
        <v>3</v>
      </c>
      <c r="Q226" s="56">
        <v>1</v>
      </c>
      <c r="R226" s="56">
        <v>3</v>
      </c>
      <c r="S226" s="56">
        <v>1</v>
      </c>
      <c r="T226" s="56">
        <v>4</v>
      </c>
      <c r="U226" s="56">
        <v>4</v>
      </c>
      <c r="V226" s="56">
        <v>3</v>
      </c>
      <c r="W226" s="56">
        <v>1</v>
      </c>
      <c r="X226" s="56">
        <v>0</v>
      </c>
      <c r="Y226" s="56">
        <v>1</v>
      </c>
      <c r="Z226" s="56">
        <v>0</v>
      </c>
      <c r="AA226" s="56">
        <v>5</v>
      </c>
      <c r="AB226" s="56">
        <v>1</v>
      </c>
      <c r="AC226" s="56">
        <v>3</v>
      </c>
      <c r="AD226" s="56">
        <v>1</v>
      </c>
      <c r="AE226" s="56">
        <v>3</v>
      </c>
      <c r="AF226" s="56">
        <v>1</v>
      </c>
      <c r="AG226" s="56">
        <v>5</v>
      </c>
      <c r="AH226" s="56">
        <v>4</v>
      </c>
      <c r="AI226" s="56">
        <v>4</v>
      </c>
      <c r="AJ226" s="56">
        <v>1</v>
      </c>
      <c r="AK226" s="56">
        <v>0</v>
      </c>
      <c r="AL226" s="56">
        <v>0</v>
      </c>
      <c r="AM226" s="56">
        <v>0</v>
      </c>
      <c r="AN226" s="56">
        <v>3</v>
      </c>
      <c r="AO226" s="56">
        <v>1</v>
      </c>
      <c r="AP226" s="56">
        <v>3</v>
      </c>
      <c r="AQ226" s="56">
        <v>2</v>
      </c>
      <c r="AR226" s="56">
        <v>3</v>
      </c>
      <c r="AS226" s="56">
        <v>1</v>
      </c>
      <c r="AT226" s="56">
        <v>5</v>
      </c>
      <c r="AU226" s="56">
        <v>4</v>
      </c>
      <c r="AV226" s="56">
        <v>4</v>
      </c>
      <c r="AW226" s="56">
        <v>1</v>
      </c>
      <c r="AX226" s="56">
        <v>0</v>
      </c>
      <c r="AY226" s="56">
        <v>0</v>
      </c>
      <c r="AZ226" s="56">
        <v>0</v>
      </c>
      <c r="BA226" s="56">
        <v>5</v>
      </c>
      <c r="BB226" s="56">
        <v>1</v>
      </c>
      <c r="BC226" s="56">
        <v>3</v>
      </c>
      <c r="BD226" s="56">
        <v>5</v>
      </c>
      <c r="BE226" s="56">
        <v>1</v>
      </c>
      <c r="BF226" s="56">
        <v>1</v>
      </c>
      <c r="BG226" s="56">
        <v>5</v>
      </c>
      <c r="BH226" s="56">
        <v>5</v>
      </c>
      <c r="BI226" s="56">
        <v>1</v>
      </c>
      <c r="BJ226" s="56">
        <v>1</v>
      </c>
      <c r="BK226" s="56">
        <v>0</v>
      </c>
      <c r="BL226" s="56">
        <v>0</v>
      </c>
      <c r="BM226" s="56">
        <v>1</v>
      </c>
      <c r="BN226" s="56">
        <v>1</v>
      </c>
      <c r="BO226" s="56">
        <v>1</v>
      </c>
      <c r="BP226" s="56">
        <v>2</v>
      </c>
      <c r="BQ226" s="56">
        <v>5</v>
      </c>
      <c r="BR226" s="56">
        <v>2</v>
      </c>
      <c r="BS226" s="56">
        <v>2</v>
      </c>
      <c r="BT226" s="56">
        <v>3</v>
      </c>
      <c r="BU226" s="56">
        <v>1</v>
      </c>
      <c r="BV226" s="56">
        <v>57</v>
      </c>
      <c r="BW226" s="56">
        <v>48</v>
      </c>
      <c r="BX226" s="56">
        <v>0.54285714285714204</v>
      </c>
      <c r="BY226" s="56">
        <v>-203</v>
      </c>
    </row>
    <row r="227" spans="1:77" x14ac:dyDescent="0.25">
      <c r="A227" s="56">
        <v>5</v>
      </c>
      <c r="B227" s="56">
        <v>5</v>
      </c>
      <c r="C227" s="56">
        <v>3</v>
      </c>
      <c r="D227" s="56">
        <v>1</v>
      </c>
      <c r="E227" s="56">
        <v>5</v>
      </c>
      <c r="F227" s="56">
        <v>1</v>
      </c>
      <c r="G227" s="56">
        <v>5</v>
      </c>
      <c r="H227" s="56">
        <v>4</v>
      </c>
      <c r="I227" s="56">
        <v>4</v>
      </c>
      <c r="J227" s="56">
        <v>4</v>
      </c>
      <c r="K227" s="56">
        <v>1</v>
      </c>
      <c r="L227" s="56">
        <v>0</v>
      </c>
      <c r="M227" s="56">
        <v>1</v>
      </c>
      <c r="N227" s="56">
        <v>1</v>
      </c>
      <c r="O227" s="56">
        <v>1</v>
      </c>
      <c r="P227" s="56">
        <v>5</v>
      </c>
      <c r="Q227" s="56">
        <v>3</v>
      </c>
      <c r="R227" s="56">
        <v>4</v>
      </c>
      <c r="S227" s="56">
        <v>1</v>
      </c>
      <c r="T227" s="56">
        <v>5</v>
      </c>
      <c r="U227" s="56">
        <v>4</v>
      </c>
      <c r="V227" s="56">
        <v>3</v>
      </c>
      <c r="W227" s="56">
        <v>1</v>
      </c>
      <c r="X227" s="56">
        <v>0</v>
      </c>
      <c r="Y227" s="56">
        <v>0</v>
      </c>
      <c r="Z227" s="56">
        <v>0</v>
      </c>
      <c r="AA227" s="56">
        <v>3</v>
      </c>
      <c r="AB227" s="56">
        <v>1</v>
      </c>
      <c r="AC227" s="56">
        <v>5</v>
      </c>
      <c r="AD227" s="56">
        <v>1</v>
      </c>
      <c r="AE227" s="56">
        <v>5</v>
      </c>
      <c r="AF227" s="56">
        <v>5</v>
      </c>
      <c r="AG227" s="56">
        <v>5</v>
      </c>
      <c r="AH227" s="56">
        <v>2</v>
      </c>
      <c r="AI227" s="56">
        <v>4</v>
      </c>
      <c r="AJ227" s="56">
        <v>1</v>
      </c>
      <c r="AK227" s="56">
        <v>0</v>
      </c>
      <c r="AL227" s="56">
        <v>0</v>
      </c>
      <c r="AM227" s="56">
        <v>0</v>
      </c>
      <c r="AN227" s="56">
        <v>3</v>
      </c>
      <c r="AO227" s="56">
        <v>1</v>
      </c>
      <c r="AP227" s="56">
        <v>2</v>
      </c>
      <c r="AQ227" s="56">
        <v>1</v>
      </c>
      <c r="AR227" s="56">
        <v>1</v>
      </c>
      <c r="AS227" s="56">
        <v>1</v>
      </c>
      <c r="AT227" s="56">
        <v>5</v>
      </c>
      <c r="AU227" s="56">
        <v>5</v>
      </c>
      <c r="AV227" s="56">
        <v>4</v>
      </c>
      <c r="AW227" s="56">
        <v>1</v>
      </c>
      <c r="AX227" s="56">
        <v>0</v>
      </c>
      <c r="AY227" s="56">
        <v>0</v>
      </c>
      <c r="AZ227" s="56">
        <v>0</v>
      </c>
      <c r="BA227" s="56">
        <v>5</v>
      </c>
      <c r="BB227" s="56">
        <v>1</v>
      </c>
      <c r="BC227" s="56">
        <v>3</v>
      </c>
      <c r="BD227" s="56">
        <v>5</v>
      </c>
      <c r="BE227" s="56">
        <v>3</v>
      </c>
      <c r="BF227" s="56">
        <v>1</v>
      </c>
      <c r="BG227" s="56">
        <v>4</v>
      </c>
      <c r="BH227" s="56">
        <v>4</v>
      </c>
      <c r="BI227" s="56">
        <v>5</v>
      </c>
      <c r="BJ227" s="56">
        <v>1</v>
      </c>
      <c r="BK227" s="56">
        <v>0</v>
      </c>
      <c r="BL227" s="56">
        <v>0</v>
      </c>
      <c r="BM227" s="56">
        <v>0</v>
      </c>
      <c r="BN227" s="56">
        <v>1</v>
      </c>
      <c r="BO227" s="56">
        <v>1</v>
      </c>
      <c r="BP227" s="56">
        <v>2</v>
      </c>
      <c r="BQ227" s="56">
        <v>5</v>
      </c>
      <c r="BR227" s="56">
        <v>2</v>
      </c>
      <c r="BS227" s="56">
        <v>2</v>
      </c>
      <c r="BT227" s="56">
        <v>2</v>
      </c>
      <c r="BU227" s="56">
        <v>1</v>
      </c>
      <c r="BV227" s="56">
        <v>58</v>
      </c>
      <c r="BW227" s="56">
        <v>49</v>
      </c>
      <c r="BX227" s="56">
        <v>0.54205607476635498</v>
      </c>
      <c r="BY227" s="56">
        <v>-203</v>
      </c>
    </row>
    <row r="228" spans="1:77" x14ac:dyDescent="0.25">
      <c r="A228" s="56">
        <v>3</v>
      </c>
      <c r="B228" s="56">
        <v>1</v>
      </c>
      <c r="C228" s="56">
        <v>3</v>
      </c>
      <c r="D228" s="56">
        <v>1</v>
      </c>
      <c r="E228" s="56">
        <v>3</v>
      </c>
      <c r="F228" s="56">
        <v>1</v>
      </c>
      <c r="G228" s="56">
        <v>5</v>
      </c>
      <c r="H228" s="56">
        <v>4</v>
      </c>
      <c r="I228" s="56">
        <v>3</v>
      </c>
      <c r="J228" s="56">
        <v>1</v>
      </c>
      <c r="K228" s="56">
        <v>0</v>
      </c>
      <c r="L228" s="56">
        <v>0</v>
      </c>
      <c r="M228" s="56">
        <v>0</v>
      </c>
      <c r="N228" s="56">
        <v>3</v>
      </c>
      <c r="O228" s="56">
        <v>1</v>
      </c>
      <c r="P228" s="56">
        <v>3</v>
      </c>
      <c r="Q228" s="56">
        <v>1</v>
      </c>
      <c r="R228" s="56">
        <v>3</v>
      </c>
      <c r="S228" s="56">
        <v>1</v>
      </c>
      <c r="T228" s="56">
        <v>4</v>
      </c>
      <c r="U228" s="56">
        <v>4</v>
      </c>
      <c r="V228" s="56">
        <v>2</v>
      </c>
      <c r="W228" s="56">
        <v>1</v>
      </c>
      <c r="X228" s="56">
        <v>0</v>
      </c>
      <c r="Y228" s="56">
        <v>0</v>
      </c>
      <c r="Z228" s="56">
        <v>0</v>
      </c>
      <c r="AA228" s="56">
        <v>5</v>
      </c>
      <c r="AB228" s="56">
        <v>1</v>
      </c>
      <c r="AC228" s="56">
        <v>5</v>
      </c>
      <c r="AD228" s="56">
        <v>1</v>
      </c>
      <c r="AE228" s="56">
        <v>3</v>
      </c>
      <c r="AF228" s="56">
        <v>1</v>
      </c>
      <c r="AG228" s="56">
        <v>4</v>
      </c>
      <c r="AH228" s="56">
        <v>4</v>
      </c>
      <c r="AI228" s="56">
        <v>4</v>
      </c>
      <c r="AJ228" s="56">
        <v>1</v>
      </c>
      <c r="AK228" s="56">
        <v>0</v>
      </c>
      <c r="AL228" s="56">
        <v>0</v>
      </c>
      <c r="AM228" s="56">
        <v>0</v>
      </c>
      <c r="AN228" s="56">
        <v>3</v>
      </c>
      <c r="AO228" s="56">
        <v>1</v>
      </c>
      <c r="AP228" s="56">
        <v>3</v>
      </c>
      <c r="AQ228" s="56">
        <v>1</v>
      </c>
      <c r="AR228" s="56">
        <v>3</v>
      </c>
      <c r="AS228" s="56">
        <v>1</v>
      </c>
      <c r="AT228" s="56">
        <v>5</v>
      </c>
      <c r="AU228" s="56">
        <v>4</v>
      </c>
      <c r="AV228" s="56">
        <v>4</v>
      </c>
      <c r="AW228" s="56">
        <v>1</v>
      </c>
      <c r="AX228" s="56">
        <v>1</v>
      </c>
      <c r="AY228" s="56">
        <v>0</v>
      </c>
      <c r="AZ228" s="56">
        <v>0</v>
      </c>
      <c r="BA228" s="56">
        <v>5</v>
      </c>
      <c r="BB228" s="56">
        <v>1</v>
      </c>
      <c r="BC228" s="56">
        <v>5</v>
      </c>
      <c r="BD228" s="56">
        <v>1</v>
      </c>
      <c r="BE228" s="56">
        <v>3</v>
      </c>
      <c r="BF228" s="56">
        <v>1</v>
      </c>
      <c r="BG228" s="56">
        <v>4</v>
      </c>
      <c r="BH228" s="56">
        <v>4</v>
      </c>
      <c r="BI228" s="56">
        <v>4</v>
      </c>
      <c r="BJ228" s="56">
        <v>1</v>
      </c>
      <c r="BK228" s="56">
        <v>0</v>
      </c>
      <c r="BL228" s="56">
        <v>0</v>
      </c>
      <c r="BM228" s="56">
        <v>0</v>
      </c>
      <c r="BN228" s="56">
        <v>1</v>
      </c>
      <c r="BO228" s="56">
        <v>1</v>
      </c>
      <c r="BP228" s="56">
        <v>2</v>
      </c>
      <c r="BQ228" s="56">
        <v>4</v>
      </c>
      <c r="BR228" s="56">
        <v>2</v>
      </c>
      <c r="BS228" s="56">
        <v>2</v>
      </c>
      <c r="BT228" s="56">
        <v>3</v>
      </c>
      <c r="BU228" s="56">
        <v>2</v>
      </c>
      <c r="BV228" s="56">
        <v>59</v>
      </c>
      <c r="BW228" s="56">
        <v>50</v>
      </c>
      <c r="BX228" s="56">
        <v>0.54128440366972397</v>
      </c>
      <c r="BY228" s="56">
        <v>-203</v>
      </c>
    </row>
    <row r="229" spans="1:77" x14ac:dyDescent="0.25">
      <c r="A229" s="56">
        <v>3</v>
      </c>
      <c r="B229" s="56">
        <v>1</v>
      </c>
      <c r="C229" s="56">
        <v>3</v>
      </c>
      <c r="D229" s="56">
        <v>1</v>
      </c>
      <c r="E229" s="56">
        <v>3</v>
      </c>
      <c r="F229" s="56">
        <v>1</v>
      </c>
      <c r="G229" s="56">
        <v>4</v>
      </c>
      <c r="H229" s="56">
        <v>4</v>
      </c>
      <c r="I229" s="56">
        <v>3</v>
      </c>
      <c r="J229" s="56">
        <v>4</v>
      </c>
      <c r="K229" s="56">
        <v>1</v>
      </c>
      <c r="L229" s="56">
        <v>0</v>
      </c>
      <c r="M229" s="56">
        <v>0</v>
      </c>
      <c r="N229" s="56">
        <v>3</v>
      </c>
      <c r="O229" s="56">
        <v>1</v>
      </c>
      <c r="P229" s="56">
        <v>3</v>
      </c>
      <c r="Q229" s="56">
        <v>1</v>
      </c>
      <c r="R229" s="56">
        <v>3</v>
      </c>
      <c r="S229" s="56">
        <v>1</v>
      </c>
      <c r="T229" s="56">
        <v>5</v>
      </c>
      <c r="U229" s="56">
        <v>4</v>
      </c>
      <c r="V229" s="56">
        <v>3</v>
      </c>
      <c r="W229" s="56">
        <v>1</v>
      </c>
      <c r="X229" s="56">
        <v>0</v>
      </c>
      <c r="Y229" s="56">
        <v>0</v>
      </c>
      <c r="Z229" s="56">
        <v>0</v>
      </c>
      <c r="AA229" s="56">
        <v>3</v>
      </c>
      <c r="AB229" s="56">
        <v>1</v>
      </c>
      <c r="AC229" s="56">
        <v>5</v>
      </c>
      <c r="AD229" s="56">
        <v>1</v>
      </c>
      <c r="AE229" s="56">
        <v>2</v>
      </c>
      <c r="AF229" s="56">
        <v>1</v>
      </c>
      <c r="AG229" s="56">
        <v>4</v>
      </c>
      <c r="AH229" s="56">
        <v>4</v>
      </c>
      <c r="AI229" s="56">
        <v>4</v>
      </c>
      <c r="AJ229" s="56">
        <v>1</v>
      </c>
      <c r="AK229" s="56">
        <v>0</v>
      </c>
      <c r="AL229" s="56">
        <v>0</v>
      </c>
      <c r="AM229" s="56">
        <v>0</v>
      </c>
      <c r="AN229" s="56">
        <v>5</v>
      </c>
      <c r="AO229" s="56">
        <v>1</v>
      </c>
      <c r="AP229" s="56">
        <v>5</v>
      </c>
      <c r="AQ229" s="56">
        <v>2</v>
      </c>
      <c r="AR229" s="56">
        <v>3</v>
      </c>
      <c r="AS229" s="56">
        <v>1</v>
      </c>
      <c r="AT229" s="56">
        <v>5</v>
      </c>
      <c r="AU229" s="56">
        <v>4</v>
      </c>
      <c r="AV229" s="56">
        <v>4</v>
      </c>
      <c r="AW229" s="56">
        <v>1</v>
      </c>
      <c r="AX229" s="56">
        <v>0</v>
      </c>
      <c r="AY229" s="56">
        <v>0</v>
      </c>
      <c r="AZ229" s="56">
        <v>0</v>
      </c>
      <c r="BA229" s="56">
        <v>3</v>
      </c>
      <c r="BB229" s="56">
        <v>1</v>
      </c>
      <c r="BC229" s="56">
        <v>3</v>
      </c>
      <c r="BD229" s="56">
        <v>1</v>
      </c>
      <c r="BE229" s="56">
        <v>3</v>
      </c>
      <c r="BF229" s="56">
        <v>1</v>
      </c>
      <c r="BG229" s="56">
        <v>5</v>
      </c>
      <c r="BH229" s="56">
        <v>2</v>
      </c>
      <c r="BI229" s="56">
        <v>4</v>
      </c>
      <c r="BJ229" s="56">
        <v>1</v>
      </c>
      <c r="BK229" s="56">
        <v>0</v>
      </c>
      <c r="BL229" s="56">
        <v>0</v>
      </c>
      <c r="BM229" s="56">
        <v>0</v>
      </c>
      <c r="BN229" s="56">
        <v>1</v>
      </c>
      <c r="BO229" s="56">
        <v>1</v>
      </c>
      <c r="BP229" s="56">
        <v>2</v>
      </c>
      <c r="BQ229" s="56">
        <v>5</v>
      </c>
      <c r="BR229" s="56">
        <v>2</v>
      </c>
      <c r="BS229" s="56">
        <v>2</v>
      </c>
      <c r="BT229" s="56">
        <v>3</v>
      </c>
      <c r="BU229" s="56">
        <v>1</v>
      </c>
      <c r="BV229" s="56">
        <v>66</v>
      </c>
      <c r="BW229" s="56">
        <v>56</v>
      </c>
      <c r="BX229" s="56">
        <v>0.54098360655737698</v>
      </c>
      <c r="BY229" s="56">
        <v>-203</v>
      </c>
    </row>
    <row r="230" spans="1:77" x14ac:dyDescent="0.25">
      <c r="A230" s="56">
        <v>5</v>
      </c>
      <c r="B230" s="56">
        <v>1</v>
      </c>
      <c r="C230" s="56">
        <v>3</v>
      </c>
      <c r="D230" s="56">
        <v>1</v>
      </c>
      <c r="E230" s="56">
        <v>3</v>
      </c>
      <c r="F230" s="56">
        <v>1</v>
      </c>
      <c r="G230" s="56">
        <v>5</v>
      </c>
      <c r="H230" s="56">
        <v>4</v>
      </c>
      <c r="I230" s="56">
        <v>4</v>
      </c>
      <c r="J230" s="56">
        <v>1</v>
      </c>
      <c r="K230" s="56">
        <v>0</v>
      </c>
      <c r="L230" s="56">
        <v>0</v>
      </c>
      <c r="M230" s="56">
        <v>0</v>
      </c>
      <c r="N230" s="56">
        <v>1</v>
      </c>
      <c r="O230" s="56">
        <v>1</v>
      </c>
      <c r="P230" s="56">
        <v>5</v>
      </c>
      <c r="Q230" s="56">
        <v>5</v>
      </c>
      <c r="R230" s="56">
        <v>3</v>
      </c>
      <c r="S230" s="56">
        <v>1</v>
      </c>
      <c r="T230" s="56">
        <v>5</v>
      </c>
      <c r="U230" s="56">
        <v>4</v>
      </c>
      <c r="V230" s="56">
        <v>4</v>
      </c>
      <c r="W230" s="56">
        <v>1</v>
      </c>
      <c r="X230" s="56">
        <v>0</v>
      </c>
      <c r="Y230" s="56">
        <v>0</v>
      </c>
      <c r="Z230" s="56">
        <v>0</v>
      </c>
      <c r="AA230" s="56">
        <v>5</v>
      </c>
      <c r="AB230" s="56">
        <v>1</v>
      </c>
      <c r="AC230" s="56">
        <v>5</v>
      </c>
      <c r="AD230" s="56">
        <v>1</v>
      </c>
      <c r="AE230" s="56">
        <v>2</v>
      </c>
      <c r="AF230" s="56">
        <v>1</v>
      </c>
      <c r="AG230" s="56">
        <v>5</v>
      </c>
      <c r="AH230" s="56">
        <v>4</v>
      </c>
      <c r="AI230" s="56">
        <v>4</v>
      </c>
      <c r="AJ230" s="56">
        <v>1</v>
      </c>
      <c r="AK230" s="56">
        <v>0</v>
      </c>
      <c r="AL230" s="56">
        <v>0</v>
      </c>
      <c r="AM230" s="56">
        <v>0</v>
      </c>
      <c r="AN230" s="56">
        <v>3</v>
      </c>
      <c r="AO230" s="56">
        <v>1</v>
      </c>
      <c r="AP230" s="56">
        <v>3</v>
      </c>
      <c r="AQ230" s="56">
        <v>1</v>
      </c>
      <c r="AR230" s="56">
        <v>3</v>
      </c>
      <c r="AS230" s="56">
        <v>1</v>
      </c>
      <c r="AT230" s="56">
        <v>5</v>
      </c>
      <c r="AU230" s="56">
        <v>4</v>
      </c>
      <c r="AV230" s="56">
        <v>4</v>
      </c>
      <c r="AW230" s="56">
        <v>1</v>
      </c>
      <c r="AX230" s="56">
        <v>0</v>
      </c>
      <c r="AY230" s="56">
        <v>0</v>
      </c>
      <c r="AZ230" s="56">
        <v>0</v>
      </c>
      <c r="BA230" s="56">
        <v>3</v>
      </c>
      <c r="BB230" s="56">
        <v>1</v>
      </c>
      <c r="BC230" s="56">
        <v>5</v>
      </c>
      <c r="BD230" s="56">
        <v>1</v>
      </c>
      <c r="BE230" s="56">
        <v>3</v>
      </c>
      <c r="BF230" s="56">
        <v>1</v>
      </c>
      <c r="BG230" s="56">
        <v>5</v>
      </c>
      <c r="BH230" s="56">
        <v>2</v>
      </c>
      <c r="BI230" s="56">
        <v>3</v>
      </c>
      <c r="BJ230" s="56">
        <v>1</v>
      </c>
      <c r="BK230" s="56">
        <v>0</v>
      </c>
      <c r="BL230" s="56">
        <v>0</v>
      </c>
      <c r="BM230" s="56">
        <v>0</v>
      </c>
      <c r="BN230" s="56">
        <v>1</v>
      </c>
      <c r="BO230" s="56">
        <v>1</v>
      </c>
      <c r="BP230" s="56">
        <v>2</v>
      </c>
      <c r="BQ230" s="56">
        <v>5</v>
      </c>
      <c r="BR230" s="56">
        <v>2</v>
      </c>
      <c r="BS230" s="56">
        <v>2</v>
      </c>
      <c r="BT230" s="56">
        <v>3</v>
      </c>
      <c r="BU230" s="56">
        <v>1</v>
      </c>
      <c r="BV230" s="56">
        <v>62</v>
      </c>
      <c r="BW230" s="56">
        <v>53</v>
      </c>
      <c r="BX230" s="56">
        <v>0.53913043478260803</v>
      </c>
      <c r="BY230" s="56">
        <v>-203</v>
      </c>
    </row>
    <row r="231" spans="1:77" x14ac:dyDescent="0.25">
      <c r="A231" s="56">
        <v>3</v>
      </c>
      <c r="B231" s="56">
        <v>1</v>
      </c>
      <c r="C231" s="56">
        <v>3</v>
      </c>
      <c r="D231" s="56">
        <v>1</v>
      </c>
      <c r="E231" s="56">
        <v>3</v>
      </c>
      <c r="F231" s="56">
        <v>1</v>
      </c>
      <c r="G231" s="56">
        <v>5</v>
      </c>
      <c r="H231" s="56">
        <v>4</v>
      </c>
      <c r="I231" s="56">
        <v>4</v>
      </c>
      <c r="J231" s="56">
        <v>4</v>
      </c>
      <c r="K231" s="56">
        <v>0</v>
      </c>
      <c r="L231" s="56">
        <v>0</v>
      </c>
      <c r="M231" s="56">
        <v>0</v>
      </c>
      <c r="N231" s="56">
        <v>3</v>
      </c>
      <c r="O231" s="56">
        <v>1</v>
      </c>
      <c r="P231" s="56">
        <v>3</v>
      </c>
      <c r="Q231" s="56">
        <v>1</v>
      </c>
      <c r="R231" s="56">
        <v>3</v>
      </c>
      <c r="S231" s="56">
        <v>1</v>
      </c>
      <c r="T231" s="56">
        <v>5</v>
      </c>
      <c r="U231" s="56">
        <v>4</v>
      </c>
      <c r="V231" s="56">
        <v>4</v>
      </c>
      <c r="W231" s="56">
        <v>1</v>
      </c>
      <c r="X231" s="56">
        <v>0</v>
      </c>
      <c r="Y231" s="56">
        <v>0</v>
      </c>
      <c r="Z231" s="56">
        <v>0</v>
      </c>
      <c r="AA231" s="56">
        <v>2</v>
      </c>
      <c r="AB231" s="56">
        <v>1</v>
      </c>
      <c r="AC231" s="56">
        <v>5</v>
      </c>
      <c r="AD231" s="56">
        <v>1</v>
      </c>
      <c r="AE231" s="56">
        <v>3</v>
      </c>
      <c r="AF231" s="56">
        <v>1</v>
      </c>
      <c r="AG231" s="56">
        <v>4</v>
      </c>
      <c r="AH231" s="56">
        <v>4</v>
      </c>
      <c r="AI231" s="56">
        <v>4</v>
      </c>
      <c r="AJ231" s="56">
        <v>1</v>
      </c>
      <c r="AK231" s="56">
        <v>0</v>
      </c>
      <c r="AL231" s="56">
        <v>0</v>
      </c>
      <c r="AM231" s="56">
        <v>0</v>
      </c>
      <c r="AN231" s="56">
        <v>5</v>
      </c>
      <c r="AO231" s="56">
        <v>1</v>
      </c>
      <c r="AP231" s="56">
        <v>3</v>
      </c>
      <c r="AQ231" s="56">
        <v>1</v>
      </c>
      <c r="AR231" s="56">
        <v>3</v>
      </c>
      <c r="AS231" s="56">
        <v>1</v>
      </c>
      <c r="AT231" s="56">
        <v>5</v>
      </c>
      <c r="AU231" s="56">
        <v>4</v>
      </c>
      <c r="AV231" s="56">
        <v>3</v>
      </c>
      <c r="AW231" s="56">
        <v>1</v>
      </c>
      <c r="AX231" s="56">
        <v>0</v>
      </c>
      <c r="AY231" s="56">
        <v>0</v>
      </c>
      <c r="AZ231" s="56">
        <v>0</v>
      </c>
      <c r="BA231" s="56">
        <v>3</v>
      </c>
      <c r="BB231" s="56">
        <v>1</v>
      </c>
      <c r="BC231" s="56">
        <v>1</v>
      </c>
      <c r="BD231" s="56">
        <v>1</v>
      </c>
      <c r="BE231" s="56">
        <v>3</v>
      </c>
      <c r="BF231" s="56">
        <v>1</v>
      </c>
      <c r="BG231" s="56">
        <v>5</v>
      </c>
      <c r="BH231" s="56">
        <v>4</v>
      </c>
      <c r="BI231" s="56">
        <v>3</v>
      </c>
      <c r="BJ231" s="56">
        <v>1</v>
      </c>
      <c r="BK231" s="56">
        <v>0</v>
      </c>
      <c r="BL231" s="56">
        <v>0</v>
      </c>
      <c r="BM231" s="56">
        <v>0</v>
      </c>
      <c r="BN231" s="56">
        <v>1</v>
      </c>
      <c r="BO231" s="56">
        <v>1</v>
      </c>
      <c r="BP231" s="56">
        <v>2</v>
      </c>
      <c r="BQ231" s="56">
        <v>5</v>
      </c>
      <c r="BR231" s="56">
        <v>2</v>
      </c>
      <c r="BS231" s="56">
        <v>2</v>
      </c>
      <c r="BT231" s="56">
        <v>3</v>
      </c>
      <c r="BU231" s="56">
        <v>1</v>
      </c>
      <c r="BV231" s="56">
        <v>57</v>
      </c>
      <c r="BW231" s="56">
        <v>49</v>
      </c>
      <c r="BX231" s="56">
        <v>0.53773584905660299</v>
      </c>
      <c r="BY231" s="56">
        <v>-203</v>
      </c>
    </row>
    <row r="232" spans="1:77" x14ac:dyDescent="0.25">
      <c r="A232" s="56">
        <v>3</v>
      </c>
      <c r="B232" s="56">
        <v>1</v>
      </c>
      <c r="C232" s="56">
        <v>3</v>
      </c>
      <c r="D232" s="56">
        <v>1</v>
      </c>
      <c r="E232" s="56">
        <v>3</v>
      </c>
      <c r="F232" s="56">
        <v>1</v>
      </c>
      <c r="G232" s="56">
        <v>5</v>
      </c>
      <c r="H232" s="56">
        <v>4</v>
      </c>
      <c r="I232" s="56">
        <v>4</v>
      </c>
      <c r="J232" s="56">
        <v>1</v>
      </c>
      <c r="K232" s="56">
        <v>0</v>
      </c>
      <c r="L232" s="56">
        <v>0</v>
      </c>
      <c r="M232" s="56">
        <v>0</v>
      </c>
      <c r="N232" s="56">
        <v>3</v>
      </c>
      <c r="O232" s="56">
        <v>1</v>
      </c>
      <c r="P232" s="56">
        <v>3</v>
      </c>
      <c r="Q232" s="56">
        <v>2</v>
      </c>
      <c r="R232" s="56">
        <v>3</v>
      </c>
      <c r="S232" s="56">
        <v>1</v>
      </c>
      <c r="T232" s="56">
        <v>5</v>
      </c>
      <c r="U232" s="56">
        <v>4</v>
      </c>
      <c r="V232" s="56">
        <v>3</v>
      </c>
      <c r="W232" s="56">
        <v>1</v>
      </c>
      <c r="X232" s="56">
        <v>0</v>
      </c>
      <c r="Y232" s="56">
        <v>0</v>
      </c>
      <c r="Z232" s="56">
        <v>0</v>
      </c>
      <c r="AA232" s="56">
        <v>5</v>
      </c>
      <c r="AB232" s="56">
        <v>1</v>
      </c>
      <c r="AC232" s="56">
        <v>5</v>
      </c>
      <c r="AD232" s="56">
        <v>1</v>
      </c>
      <c r="AE232" s="56">
        <v>3</v>
      </c>
      <c r="AF232" s="56">
        <v>4</v>
      </c>
      <c r="AG232" s="56">
        <v>4</v>
      </c>
      <c r="AH232" s="56">
        <v>4</v>
      </c>
      <c r="AI232" s="56">
        <v>4</v>
      </c>
      <c r="AJ232" s="56">
        <v>1</v>
      </c>
      <c r="AK232" s="56">
        <v>0</v>
      </c>
      <c r="AL232" s="56">
        <v>0</v>
      </c>
      <c r="AM232" s="56">
        <v>0</v>
      </c>
      <c r="AN232" s="56">
        <v>3</v>
      </c>
      <c r="AO232" s="56">
        <v>1</v>
      </c>
      <c r="AP232" s="56">
        <v>5</v>
      </c>
      <c r="AQ232" s="56">
        <v>1</v>
      </c>
      <c r="AR232" s="56">
        <v>3</v>
      </c>
      <c r="AS232" s="56">
        <v>1</v>
      </c>
      <c r="AT232" s="56">
        <v>5</v>
      </c>
      <c r="AU232" s="56">
        <v>4</v>
      </c>
      <c r="AV232" s="56">
        <v>4</v>
      </c>
      <c r="AW232" s="56">
        <v>1</v>
      </c>
      <c r="AX232" s="56">
        <v>0</v>
      </c>
      <c r="AY232" s="56">
        <v>0</v>
      </c>
      <c r="AZ232" s="56">
        <v>0</v>
      </c>
      <c r="BA232" s="56">
        <v>3</v>
      </c>
      <c r="BB232" s="56">
        <v>1</v>
      </c>
      <c r="BC232" s="56">
        <v>1</v>
      </c>
      <c r="BD232" s="56">
        <v>5</v>
      </c>
      <c r="BE232" s="56">
        <v>3</v>
      </c>
      <c r="BF232" s="56">
        <v>1</v>
      </c>
      <c r="BG232" s="56">
        <v>4</v>
      </c>
      <c r="BH232" s="56">
        <v>4</v>
      </c>
      <c r="BI232" s="56">
        <v>3</v>
      </c>
      <c r="BJ232" s="56">
        <v>1</v>
      </c>
      <c r="BK232" s="56">
        <v>0</v>
      </c>
      <c r="BL232" s="56">
        <v>0</v>
      </c>
      <c r="BM232" s="56">
        <v>1</v>
      </c>
      <c r="BN232" s="56">
        <v>1</v>
      </c>
      <c r="BO232" s="56">
        <v>1</v>
      </c>
      <c r="BP232" s="56">
        <v>2</v>
      </c>
      <c r="BQ232" s="56">
        <v>1</v>
      </c>
      <c r="BR232" s="56">
        <v>2</v>
      </c>
      <c r="BS232" s="56">
        <v>2</v>
      </c>
      <c r="BT232" s="56">
        <v>3</v>
      </c>
      <c r="BU232" s="56">
        <v>2</v>
      </c>
      <c r="BV232" s="56">
        <v>53</v>
      </c>
      <c r="BW232" s="56">
        <v>46</v>
      </c>
      <c r="BX232" s="56">
        <v>0.53535353535353503</v>
      </c>
      <c r="BY232" s="56">
        <v>-203</v>
      </c>
    </row>
    <row r="233" spans="1:77" x14ac:dyDescent="0.25">
      <c r="A233" s="56">
        <v>5</v>
      </c>
      <c r="B233" s="56">
        <v>1</v>
      </c>
      <c r="C233" s="56">
        <v>3</v>
      </c>
      <c r="D233" s="56">
        <v>1</v>
      </c>
      <c r="E233" s="56">
        <v>3</v>
      </c>
      <c r="F233" s="56">
        <v>1</v>
      </c>
      <c r="G233" s="56">
        <v>5</v>
      </c>
      <c r="H233" s="56">
        <v>1</v>
      </c>
      <c r="I233" s="56">
        <v>4</v>
      </c>
      <c r="J233" s="56">
        <v>1</v>
      </c>
      <c r="K233" s="56">
        <v>0</v>
      </c>
      <c r="L233" s="56">
        <v>0</v>
      </c>
      <c r="M233" s="56">
        <v>1</v>
      </c>
      <c r="N233" s="56">
        <v>5</v>
      </c>
      <c r="O233" s="56">
        <v>1</v>
      </c>
      <c r="P233" s="56">
        <v>5</v>
      </c>
      <c r="Q233" s="56">
        <v>1</v>
      </c>
      <c r="R233" s="56">
        <v>3</v>
      </c>
      <c r="S233" s="56">
        <v>1</v>
      </c>
      <c r="T233" s="56">
        <v>5</v>
      </c>
      <c r="U233" s="56">
        <v>4</v>
      </c>
      <c r="V233" s="56">
        <v>4</v>
      </c>
      <c r="W233" s="56">
        <v>1</v>
      </c>
      <c r="X233" s="56">
        <v>0</v>
      </c>
      <c r="Y233" s="56">
        <v>0</v>
      </c>
      <c r="Z233" s="56">
        <v>0</v>
      </c>
      <c r="AA233" s="56">
        <v>5</v>
      </c>
      <c r="AB233" s="56">
        <v>1</v>
      </c>
      <c r="AC233" s="56">
        <v>5</v>
      </c>
      <c r="AD233" s="56">
        <v>1</v>
      </c>
      <c r="AE233" s="56">
        <v>3</v>
      </c>
      <c r="AF233" s="56">
        <v>1</v>
      </c>
      <c r="AG233" s="56">
        <v>5</v>
      </c>
      <c r="AH233" s="56">
        <v>4</v>
      </c>
      <c r="AI233" s="56">
        <v>3</v>
      </c>
      <c r="AJ233" s="56">
        <v>4</v>
      </c>
      <c r="AK233" s="56">
        <v>0</v>
      </c>
      <c r="AL233" s="56">
        <v>0</v>
      </c>
      <c r="AM233" s="56">
        <v>0</v>
      </c>
      <c r="AN233" s="56">
        <v>5</v>
      </c>
      <c r="AO233" s="56">
        <v>1</v>
      </c>
      <c r="AP233" s="56">
        <v>5</v>
      </c>
      <c r="AQ233" s="56">
        <v>4</v>
      </c>
      <c r="AR233" s="56">
        <v>3</v>
      </c>
      <c r="AS233" s="56">
        <v>1</v>
      </c>
      <c r="AT233" s="56">
        <v>5</v>
      </c>
      <c r="AU233" s="56">
        <v>4</v>
      </c>
      <c r="AV233" s="56">
        <v>4</v>
      </c>
      <c r="AW233" s="56">
        <v>1</v>
      </c>
      <c r="AX233" s="56">
        <v>0</v>
      </c>
      <c r="AY233" s="56">
        <v>0</v>
      </c>
      <c r="AZ233" s="56">
        <v>0</v>
      </c>
      <c r="BA233" s="56">
        <v>3</v>
      </c>
      <c r="BB233" s="56">
        <v>1</v>
      </c>
      <c r="BC233" s="56">
        <v>3</v>
      </c>
      <c r="BD233" s="56">
        <v>1</v>
      </c>
      <c r="BE233" s="56">
        <v>3</v>
      </c>
      <c r="BF233" s="56">
        <v>2</v>
      </c>
      <c r="BG233" s="56">
        <v>5</v>
      </c>
      <c r="BH233" s="56">
        <v>4</v>
      </c>
      <c r="BI233" s="56">
        <v>3</v>
      </c>
      <c r="BJ233" s="56">
        <v>1</v>
      </c>
      <c r="BK233" s="56">
        <v>0</v>
      </c>
      <c r="BL233" s="56">
        <v>0</v>
      </c>
      <c r="BM233" s="56">
        <v>0</v>
      </c>
      <c r="BN233" s="56">
        <v>1</v>
      </c>
      <c r="BO233" s="56">
        <v>1</v>
      </c>
      <c r="BP233" s="56">
        <v>2</v>
      </c>
      <c r="BQ233" s="56">
        <v>5</v>
      </c>
      <c r="BR233" s="56">
        <v>2</v>
      </c>
      <c r="BS233" s="56">
        <v>2</v>
      </c>
      <c r="BT233" s="56">
        <v>3</v>
      </c>
      <c r="BU233" s="56">
        <v>1</v>
      </c>
      <c r="BV233" s="56">
        <v>53</v>
      </c>
      <c r="BW233" s="56">
        <v>46</v>
      </c>
      <c r="BX233" s="56">
        <v>0.53535353500000005</v>
      </c>
      <c r="BY233" s="56">
        <v>-203</v>
      </c>
    </row>
    <row r="234" spans="1:77" x14ac:dyDescent="0.25">
      <c r="A234" s="56">
        <v>5</v>
      </c>
      <c r="B234" s="56">
        <v>1</v>
      </c>
      <c r="C234" s="56">
        <v>3</v>
      </c>
      <c r="D234" s="56">
        <v>1</v>
      </c>
      <c r="E234" s="56">
        <v>3</v>
      </c>
      <c r="F234" s="56">
        <v>1</v>
      </c>
      <c r="G234" s="56">
        <v>5</v>
      </c>
      <c r="H234" s="56">
        <v>4</v>
      </c>
      <c r="I234" s="56">
        <v>4</v>
      </c>
      <c r="J234" s="56">
        <v>4</v>
      </c>
      <c r="K234" s="56">
        <v>0</v>
      </c>
      <c r="L234" s="56">
        <v>0</v>
      </c>
      <c r="M234" s="56">
        <v>0</v>
      </c>
      <c r="N234" s="56">
        <v>3</v>
      </c>
      <c r="O234" s="56">
        <v>1</v>
      </c>
      <c r="P234" s="56">
        <v>4</v>
      </c>
      <c r="Q234" s="56">
        <v>5</v>
      </c>
      <c r="R234" s="56">
        <v>3</v>
      </c>
      <c r="S234" s="56">
        <v>1</v>
      </c>
      <c r="T234" s="56">
        <v>5</v>
      </c>
      <c r="U234" s="56">
        <v>4</v>
      </c>
      <c r="V234" s="56">
        <v>3</v>
      </c>
      <c r="W234" s="56">
        <v>1</v>
      </c>
      <c r="X234" s="56">
        <v>0</v>
      </c>
      <c r="Y234" s="56">
        <v>0</v>
      </c>
      <c r="Z234" s="56">
        <v>0</v>
      </c>
      <c r="AA234" s="56">
        <v>3</v>
      </c>
      <c r="AB234" s="56">
        <v>1</v>
      </c>
      <c r="AC234" s="56">
        <v>3</v>
      </c>
      <c r="AD234" s="56">
        <v>1</v>
      </c>
      <c r="AE234" s="56">
        <v>3</v>
      </c>
      <c r="AF234" s="56">
        <v>1</v>
      </c>
      <c r="AG234" s="56">
        <v>4</v>
      </c>
      <c r="AH234" s="56">
        <v>3</v>
      </c>
      <c r="AI234" s="56">
        <v>4</v>
      </c>
      <c r="AJ234" s="56">
        <v>1</v>
      </c>
      <c r="AK234" s="56">
        <v>0</v>
      </c>
      <c r="AL234" s="56">
        <v>0</v>
      </c>
      <c r="AM234" s="56">
        <v>0</v>
      </c>
      <c r="AN234" s="56">
        <v>5</v>
      </c>
      <c r="AO234" s="56">
        <v>1</v>
      </c>
      <c r="AP234" s="56">
        <v>3</v>
      </c>
      <c r="AQ234" s="56">
        <v>1</v>
      </c>
      <c r="AR234" s="56">
        <v>3</v>
      </c>
      <c r="AS234" s="56">
        <v>1</v>
      </c>
      <c r="AT234" s="56">
        <v>4</v>
      </c>
      <c r="AU234" s="56">
        <v>4</v>
      </c>
      <c r="AV234" s="56">
        <v>1</v>
      </c>
      <c r="AW234" s="56">
        <v>1</v>
      </c>
      <c r="AX234" s="56">
        <v>1</v>
      </c>
      <c r="AY234" s="56">
        <v>0</v>
      </c>
      <c r="AZ234" s="56">
        <v>0</v>
      </c>
      <c r="BA234" s="56">
        <v>5</v>
      </c>
      <c r="BB234" s="56">
        <v>1</v>
      </c>
      <c r="BC234" s="56">
        <v>5</v>
      </c>
      <c r="BD234" s="56">
        <v>1</v>
      </c>
      <c r="BE234" s="56">
        <v>3</v>
      </c>
      <c r="BF234" s="56">
        <v>1</v>
      </c>
      <c r="BG234" s="56">
        <v>5</v>
      </c>
      <c r="BH234" s="56">
        <v>4</v>
      </c>
      <c r="BI234" s="56">
        <v>4</v>
      </c>
      <c r="BJ234" s="56">
        <v>1</v>
      </c>
      <c r="BK234" s="56">
        <v>0</v>
      </c>
      <c r="BL234" s="56">
        <v>0</v>
      </c>
      <c r="BM234" s="56">
        <v>0</v>
      </c>
      <c r="BN234" s="56">
        <v>1</v>
      </c>
      <c r="BO234" s="56">
        <v>1</v>
      </c>
      <c r="BP234" s="56">
        <v>2</v>
      </c>
      <c r="BQ234" s="56">
        <v>5</v>
      </c>
      <c r="BR234" s="56">
        <v>2</v>
      </c>
      <c r="BS234" s="56">
        <v>2</v>
      </c>
      <c r="BT234" s="56">
        <v>2</v>
      </c>
      <c r="BU234" s="56">
        <v>2</v>
      </c>
      <c r="BV234" s="56">
        <v>65</v>
      </c>
      <c r="BW234" s="56">
        <v>57</v>
      </c>
      <c r="BX234" s="56">
        <v>0.53278688500000004</v>
      </c>
      <c r="BY234" s="56">
        <v>-203</v>
      </c>
    </row>
    <row r="235" spans="1:77" x14ac:dyDescent="0.25">
      <c r="A235" s="56">
        <v>5</v>
      </c>
      <c r="B235" s="56">
        <v>1</v>
      </c>
      <c r="C235" s="56">
        <v>3</v>
      </c>
      <c r="D235" s="56">
        <v>1</v>
      </c>
      <c r="E235" s="56">
        <v>5</v>
      </c>
      <c r="F235" s="56">
        <v>1</v>
      </c>
      <c r="G235" s="56">
        <v>5</v>
      </c>
      <c r="H235" s="56">
        <v>4</v>
      </c>
      <c r="I235" s="56">
        <v>4</v>
      </c>
      <c r="J235" s="56">
        <v>4</v>
      </c>
      <c r="K235" s="56">
        <v>0</v>
      </c>
      <c r="L235" s="56">
        <v>0</v>
      </c>
      <c r="M235" s="56">
        <v>1</v>
      </c>
      <c r="N235" s="56">
        <v>1</v>
      </c>
      <c r="O235" s="56">
        <v>1</v>
      </c>
      <c r="P235" s="56">
        <v>3</v>
      </c>
      <c r="Q235" s="56">
        <v>5</v>
      </c>
      <c r="R235" s="56">
        <v>3</v>
      </c>
      <c r="S235" s="56">
        <v>1</v>
      </c>
      <c r="T235" s="56">
        <v>5</v>
      </c>
      <c r="U235" s="56">
        <v>4</v>
      </c>
      <c r="V235" s="56">
        <v>3</v>
      </c>
      <c r="W235" s="56">
        <v>1</v>
      </c>
      <c r="X235" s="56">
        <v>0</v>
      </c>
      <c r="Y235" s="56">
        <v>0</v>
      </c>
      <c r="Z235" s="56">
        <v>0</v>
      </c>
      <c r="AA235" s="56">
        <v>3</v>
      </c>
      <c r="AB235" s="56">
        <v>1</v>
      </c>
      <c r="AC235" s="56">
        <v>5</v>
      </c>
      <c r="AD235" s="56">
        <v>1</v>
      </c>
      <c r="AE235" s="56">
        <v>2</v>
      </c>
      <c r="AF235" s="56">
        <v>1</v>
      </c>
      <c r="AG235" s="56">
        <v>4</v>
      </c>
      <c r="AH235" s="56">
        <v>4</v>
      </c>
      <c r="AI235" s="56">
        <v>4</v>
      </c>
      <c r="AJ235" s="56">
        <v>1</v>
      </c>
      <c r="AK235" s="56">
        <v>0</v>
      </c>
      <c r="AL235" s="56">
        <v>0</v>
      </c>
      <c r="AM235" s="56">
        <v>0</v>
      </c>
      <c r="AN235" s="56">
        <v>5</v>
      </c>
      <c r="AO235" s="56">
        <v>1</v>
      </c>
      <c r="AP235" s="56">
        <v>5</v>
      </c>
      <c r="AQ235" s="56">
        <v>1</v>
      </c>
      <c r="AR235" s="56">
        <v>3</v>
      </c>
      <c r="AS235" s="56">
        <v>3</v>
      </c>
      <c r="AT235" s="56">
        <v>5</v>
      </c>
      <c r="AU235" s="56">
        <v>4</v>
      </c>
      <c r="AV235" s="56">
        <v>4</v>
      </c>
      <c r="AW235" s="56">
        <v>1</v>
      </c>
      <c r="AX235" s="56">
        <v>0</v>
      </c>
      <c r="AY235" s="56">
        <v>0</v>
      </c>
      <c r="AZ235" s="56">
        <v>0</v>
      </c>
      <c r="BA235" s="56">
        <v>3</v>
      </c>
      <c r="BB235" s="56">
        <v>1</v>
      </c>
      <c r="BC235" s="56">
        <v>5</v>
      </c>
      <c r="BD235" s="56">
        <v>5</v>
      </c>
      <c r="BE235" s="56">
        <v>3</v>
      </c>
      <c r="BF235" s="56">
        <v>1</v>
      </c>
      <c r="BG235" s="56">
        <v>5</v>
      </c>
      <c r="BH235" s="56">
        <v>4</v>
      </c>
      <c r="BI235" s="56">
        <v>4</v>
      </c>
      <c r="BJ235" s="56">
        <v>1</v>
      </c>
      <c r="BK235" s="56">
        <v>0</v>
      </c>
      <c r="BL235" s="56">
        <v>0</v>
      </c>
      <c r="BM235" s="56">
        <v>0</v>
      </c>
      <c r="BN235" s="56">
        <v>1</v>
      </c>
      <c r="BO235" s="56">
        <v>1</v>
      </c>
      <c r="BP235" s="56">
        <v>2</v>
      </c>
      <c r="BQ235" s="56">
        <v>2</v>
      </c>
      <c r="BR235" s="56">
        <v>2</v>
      </c>
      <c r="BS235" s="56">
        <v>2</v>
      </c>
      <c r="BT235" s="56">
        <v>2</v>
      </c>
      <c r="BU235" s="56">
        <v>1</v>
      </c>
      <c r="BV235" s="56">
        <v>54</v>
      </c>
      <c r="BW235" s="56">
        <v>48</v>
      </c>
      <c r="BX235" s="56">
        <v>0.52941176499999998</v>
      </c>
      <c r="BY235" s="56">
        <v>-203</v>
      </c>
    </row>
    <row r="236" spans="1:77" x14ac:dyDescent="0.25">
      <c r="A236" s="56">
        <v>4</v>
      </c>
      <c r="B236" s="56">
        <v>1</v>
      </c>
      <c r="C236" s="56">
        <v>3</v>
      </c>
      <c r="D236" s="56">
        <v>1</v>
      </c>
      <c r="E236" s="56">
        <v>3</v>
      </c>
      <c r="F236" s="56">
        <v>1</v>
      </c>
      <c r="G236" s="56">
        <v>5</v>
      </c>
      <c r="H236" s="56">
        <v>4</v>
      </c>
      <c r="I236" s="56">
        <v>4</v>
      </c>
      <c r="J236" s="56">
        <v>1</v>
      </c>
      <c r="K236" s="56">
        <v>0</v>
      </c>
      <c r="L236" s="56">
        <v>0</v>
      </c>
      <c r="M236" s="56">
        <v>0</v>
      </c>
      <c r="N236" s="56">
        <v>3</v>
      </c>
      <c r="O236" s="56">
        <v>1</v>
      </c>
      <c r="P236" s="56">
        <v>5</v>
      </c>
      <c r="Q236" s="56">
        <v>1</v>
      </c>
      <c r="R236" s="56">
        <v>3</v>
      </c>
      <c r="S236" s="56">
        <v>1</v>
      </c>
      <c r="T236" s="56">
        <v>4</v>
      </c>
      <c r="U236" s="56">
        <v>4</v>
      </c>
      <c r="V236" s="56">
        <v>3</v>
      </c>
      <c r="W236" s="56">
        <v>1</v>
      </c>
      <c r="X236" s="56">
        <v>0</v>
      </c>
      <c r="Y236" s="56">
        <v>0</v>
      </c>
      <c r="Z236" s="56">
        <v>0</v>
      </c>
      <c r="AA236" s="56">
        <v>3</v>
      </c>
      <c r="AB236" s="56">
        <v>1</v>
      </c>
      <c r="AC236" s="56">
        <v>5</v>
      </c>
      <c r="AD236" s="56">
        <v>1</v>
      </c>
      <c r="AE236" s="56">
        <v>3</v>
      </c>
      <c r="AF236" s="56">
        <v>1</v>
      </c>
      <c r="AG236" s="56">
        <v>4</v>
      </c>
      <c r="AH236" s="56">
        <v>4</v>
      </c>
      <c r="AI236" s="56">
        <v>4</v>
      </c>
      <c r="AJ236" s="56">
        <v>1</v>
      </c>
      <c r="AK236" s="56">
        <v>0</v>
      </c>
      <c r="AL236" s="56">
        <v>0</v>
      </c>
      <c r="AM236" s="56">
        <v>0</v>
      </c>
      <c r="AN236" s="56">
        <v>5</v>
      </c>
      <c r="AO236" s="56">
        <v>1</v>
      </c>
      <c r="AP236" s="56">
        <v>3</v>
      </c>
      <c r="AQ236" s="56">
        <v>1</v>
      </c>
      <c r="AR236" s="56">
        <v>3</v>
      </c>
      <c r="AS236" s="56">
        <v>1</v>
      </c>
      <c r="AT236" s="56">
        <v>5</v>
      </c>
      <c r="AU236" s="56">
        <v>4</v>
      </c>
      <c r="AV236" s="56">
        <v>3</v>
      </c>
      <c r="AW236" s="56">
        <v>1</v>
      </c>
      <c r="AX236" s="56">
        <v>0</v>
      </c>
      <c r="AY236" s="56">
        <v>0</v>
      </c>
      <c r="AZ236" s="56">
        <v>0</v>
      </c>
      <c r="BA236" s="56">
        <v>5</v>
      </c>
      <c r="BB236" s="56">
        <v>1</v>
      </c>
      <c r="BC236" s="56">
        <v>3</v>
      </c>
      <c r="BD236" s="56">
        <v>1</v>
      </c>
      <c r="BE236" s="56">
        <v>3</v>
      </c>
      <c r="BF236" s="56">
        <v>5</v>
      </c>
      <c r="BG236" s="56">
        <v>5</v>
      </c>
      <c r="BH236" s="56">
        <v>1</v>
      </c>
      <c r="BI236" s="56">
        <v>4</v>
      </c>
      <c r="BJ236" s="56">
        <v>1</v>
      </c>
      <c r="BK236" s="56">
        <v>0</v>
      </c>
      <c r="BL236" s="56">
        <v>0</v>
      </c>
      <c r="BM236" s="56">
        <v>0</v>
      </c>
      <c r="BN236" s="56">
        <v>1</v>
      </c>
      <c r="BO236" s="56">
        <v>1</v>
      </c>
      <c r="BP236" s="56">
        <v>2</v>
      </c>
      <c r="BQ236" s="56">
        <v>5</v>
      </c>
      <c r="BR236" s="56">
        <v>2</v>
      </c>
      <c r="BS236" s="56">
        <v>2</v>
      </c>
      <c r="BT236" s="56">
        <v>3</v>
      </c>
      <c r="BU236" s="56">
        <v>1</v>
      </c>
      <c r="BV236" s="56">
        <v>64</v>
      </c>
      <c r="BW236" s="56">
        <v>57</v>
      </c>
      <c r="BX236" s="56">
        <v>0.52892561983470998</v>
      </c>
      <c r="BY236" s="56">
        <v>-203</v>
      </c>
    </row>
    <row r="237" spans="1:77" x14ac:dyDescent="0.25">
      <c r="A237" s="56">
        <v>3</v>
      </c>
      <c r="B237" s="56">
        <v>1</v>
      </c>
      <c r="C237" s="56">
        <v>5</v>
      </c>
      <c r="D237" s="56">
        <v>1</v>
      </c>
      <c r="E237" s="56">
        <v>3</v>
      </c>
      <c r="F237" s="56">
        <v>1</v>
      </c>
      <c r="G237" s="56">
        <v>4</v>
      </c>
      <c r="H237" s="56">
        <v>4</v>
      </c>
      <c r="I237" s="56">
        <v>3</v>
      </c>
      <c r="J237" s="56">
        <v>1</v>
      </c>
      <c r="K237" s="56">
        <v>0</v>
      </c>
      <c r="L237" s="56">
        <v>0</v>
      </c>
      <c r="M237" s="56">
        <v>0</v>
      </c>
      <c r="N237" s="56">
        <v>5</v>
      </c>
      <c r="O237" s="56">
        <v>1</v>
      </c>
      <c r="P237" s="56">
        <v>3</v>
      </c>
      <c r="Q237" s="56">
        <v>5</v>
      </c>
      <c r="R237" s="56">
        <v>3</v>
      </c>
      <c r="S237" s="56">
        <v>1</v>
      </c>
      <c r="T237" s="56">
        <v>5</v>
      </c>
      <c r="U237" s="56">
        <v>4</v>
      </c>
      <c r="V237" s="56">
        <v>3</v>
      </c>
      <c r="W237" s="56">
        <v>1</v>
      </c>
      <c r="X237" s="56">
        <v>0</v>
      </c>
      <c r="Y237" s="56">
        <v>0</v>
      </c>
      <c r="Z237" s="56">
        <v>0</v>
      </c>
      <c r="AA237" s="56">
        <v>3</v>
      </c>
      <c r="AB237" s="56">
        <v>1</v>
      </c>
      <c r="AC237" s="56">
        <v>5</v>
      </c>
      <c r="AD237" s="56">
        <v>1</v>
      </c>
      <c r="AE237" s="56">
        <v>3</v>
      </c>
      <c r="AF237" s="56">
        <v>1</v>
      </c>
      <c r="AG237" s="56">
        <v>5</v>
      </c>
      <c r="AH237" s="56">
        <v>4</v>
      </c>
      <c r="AI237" s="56">
        <v>4</v>
      </c>
      <c r="AJ237" s="56">
        <v>1</v>
      </c>
      <c r="AK237" s="56">
        <v>0</v>
      </c>
      <c r="AL237" s="56">
        <v>0</v>
      </c>
      <c r="AM237" s="56">
        <v>0</v>
      </c>
      <c r="AN237" s="56">
        <v>3</v>
      </c>
      <c r="AO237" s="56">
        <v>1</v>
      </c>
      <c r="AP237" s="56">
        <v>5</v>
      </c>
      <c r="AQ237" s="56">
        <v>1</v>
      </c>
      <c r="AR237" s="56">
        <v>3</v>
      </c>
      <c r="AS237" s="56">
        <v>1</v>
      </c>
      <c r="AT237" s="56">
        <v>5</v>
      </c>
      <c r="AU237" s="56">
        <v>4</v>
      </c>
      <c r="AV237" s="56">
        <v>3</v>
      </c>
      <c r="AW237" s="56">
        <v>1</v>
      </c>
      <c r="AX237" s="56">
        <v>1</v>
      </c>
      <c r="AY237" s="56">
        <v>0</v>
      </c>
      <c r="AZ237" s="56">
        <v>0</v>
      </c>
      <c r="BA237" s="56">
        <v>5</v>
      </c>
      <c r="BB237" s="56">
        <v>1</v>
      </c>
      <c r="BC237" s="56">
        <v>5</v>
      </c>
      <c r="BD237" s="56">
        <v>1</v>
      </c>
      <c r="BE237" s="56">
        <v>3</v>
      </c>
      <c r="BF237" s="56">
        <v>1</v>
      </c>
      <c r="BG237" s="56">
        <v>5</v>
      </c>
      <c r="BH237" s="56">
        <v>4</v>
      </c>
      <c r="BI237" s="56">
        <v>3</v>
      </c>
      <c r="BJ237" s="56">
        <v>1</v>
      </c>
      <c r="BK237" s="56">
        <v>0</v>
      </c>
      <c r="BL237" s="56">
        <v>0</v>
      </c>
      <c r="BM237" s="56">
        <v>0</v>
      </c>
      <c r="BN237" s="56">
        <v>1</v>
      </c>
      <c r="BO237" s="56">
        <v>1</v>
      </c>
      <c r="BP237" s="56">
        <v>2</v>
      </c>
      <c r="BQ237" s="56">
        <v>2</v>
      </c>
      <c r="BR237" s="56">
        <v>3</v>
      </c>
      <c r="BS237" s="56">
        <v>2</v>
      </c>
      <c r="BT237" s="56">
        <v>3</v>
      </c>
      <c r="BU237" s="56">
        <v>2</v>
      </c>
      <c r="BV237" s="56">
        <v>64</v>
      </c>
      <c r="BW237" s="56">
        <v>57</v>
      </c>
      <c r="BX237" s="56">
        <v>0.52892561983470998</v>
      </c>
      <c r="BY237" s="56">
        <v>-203</v>
      </c>
    </row>
    <row r="238" spans="1:77" x14ac:dyDescent="0.25">
      <c r="A238" s="56">
        <v>3</v>
      </c>
      <c r="B238" s="56">
        <v>1</v>
      </c>
      <c r="C238" s="56">
        <v>3</v>
      </c>
      <c r="D238" s="56">
        <v>1</v>
      </c>
      <c r="E238" s="56">
        <v>3</v>
      </c>
      <c r="F238" s="56">
        <v>1</v>
      </c>
      <c r="G238" s="56">
        <v>5</v>
      </c>
      <c r="H238" s="56">
        <v>4</v>
      </c>
      <c r="I238" s="56">
        <v>4</v>
      </c>
      <c r="J238" s="56">
        <v>1</v>
      </c>
      <c r="K238" s="56">
        <v>1</v>
      </c>
      <c r="L238" s="56">
        <v>0</v>
      </c>
      <c r="M238" s="56">
        <v>0</v>
      </c>
      <c r="N238" s="56">
        <v>3</v>
      </c>
      <c r="O238" s="56">
        <v>1</v>
      </c>
      <c r="P238" s="56">
        <v>3</v>
      </c>
      <c r="Q238" s="56">
        <v>1</v>
      </c>
      <c r="R238" s="56">
        <v>3</v>
      </c>
      <c r="S238" s="56">
        <v>1</v>
      </c>
      <c r="T238" s="56">
        <v>4</v>
      </c>
      <c r="U238" s="56">
        <v>4</v>
      </c>
      <c r="V238" s="56">
        <v>3</v>
      </c>
      <c r="W238" s="56">
        <v>1</v>
      </c>
      <c r="X238" s="56">
        <v>0</v>
      </c>
      <c r="Y238" s="56">
        <v>0</v>
      </c>
      <c r="Z238" s="56">
        <v>0</v>
      </c>
      <c r="AA238" s="56">
        <v>3</v>
      </c>
      <c r="AB238" s="56">
        <v>1</v>
      </c>
      <c r="AC238" s="56">
        <v>5</v>
      </c>
      <c r="AD238" s="56">
        <v>1</v>
      </c>
      <c r="AE238" s="56">
        <v>3</v>
      </c>
      <c r="AF238" s="56">
        <v>1</v>
      </c>
      <c r="AG238" s="56">
        <v>4</v>
      </c>
      <c r="AH238" s="56">
        <v>4</v>
      </c>
      <c r="AI238" s="56">
        <v>4</v>
      </c>
      <c r="AJ238" s="56">
        <v>1</v>
      </c>
      <c r="AK238" s="56">
        <v>0</v>
      </c>
      <c r="AL238" s="56">
        <v>1</v>
      </c>
      <c r="AM238" s="56">
        <v>0</v>
      </c>
      <c r="AN238" s="56">
        <v>3</v>
      </c>
      <c r="AO238" s="56">
        <v>1</v>
      </c>
      <c r="AP238" s="56">
        <v>1</v>
      </c>
      <c r="AQ238" s="56">
        <v>1</v>
      </c>
      <c r="AR238" s="56">
        <v>3</v>
      </c>
      <c r="AS238" s="56">
        <v>1</v>
      </c>
      <c r="AT238" s="56">
        <v>1</v>
      </c>
      <c r="AU238" s="56">
        <v>4</v>
      </c>
      <c r="AV238" s="56">
        <v>2</v>
      </c>
      <c r="AW238" s="56">
        <v>1</v>
      </c>
      <c r="AX238" s="56">
        <v>1</v>
      </c>
      <c r="AY238" s="56">
        <v>0</v>
      </c>
      <c r="AZ238" s="56">
        <v>0</v>
      </c>
      <c r="BA238" s="56">
        <v>4</v>
      </c>
      <c r="BB238" s="56">
        <v>1</v>
      </c>
      <c r="BC238" s="56">
        <v>5</v>
      </c>
      <c r="BD238" s="56">
        <v>1</v>
      </c>
      <c r="BE238" s="56">
        <v>2</v>
      </c>
      <c r="BF238" s="56">
        <v>1</v>
      </c>
      <c r="BG238" s="56">
        <v>5</v>
      </c>
      <c r="BH238" s="56">
        <v>1</v>
      </c>
      <c r="BI238" s="56">
        <v>3</v>
      </c>
      <c r="BJ238" s="56">
        <v>1</v>
      </c>
      <c r="BK238" s="56">
        <v>0</v>
      </c>
      <c r="BL238" s="56">
        <v>0</v>
      </c>
      <c r="BM238" s="56">
        <v>0</v>
      </c>
      <c r="BN238" s="56">
        <v>1</v>
      </c>
      <c r="BO238" s="56">
        <v>1</v>
      </c>
      <c r="BP238" s="56">
        <v>2</v>
      </c>
      <c r="BQ238" s="56">
        <v>5</v>
      </c>
      <c r="BR238" s="56">
        <v>2</v>
      </c>
      <c r="BS238" s="56">
        <v>2</v>
      </c>
      <c r="BT238" s="56">
        <v>3</v>
      </c>
      <c r="BU238" s="56">
        <v>1</v>
      </c>
      <c r="BV238" s="56">
        <v>55</v>
      </c>
      <c r="BW238" s="56">
        <v>49</v>
      </c>
      <c r="BX238" s="56">
        <v>0.52884615384615297</v>
      </c>
      <c r="BY238" s="56">
        <v>-203</v>
      </c>
    </row>
    <row r="239" spans="1:77" x14ac:dyDescent="0.25">
      <c r="A239" s="56">
        <v>3</v>
      </c>
      <c r="B239" s="56">
        <v>1</v>
      </c>
      <c r="C239" s="56">
        <v>5</v>
      </c>
      <c r="D239" s="56">
        <v>1</v>
      </c>
      <c r="E239" s="56">
        <v>3</v>
      </c>
      <c r="F239" s="56">
        <v>1</v>
      </c>
      <c r="G239" s="56">
        <v>4</v>
      </c>
      <c r="H239" s="56">
        <v>4</v>
      </c>
      <c r="I239" s="56">
        <v>3</v>
      </c>
      <c r="J239" s="56">
        <v>1</v>
      </c>
      <c r="K239" s="56">
        <v>0</v>
      </c>
      <c r="L239" s="56">
        <v>0</v>
      </c>
      <c r="M239" s="56">
        <v>0</v>
      </c>
      <c r="N239" s="56">
        <v>5</v>
      </c>
      <c r="O239" s="56">
        <v>1</v>
      </c>
      <c r="P239" s="56">
        <v>3</v>
      </c>
      <c r="Q239" s="56">
        <v>5</v>
      </c>
      <c r="R239" s="56">
        <v>3</v>
      </c>
      <c r="S239" s="56">
        <v>1</v>
      </c>
      <c r="T239" s="56">
        <v>5</v>
      </c>
      <c r="U239" s="56">
        <v>4</v>
      </c>
      <c r="V239" s="56">
        <v>3</v>
      </c>
      <c r="W239" s="56">
        <v>1</v>
      </c>
      <c r="X239" s="56">
        <v>0</v>
      </c>
      <c r="Y239" s="56">
        <v>0</v>
      </c>
      <c r="Z239" s="56">
        <v>0</v>
      </c>
      <c r="AA239" s="56">
        <v>3</v>
      </c>
      <c r="AB239" s="56">
        <v>1</v>
      </c>
      <c r="AC239" s="56">
        <v>5</v>
      </c>
      <c r="AD239" s="56">
        <v>1</v>
      </c>
      <c r="AE239" s="56">
        <v>3</v>
      </c>
      <c r="AF239" s="56">
        <v>1</v>
      </c>
      <c r="AG239" s="56">
        <v>5</v>
      </c>
      <c r="AH239" s="56">
        <v>4</v>
      </c>
      <c r="AI239" s="56">
        <v>4</v>
      </c>
      <c r="AJ239" s="56">
        <v>1</v>
      </c>
      <c r="AK239" s="56">
        <v>0</v>
      </c>
      <c r="AL239" s="56">
        <v>0</v>
      </c>
      <c r="AM239" s="56">
        <v>0</v>
      </c>
      <c r="AN239" s="56">
        <v>3</v>
      </c>
      <c r="AO239" s="56">
        <v>1</v>
      </c>
      <c r="AP239" s="56">
        <v>5</v>
      </c>
      <c r="AQ239" s="56">
        <v>1</v>
      </c>
      <c r="AR239" s="56">
        <v>3</v>
      </c>
      <c r="AS239" s="56">
        <v>1</v>
      </c>
      <c r="AT239" s="56">
        <v>5</v>
      </c>
      <c r="AU239" s="56">
        <v>4</v>
      </c>
      <c r="AV239" s="56">
        <v>3</v>
      </c>
      <c r="AW239" s="56">
        <v>1</v>
      </c>
      <c r="AX239" s="56">
        <v>1</v>
      </c>
      <c r="AY239" s="56">
        <v>0</v>
      </c>
      <c r="AZ239" s="56">
        <v>0</v>
      </c>
      <c r="BA239" s="56">
        <v>5</v>
      </c>
      <c r="BB239" s="56">
        <v>1</v>
      </c>
      <c r="BC239" s="56">
        <v>5</v>
      </c>
      <c r="BD239" s="56">
        <v>1</v>
      </c>
      <c r="BE239" s="56">
        <v>3</v>
      </c>
      <c r="BF239" s="56">
        <v>1</v>
      </c>
      <c r="BG239" s="56">
        <v>5</v>
      </c>
      <c r="BH239" s="56">
        <v>4</v>
      </c>
      <c r="BI239" s="56">
        <v>3</v>
      </c>
      <c r="BJ239" s="56">
        <v>1</v>
      </c>
      <c r="BK239" s="56">
        <v>0</v>
      </c>
      <c r="BL239" s="56">
        <v>0</v>
      </c>
      <c r="BM239" s="56">
        <v>0</v>
      </c>
      <c r="BN239" s="56">
        <v>1</v>
      </c>
      <c r="BO239" s="56">
        <v>1</v>
      </c>
      <c r="BP239" s="56">
        <v>2</v>
      </c>
      <c r="BQ239" s="56">
        <v>2</v>
      </c>
      <c r="BR239" s="56">
        <v>3</v>
      </c>
      <c r="BS239" s="56">
        <v>2</v>
      </c>
      <c r="BT239" s="56">
        <v>3</v>
      </c>
      <c r="BU239" s="56">
        <v>2</v>
      </c>
      <c r="BV239" s="56">
        <v>58</v>
      </c>
      <c r="BW239" s="56">
        <v>52</v>
      </c>
      <c r="BX239" s="56">
        <v>0.527272727272727</v>
      </c>
      <c r="BY239" s="56">
        <v>-203</v>
      </c>
    </row>
    <row r="240" spans="1:77" x14ac:dyDescent="0.25">
      <c r="A240" s="56">
        <v>5</v>
      </c>
      <c r="B240" s="56">
        <v>1</v>
      </c>
      <c r="C240" s="56">
        <v>2</v>
      </c>
      <c r="D240" s="56">
        <v>1</v>
      </c>
      <c r="E240" s="56">
        <v>3</v>
      </c>
      <c r="F240" s="56">
        <v>1</v>
      </c>
      <c r="G240" s="56">
        <v>5</v>
      </c>
      <c r="H240" s="56">
        <v>4</v>
      </c>
      <c r="I240" s="56">
        <v>3</v>
      </c>
      <c r="J240" s="56">
        <v>4</v>
      </c>
      <c r="K240" s="56">
        <v>0</v>
      </c>
      <c r="L240" s="56">
        <v>0</v>
      </c>
      <c r="M240" s="56">
        <v>0</v>
      </c>
      <c r="N240" s="56">
        <v>3</v>
      </c>
      <c r="O240" s="56">
        <v>1</v>
      </c>
      <c r="P240" s="56">
        <v>5</v>
      </c>
      <c r="Q240" s="56">
        <v>1</v>
      </c>
      <c r="R240" s="56">
        <v>3</v>
      </c>
      <c r="S240" s="56">
        <v>1</v>
      </c>
      <c r="T240" s="56">
        <v>5</v>
      </c>
      <c r="U240" s="56">
        <v>4</v>
      </c>
      <c r="V240" s="56">
        <v>3</v>
      </c>
      <c r="W240" s="56">
        <v>1</v>
      </c>
      <c r="X240" s="56">
        <v>1</v>
      </c>
      <c r="Y240" s="56">
        <v>0</v>
      </c>
      <c r="Z240" s="56">
        <v>0</v>
      </c>
      <c r="AA240" s="56">
        <v>3</v>
      </c>
      <c r="AB240" s="56">
        <v>4</v>
      </c>
      <c r="AC240" s="56">
        <v>5</v>
      </c>
      <c r="AD240" s="56">
        <v>1</v>
      </c>
      <c r="AE240" s="56">
        <v>5</v>
      </c>
      <c r="AF240" s="56">
        <v>1</v>
      </c>
      <c r="AG240" s="56">
        <v>4</v>
      </c>
      <c r="AH240" s="56">
        <v>4</v>
      </c>
      <c r="AI240" s="56">
        <v>4</v>
      </c>
      <c r="AJ240" s="56">
        <v>1</v>
      </c>
      <c r="AK240" s="56">
        <v>0</v>
      </c>
      <c r="AL240" s="56">
        <v>0</v>
      </c>
      <c r="AM240" s="56">
        <v>0</v>
      </c>
      <c r="AN240" s="56">
        <v>3</v>
      </c>
      <c r="AO240" s="56">
        <v>1</v>
      </c>
      <c r="AP240" s="56">
        <v>3</v>
      </c>
      <c r="AQ240" s="56">
        <v>1</v>
      </c>
      <c r="AR240" s="56">
        <v>3</v>
      </c>
      <c r="AS240" s="56">
        <v>1</v>
      </c>
      <c r="AT240" s="56">
        <v>5</v>
      </c>
      <c r="AU240" s="56">
        <v>4</v>
      </c>
      <c r="AV240" s="56">
        <v>3</v>
      </c>
      <c r="AW240" s="56">
        <v>1</v>
      </c>
      <c r="AX240" s="56">
        <v>0</v>
      </c>
      <c r="AY240" s="56">
        <v>0</v>
      </c>
      <c r="AZ240" s="56">
        <v>0</v>
      </c>
      <c r="BA240" s="56">
        <v>5</v>
      </c>
      <c r="BB240" s="56">
        <v>1</v>
      </c>
      <c r="BC240" s="56">
        <v>3</v>
      </c>
      <c r="BD240" s="56">
        <v>1</v>
      </c>
      <c r="BE240" s="56">
        <v>3</v>
      </c>
      <c r="BF240" s="56">
        <v>1</v>
      </c>
      <c r="BG240" s="56">
        <v>5</v>
      </c>
      <c r="BH240" s="56">
        <v>4</v>
      </c>
      <c r="BI240" s="56">
        <v>1</v>
      </c>
      <c r="BJ240" s="56">
        <v>1</v>
      </c>
      <c r="BK240" s="56">
        <v>0</v>
      </c>
      <c r="BL240" s="56">
        <v>0</v>
      </c>
      <c r="BM240" s="56">
        <v>0</v>
      </c>
      <c r="BN240" s="56">
        <v>1</v>
      </c>
      <c r="BO240" s="56">
        <v>1</v>
      </c>
      <c r="BP240" s="56">
        <v>2</v>
      </c>
      <c r="BQ240" s="56">
        <v>2</v>
      </c>
      <c r="BR240" s="56">
        <v>2</v>
      </c>
      <c r="BS240" s="56">
        <v>2</v>
      </c>
      <c r="BT240" s="56">
        <v>3</v>
      </c>
      <c r="BU240" s="56">
        <v>1</v>
      </c>
      <c r="BV240" s="56">
        <v>50</v>
      </c>
      <c r="BW240" s="56">
        <v>45</v>
      </c>
      <c r="BX240" s="56">
        <v>0.52631578947368396</v>
      </c>
      <c r="BY240" s="56">
        <v>-203</v>
      </c>
    </row>
    <row r="241" spans="1:77" x14ac:dyDescent="0.25">
      <c r="A241" s="56">
        <v>3</v>
      </c>
      <c r="B241" s="56">
        <v>1</v>
      </c>
      <c r="C241" s="56">
        <v>3</v>
      </c>
      <c r="D241" s="56">
        <v>1</v>
      </c>
      <c r="E241" s="56">
        <v>3</v>
      </c>
      <c r="F241" s="56">
        <v>1</v>
      </c>
      <c r="G241" s="56">
        <v>5</v>
      </c>
      <c r="H241" s="56">
        <v>5</v>
      </c>
      <c r="I241" s="56">
        <v>4</v>
      </c>
      <c r="J241" s="56">
        <v>1</v>
      </c>
      <c r="K241" s="56">
        <v>0</v>
      </c>
      <c r="L241" s="56">
        <v>1</v>
      </c>
      <c r="M241" s="56">
        <v>1</v>
      </c>
      <c r="N241" s="56">
        <v>5</v>
      </c>
      <c r="O241" s="56">
        <v>1</v>
      </c>
      <c r="P241" s="56">
        <v>5</v>
      </c>
      <c r="Q241" s="56">
        <v>1</v>
      </c>
      <c r="R241" s="56">
        <v>3</v>
      </c>
      <c r="S241" s="56">
        <v>1</v>
      </c>
      <c r="T241" s="56">
        <v>4</v>
      </c>
      <c r="U241" s="56">
        <v>4</v>
      </c>
      <c r="V241" s="56">
        <v>3</v>
      </c>
      <c r="W241" s="56">
        <v>1</v>
      </c>
      <c r="X241" s="56">
        <v>0</v>
      </c>
      <c r="Y241" s="56">
        <v>0</v>
      </c>
      <c r="Z241" s="56">
        <v>0</v>
      </c>
      <c r="AA241" s="56">
        <v>5</v>
      </c>
      <c r="AB241" s="56">
        <v>1</v>
      </c>
      <c r="AC241" s="56">
        <v>5</v>
      </c>
      <c r="AD241" s="56">
        <v>1</v>
      </c>
      <c r="AE241" s="56">
        <v>3</v>
      </c>
      <c r="AF241" s="56">
        <v>1</v>
      </c>
      <c r="AG241" s="56">
        <v>5</v>
      </c>
      <c r="AH241" s="56">
        <v>4</v>
      </c>
      <c r="AI241" s="56">
        <v>4</v>
      </c>
      <c r="AJ241" s="56">
        <v>1</v>
      </c>
      <c r="AK241" s="56">
        <v>0</v>
      </c>
      <c r="AL241" s="56">
        <v>1</v>
      </c>
      <c r="AM241" s="56">
        <v>0</v>
      </c>
      <c r="AN241" s="56">
        <v>5</v>
      </c>
      <c r="AO241" s="56">
        <v>1</v>
      </c>
      <c r="AP241" s="56">
        <v>4</v>
      </c>
      <c r="AQ241" s="56">
        <v>1</v>
      </c>
      <c r="AR241" s="56">
        <v>3</v>
      </c>
      <c r="AS241" s="56">
        <v>1</v>
      </c>
      <c r="AT241" s="56">
        <v>5</v>
      </c>
      <c r="AU241" s="56">
        <v>4</v>
      </c>
      <c r="AV241" s="56">
        <v>4</v>
      </c>
      <c r="AW241" s="56">
        <v>1</v>
      </c>
      <c r="AX241" s="56">
        <v>0</v>
      </c>
      <c r="AY241" s="56">
        <v>0</v>
      </c>
      <c r="AZ241" s="56">
        <v>0</v>
      </c>
      <c r="BA241" s="56">
        <v>3</v>
      </c>
      <c r="BB241" s="56">
        <v>1</v>
      </c>
      <c r="BC241" s="56">
        <v>3</v>
      </c>
      <c r="BD241" s="56">
        <v>3</v>
      </c>
      <c r="BE241" s="56">
        <v>3</v>
      </c>
      <c r="BF241" s="56">
        <v>2</v>
      </c>
      <c r="BG241" s="56">
        <v>5</v>
      </c>
      <c r="BH241" s="56">
        <v>4</v>
      </c>
      <c r="BI241" s="56">
        <v>4</v>
      </c>
      <c r="BJ241" s="56">
        <v>1</v>
      </c>
      <c r="BK241" s="56">
        <v>0</v>
      </c>
      <c r="BL241" s="56">
        <v>0</v>
      </c>
      <c r="BM241" s="56">
        <v>0</v>
      </c>
      <c r="BN241" s="56">
        <v>1</v>
      </c>
      <c r="BO241" s="56">
        <v>1</v>
      </c>
      <c r="BP241" s="56">
        <v>2</v>
      </c>
      <c r="BQ241" s="56">
        <v>5</v>
      </c>
      <c r="BR241" s="56">
        <v>2</v>
      </c>
      <c r="BS241" s="56">
        <v>2</v>
      </c>
      <c r="BT241" s="56">
        <v>3</v>
      </c>
      <c r="BU241" s="56">
        <v>1</v>
      </c>
      <c r="BV241" s="56">
        <v>53</v>
      </c>
      <c r="BW241" s="56">
        <v>48</v>
      </c>
      <c r="BX241" s="56">
        <v>0.524752475247524</v>
      </c>
      <c r="BY241" s="56">
        <v>-203</v>
      </c>
    </row>
    <row r="242" spans="1:77" x14ac:dyDescent="0.25">
      <c r="A242" s="56">
        <v>3</v>
      </c>
      <c r="B242" s="56">
        <v>1</v>
      </c>
      <c r="C242" s="56">
        <v>3</v>
      </c>
      <c r="D242" s="56">
        <v>1</v>
      </c>
      <c r="E242" s="56">
        <v>3</v>
      </c>
      <c r="F242" s="56">
        <v>1</v>
      </c>
      <c r="G242" s="56">
        <v>5</v>
      </c>
      <c r="H242" s="56">
        <v>4</v>
      </c>
      <c r="I242" s="56">
        <v>3</v>
      </c>
      <c r="J242" s="56">
        <v>4</v>
      </c>
      <c r="K242" s="56">
        <v>0</v>
      </c>
      <c r="L242" s="56">
        <v>0</v>
      </c>
      <c r="M242" s="56">
        <v>0</v>
      </c>
      <c r="N242" s="56">
        <v>3</v>
      </c>
      <c r="O242" s="56">
        <v>1</v>
      </c>
      <c r="P242" s="56">
        <v>3</v>
      </c>
      <c r="Q242" s="56">
        <v>1</v>
      </c>
      <c r="R242" s="56">
        <v>3</v>
      </c>
      <c r="S242" s="56">
        <v>1</v>
      </c>
      <c r="T242" s="56">
        <v>4</v>
      </c>
      <c r="U242" s="56">
        <v>4</v>
      </c>
      <c r="V242" s="56">
        <v>2</v>
      </c>
      <c r="W242" s="56">
        <v>1</v>
      </c>
      <c r="X242" s="56">
        <v>0</v>
      </c>
      <c r="Y242" s="56">
        <v>1</v>
      </c>
      <c r="Z242" s="56">
        <v>0</v>
      </c>
      <c r="AA242" s="56">
        <v>5</v>
      </c>
      <c r="AB242" s="56">
        <v>1</v>
      </c>
      <c r="AC242" s="56">
        <v>5</v>
      </c>
      <c r="AD242" s="56">
        <v>1</v>
      </c>
      <c r="AE242" s="56">
        <v>3</v>
      </c>
      <c r="AF242" s="56">
        <v>1</v>
      </c>
      <c r="AG242" s="56">
        <v>3</v>
      </c>
      <c r="AH242" s="56">
        <v>4</v>
      </c>
      <c r="AI242" s="56">
        <v>4</v>
      </c>
      <c r="AJ242" s="56">
        <v>5</v>
      </c>
      <c r="AK242" s="56">
        <v>0</v>
      </c>
      <c r="AL242" s="56">
        <v>0</v>
      </c>
      <c r="AM242" s="56">
        <v>0</v>
      </c>
      <c r="AN242" s="56">
        <v>3</v>
      </c>
      <c r="AO242" s="56">
        <v>1</v>
      </c>
      <c r="AP242" s="56">
        <v>3</v>
      </c>
      <c r="AQ242" s="56">
        <v>1</v>
      </c>
      <c r="AR242" s="56">
        <v>3</v>
      </c>
      <c r="AS242" s="56">
        <v>1</v>
      </c>
      <c r="AT242" s="56">
        <v>5</v>
      </c>
      <c r="AU242" s="56">
        <v>4</v>
      </c>
      <c r="AV242" s="56">
        <v>4</v>
      </c>
      <c r="AW242" s="56">
        <v>4</v>
      </c>
      <c r="AX242" s="56">
        <v>0</v>
      </c>
      <c r="AY242" s="56">
        <v>0</v>
      </c>
      <c r="AZ242" s="56">
        <v>0</v>
      </c>
      <c r="BA242" s="56">
        <v>5</v>
      </c>
      <c r="BB242" s="56">
        <v>1</v>
      </c>
      <c r="BC242" s="56">
        <v>5</v>
      </c>
      <c r="BD242" s="56">
        <v>1</v>
      </c>
      <c r="BE242" s="56">
        <v>3</v>
      </c>
      <c r="BF242" s="56">
        <v>1</v>
      </c>
      <c r="BG242" s="56">
        <v>4</v>
      </c>
      <c r="BH242" s="56">
        <v>4</v>
      </c>
      <c r="BI242" s="56">
        <v>1</v>
      </c>
      <c r="BJ242" s="56">
        <v>1</v>
      </c>
      <c r="BK242" s="56">
        <v>0</v>
      </c>
      <c r="BL242" s="56">
        <v>0</v>
      </c>
      <c r="BM242" s="56">
        <v>0</v>
      </c>
      <c r="BN242" s="56">
        <v>1</v>
      </c>
      <c r="BO242" s="56">
        <v>1</v>
      </c>
      <c r="BP242" s="56">
        <v>2</v>
      </c>
      <c r="BQ242" s="56">
        <v>4</v>
      </c>
      <c r="BR242" s="56">
        <v>2</v>
      </c>
      <c r="BS242" s="56">
        <v>2</v>
      </c>
      <c r="BT242" s="56">
        <v>3</v>
      </c>
      <c r="BU242" s="56">
        <v>2</v>
      </c>
      <c r="BV242" s="56">
        <v>53</v>
      </c>
      <c r="BW242" s="56">
        <v>48</v>
      </c>
      <c r="BX242" s="56">
        <v>0.524752475247524</v>
      </c>
      <c r="BY242" s="56">
        <v>-203</v>
      </c>
    </row>
    <row r="243" spans="1:77" x14ac:dyDescent="0.25">
      <c r="A243" s="56">
        <v>5</v>
      </c>
      <c r="B243" s="56">
        <v>5</v>
      </c>
      <c r="C243" s="56">
        <v>3</v>
      </c>
      <c r="D243" s="56">
        <v>1</v>
      </c>
      <c r="E243" s="56">
        <v>5</v>
      </c>
      <c r="F243" s="56">
        <v>1</v>
      </c>
      <c r="G243" s="56">
        <v>5</v>
      </c>
      <c r="H243" s="56">
        <v>4</v>
      </c>
      <c r="I243" s="56">
        <v>4</v>
      </c>
      <c r="J243" s="56">
        <v>4</v>
      </c>
      <c r="K243" s="56">
        <v>1</v>
      </c>
      <c r="L243" s="56">
        <v>0</v>
      </c>
      <c r="M243" s="56">
        <v>1</v>
      </c>
      <c r="N243" s="56">
        <v>1</v>
      </c>
      <c r="O243" s="56">
        <v>1</v>
      </c>
      <c r="P243" s="56">
        <v>5</v>
      </c>
      <c r="Q243" s="56">
        <v>3</v>
      </c>
      <c r="R243" s="56">
        <v>4</v>
      </c>
      <c r="S243" s="56">
        <v>1</v>
      </c>
      <c r="T243" s="56">
        <v>5</v>
      </c>
      <c r="U243" s="56">
        <v>4</v>
      </c>
      <c r="V243" s="56">
        <v>3</v>
      </c>
      <c r="W243" s="56">
        <v>1</v>
      </c>
      <c r="X243" s="56">
        <v>0</v>
      </c>
      <c r="Y243" s="56">
        <v>0</v>
      </c>
      <c r="Z243" s="56">
        <v>0</v>
      </c>
      <c r="AA243" s="56">
        <v>3</v>
      </c>
      <c r="AB243" s="56">
        <v>1</v>
      </c>
      <c r="AC243" s="56">
        <v>5</v>
      </c>
      <c r="AD243" s="56">
        <v>1</v>
      </c>
      <c r="AE243" s="56">
        <v>5</v>
      </c>
      <c r="AF243" s="56">
        <v>5</v>
      </c>
      <c r="AG243" s="56">
        <v>5</v>
      </c>
      <c r="AH243" s="56">
        <v>2</v>
      </c>
      <c r="AI243" s="56">
        <v>4</v>
      </c>
      <c r="AJ243" s="56">
        <v>1</v>
      </c>
      <c r="AK243" s="56">
        <v>0</v>
      </c>
      <c r="AL243" s="56">
        <v>0</v>
      </c>
      <c r="AM243" s="56">
        <v>0</v>
      </c>
      <c r="AN243" s="56">
        <v>3</v>
      </c>
      <c r="AO243" s="56">
        <v>1</v>
      </c>
      <c r="AP243" s="56">
        <v>2</v>
      </c>
      <c r="AQ243" s="56">
        <v>1</v>
      </c>
      <c r="AR243" s="56">
        <v>1</v>
      </c>
      <c r="AS243" s="56">
        <v>1</v>
      </c>
      <c r="AT243" s="56">
        <v>5</v>
      </c>
      <c r="AU243" s="56">
        <v>5</v>
      </c>
      <c r="AV243" s="56">
        <v>4</v>
      </c>
      <c r="AW243" s="56">
        <v>1</v>
      </c>
      <c r="AX243" s="56">
        <v>0</v>
      </c>
      <c r="AY243" s="56">
        <v>0</v>
      </c>
      <c r="AZ243" s="56">
        <v>0</v>
      </c>
      <c r="BA243" s="56">
        <v>5</v>
      </c>
      <c r="BB243" s="56">
        <v>1</v>
      </c>
      <c r="BC243" s="56">
        <v>3</v>
      </c>
      <c r="BD243" s="56">
        <v>5</v>
      </c>
      <c r="BE243" s="56">
        <v>3</v>
      </c>
      <c r="BF243" s="56">
        <v>1</v>
      </c>
      <c r="BG243" s="56">
        <v>4</v>
      </c>
      <c r="BH243" s="56">
        <v>4</v>
      </c>
      <c r="BI243" s="56">
        <v>5</v>
      </c>
      <c r="BJ243" s="56">
        <v>1</v>
      </c>
      <c r="BK243" s="56">
        <v>0</v>
      </c>
      <c r="BL243" s="56">
        <v>0</v>
      </c>
      <c r="BM243" s="56">
        <v>0</v>
      </c>
      <c r="BN243" s="56">
        <v>1</v>
      </c>
      <c r="BO243" s="56">
        <v>1</v>
      </c>
      <c r="BP243" s="56">
        <v>2</v>
      </c>
      <c r="BQ243" s="56">
        <v>5</v>
      </c>
      <c r="BR243" s="56">
        <v>2</v>
      </c>
      <c r="BS243" s="56">
        <v>2</v>
      </c>
      <c r="BT243" s="56">
        <v>2</v>
      </c>
      <c r="BU243" s="56">
        <v>1</v>
      </c>
      <c r="BV243" s="56">
        <v>53</v>
      </c>
      <c r="BW243" s="56">
        <v>48</v>
      </c>
      <c r="BX243" s="56">
        <v>0.524752475247524</v>
      </c>
      <c r="BY243" s="56">
        <v>-203</v>
      </c>
    </row>
    <row r="244" spans="1:77" x14ac:dyDescent="0.25">
      <c r="A244" s="56">
        <v>5</v>
      </c>
      <c r="B244" s="56">
        <v>1</v>
      </c>
      <c r="C244" s="56">
        <v>2</v>
      </c>
      <c r="D244" s="56">
        <v>1</v>
      </c>
      <c r="E244" s="56">
        <v>3</v>
      </c>
      <c r="F244" s="56">
        <v>1</v>
      </c>
      <c r="G244" s="56">
        <v>5</v>
      </c>
      <c r="H244" s="56">
        <v>4</v>
      </c>
      <c r="I244" s="56">
        <v>3</v>
      </c>
      <c r="J244" s="56">
        <v>4</v>
      </c>
      <c r="K244" s="56">
        <v>0</v>
      </c>
      <c r="L244" s="56">
        <v>0</v>
      </c>
      <c r="M244" s="56">
        <v>0</v>
      </c>
      <c r="N244" s="56">
        <v>3</v>
      </c>
      <c r="O244" s="56">
        <v>1</v>
      </c>
      <c r="P244" s="56">
        <v>5</v>
      </c>
      <c r="Q244" s="56">
        <v>1</v>
      </c>
      <c r="R244" s="56">
        <v>3</v>
      </c>
      <c r="S244" s="56">
        <v>1</v>
      </c>
      <c r="T244" s="56">
        <v>5</v>
      </c>
      <c r="U244" s="56">
        <v>4</v>
      </c>
      <c r="V244" s="56">
        <v>3</v>
      </c>
      <c r="W244" s="56">
        <v>1</v>
      </c>
      <c r="X244" s="56">
        <v>1</v>
      </c>
      <c r="Y244" s="56">
        <v>0</v>
      </c>
      <c r="Z244" s="56">
        <v>0</v>
      </c>
      <c r="AA244" s="56">
        <v>3</v>
      </c>
      <c r="AB244" s="56">
        <v>4</v>
      </c>
      <c r="AC244" s="56">
        <v>5</v>
      </c>
      <c r="AD244" s="56">
        <v>1</v>
      </c>
      <c r="AE244" s="56">
        <v>5</v>
      </c>
      <c r="AF244" s="56">
        <v>1</v>
      </c>
      <c r="AG244" s="56">
        <v>4</v>
      </c>
      <c r="AH244" s="56">
        <v>4</v>
      </c>
      <c r="AI244" s="56">
        <v>4</v>
      </c>
      <c r="AJ244" s="56">
        <v>1</v>
      </c>
      <c r="AK244" s="56">
        <v>0</v>
      </c>
      <c r="AL244" s="56">
        <v>0</v>
      </c>
      <c r="AM244" s="56">
        <v>0</v>
      </c>
      <c r="AN244" s="56">
        <v>3</v>
      </c>
      <c r="AO244" s="56">
        <v>1</v>
      </c>
      <c r="AP244" s="56">
        <v>3</v>
      </c>
      <c r="AQ244" s="56">
        <v>1</v>
      </c>
      <c r="AR244" s="56">
        <v>3</v>
      </c>
      <c r="AS244" s="56">
        <v>1</v>
      </c>
      <c r="AT244" s="56">
        <v>5</v>
      </c>
      <c r="AU244" s="56">
        <v>4</v>
      </c>
      <c r="AV244" s="56">
        <v>3</v>
      </c>
      <c r="AW244" s="56">
        <v>1</v>
      </c>
      <c r="AX244" s="56">
        <v>0</v>
      </c>
      <c r="AY244" s="56">
        <v>0</v>
      </c>
      <c r="AZ244" s="56">
        <v>0</v>
      </c>
      <c r="BA244" s="56">
        <v>5</v>
      </c>
      <c r="BB244" s="56">
        <v>1</v>
      </c>
      <c r="BC244" s="56">
        <v>3</v>
      </c>
      <c r="BD244" s="56">
        <v>1</v>
      </c>
      <c r="BE244" s="56">
        <v>3</v>
      </c>
      <c r="BF244" s="56">
        <v>1</v>
      </c>
      <c r="BG244" s="56">
        <v>5</v>
      </c>
      <c r="BH244" s="56">
        <v>4</v>
      </c>
      <c r="BI244" s="56">
        <v>1</v>
      </c>
      <c r="BJ244" s="56">
        <v>1</v>
      </c>
      <c r="BK244" s="56">
        <v>0</v>
      </c>
      <c r="BL244" s="56">
        <v>0</v>
      </c>
      <c r="BM244" s="56">
        <v>0</v>
      </c>
      <c r="BN244" s="56">
        <v>1</v>
      </c>
      <c r="BO244" s="56">
        <v>1</v>
      </c>
      <c r="BP244" s="56">
        <v>2</v>
      </c>
      <c r="BQ244" s="56">
        <v>2</v>
      </c>
      <c r="BR244" s="56">
        <v>2</v>
      </c>
      <c r="BS244" s="56">
        <v>2</v>
      </c>
      <c r="BT244" s="56">
        <v>3</v>
      </c>
      <c r="BU244" s="56">
        <v>1</v>
      </c>
      <c r="BV244" s="56">
        <v>54</v>
      </c>
      <c r="BW244" s="56">
        <v>49</v>
      </c>
      <c r="BX244" s="56">
        <v>0.52427184466019405</v>
      </c>
      <c r="BY244" s="56">
        <v>-203</v>
      </c>
    </row>
    <row r="245" spans="1:77" x14ac:dyDescent="0.25">
      <c r="A245" s="56">
        <v>4</v>
      </c>
      <c r="B245" s="56">
        <v>1</v>
      </c>
      <c r="C245" s="56">
        <v>5</v>
      </c>
      <c r="D245" s="56">
        <v>1</v>
      </c>
      <c r="E245" s="56">
        <v>3</v>
      </c>
      <c r="F245" s="56">
        <v>1</v>
      </c>
      <c r="G245" s="56">
        <v>4</v>
      </c>
      <c r="H245" s="56">
        <v>4</v>
      </c>
      <c r="I245" s="56">
        <v>3</v>
      </c>
      <c r="J245" s="56">
        <v>1</v>
      </c>
      <c r="K245" s="56">
        <v>0</v>
      </c>
      <c r="L245" s="56">
        <v>0</v>
      </c>
      <c r="M245" s="56">
        <v>1</v>
      </c>
      <c r="N245" s="56">
        <v>1</v>
      </c>
      <c r="O245" s="56">
        <v>1</v>
      </c>
      <c r="P245" s="56">
        <v>3</v>
      </c>
      <c r="Q245" s="56">
        <v>1</v>
      </c>
      <c r="R245" s="56">
        <v>3</v>
      </c>
      <c r="S245" s="56">
        <v>1</v>
      </c>
      <c r="T245" s="56">
        <v>5</v>
      </c>
      <c r="U245" s="56">
        <v>4</v>
      </c>
      <c r="V245" s="56">
        <v>3</v>
      </c>
      <c r="W245" s="56">
        <v>1</v>
      </c>
      <c r="X245" s="56">
        <v>0</v>
      </c>
      <c r="Y245" s="56">
        <v>0</v>
      </c>
      <c r="Z245" s="56">
        <v>0</v>
      </c>
      <c r="AA245" s="56">
        <v>3</v>
      </c>
      <c r="AB245" s="56">
        <v>1</v>
      </c>
      <c r="AC245" s="56">
        <v>5</v>
      </c>
      <c r="AD245" s="56">
        <v>3</v>
      </c>
      <c r="AE245" s="56">
        <v>3</v>
      </c>
      <c r="AF245" s="56">
        <v>1</v>
      </c>
      <c r="AG245" s="56">
        <v>4</v>
      </c>
      <c r="AH245" s="56">
        <v>4</v>
      </c>
      <c r="AI245" s="56">
        <v>3</v>
      </c>
      <c r="AJ245" s="56">
        <v>1</v>
      </c>
      <c r="AK245" s="56">
        <v>0</v>
      </c>
      <c r="AL245" s="56">
        <v>0</v>
      </c>
      <c r="AM245" s="56">
        <v>0</v>
      </c>
      <c r="AN245" s="56">
        <v>1</v>
      </c>
      <c r="AO245" s="56">
        <v>1</v>
      </c>
      <c r="AP245" s="56">
        <v>5</v>
      </c>
      <c r="AQ245" s="56">
        <v>2</v>
      </c>
      <c r="AR245" s="56">
        <v>3</v>
      </c>
      <c r="AS245" s="56">
        <v>1</v>
      </c>
      <c r="AT245" s="56">
        <v>4</v>
      </c>
      <c r="AU245" s="56">
        <v>4</v>
      </c>
      <c r="AV245" s="56">
        <v>4</v>
      </c>
      <c r="AW245" s="56">
        <v>1</v>
      </c>
      <c r="AX245" s="56">
        <v>0</v>
      </c>
      <c r="AY245" s="56">
        <v>1</v>
      </c>
      <c r="AZ245" s="56">
        <v>0</v>
      </c>
      <c r="BA245" s="56">
        <v>3</v>
      </c>
      <c r="BB245" s="56">
        <v>1</v>
      </c>
      <c r="BC245" s="56">
        <v>3</v>
      </c>
      <c r="BD245" s="56">
        <v>1</v>
      </c>
      <c r="BE245" s="56">
        <v>3</v>
      </c>
      <c r="BF245" s="56">
        <v>1</v>
      </c>
      <c r="BG245" s="56">
        <v>5</v>
      </c>
      <c r="BH245" s="56">
        <v>4</v>
      </c>
      <c r="BI245" s="56">
        <v>1</v>
      </c>
      <c r="BJ245" s="56">
        <v>1</v>
      </c>
      <c r="BK245" s="56">
        <v>0</v>
      </c>
      <c r="BL245" s="56">
        <v>0</v>
      </c>
      <c r="BM245" s="56">
        <v>1</v>
      </c>
      <c r="BN245" s="56">
        <v>1</v>
      </c>
      <c r="BO245" s="56">
        <v>1</v>
      </c>
      <c r="BP245" s="56">
        <v>3</v>
      </c>
      <c r="BQ245" s="56">
        <v>5</v>
      </c>
      <c r="BR245" s="56">
        <v>2</v>
      </c>
      <c r="BS245" s="56">
        <v>2</v>
      </c>
      <c r="BT245" s="56">
        <v>3</v>
      </c>
      <c r="BU245" s="56">
        <v>1</v>
      </c>
      <c r="BV245" s="56">
        <v>54</v>
      </c>
      <c r="BW245" s="56">
        <v>49</v>
      </c>
      <c r="BX245" s="56">
        <v>0.52427184466019405</v>
      </c>
      <c r="BY245" s="56">
        <v>-203</v>
      </c>
    </row>
    <row r="246" spans="1:77" x14ac:dyDescent="0.25">
      <c r="A246" s="56">
        <v>3</v>
      </c>
      <c r="B246" s="56">
        <v>1</v>
      </c>
      <c r="C246" s="56">
        <v>5</v>
      </c>
      <c r="D246" s="56">
        <v>1</v>
      </c>
      <c r="E246" s="56">
        <v>5</v>
      </c>
      <c r="F246" s="56">
        <v>1</v>
      </c>
      <c r="G246" s="56">
        <v>5</v>
      </c>
      <c r="H246" s="56">
        <v>4</v>
      </c>
      <c r="I246" s="56">
        <v>4</v>
      </c>
      <c r="J246" s="56">
        <v>1</v>
      </c>
      <c r="K246" s="56">
        <v>1</v>
      </c>
      <c r="L246" s="56">
        <v>0</v>
      </c>
      <c r="M246" s="56">
        <v>0</v>
      </c>
      <c r="N246" s="56">
        <v>3</v>
      </c>
      <c r="O246" s="56">
        <v>1</v>
      </c>
      <c r="P246" s="56">
        <v>3</v>
      </c>
      <c r="Q246" s="56">
        <v>1</v>
      </c>
      <c r="R246" s="56">
        <v>3</v>
      </c>
      <c r="S246" s="56">
        <v>1</v>
      </c>
      <c r="T246" s="56">
        <v>4</v>
      </c>
      <c r="U246" s="56">
        <v>4</v>
      </c>
      <c r="V246" s="56">
        <v>3</v>
      </c>
      <c r="W246" s="56">
        <v>1</v>
      </c>
      <c r="X246" s="56">
        <v>0</v>
      </c>
      <c r="Y246" s="56">
        <v>0</v>
      </c>
      <c r="Z246" s="56">
        <v>0</v>
      </c>
      <c r="AA246" s="56">
        <v>3</v>
      </c>
      <c r="AB246" s="56">
        <v>1</v>
      </c>
      <c r="AC246" s="56">
        <v>5</v>
      </c>
      <c r="AD246" s="56">
        <v>1</v>
      </c>
      <c r="AE246" s="56">
        <v>3</v>
      </c>
      <c r="AF246" s="56">
        <v>1</v>
      </c>
      <c r="AG246" s="56">
        <v>5</v>
      </c>
      <c r="AH246" s="56">
        <v>4</v>
      </c>
      <c r="AI246" s="56">
        <v>4</v>
      </c>
      <c r="AJ246" s="56">
        <v>1</v>
      </c>
      <c r="AK246" s="56">
        <v>0</v>
      </c>
      <c r="AL246" s="56">
        <v>0</v>
      </c>
      <c r="AM246" s="56">
        <v>0</v>
      </c>
      <c r="AN246" s="56">
        <v>3</v>
      </c>
      <c r="AO246" s="56">
        <v>1</v>
      </c>
      <c r="AP246" s="56">
        <v>5</v>
      </c>
      <c r="AQ246" s="56">
        <v>1</v>
      </c>
      <c r="AR246" s="56">
        <v>3</v>
      </c>
      <c r="AS246" s="56">
        <v>1</v>
      </c>
      <c r="AT246" s="56">
        <v>5</v>
      </c>
      <c r="AU246" s="56">
        <v>3</v>
      </c>
      <c r="AV246" s="56">
        <v>3</v>
      </c>
      <c r="AW246" s="56">
        <v>1</v>
      </c>
      <c r="AX246" s="56">
        <v>0</v>
      </c>
      <c r="AY246" s="56">
        <v>0</v>
      </c>
      <c r="AZ246" s="56">
        <v>0</v>
      </c>
      <c r="BA246" s="56">
        <v>5</v>
      </c>
      <c r="BB246" s="56">
        <v>1</v>
      </c>
      <c r="BC246" s="56">
        <v>5</v>
      </c>
      <c r="BD246" s="56">
        <v>1</v>
      </c>
      <c r="BE246" s="56">
        <v>3</v>
      </c>
      <c r="BF246" s="56">
        <v>1</v>
      </c>
      <c r="BG246" s="56">
        <v>5</v>
      </c>
      <c r="BH246" s="56">
        <v>4</v>
      </c>
      <c r="BI246" s="56">
        <v>3</v>
      </c>
      <c r="BJ246" s="56">
        <v>1</v>
      </c>
      <c r="BK246" s="56">
        <v>0</v>
      </c>
      <c r="BL246" s="56">
        <v>1</v>
      </c>
      <c r="BM246" s="56">
        <v>0</v>
      </c>
      <c r="BN246" s="56">
        <v>1</v>
      </c>
      <c r="BO246" s="56">
        <v>1</v>
      </c>
      <c r="BP246" s="56">
        <v>2</v>
      </c>
      <c r="BQ246" s="56">
        <v>2</v>
      </c>
      <c r="BR246" s="56">
        <v>2</v>
      </c>
      <c r="BS246" s="56">
        <v>2</v>
      </c>
      <c r="BT246" s="56">
        <v>3</v>
      </c>
      <c r="BU246" s="56">
        <v>2</v>
      </c>
      <c r="BV246" s="56">
        <v>55</v>
      </c>
      <c r="BW246" s="56">
        <v>50</v>
      </c>
      <c r="BX246" s="56">
        <v>0.52380952380952295</v>
      </c>
      <c r="BY246" s="56">
        <v>-203</v>
      </c>
    </row>
    <row r="247" spans="1:77" x14ac:dyDescent="0.25">
      <c r="A247" s="56">
        <v>5</v>
      </c>
      <c r="B247" s="56">
        <v>1</v>
      </c>
      <c r="C247" s="56">
        <v>3</v>
      </c>
      <c r="D247" s="56">
        <v>1</v>
      </c>
      <c r="E247" s="56">
        <v>3</v>
      </c>
      <c r="F247" s="56">
        <v>3</v>
      </c>
      <c r="G247" s="56">
        <v>5</v>
      </c>
      <c r="H247" s="56">
        <v>4</v>
      </c>
      <c r="I247" s="56">
        <v>3</v>
      </c>
      <c r="J247" s="56">
        <v>1</v>
      </c>
      <c r="K247" s="56">
        <v>0</v>
      </c>
      <c r="L247" s="56">
        <v>0</v>
      </c>
      <c r="M247" s="56">
        <v>1</v>
      </c>
      <c r="N247" s="56">
        <v>5</v>
      </c>
      <c r="O247" s="56">
        <v>1</v>
      </c>
      <c r="P247" s="56">
        <v>5</v>
      </c>
      <c r="Q247" s="56">
        <v>1</v>
      </c>
      <c r="R247" s="56">
        <v>3</v>
      </c>
      <c r="S247" s="56">
        <v>1</v>
      </c>
      <c r="T247" s="56">
        <v>4</v>
      </c>
      <c r="U247" s="56">
        <v>4</v>
      </c>
      <c r="V247" s="56">
        <v>5</v>
      </c>
      <c r="W247" s="56">
        <v>1</v>
      </c>
      <c r="X247" s="56">
        <v>0</v>
      </c>
      <c r="Y247" s="56">
        <v>0</v>
      </c>
      <c r="Z247" s="56">
        <v>0</v>
      </c>
      <c r="AA247" s="56">
        <v>3</v>
      </c>
      <c r="AB247" s="56">
        <v>1</v>
      </c>
      <c r="AC247" s="56">
        <v>5</v>
      </c>
      <c r="AD247" s="56">
        <v>2</v>
      </c>
      <c r="AE247" s="56">
        <v>3</v>
      </c>
      <c r="AF247" s="56">
        <v>1</v>
      </c>
      <c r="AG247" s="56">
        <v>5</v>
      </c>
      <c r="AH247" s="56">
        <v>4</v>
      </c>
      <c r="AI247" s="56">
        <v>3</v>
      </c>
      <c r="AJ247" s="56">
        <v>1</v>
      </c>
      <c r="AK247" s="56">
        <v>0</v>
      </c>
      <c r="AL247" s="56">
        <v>0</v>
      </c>
      <c r="AM247" s="56">
        <v>0</v>
      </c>
      <c r="AN247" s="56">
        <v>1</v>
      </c>
      <c r="AO247" s="56">
        <v>1</v>
      </c>
      <c r="AP247" s="56">
        <v>5</v>
      </c>
      <c r="AQ247" s="56">
        <v>1</v>
      </c>
      <c r="AR247" s="56">
        <v>3</v>
      </c>
      <c r="AS247" s="56">
        <v>1</v>
      </c>
      <c r="AT247" s="56">
        <v>5</v>
      </c>
      <c r="AU247" s="56">
        <v>4</v>
      </c>
      <c r="AV247" s="56">
        <v>4</v>
      </c>
      <c r="AW247" s="56">
        <v>1</v>
      </c>
      <c r="AX247" s="56">
        <v>0</v>
      </c>
      <c r="AY247" s="56">
        <v>0</v>
      </c>
      <c r="AZ247" s="56">
        <v>0</v>
      </c>
      <c r="BA247" s="56">
        <v>5</v>
      </c>
      <c r="BB247" s="56">
        <v>1</v>
      </c>
      <c r="BC247" s="56">
        <v>3</v>
      </c>
      <c r="BD247" s="56">
        <v>1</v>
      </c>
      <c r="BE247" s="56">
        <v>3</v>
      </c>
      <c r="BF247" s="56">
        <v>1</v>
      </c>
      <c r="BG247" s="56">
        <v>5</v>
      </c>
      <c r="BH247" s="56">
        <v>4</v>
      </c>
      <c r="BI247" s="56">
        <v>1</v>
      </c>
      <c r="BJ247" s="56">
        <v>2</v>
      </c>
      <c r="BK247" s="56">
        <v>0</v>
      </c>
      <c r="BL247" s="56">
        <v>0</v>
      </c>
      <c r="BM247" s="56">
        <v>1</v>
      </c>
      <c r="BN247" s="56">
        <v>1</v>
      </c>
      <c r="BO247" s="56">
        <v>1</v>
      </c>
      <c r="BP247" s="56">
        <v>2</v>
      </c>
      <c r="BQ247" s="56">
        <v>5</v>
      </c>
      <c r="BR247" s="56">
        <v>2</v>
      </c>
      <c r="BS247" s="56">
        <v>3</v>
      </c>
      <c r="BT247" s="56">
        <v>3</v>
      </c>
      <c r="BU247" s="56">
        <v>1</v>
      </c>
      <c r="BV247" s="56">
        <v>69</v>
      </c>
      <c r="BW247" s="56">
        <v>63</v>
      </c>
      <c r="BX247" s="56">
        <v>0.52272727272727204</v>
      </c>
      <c r="BY247" s="56">
        <v>-203</v>
      </c>
    </row>
    <row r="248" spans="1:77" x14ac:dyDescent="0.25">
      <c r="A248" s="56">
        <v>3</v>
      </c>
      <c r="B248" s="56">
        <v>1</v>
      </c>
      <c r="C248" s="56">
        <v>3</v>
      </c>
      <c r="D248" s="56">
        <v>1</v>
      </c>
      <c r="E248" s="56">
        <v>3</v>
      </c>
      <c r="F248" s="56">
        <v>1</v>
      </c>
      <c r="G248" s="56">
        <v>5</v>
      </c>
      <c r="H248" s="56">
        <v>4</v>
      </c>
      <c r="I248" s="56">
        <v>4</v>
      </c>
      <c r="J248" s="56">
        <v>1</v>
      </c>
      <c r="K248" s="56">
        <v>0</v>
      </c>
      <c r="L248" s="56">
        <v>0</v>
      </c>
      <c r="M248" s="56">
        <v>0</v>
      </c>
      <c r="N248" s="56">
        <v>3</v>
      </c>
      <c r="O248" s="56">
        <v>1</v>
      </c>
      <c r="P248" s="56">
        <v>3</v>
      </c>
      <c r="Q248" s="56">
        <v>1</v>
      </c>
      <c r="R248" s="56">
        <v>3</v>
      </c>
      <c r="S248" s="56">
        <v>1</v>
      </c>
      <c r="T248" s="56">
        <v>5</v>
      </c>
      <c r="U248" s="56">
        <v>4</v>
      </c>
      <c r="V248" s="56">
        <v>3</v>
      </c>
      <c r="W248" s="56">
        <v>1</v>
      </c>
      <c r="X248" s="56">
        <v>0</v>
      </c>
      <c r="Y248" s="56">
        <v>0</v>
      </c>
      <c r="Z248" s="56">
        <v>0</v>
      </c>
      <c r="AA248" s="56">
        <v>5</v>
      </c>
      <c r="AB248" s="56">
        <v>1</v>
      </c>
      <c r="AC248" s="56">
        <v>5</v>
      </c>
      <c r="AD248" s="56">
        <v>1</v>
      </c>
      <c r="AE248" s="56">
        <v>3</v>
      </c>
      <c r="AF248" s="56">
        <v>1</v>
      </c>
      <c r="AG248" s="56">
        <v>4</v>
      </c>
      <c r="AH248" s="56">
        <v>4</v>
      </c>
      <c r="AI248" s="56">
        <v>4</v>
      </c>
      <c r="AJ248" s="56">
        <v>1</v>
      </c>
      <c r="AK248" s="56">
        <v>0</v>
      </c>
      <c r="AL248" s="56">
        <v>0</v>
      </c>
      <c r="AM248" s="56">
        <v>0</v>
      </c>
      <c r="AN248" s="56">
        <v>3</v>
      </c>
      <c r="AO248" s="56">
        <v>1</v>
      </c>
      <c r="AP248" s="56">
        <v>3</v>
      </c>
      <c r="AQ248" s="56">
        <v>1</v>
      </c>
      <c r="AR248" s="56">
        <v>3</v>
      </c>
      <c r="AS248" s="56">
        <v>1</v>
      </c>
      <c r="AT248" s="56">
        <v>5</v>
      </c>
      <c r="AU248" s="56">
        <v>4</v>
      </c>
      <c r="AV248" s="56">
        <v>4</v>
      </c>
      <c r="AW248" s="56">
        <v>1</v>
      </c>
      <c r="AX248" s="56">
        <v>0</v>
      </c>
      <c r="AY248" s="56">
        <v>0</v>
      </c>
      <c r="AZ248" s="56">
        <v>0</v>
      </c>
      <c r="BA248" s="56">
        <v>3</v>
      </c>
      <c r="BB248" s="56">
        <v>1</v>
      </c>
      <c r="BC248" s="56">
        <v>5</v>
      </c>
      <c r="BD248" s="56">
        <v>1</v>
      </c>
      <c r="BE248" s="56">
        <v>3</v>
      </c>
      <c r="BF248" s="56">
        <v>1</v>
      </c>
      <c r="BG248" s="56">
        <v>4</v>
      </c>
      <c r="BH248" s="56">
        <v>4</v>
      </c>
      <c r="BI248" s="56">
        <v>4</v>
      </c>
      <c r="BJ248" s="56">
        <v>1</v>
      </c>
      <c r="BK248" s="56">
        <v>0</v>
      </c>
      <c r="BL248" s="56">
        <v>0</v>
      </c>
      <c r="BM248" s="56">
        <v>1</v>
      </c>
      <c r="BN248" s="56">
        <v>1</v>
      </c>
      <c r="BO248" s="56">
        <v>1</v>
      </c>
      <c r="BP248" s="56">
        <v>2</v>
      </c>
      <c r="BQ248" s="56">
        <v>5</v>
      </c>
      <c r="BR248" s="56">
        <v>2</v>
      </c>
      <c r="BS248" s="56">
        <v>2</v>
      </c>
      <c r="BT248" s="56">
        <v>2</v>
      </c>
      <c r="BU248" s="56">
        <v>1</v>
      </c>
      <c r="BV248" s="56">
        <v>59</v>
      </c>
      <c r="BW248" s="56">
        <v>54</v>
      </c>
      <c r="BX248" s="56">
        <v>0.52212389400000003</v>
      </c>
      <c r="BY248" s="56">
        <v>-203</v>
      </c>
    </row>
    <row r="249" spans="1:77" x14ac:dyDescent="0.25">
      <c r="A249" s="56">
        <v>5</v>
      </c>
      <c r="B249" s="56">
        <v>1</v>
      </c>
      <c r="C249" s="56">
        <v>3</v>
      </c>
      <c r="D249" s="56">
        <v>4</v>
      </c>
      <c r="E249" s="56">
        <v>3</v>
      </c>
      <c r="F249" s="56">
        <v>1</v>
      </c>
      <c r="G249" s="56">
        <v>4</v>
      </c>
      <c r="H249" s="56">
        <v>4</v>
      </c>
      <c r="I249" s="56">
        <v>4</v>
      </c>
      <c r="J249" s="56">
        <v>1</v>
      </c>
      <c r="K249" s="56">
        <v>0</v>
      </c>
      <c r="L249" s="56">
        <v>0</v>
      </c>
      <c r="M249" s="56">
        <v>0</v>
      </c>
      <c r="N249" s="56">
        <v>3</v>
      </c>
      <c r="O249" s="56">
        <v>1</v>
      </c>
      <c r="P249" s="56">
        <v>3</v>
      </c>
      <c r="Q249" s="56">
        <v>1</v>
      </c>
      <c r="R249" s="56">
        <v>3</v>
      </c>
      <c r="S249" s="56">
        <v>3</v>
      </c>
      <c r="T249" s="56">
        <v>5</v>
      </c>
      <c r="U249" s="56">
        <v>4</v>
      </c>
      <c r="V249" s="56">
        <v>3</v>
      </c>
      <c r="W249" s="56">
        <v>1</v>
      </c>
      <c r="X249" s="56">
        <v>0</v>
      </c>
      <c r="Y249" s="56">
        <v>1</v>
      </c>
      <c r="Z249" s="56">
        <v>0</v>
      </c>
      <c r="AA249" s="56">
        <v>5</v>
      </c>
      <c r="AB249" s="56">
        <v>1</v>
      </c>
      <c r="AC249" s="56">
        <v>3</v>
      </c>
      <c r="AD249" s="56">
        <v>1</v>
      </c>
      <c r="AE249" s="56">
        <v>3</v>
      </c>
      <c r="AF249" s="56">
        <v>1</v>
      </c>
      <c r="AG249" s="56">
        <v>5</v>
      </c>
      <c r="AH249" s="56">
        <v>4</v>
      </c>
      <c r="AI249" s="56">
        <v>4</v>
      </c>
      <c r="AJ249" s="56">
        <v>1</v>
      </c>
      <c r="AK249" s="56">
        <v>0</v>
      </c>
      <c r="AL249" s="56">
        <v>0</v>
      </c>
      <c r="AM249" s="56">
        <v>0</v>
      </c>
      <c r="AN249" s="56">
        <v>3</v>
      </c>
      <c r="AO249" s="56">
        <v>1</v>
      </c>
      <c r="AP249" s="56">
        <v>3</v>
      </c>
      <c r="AQ249" s="56">
        <v>2</v>
      </c>
      <c r="AR249" s="56">
        <v>3</v>
      </c>
      <c r="AS249" s="56">
        <v>1</v>
      </c>
      <c r="AT249" s="56">
        <v>5</v>
      </c>
      <c r="AU249" s="56">
        <v>4</v>
      </c>
      <c r="AV249" s="56">
        <v>4</v>
      </c>
      <c r="AW249" s="56">
        <v>1</v>
      </c>
      <c r="AX249" s="56">
        <v>0</v>
      </c>
      <c r="AY249" s="56">
        <v>0</v>
      </c>
      <c r="AZ249" s="56">
        <v>0</v>
      </c>
      <c r="BA249" s="56">
        <v>3</v>
      </c>
      <c r="BB249" s="56">
        <v>1</v>
      </c>
      <c r="BC249" s="56">
        <v>1</v>
      </c>
      <c r="BD249" s="56">
        <v>1</v>
      </c>
      <c r="BE249" s="56">
        <v>3</v>
      </c>
      <c r="BF249" s="56">
        <v>1</v>
      </c>
      <c r="BG249" s="56">
        <v>5</v>
      </c>
      <c r="BH249" s="56">
        <v>3</v>
      </c>
      <c r="BI249" s="56">
        <v>4</v>
      </c>
      <c r="BJ249" s="56">
        <v>2</v>
      </c>
      <c r="BK249" s="56">
        <v>0</v>
      </c>
      <c r="BL249" s="56">
        <v>0</v>
      </c>
      <c r="BM249" s="56">
        <v>0</v>
      </c>
      <c r="BN249" s="56">
        <v>1</v>
      </c>
      <c r="BO249" s="56">
        <v>1</v>
      </c>
      <c r="BP249" s="56">
        <v>2</v>
      </c>
      <c r="BQ249" s="56">
        <v>3</v>
      </c>
      <c r="BR249" s="56">
        <v>2</v>
      </c>
      <c r="BS249" s="56">
        <v>2</v>
      </c>
      <c r="BT249" s="56">
        <v>3</v>
      </c>
      <c r="BU249" s="56">
        <v>1</v>
      </c>
      <c r="BV249" s="56">
        <v>60</v>
      </c>
      <c r="BW249" s="56">
        <v>55</v>
      </c>
      <c r="BX249" s="56">
        <v>0.52173913043478204</v>
      </c>
      <c r="BY249" s="56">
        <v>-203</v>
      </c>
    </row>
    <row r="250" spans="1:77" x14ac:dyDescent="0.25">
      <c r="A250" s="56">
        <v>4</v>
      </c>
      <c r="B250" s="56">
        <v>1</v>
      </c>
      <c r="C250" s="56">
        <v>3</v>
      </c>
      <c r="D250" s="56">
        <v>1</v>
      </c>
      <c r="E250" s="56">
        <v>3</v>
      </c>
      <c r="F250" s="56">
        <v>1</v>
      </c>
      <c r="G250" s="56">
        <v>5</v>
      </c>
      <c r="H250" s="56">
        <v>4</v>
      </c>
      <c r="I250" s="56">
        <v>4</v>
      </c>
      <c r="J250" s="56">
        <v>1</v>
      </c>
      <c r="K250" s="56">
        <v>0</v>
      </c>
      <c r="L250" s="56">
        <v>0</v>
      </c>
      <c r="M250" s="56">
        <v>0</v>
      </c>
      <c r="N250" s="56">
        <v>3</v>
      </c>
      <c r="O250" s="56">
        <v>1</v>
      </c>
      <c r="P250" s="56">
        <v>5</v>
      </c>
      <c r="Q250" s="56">
        <v>1</v>
      </c>
      <c r="R250" s="56">
        <v>3</v>
      </c>
      <c r="S250" s="56">
        <v>1</v>
      </c>
      <c r="T250" s="56">
        <v>4</v>
      </c>
      <c r="U250" s="56">
        <v>4</v>
      </c>
      <c r="V250" s="56">
        <v>3</v>
      </c>
      <c r="W250" s="56">
        <v>1</v>
      </c>
      <c r="X250" s="56">
        <v>0</v>
      </c>
      <c r="Y250" s="56">
        <v>0</v>
      </c>
      <c r="Z250" s="56">
        <v>0</v>
      </c>
      <c r="AA250" s="56">
        <v>3</v>
      </c>
      <c r="AB250" s="56">
        <v>1</v>
      </c>
      <c r="AC250" s="56">
        <v>5</v>
      </c>
      <c r="AD250" s="56">
        <v>1</v>
      </c>
      <c r="AE250" s="56">
        <v>3</v>
      </c>
      <c r="AF250" s="56">
        <v>1</v>
      </c>
      <c r="AG250" s="56">
        <v>4</v>
      </c>
      <c r="AH250" s="56">
        <v>4</v>
      </c>
      <c r="AI250" s="56">
        <v>4</v>
      </c>
      <c r="AJ250" s="56">
        <v>1</v>
      </c>
      <c r="AK250" s="56">
        <v>0</v>
      </c>
      <c r="AL250" s="56">
        <v>0</v>
      </c>
      <c r="AM250" s="56">
        <v>0</v>
      </c>
      <c r="AN250" s="56">
        <v>5</v>
      </c>
      <c r="AO250" s="56">
        <v>1</v>
      </c>
      <c r="AP250" s="56">
        <v>3</v>
      </c>
      <c r="AQ250" s="56">
        <v>1</v>
      </c>
      <c r="AR250" s="56">
        <v>3</v>
      </c>
      <c r="AS250" s="56">
        <v>1</v>
      </c>
      <c r="AT250" s="56">
        <v>5</v>
      </c>
      <c r="AU250" s="56">
        <v>4</v>
      </c>
      <c r="AV250" s="56">
        <v>3</v>
      </c>
      <c r="AW250" s="56">
        <v>1</v>
      </c>
      <c r="AX250" s="56">
        <v>0</v>
      </c>
      <c r="AY250" s="56">
        <v>0</v>
      </c>
      <c r="AZ250" s="56">
        <v>0</v>
      </c>
      <c r="BA250" s="56">
        <v>5</v>
      </c>
      <c r="BB250" s="56">
        <v>1</v>
      </c>
      <c r="BC250" s="56">
        <v>3</v>
      </c>
      <c r="BD250" s="56">
        <v>1</v>
      </c>
      <c r="BE250" s="56">
        <v>3</v>
      </c>
      <c r="BF250" s="56">
        <v>5</v>
      </c>
      <c r="BG250" s="56">
        <v>5</v>
      </c>
      <c r="BH250" s="56">
        <v>1</v>
      </c>
      <c r="BI250" s="56">
        <v>4</v>
      </c>
      <c r="BJ250" s="56">
        <v>1</v>
      </c>
      <c r="BK250" s="56">
        <v>0</v>
      </c>
      <c r="BL250" s="56">
        <v>0</v>
      </c>
      <c r="BM250" s="56">
        <v>0</v>
      </c>
      <c r="BN250" s="56">
        <v>1</v>
      </c>
      <c r="BO250" s="56">
        <v>1</v>
      </c>
      <c r="BP250" s="56">
        <v>2</v>
      </c>
      <c r="BQ250" s="56">
        <v>5</v>
      </c>
      <c r="BR250" s="56">
        <v>2</v>
      </c>
      <c r="BS250" s="56">
        <v>2</v>
      </c>
      <c r="BT250" s="56">
        <v>3</v>
      </c>
      <c r="BU250" s="56">
        <v>1</v>
      </c>
      <c r="BV250" s="56">
        <v>60</v>
      </c>
      <c r="BW250" s="56">
        <v>55</v>
      </c>
      <c r="BX250" s="56">
        <v>0.52173913043478204</v>
      </c>
      <c r="BY250" s="56">
        <v>-203</v>
      </c>
    </row>
    <row r="251" spans="1:77" x14ac:dyDescent="0.25">
      <c r="A251" s="56">
        <v>3</v>
      </c>
      <c r="B251" s="56">
        <v>1</v>
      </c>
      <c r="C251" s="56">
        <v>3</v>
      </c>
      <c r="D251" s="56">
        <v>1</v>
      </c>
      <c r="E251" s="56">
        <v>3</v>
      </c>
      <c r="F251" s="56">
        <v>1</v>
      </c>
      <c r="G251" s="56">
        <v>4</v>
      </c>
      <c r="H251" s="56">
        <v>4</v>
      </c>
      <c r="I251" s="56">
        <v>3</v>
      </c>
      <c r="J251" s="56">
        <v>4</v>
      </c>
      <c r="K251" s="56">
        <v>1</v>
      </c>
      <c r="L251" s="56">
        <v>0</v>
      </c>
      <c r="M251" s="56">
        <v>0</v>
      </c>
      <c r="N251" s="56">
        <v>3</v>
      </c>
      <c r="O251" s="56">
        <v>1</v>
      </c>
      <c r="P251" s="56">
        <v>3</v>
      </c>
      <c r="Q251" s="56">
        <v>1</v>
      </c>
      <c r="R251" s="56">
        <v>3</v>
      </c>
      <c r="S251" s="56">
        <v>1</v>
      </c>
      <c r="T251" s="56">
        <v>5</v>
      </c>
      <c r="U251" s="56">
        <v>4</v>
      </c>
      <c r="V251" s="56">
        <v>3</v>
      </c>
      <c r="W251" s="56">
        <v>1</v>
      </c>
      <c r="X251" s="56">
        <v>0</v>
      </c>
      <c r="Y251" s="56">
        <v>0</v>
      </c>
      <c r="Z251" s="56">
        <v>0</v>
      </c>
      <c r="AA251" s="56">
        <v>3</v>
      </c>
      <c r="AB251" s="56">
        <v>1</v>
      </c>
      <c r="AC251" s="56">
        <v>5</v>
      </c>
      <c r="AD251" s="56">
        <v>1</v>
      </c>
      <c r="AE251" s="56">
        <v>2</v>
      </c>
      <c r="AF251" s="56">
        <v>1</v>
      </c>
      <c r="AG251" s="56">
        <v>4</v>
      </c>
      <c r="AH251" s="56">
        <v>4</v>
      </c>
      <c r="AI251" s="56">
        <v>4</v>
      </c>
      <c r="AJ251" s="56">
        <v>1</v>
      </c>
      <c r="AK251" s="56">
        <v>0</v>
      </c>
      <c r="AL251" s="56">
        <v>0</v>
      </c>
      <c r="AM251" s="56">
        <v>0</v>
      </c>
      <c r="AN251" s="56">
        <v>5</v>
      </c>
      <c r="AO251" s="56">
        <v>1</v>
      </c>
      <c r="AP251" s="56">
        <v>5</v>
      </c>
      <c r="AQ251" s="56">
        <v>2</v>
      </c>
      <c r="AR251" s="56">
        <v>3</v>
      </c>
      <c r="AS251" s="56">
        <v>1</v>
      </c>
      <c r="AT251" s="56">
        <v>5</v>
      </c>
      <c r="AU251" s="56">
        <v>4</v>
      </c>
      <c r="AV251" s="56">
        <v>4</v>
      </c>
      <c r="AW251" s="56">
        <v>1</v>
      </c>
      <c r="AX251" s="56">
        <v>0</v>
      </c>
      <c r="AY251" s="56">
        <v>0</v>
      </c>
      <c r="AZ251" s="56">
        <v>0</v>
      </c>
      <c r="BA251" s="56">
        <v>3</v>
      </c>
      <c r="BB251" s="56">
        <v>1</v>
      </c>
      <c r="BC251" s="56">
        <v>3</v>
      </c>
      <c r="BD251" s="56">
        <v>1</v>
      </c>
      <c r="BE251" s="56">
        <v>3</v>
      </c>
      <c r="BF251" s="56">
        <v>1</v>
      </c>
      <c r="BG251" s="56">
        <v>5</v>
      </c>
      <c r="BH251" s="56">
        <v>2</v>
      </c>
      <c r="BI251" s="56">
        <v>4</v>
      </c>
      <c r="BJ251" s="56">
        <v>1</v>
      </c>
      <c r="BK251" s="56">
        <v>0</v>
      </c>
      <c r="BL251" s="56">
        <v>0</v>
      </c>
      <c r="BM251" s="56">
        <v>0</v>
      </c>
      <c r="BN251" s="56">
        <v>1</v>
      </c>
      <c r="BO251" s="56">
        <v>1</v>
      </c>
      <c r="BP251" s="56">
        <v>2</v>
      </c>
      <c r="BQ251" s="56">
        <v>5</v>
      </c>
      <c r="BR251" s="56">
        <v>2</v>
      </c>
      <c r="BS251" s="56">
        <v>2</v>
      </c>
      <c r="BT251" s="56">
        <v>3</v>
      </c>
      <c r="BU251" s="56">
        <v>1</v>
      </c>
      <c r="BV251" s="56">
        <v>52</v>
      </c>
      <c r="BW251" s="56">
        <v>48</v>
      </c>
      <c r="BX251" s="56">
        <v>0.52</v>
      </c>
      <c r="BY251" s="56">
        <v>-203</v>
      </c>
    </row>
    <row r="252" spans="1:77" x14ac:dyDescent="0.25">
      <c r="A252" s="56">
        <v>5</v>
      </c>
      <c r="B252" s="56">
        <v>1</v>
      </c>
      <c r="C252" s="56">
        <v>3</v>
      </c>
      <c r="D252" s="56">
        <v>4</v>
      </c>
      <c r="E252" s="56">
        <v>2</v>
      </c>
      <c r="F252" s="56">
        <v>1</v>
      </c>
      <c r="G252" s="56">
        <v>5</v>
      </c>
      <c r="H252" s="56">
        <v>4</v>
      </c>
      <c r="I252" s="56">
        <v>4</v>
      </c>
      <c r="J252" s="56">
        <v>1</v>
      </c>
      <c r="K252" s="56">
        <v>0</v>
      </c>
      <c r="L252" s="56">
        <v>0</v>
      </c>
      <c r="M252" s="56">
        <v>0</v>
      </c>
      <c r="N252" s="56">
        <v>5</v>
      </c>
      <c r="O252" s="56">
        <v>1</v>
      </c>
      <c r="P252" s="56">
        <v>4</v>
      </c>
      <c r="Q252" s="56">
        <v>1</v>
      </c>
      <c r="R252" s="56">
        <v>3</v>
      </c>
      <c r="S252" s="56">
        <v>1</v>
      </c>
      <c r="T252" s="56">
        <v>4</v>
      </c>
      <c r="U252" s="56">
        <v>4</v>
      </c>
      <c r="V252" s="56">
        <v>3</v>
      </c>
      <c r="W252" s="56">
        <v>1</v>
      </c>
      <c r="X252" s="56">
        <v>0</v>
      </c>
      <c r="Y252" s="56">
        <v>0</v>
      </c>
      <c r="Z252" s="56">
        <v>0</v>
      </c>
      <c r="AA252" s="56">
        <v>5</v>
      </c>
      <c r="AB252" s="56">
        <v>1</v>
      </c>
      <c r="AC252" s="56">
        <v>3</v>
      </c>
      <c r="AD252" s="56">
        <v>1</v>
      </c>
      <c r="AE252" s="56">
        <v>3</v>
      </c>
      <c r="AF252" s="56">
        <v>1</v>
      </c>
      <c r="AG252" s="56">
        <v>4</v>
      </c>
      <c r="AH252" s="56">
        <v>4</v>
      </c>
      <c r="AI252" s="56">
        <v>3</v>
      </c>
      <c r="AJ252" s="56">
        <v>1</v>
      </c>
      <c r="AK252" s="56">
        <v>0</v>
      </c>
      <c r="AL252" s="56">
        <v>0</v>
      </c>
      <c r="AM252" s="56">
        <v>0</v>
      </c>
      <c r="AN252" s="56">
        <v>3</v>
      </c>
      <c r="AO252" s="56">
        <v>1</v>
      </c>
      <c r="AP252" s="56">
        <v>5</v>
      </c>
      <c r="AQ252" s="56">
        <v>1</v>
      </c>
      <c r="AR252" s="56">
        <v>3</v>
      </c>
      <c r="AS252" s="56">
        <v>1</v>
      </c>
      <c r="AT252" s="56">
        <v>5</v>
      </c>
      <c r="AU252" s="56">
        <v>4</v>
      </c>
      <c r="AV252" s="56">
        <v>4</v>
      </c>
      <c r="AW252" s="56">
        <v>1</v>
      </c>
      <c r="AX252" s="56">
        <v>1</v>
      </c>
      <c r="AY252" s="56">
        <v>0</v>
      </c>
      <c r="AZ252" s="56">
        <v>0</v>
      </c>
      <c r="BA252" s="56">
        <v>5</v>
      </c>
      <c r="BB252" s="56">
        <v>1</v>
      </c>
      <c r="BC252" s="56">
        <v>5</v>
      </c>
      <c r="BD252" s="56">
        <v>1</v>
      </c>
      <c r="BE252" s="56">
        <v>3</v>
      </c>
      <c r="BF252" s="56">
        <v>1</v>
      </c>
      <c r="BG252" s="56">
        <v>5</v>
      </c>
      <c r="BH252" s="56">
        <v>4</v>
      </c>
      <c r="BI252" s="56">
        <v>1</v>
      </c>
      <c r="BJ252" s="56">
        <v>1</v>
      </c>
      <c r="BK252" s="56">
        <v>0</v>
      </c>
      <c r="BL252" s="56">
        <v>0</v>
      </c>
      <c r="BM252" s="56">
        <v>0</v>
      </c>
      <c r="BN252" s="56">
        <v>1</v>
      </c>
      <c r="BO252" s="56">
        <v>1</v>
      </c>
      <c r="BP252" s="56">
        <v>2</v>
      </c>
      <c r="BQ252" s="56">
        <v>5</v>
      </c>
      <c r="BR252" s="56">
        <v>2</v>
      </c>
      <c r="BS252" s="56">
        <v>2</v>
      </c>
      <c r="BT252" s="56">
        <v>2</v>
      </c>
      <c r="BU252" s="56">
        <v>2</v>
      </c>
      <c r="BV252" s="56">
        <v>53</v>
      </c>
      <c r="BW252" s="56">
        <v>49</v>
      </c>
      <c r="BX252" s="56">
        <v>0.51960784313725406</v>
      </c>
      <c r="BY252" s="56">
        <v>-203</v>
      </c>
    </row>
    <row r="253" spans="1:77" x14ac:dyDescent="0.25">
      <c r="A253" s="56">
        <v>3</v>
      </c>
      <c r="B253" s="56">
        <v>1</v>
      </c>
      <c r="C253" s="56">
        <v>3</v>
      </c>
      <c r="D253" s="56">
        <v>1</v>
      </c>
      <c r="E253" s="56">
        <v>3</v>
      </c>
      <c r="F253" s="56">
        <v>1</v>
      </c>
      <c r="G253" s="56">
        <v>5</v>
      </c>
      <c r="H253" s="56">
        <v>4</v>
      </c>
      <c r="I253" s="56">
        <v>3</v>
      </c>
      <c r="J253" s="56">
        <v>4</v>
      </c>
      <c r="K253" s="56">
        <v>1</v>
      </c>
      <c r="L253" s="56">
        <v>0</v>
      </c>
      <c r="M253" s="56">
        <v>0</v>
      </c>
      <c r="N253" s="56">
        <v>3</v>
      </c>
      <c r="O253" s="56">
        <v>1</v>
      </c>
      <c r="P253" s="56">
        <v>5</v>
      </c>
      <c r="Q253" s="56">
        <v>1</v>
      </c>
      <c r="R253" s="56">
        <v>4</v>
      </c>
      <c r="S253" s="56">
        <v>1</v>
      </c>
      <c r="T253" s="56">
        <v>5</v>
      </c>
      <c r="U253" s="56">
        <v>4</v>
      </c>
      <c r="V253" s="56">
        <v>3</v>
      </c>
      <c r="W253" s="56">
        <v>1</v>
      </c>
      <c r="X253" s="56">
        <v>0</v>
      </c>
      <c r="Y253" s="56">
        <v>0</v>
      </c>
      <c r="Z253" s="56">
        <v>0</v>
      </c>
      <c r="AA253" s="56">
        <v>3</v>
      </c>
      <c r="AB253" s="56">
        <v>1</v>
      </c>
      <c r="AC253" s="56">
        <v>3</v>
      </c>
      <c r="AD253" s="56">
        <v>1</v>
      </c>
      <c r="AE253" s="56">
        <v>3</v>
      </c>
      <c r="AF253" s="56">
        <v>1</v>
      </c>
      <c r="AG253" s="56">
        <v>4</v>
      </c>
      <c r="AH253" s="56">
        <v>4</v>
      </c>
      <c r="AI253" s="56">
        <v>4</v>
      </c>
      <c r="AJ253" s="56">
        <v>1</v>
      </c>
      <c r="AK253" s="56">
        <v>0</v>
      </c>
      <c r="AL253" s="56">
        <v>0</v>
      </c>
      <c r="AM253" s="56">
        <v>0</v>
      </c>
      <c r="AN253" s="56">
        <v>3</v>
      </c>
      <c r="AO253" s="56">
        <v>1</v>
      </c>
      <c r="AP253" s="56">
        <v>3</v>
      </c>
      <c r="AQ253" s="56">
        <v>1</v>
      </c>
      <c r="AR253" s="56">
        <v>3</v>
      </c>
      <c r="AS253" s="56">
        <v>1</v>
      </c>
      <c r="AT253" s="56">
        <v>5</v>
      </c>
      <c r="AU253" s="56">
        <v>4</v>
      </c>
      <c r="AV253" s="56">
        <v>4</v>
      </c>
      <c r="AW253" s="56">
        <v>1</v>
      </c>
      <c r="AX253" s="56">
        <v>0</v>
      </c>
      <c r="AY253" s="56">
        <v>0</v>
      </c>
      <c r="AZ253" s="56">
        <v>0</v>
      </c>
      <c r="BA253" s="56">
        <v>5</v>
      </c>
      <c r="BB253" s="56">
        <v>1</v>
      </c>
      <c r="BC253" s="56">
        <v>3</v>
      </c>
      <c r="BD253" s="56">
        <v>1</v>
      </c>
      <c r="BE253" s="56">
        <v>3</v>
      </c>
      <c r="BF253" s="56">
        <v>1</v>
      </c>
      <c r="BG253" s="56">
        <v>5</v>
      </c>
      <c r="BH253" s="56">
        <v>4</v>
      </c>
      <c r="BI253" s="56">
        <v>3</v>
      </c>
      <c r="BJ253" s="56">
        <v>1</v>
      </c>
      <c r="BK253" s="56">
        <v>0</v>
      </c>
      <c r="BL253" s="56">
        <v>0</v>
      </c>
      <c r="BM253" s="56">
        <v>1</v>
      </c>
      <c r="BN253" s="56">
        <v>5</v>
      </c>
      <c r="BO253" s="56">
        <v>1</v>
      </c>
      <c r="BP253" s="56">
        <v>2</v>
      </c>
      <c r="BQ253" s="56">
        <v>5</v>
      </c>
      <c r="BR253" s="56">
        <v>2</v>
      </c>
      <c r="BS253" s="56">
        <v>2</v>
      </c>
      <c r="BT253" s="56">
        <v>3</v>
      </c>
      <c r="BU253" s="56">
        <v>1</v>
      </c>
      <c r="BV253" s="56">
        <v>54</v>
      </c>
      <c r="BW253" s="56">
        <v>50</v>
      </c>
      <c r="BX253" s="56">
        <v>0.51923076923076905</v>
      </c>
      <c r="BY253" s="56">
        <v>-203</v>
      </c>
    </row>
    <row r="254" spans="1:77" x14ac:dyDescent="0.25">
      <c r="A254" s="56">
        <v>3</v>
      </c>
      <c r="B254" s="56">
        <v>1</v>
      </c>
      <c r="C254" s="56">
        <v>5</v>
      </c>
      <c r="D254" s="56">
        <v>1</v>
      </c>
      <c r="E254" s="56">
        <v>5</v>
      </c>
      <c r="F254" s="56">
        <v>1</v>
      </c>
      <c r="G254" s="56">
        <v>5</v>
      </c>
      <c r="H254" s="56">
        <v>4</v>
      </c>
      <c r="I254" s="56">
        <v>4</v>
      </c>
      <c r="J254" s="56">
        <v>1</v>
      </c>
      <c r="K254" s="56">
        <v>1</v>
      </c>
      <c r="L254" s="56">
        <v>0</v>
      </c>
      <c r="M254" s="56">
        <v>0</v>
      </c>
      <c r="N254" s="56">
        <v>3</v>
      </c>
      <c r="O254" s="56">
        <v>1</v>
      </c>
      <c r="P254" s="56">
        <v>3</v>
      </c>
      <c r="Q254" s="56">
        <v>1</v>
      </c>
      <c r="R254" s="56">
        <v>3</v>
      </c>
      <c r="S254" s="56">
        <v>1</v>
      </c>
      <c r="T254" s="56">
        <v>4</v>
      </c>
      <c r="U254" s="56">
        <v>4</v>
      </c>
      <c r="V254" s="56">
        <v>3</v>
      </c>
      <c r="W254" s="56">
        <v>1</v>
      </c>
      <c r="X254" s="56">
        <v>0</v>
      </c>
      <c r="Y254" s="56">
        <v>0</v>
      </c>
      <c r="Z254" s="56">
        <v>0</v>
      </c>
      <c r="AA254" s="56">
        <v>3</v>
      </c>
      <c r="AB254" s="56">
        <v>1</v>
      </c>
      <c r="AC254" s="56">
        <v>5</v>
      </c>
      <c r="AD254" s="56">
        <v>1</v>
      </c>
      <c r="AE254" s="56">
        <v>3</v>
      </c>
      <c r="AF254" s="56">
        <v>1</v>
      </c>
      <c r="AG254" s="56">
        <v>5</v>
      </c>
      <c r="AH254" s="56">
        <v>4</v>
      </c>
      <c r="AI254" s="56">
        <v>4</v>
      </c>
      <c r="AJ254" s="56">
        <v>1</v>
      </c>
      <c r="AK254" s="56">
        <v>0</v>
      </c>
      <c r="AL254" s="56">
        <v>0</v>
      </c>
      <c r="AM254" s="56">
        <v>0</v>
      </c>
      <c r="AN254" s="56">
        <v>3</v>
      </c>
      <c r="AO254" s="56">
        <v>1</v>
      </c>
      <c r="AP254" s="56">
        <v>5</v>
      </c>
      <c r="AQ254" s="56">
        <v>1</v>
      </c>
      <c r="AR254" s="56">
        <v>3</v>
      </c>
      <c r="AS254" s="56">
        <v>1</v>
      </c>
      <c r="AT254" s="56">
        <v>5</v>
      </c>
      <c r="AU254" s="56">
        <v>3</v>
      </c>
      <c r="AV254" s="56">
        <v>3</v>
      </c>
      <c r="AW254" s="56">
        <v>1</v>
      </c>
      <c r="AX254" s="56">
        <v>0</v>
      </c>
      <c r="AY254" s="56">
        <v>0</v>
      </c>
      <c r="AZ254" s="56">
        <v>0</v>
      </c>
      <c r="BA254" s="56">
        <v>5</v>
      </c>
      <c r="BB254" s="56">
        <v>1</v>
      </c>
      <c r="BC254" s="56">
        <v>5</v>
      </c>
      <c r="BD254" s="56">
        <v>1</v>
      </c>
      <c r="BE254" s="56">
        <v>3</v>
      </c>
      <c r="BF254" s="56">
        <v>1</v>
      </c>
      <c r="BG254" s="56">
        <v>5</v>
      </c>
      <c r="BH254" s="56">
        <v>4</v>
      </c>
      <c r="BI254" s="56">
        <v>3</v>
      </c>
      <c r="BJ254" s="56">
        <v>1</v>
      </c>
      <c r="BK254" s="56">
        <v>0</v>
      </c>
      <c r="BL254" s="56">
        <v>1</v>
      </c>
      <c r="BM254" s="56">
        <v>0</v>
      </c>
      <c r="BN254" s="56">
        <v>1</v>
      </c>
      <c r="BO254" s="56">
        <v>1</v>
      </c>
      <c r="BP254" s="56">
        <v>2</v>
      </c>
      <c r="BQ254" s="56">
        <v>2</v>
      </c>
      <c r="BR254" s="56">
        <v>2</v>
      </c>
      <c r="BS254" s="56">
        <v>2</v>
      </c>
      <c r="BT254" s="56">
        <v>3</v>
      </c>
      <c r="BU254" s="56">
        <v>2</v>
      </c>
      <c r="BV254" s="56">
        <v>55</v>
      </c>
      <c r="BW254" s="56">
        <v>51</v>
      </c>
      <c r="BX254" s="56">
        <v>0.51886792452830099</v>
      </c>
      <c r="BY254" s="56">
        <v>-203</v>
      </c>
    </row>
    <row r="255" spans="1:77" x14ac:dyDescent="0.25">
      <c r="A255" s="56">
        <v>5</v>
      </c>
      <c r="B255" s="56">
        <v>1</v>
      </c>
      <c r="C255" s="56">
        <v>3</v>
      </c>
      <c r="D255" s="56">
        <v>1</v>
      </c>
      <c r="E255" s="56">
        <v>5</v>
      </c>
      <c r="F255" s="56">
        <v>3</v>
      </c>
      <c r="G255" s="56">
        <v>5</v>
      </c>
      <c r="H255" s="56">
        <v>4</v>
      </c>
      <c r="I255" s="56">
        <v>4</v>
      </c>
      <c r="J255" s="56">
        <v>4</v>
      </c>
      <c r="K255" s="56">
        <v>0</v>
      </c>
      <c r="L255" s="56">
        <v>0</v>
      </c>
      <c r="M255" s="56">
        <v>0</v>
      </c>
      <c r="N255" s="56">
        <v>3</v>
      </c>
      <c r="O255" s="56">
        <v>1</v>
      </c>
      <c r="P255" s="56">
        <v>3</v>
      </c>
      <c r="Q255" s="56">
        <v>1</v>
      </c>
      <c r="R255" s="56">
        <v>3</v>
      </c>
      <c r="S255" s="56">
        <v>1</v>
      </c>
      <c r="T255" s="56">
        <v>4</v>
      </c>
      <c r="U255" s="56">
        <v>4</v>
      </c>
      <c r="V255" s="56">
        <v>3</v>
      </c>
      <c r="W255" s="56">
        <v>1</v>
      </c>
      <c r="X255" s="56">
        <v>0</v>
      </c>
      <c r="Y255" s="56">
        <v>0</v>
      </c>
      <c r="Z255" s="56">
        <v>0</v>
      </c>
      <c r="AA255" s="56">
        <v>3</v>
      </c>
      <c r="AB255" s="56">
        <v>1</v>
      </c>
      <c r="AC255" s="56">
        <v>5</v>
      </c>
      <c r="AD255" s="56">
        <v>1</v>
      </c>
      <c r="AE255" s="56">
        <v>3</v>
      </c>
      <c r="AF255" s="56">
        <v>1</v>
      </c>
      <c r="AG255" s="56">
        <v>5</v>
      </c>
      <c r="AH255" s="56">
        <v>4</v>
      </c>
      <c r="AI255" s="56">
        <v>4</v>
      </c>
      <c r="AJ255" s="56">
        <v>1</v>
      </c>
      <c r="AK255" s="56">
        <v>0</v>
      </c>
      <c r="AL255" s="56">
        <v>0</v>
      </c>
      <c r="AM255" s="56">
        <v>0</v>
      </c>
      <c r="AN255" s="56">
        <v>3</v>
      </c>
      <c r="AO255" s="56">
        <v>1</v>
      </c>
      <c r="AP255" s="56">
        <v>5</v>
      </c>
      <c r="AQ255" s="56">
        <v>1</v>
      </c>
      <c r="AR255" s="56">
        <v>3</v>
      </c>
      <c r="AS255" s="56">
        <v>1</v>
      </c>
      <c r="AT255" s="56">
        <v>5</v>
      </c>
      <c r="AU255" s="56">
        <v>4</v>
      </c>
      <c r="AV255" s="56">
        <v>4</v>
      </c>
      <c r="AW255" s="56">
        <v>1</v>
      </c>
      <c r="AX255" s="56">
        <v>1</v>
      </c>
      <c r="AY255" s="56">
        <v>0</v>
      </c>
      <c r="AZ255" s="56">
        <v>0</v>
      </c>
      <c r="BA255" s="56">
        <v>5</v>
      </c>
      <c r="BB255" s="56">
        <v>1</v>
      </c>
      <c r="BC255" s="56">
        <v>5</v>
      </c>
      <c r="BD255" s="56">
        <v>1</v>
      </c>
      <c r="BE255" s="56">
        <v>3</v>
      </c>
      <c r="BF255" s="56">
        <v>1</v>
      </c>
      <c r="BG255" s="56">
        <v>5</v>
      </c>
      <c r="BH255" s="56">
        <v>2</v>
      </c>
      <c r="BI255" s="56">
        <v>1</v>
      </c>
      <c r="BJ255" s="56">
        <v>1</v>
      </c>
      <c r="BK255" s="56">
        <v>0</v>
      </c>
      <c r="BL255" s="56">
        <v>0</v>
      </c>
      <c r="BM255" s="56">
        <v>0</v>
      </c>
      <c r="BN255" s="56">
        <v>1</v>
      </c>
      <c r="BO255" s="56">
        <v>1</v>
      </c>
      <c r="BP255" s="56">
        <v>3</v>
      </c>
      <c r="BQ255" s="56">
        <v>5</v>
      </c>
      <c r="BR255" s="56">
        <v>2</v>
      </c>
      <c r="BS255" s="56">
        <v>2</v>
      </c>
      <c r="BT255" s="56">
        <v>3</v>
      </c>
      <c r="BU255" s="56">
        <v>1</v>
      </c>
      <c r="BV255" s="56">
        <v>46</v>
      </c>
      <c r="BW255" s="56">
        <v>43</v>
      </c>
      <c r="BX255" s="56">
        <v>0.51685393258426904</v>
      </c>
      <c r="BY255" s="56">
        <v>-203</v>
      </c>
    </row>
    <row r="256" spans="1:77" x14ac:dyDescent="0.25">
      <c r="A256" s="56">
        <v>4</v>
      </c>
      <c r="B256" s="56">
        <v>1</v>
      </c>
      <c r="C256" s="56">
        <v>3</v>
      </c>
      <c r="D256" s="56">
        <v>1</v>
      </c>
      <c r="E256" s="56">
        <v>3</v>
      </c>
      <c r="F256" s="56">
        <v>1</v>
      </c>
      <c r="G256" s="56">
        <v>5</v>
      </c>
      <c r="H256" s="56">
        <v>4</v>
      </c>
      <c r="I256" s="56">
        <v>4</v>
      </c>
      <c r="J256" s="56">
        <v>1</v>
      </c>
      <c r="K256" s="56">
        <v>0</v>
      </c>
      <c r="L256" s="56">
        <v>0</v>
      </c>
      <c r="M256" s="56">
        <v>0</v>
      </c>
      <c r="N256" s="56">
        <v>3</v>
      </c>
      <c r="O256" s="56">
        <v>1</v>
      </c>
      <c r="P256" s="56">
        <v>4</v>
      </c>
      <c r="Q256" s="56">
        <v>1</v>
      </c>
      <c r="R256" s="56">
        <v>3</v>
      </c>
      <c r="S256" s="56">
        <v>1</v>
      </c>
      <c r="T256" s="56">
        <v>4</v>
      </c>
      <c r="U256" s="56">
        <v>4</v>
      </c>
      <c r="V256" s="56">
        <v>3</v>
      </c>
      <c r="W256" s="56">
        <v>1</v>
      </c>
      <c r="X256" s="56">
        <v>0</v>
      </c>
      <c r="Y256" s="56">
        <v>0</v>
      </c>
      <c r="Z256" s="56">
        <v>0</v>
      </c>
      <c r="AA256" s="56">
        <v>3</v>
      </c>
      <c r="AB256" s="56">
        <v>1</v>
      </c>
      <c r="AC256" s="56">
        <v>3</v>
      </c>
      <c r="AD256" s="56">
        <v>1</v>
      </c>
      <c r="AE256" s="56">
        <v>3</v>
      </c>
      <c r="AF256" s="56">
        <v>1</v>
      </c>
      <c r="AG256" s="56">
        <v>5</v>
      </c>
      <c r="AH256" s="56">
        <v>4</v>
      </c>
      <c r="AI256" s="56">
        <v>3</v>
      </c>
      <c r="AJ256" s="56">
        <v>1</v>
      </c>
      <c r="AK256" s="56">
        <v>0</v>
      </c>
      <c r="AL256" s="56">
        <v>0</v>
      </c>
      <c r="AM256" s="56">
        <v>0</v>
      </c>
      <c r="AN256" s="56">
        <v>5</v>
      </c>
      <c r="AO256" s="56">
        <v>1</v>
      </c>
      <c r="AP256" s="56">
        <v>5</v>
      </c>
      <c r="AQ256" s="56">
        <v>1</v>
      </c>
      <c r="AR256" s="56">
        <v>3</v>
      </c>
      <c r="AS256" s="56">
        <v>1</v>
      </c>
      <c r="AT256" s="56">
        <v>5</v>
      </c>
      <c r="AU256" s="56">
        <v>4</v>
      </c>
      <c r="AV256" s="56">
        <v>3</v>
      </c>
      <c r="AW256" s="56">
        <v>1</v>
      </c>
      <c r="AX256" s="56">
        <v>0</v>
      </c>
      <c r="AY256" s="56">
        <v>0</v>
      </c>
      <c r="AZ256" s="56">
        <v>0</v>
      </c>
      <c r="BA256" s="56">
        <v>5</v>
      </c>
      <c r="BB256" s="56">
        <v>1</v>
      </c>
      <c r="BC256" s="56">
        <v>3</v>
      </c>
      <c r="BD256" s="56">
        <v>4</v>
      </c>
      <c r="BE256" s="56">
        <v>3</v>
      </c>
      <c r="BF256" s="56">
        <v>1</v>
      </c>
      <c r="BG256" s="56">
        <v>4</v>
      </c>
      <c r="BH256" s="56">
        <v>4</v>
      </c>
      <c r="BI256" s="56">
        <v>3</v>
      </c>
      <c r="BJ256" s="56">
        <v>4</v>
      </c>
      <c r="BK256" s="56">
        <v>0</v>
      </c>
      <c r="BL256" s="56">
        <v>0</v>
      </c>
      <c r="BM256" s="56">
        <v>0</v>
      </c>
      <c r="BN256" s="56">
        <v>1</v>
      </c>
      <c r="BO256" s="56">
        <v>1</v>
      </c>
      <c r="BP256" s="56">
        <v>2</v>
      </c>
      <c r="BQ256" s="56">
        <v>5</v>
      </c>
      <c r="BR256" s="56">
        <v>2</v>
      </c>
      <c r="BS256" s="56">
        <v>2</v>
      </c>
      <c r="BT256" s="56">
        <v>2</v>
      </c>
      <c r="BU256" s="56">
        <v>2</v>
      </c>
      <c r="BV256" s="56">
        <v>48</v>
      </c>
      <c r="BW256" s="56">
        <v>45</v>
      </c>
      <c r="BX256" s="56">
        <v>0.51612903225806395</v>
      </c>
      <c r="BY256" s="56">
        <v>-203</v>
      </c>
    </row>
    <row r="257" spans="1:77" x14ac:dyDescent="0.25">
      <c r="A257" s="56">
        <v>5</v>
      </c>
      <c r="B257" s="56">
        <v>1</v>
      </c>
      <c r="C257" s="56">
        <v>3</v>
      </c>
      <c r="D257" s="56">
        <v>1</v>
      </c>
      <c r="E257" s="56">
        <v>3</v>
      </c>
      <c r="F257" s="56">
        <v>3</v>
      </c>
      <c r="G257" s="56">
        <v>4</v>
      </c>
      <c r="H257" s="56">
        <v>4</v>
      </c>
      <c r="I257" s="56">
        <v>3</v>
      </c>
      <c r="J257" s="56">
        <v>1</v>
      </c>
      <c r="K257" s="56">
        <v>0</v>
      </c>
      <c r="L257" s="56">
        <v>0</v>
      </c>
      <c r="M257" s="56">
        <v>0</v>
      </c>
      <c r="N257" s="56">
        <v>3</v>
      </c>
      <c r="O257" s="56">
        <v>1</v>
      </c>
      <c r="P257" s="56">
        <v>5</v>
      </c>
      <c r="Q257" s="56">
        <v>1</v>
      </c>
      <c r="R257" s="56">
        <v>3</v>
      </c>
      <c r="S257" s="56">
        <v>1</v>
      </c>
      <c r="T257" s="56">
        <v>5</v>
      </c>
      <c r="U257" s="56">
        <v>2</v>
      </c>
      <c r="V257" s="56">
        <v>3</v>
      </c>
      <c r="W257" s="56">
        <v>1</v>
      </c>
      <c r="X257" s="56">
        <v>0</v>
      </c>
      <c r="Y257" s="56">
        <v>0</v>
      </c>
      <c r="Z257" s="56">
        <v>1</v>
      </c>
      <c r="AA257" s="56">
        <v>2</v>
      </c>
      <c r="AB257" s="56">
        <v>1</v>
      </c>
      <c r="AC257" s="56">
        <v>5</v>
      </c>
      <c r="AD257" s="56">
        <v>1</v>
      </c>
      <c r="AE257" s="56">
        <v>3</v>
      </c>
      <c r="AF257" s="56">
        <v>1</v>
      </c>
      <c r="AG257" s="56">
        <v>5</v>
      </c>
      <c r="AH257" s="56">
        <v>5</v>
      </c>
      <c r="AI257" s="56">
        <v>3</v>
      </c>
      <c r="AJ257" s="56">
        <v>1</v>
      </c>
      <c r="AK257" s="56">
        <v>0</v>
      </c>
      <c r="AL257" s="56">
        <v>0</v>
      </c>
      <c r="AM257" s="56">
        <v>0</v>
      </c>
      <c r="AN257" s="56">
        <v>3</v>
      </c>
      <c r="AO257" s="56">
        <v>1</v>
      </c>
      <c r="AP257" s="56">
        <v>3</v>
      </c>
      <c r="AQ257" s="56">
        <v>1</v>
      </c>
      <c r="AR257" s="56">
        <v>3</v>
      </c>
      <c r="AS257" s="56">
        <v>3</v>
      </c>
      <c r="AT257" s="56">
        <v>4</v>
      </c>
      <c r="AU257" s="56">
        <v>4</v>
      </c>
      <c r="AV257" s="56">
        <v>4</v>
      </c>
      <c r="AW257" s="56">
        <v>1</v>
      </c>
      <c r="AX257" s="56">
        <v>0</v>
      </c>
      <c r="AY257" s="56">
        <v>0</v>
      </c>
      <c r="AZ257" s="56">
        <v>0</v>
      </c>
      <c r="BA257" s="56">
        <v>3</v>
      </c>
      <c r="BB257" s="56">
        <v>1</v>
      </c>
      <c r="BC257" s="56">
        <v>5</v>
      </c>
      <c r="BD257" s="56">
        <v>1</v>
      </c>
      <c r="BE257" s="56">
        <v>3</v>
      </c>
      <c r="BF257" s="56">
        <v>1</v>
      </c>
      <c r="BG257" s="56">
        <v>5</v>
      </c>
      <c r="BH257" s="56">
        <v>2</v>
      </c>
      <c r="BI257" s="56">
        <v>5</v>
      </c>
      <c r="BJ257" s="56">
        <v>1</v>
      </c>
      <c r="BK257" s="56">
        <v>0</v>
      </c>
      <c r="BL257" s="56">
        <v>0</v>
      </c>
      <c r="BM257" s="56">
        <v>0</v>
      </c>
      <c r="BN257" s="56">
        <v>1</v>
      </c>
      <c r="BO257" s="56">
        <v>1</v>
      </c>
      <c r="BP257" s="56">
        <v>2</v>
      </c>
      <c r="BQ257" s="56">
        <v>5</v>
      </c>
      <c r="BR257" s="56">
        <v>2</v>
      </c>
      <c r="BS257" s="56">
        <v>2</v>
      </c>
      <c r="BT257" s="56">
        <v>3</v>
      </c>
      <c r="BU257" s="56">
        <v>1</v>
      </c>
      <c r="BV257" s="56">
        <v>52</v>
      </c>
      <c r="BW257" s="56">
        <v>49</v>
      </c>
      <c r="BX257" s="56">
        <v>0.51485148514851398</v>
      </c>
      <c r="BY257" s="56">
        <v>-203</v>
      </c>
    </row>
    <row r="258" spans="1:77" x14ac:dyDescent="0.25">
      <c r="A258" s="56">
        <v>3</v>
      </c>
      <c r="B258" s="56">
        <v>1</v>
      </c>
      <c r="C258" s="56">
        <v>3</v>
      </c>
      <c r="D258" s="56">
        <v>1</v>
      </c>
      <c r="E258" s="56">
        <v>3</v>
      </c>
      <c r="F258" s="56">
        <v>1</v>
      </c>
      <c r="G258" s="56">
        <v>1</v>
      </c>
      <c r="H258" s="56">
        <v>4</v>
      </c>
      <c r="I258" s="56">
        <v>3</v>
      </c>
      <c r="J258" s="56">
        <v>1</v>
      </c>
      <c r="K258" s="56">
        <v>0</v>
      </c>
      <c r="L258" s="56">
        <v>0</v>
      </c>
      <c r="M258" s="56">
        <v>0</v>
      </c>
      <c r="N258" s="56">
        <v>5</v>
      </c>
      <c r="O258" s="56">
        <v>1</v>
      </c>
      <c r="P258" s="56">
        <v>3</v>
      </c>
      <c r="Q258" s="56">
        <v>3</v>
      </c>
      <c r="R258" s="56">
        <v>3</v>
      </c>
      <c r="S258" s="56">
        <v>3</v>
      </c>
      <c r="T258" s="56">
        <v>4</v>
      </c>
      <c r="U258" s="56">
        <v>4</v>
      </c>
      <c r="V258" s="56">
        <v>3</v>
      </c>
      <c r="W258" s="56">
        <v>1</v>
      </c>
      <c r="X258" s="56">
        <v>0</v>
      </c>
      <c r="Y258" s="56">
        <v>0</v>
      </c>
      <c r="Z258" s="56">
        <v>0</v>
      </c>
      <c r="AA258" s="56">
        <v>3</v>
      </c>
      <c r="AB258" s="56">
        <v>1</v>
      </c>
      <c r="AC258" s="56">
        <v>5</v>
      </c>
      <c r="AD258" s="56">
        <v>1</v>
      </c>
      <c r="AE258" s="56">
        <v>3</v>
      </c>
      <c r="AF258" s="56">
        <v>1</v>
      </c>
      <c r="AG258" s="56">
        <v>4</v>
      </c>
      <c r="AH258" s="56">
        <v>4</v>
      </c>
      <c r="AI258" s="56">
        <v>3</v>
      </c>
      <c r="AJ258" s="56">
        <v>1</v>
      </c>
      <c r="AK258" s="56">
        <v>0</v>
      </c>
      <c r="AL258" s="56">
        <v>0</v>
      </c>
      <c r="AM258" s="56">
        <v>0</v>
      </c>
      <c r="AN258" s="56">
        <v>5</v>
      </c>
      <c r="AO258" s="56">
        <v>1</v>
      </c>
      <c r="AP258" s="56">
        <v>5</v>
      </c>
      <c r="AQ258" s="56">
        <v>1</v>
      </c>
      <c r="AR258" s="56">
        <v>3</v>
      </c>
      <c r="AS258" s="56">
        <v>1</v>
      </c>
      <c r="AT258" s="56">
        <v>5</v>
      </c>
      <c r="AU258" s="56">
        <v>4</v>
      </c>
      <c r="AV258" s="56">
        <v>4</v>
      </c>
      <c r="AW258" s="56">
        <v>1</v>
      </c>
      <c r="AX258" s="56">
        <v>0</v>
      </c>
      <c r="AY258" s="56">
        <v>0</v>
      </c>
      <c r="AZ258" s="56">
        <v>0</v>
      </c>
      <c r="BA258" s="56">
        <v>5</v>
      </c>
      <c r="BB258" s="56">
        <v>1</v>
      </c>
      <c r="BC258" s="56">
        <v>5</v>
      </c>
      <c r="BD258" s="56">
        <v>1</v>
      </c>
      <c r="BE258" s="56">
        <v>3</v>
      </c>
      <c r="BF258" s="56">
        <v>1</v>
      </c>
      <c r="BG258" s="56">
        <v>4</v>
      </c>
      <c r="BH258" s="56">
        <v>4</v>
      </c>
      <c r="BI258" s="56">
        <v>1</v>
      </c>
      <c r="BJ258" s="56">
        <v>2</v>
      </c>
      <c r="BK258" s="56">
        <v>0</v>
      </c>
      <c r="BL258" s="56">
        <v>0</v>
      </c>
      <c r="BM258" s="56">
        <v>1</v>
      </c>
      <c r="BN258" s="56">
        <v>1</v>
      </c>
      <c r="BO258" s="56">
        <v>1</v>
      </c>
      <c r="BP258" s="56">
        <v>2</v>
      </c>
      <c r="BQ258" s="56">
        <v>5</v>
      </c>
      <c r="BR258" s="56">
        <v>2</v>
      </c>
      <c r="BS258" s="56">
        <v>2</v>
      </c>
      <c r="BT258" s="56">
        <v>3</v>
      </c>
      <c r="BU258" s="56">
        <v>2</v>
      </c>
      <c r="BV258" s="56">
        <v>53</v>
      </c>
      <c r="BW258" s="56">
        <v>50</v>
      </c>
      <c r="BX258" s="56">
        <v>0.51456310699999996</v>
      </c>
      <c r="BY258" s="56">
        <v>-203</v>
      </c>
    </row>
    <row r="259" spans="1:77" x14ac:dyDescent="0.25">
      <c r="A259" s="56">
        <v>5</v>
      </c>
      <c r="B259" s="56">
        <v>1</v>
      </c>
      <c r="C259" s="56">
        <v>3</v>
      </c>
      <c r="D259" s="56">
        <v>1</v>
      </c>
      <c r="E259" s="56">
        <v>3</v>
      </c>
      <c r="F259" s="56">
        <v>3</v>
      </c>
      <c r="G259" s="56">
        <v>5</v>
      </c>
      <c r="H259" s="56">
        <v>4</v>
      </c>
      <c r="I259" s="56">
        <v>3</v>
      </c>
      <c r="J259" s="56">
        <v>1</v>
      </c>
      <c r="K259" s="56">
        <v>0</v>
      </c>
      <c r="L259" s="56">
        <v>0</v>
      </c>
      <c r="M259" s="56">
        <v>1</v>
      </c>
      <c r="N259" s="56">
        <v>5</v>
      </c>
      <c r="O259" s="56">
        <v>1</v>
      </c>
      <c r="P259" s="56">
        <v>5</v>
      </c>
      <c r="Q259" s="56">
        <v>1</v>
      </c>
      <c r="R259" s="56">
        <v>3</v>
      </c>
      <c r="S259" s="56">
        <v>1</v>
      </c>
      <c r="T259" s="56">
        <v>4</v>
      </c>
      <c r="U259" s="56">
        <v>4</v>
      </c>
      <c r="V259" s="56">
        <v>5</v>
      </c>
      <c r="W259" s="56">
        <v>1</v>
      </c>
      <c r="X259" s="56">
        <v>0</v>
      </c>
      <c r="Y259" s="56">
        <v>0</v>
      </c>
      <c r="Z259" s="56">
        <v>0</v>
      </c>
      <c r="AA259" s="56">
        <v>3</v>
      </c>
      <c r="AB259" s="56">
        <v>1</v>
      </c>
      <c r="AC259" s="56">
        <v>5</v>
      </c>
      <c r="AD259" s="56">
        <v>2</v>
      </c>
      <c r="AE259" s="56">
        <v>3</v>
      </c>
      <c r="AF259" s="56">
        <v>1</v>
      </c>
      <c r="AG259" s="56">
        <v>5</v>
      </c>
      <c r="AH259" s="56">
        <v>4</v>
      </c>
      <c r="AI259" s="56">
        <v>3</v>
      </c>
      <c r="AJ259" s="56">
        <v>1</v>
      </c>
      <c r="AK259" s="56">
        <v>0</v>
      </c>
      <c r="AL259" s="56">
        <v>0</v>
      </c>
      <c r="AM259" s="56">
        <v>0</v>
      </c>
      <c r="AN259" s="56">
        <v>1</v>
      </c>
      <c r="AO259" s="56">
        <v>1</v>
      </c>
      <c r="AP259" s="56">
        <v>5</v>
      </c>
      <c r="AQ259" s="56">
        <v>1</v>
      </c>
      <c r="AR259" s="56">
        <v>3</v>
      </c>
      <c r="AS259" s="56">
        <v>1</v>
      </c>
      <c r="AT259" s="56">
        <v>5</v>
      </c>
      <c r="AU259" s="56">
        <v>4</v>
      </c>
      <c r="AV259" s="56">
        <v>4</v>
      </c>
      <c r="AW259" s="56">
        <v>1</v>
      </c>
      <c r="AX259" s="56">
        <v>0</v>
      </c>
      <c r="AY259" s="56">
        <v>0</v>
      </c>
      <c r="AZ259" s="56">
        <v>0</v>
      </c>
      <c r="BA259" s="56">
        <v>5</v>
      </c>
      <c r="BB259" s="56">
        <v>1</v>
      </c>
      <c r="BC259" s="56">
        <v>3</v>
      </c>
      <c r="BD259" s="56">
        <v>1</v>
      </c>
      <c r="BE259" s="56">
        <v>3</v>
      </c>
      <c r="BF259" s="56">
        <v>1</v>
      </c>
      <c r="BG259" s="56">
        <v>5</v>
      </c>
      <c r="BH259" s="56">
        <v>4</v>
      </c>
      <c r="BI259" s="56">
        <v>1</v>
      </c>
      <c r="BJ259" s="56">
        <v>2</v>
      </c>
      <c r="BK259" s="56">
        <v>0</v>
      </c>
      <c r="BL259" s="56">
        <v>0</v>
      </c>
      <c r="BM259" s="56">
        <v>1</v>
      </c>
      <c r="BN259" s="56">
        <v>1</v>
      </c>
      <c r="BO259" s="56">
        <v>1</v>
      </c>
      <c r="BP259" s="56">
        <v>2</v>
      </c>
      <c r="BQ259" s="56">
        <v>5</v>
      </c>
      <c r="BR259" s="56">
        <v>2</v>
      </c>
      <c r="BS259" s="56">
        <v>3</v>
      </c>
      <c r="BT259" s="56">
        <v>3</v>
      </c>
      <c r="BU259" s="56">
        <v>1</v>
      </c>
      <c r="BV259" s="56">
        <v>56</v>
      </c>
      <c r="BW259" s="56">
        <v>53</v>
      </c>
      <c r="BX259" s="56">
        <v>0.513761468</v>
      </c>
      <c r="BY259" s="56">
        <v>-203</v>
      </c>
    </row>
    <row r="260" spans="1:77" x14ac:dyDescent="0.25">
      <c r="A260" s="56">
        <v>3</v>
      </c>
      <c r="B260" s="56">
        <v>1</v>
      </c>
      <c r="C260" s="56">
        <v>3</v>
      </c>
      <c r="D260" s="56">
        <v>1</v>
      </c>
      <c r="E260" s="56">
        <v>3</v>
      </c>
      <c r="F260" s="56">
        <v>1</v>
      </c>
      <c r="G260" s="56">
        <v>5</v>
      </c>
      <c r="H260" s="56">
        <v>4</v>
      </c>
      <c r="I260" s="56">
        <v>3</v>
      </c>
      <c r="J260" s="56">
        <v>4</v>
      </c>
      <c r="K260" s="56">
        <v>0</v>
      </c>
      <c r="L260" s="56">
        <v>0</v>
      </c>
      <c r="M260" s="56">
        <v>0</v>
      </c>
      <c r="N260" s="56">
        <v>3</v>
      </c>
      <c r="O260" s="56">
        <v>1</v>
      </c>
      <c r="P260" s="56">
        <v>3</v>
      </c>
      <c r="Q260" s="56">
        <v>1</v>
      </c>
      <c r="R260" s="56">
        <v>3</v>
      </c>
      <c r="S260" s="56">
        <v>1</v>
      </c>
      <c r="T260" s="56">
        <v>4</v>
      </c>
      <c r="U260" s="56">
        <v>4</v>
      </c>
      <c r="V260" s="56">
        <v>2</v>
      </c>
      <c r="W260" s="56">
        <v>1</v>
      </c>
      <c r="X260" s="56">
        <v>0</v>
      </c>
      <c r="Y260" s="56">
        <v>1</v>
      </c>
      <c r="Z260" s="56">
        <v>0</v>
      </c>
      <c r="AA260" s="56">
        <v>5</v>
      </c>
      <c r="AB260" s="56">
        <v>1</v>
      </c>
      <c r="AC260" s="56">
        <v>5</v>
      </c>
      <c r="AD260" s="56">
        <v>1</v>
      </c>
      <c r="AE260" s="56">
        <v>3</v>
      </c>
      <c r="AF260" s="56">
        <v>1</v>
      </c>
      <c r="AG260" s="56">
        <v>3</v>
      </c>
      <c r="AH260" s="56">
        <v>4</v>
      </c>
      <c r="AI260" s="56">
        <v>4</v>
      </c>
      <c r="AJ260" s="56">
        <v>5</v>
      </c>
      <c r="AK260" s="56">
        <v>0</v>
      </c>
      <c r="AL260" s="56">
        <v>0</v>
      </c>
      <c r="AM260" s="56">
        <v>0</v>
      </c>
      <c r="AN260" s="56">
        <v>3</v>
      </c>
      <c r="AO260" s="56">
        <v>1</v>
      </c>
      <c r="AP260" s="56">
        <v>3</v>
      </c>
      <c r="AQ260" s="56">
        <v>1</v>
      </c>
      <c r="AR260" s="56">
        <v>3</v>
      </c>
      <c r="AS260" s="56">
        <v>1</v>
      </c>
      <c r="AT260" s="56">
        <v>5</v>
      </c>
      <c r="AU260" s="56">
        <v>4</v>
      </c>
      <c r="AV260" s="56">
        <v>4</v>
      </c>
      <c r="AW260" s="56">
        <v>4</v>
      </c>
      <c r="AX260" s="56">
        <v>0</v>
      </c>
      <c r="AY260" s="56">
        <v>0</v>
      </c>
      <c r="AZ260" s="56">
        <v>0</v>
      </c>
      <c r="BA260" s="56">
        <v>5</v>
      </c>
      <c r="BB260" s="56">
        <v>1</v>
      </c>
      <c r="BC260" s="56">
        <v>5</v>
      </c>
      <c r="BD260" s="56">
        <v>1</v>
      </c>
      <c r="BE260" s="56">
        <v>3</v>
      </c>
      <c r="BF260" s="56">
        <v>1</v>
      </c>
      <c r="BG260" s="56">
        <v>4</v>
      </c>
      <c r="BH260" s="56">
        <v>4</v>
      </c>
      <c r="BI260" s="56">
        <v>1</v>
      </c>
      <c r="BJ260" s="56">
        <v>1</v>
      </c>
      <c r="BK260" s="56">
        <v>0</v>
      </c>
      <c r="BL260" s="56">
        <v>0</v>
      </c>
      <c r="BM260" s="56">
        <v>0</v>
      </c>
      <c r="BN260" s="56">
        <v>1</v>
      </c>
      <c r="BO260" s="56">
        <v>1</v>
      </c>
      <c r="BP260" s="56">
        <v>2</v>
      </c>
      <c r="BQ260" s="56">
        <v>4</v>
      </c>
      <c r="BR260" s="56">
        <v>2</v>
      </c>
      <c r="BS260" s="56">
        <v>2</v>
      </c>
      <c r="BT260" s="56">
        <v>3</v>
      </c>
      <c r="BU260" s="56">
        <v>2</v>
      </c>
      <c r="BV260" s="56">
        <v>63</v>
      </c>
      <c r="BW260" s="56">
        <v>60</v>
      </c>
      <c r="BX260" s="56">
        <v>0.51219512195121897</v>
      </c>
      <c r="BY260" s="56">
        <v>-203</v>
      </c>
    </row>
    <row r="261" spans="1:77" x14ac:dyDescent="0.25">
      <c r="A261" s="56">
        <v>5</v>
      </c>
      <c r="B261" s="56">
        <v>1</v>
      </c>
      <c r="C261" s="56">
        <v>3</v>
      </c>
      <c r="D261" s="56">
        <v>1</v>
      </c>
      <c r="E261" s="56">
        <v>3</v>
      </c>
      <c r="F261" s="56">
        <v>3</v>
      </c>
      <c r="G261" s="56">
        <v>5</v>
      </c>
      <c r="H261" s="56">
        <v>4</v>
      </c>
      <c r="I261" s="56">
        <v>4</v>
      </c>
      <c r="J261" s="56">
        <v>4</v>
      </c>
      <c r="K261" s="56">
        <v>0</v>
      </c>
      <c r="L261" s="56">
        <v>0</v>
      </c>
      <c r="M261" s="56">
        <v>0</v>
      </c>
      <c r="N261" s="56">
        <v>3</v>
      </c>
      <c r="O261" s="56">
        <v>5</v>
      </c>
      <c r="P261" s="56">
        <v>3</v>
      </c>
      <c r="Q261" s="56">
        <v>1</v>
      </c>
      <c r="R261" s="56">
        <v>3</v>
      </c>
      <c r="S261" s="56">
        <v>1</v>
      </c>
      <c r="T261" s="56">
        <v>4</v>
      </c>
      <c r="U261" s="56">
        <v>4</v>
      </c>
      <c r="V261" s="56">
        <v>3</v>
      </c>
      <c r="W261" s="56">
        <v>1</v>
      </c>
      <c r="X261" s="56">
        <v>0</v>
      </c>
      <c r="Y261" s="56">
        <v>1</v>
      </c>
      <c r="Z261" s="56">
        <v>0</v>
      </c>
      <c r="AA261" s="56">
        <v>5</v>
      </c>
      <c r="AB261" s="56">
        <v>1</v>
      </c>
      <c r="AC261" s="56">
        <v>3</v>
      </c>
      <c r="AD261" s="56">
        <v>1</v>
      </c>
      <c r="AE261" s="56">
        <v>3</v>
      </c>
      <c r="AF261" s="56">
        <v>1</v>
      </c>
      <c r="AG261" s="56">
        <v>5</v>
      </c>
      <c r="AH261" s="56">
        <v>4</v>
      </c>
      <c r="AI261" s="56">
        <v>4</v>
      </c>
      <c r="AJ261" s="56">
        <v>1</v>
      </c>
      <c r="AK261" s="56">
        <v>0</v>
      </c>
      <c r="AL261" s="56">
        <v>0</v>
      </c>
      <c r="AM261" s="56">
        <v>0</v>
      </c>
      <c r="AN261" s="56">
        <v>3</v>
      </c>
      <c r="AO261" s="56">
        <v>1</v>
      </c>
      <c r="AP261" s="56">
        <v>3</v>
      </c>
      <c r="AQ261" s="56">
        <v>2</v>
      </c>
      <c r="AR261" s="56">
        <v>3</v>
      </c>
      <c r="AS261" s="56">
        <v>1</v>
      </c>
      <c r="AT261" s="56">
        <v>5</v>
      </c>
      <c r="AU261" s="56">
        <v>4</v>
      </c>
      <c r="AV261" s="56">
        <v>4</v>
      </c>
      <c r="AW261" s="56">
        <v>1</v>
      </c>
      <c r="AX261" s="56">
        <v>0</v>
      </c>
      <c r="AY261" s="56">
        <v>0</v>
      </c>
      <c r="AZ261" s="56">
        <v>0</v>
      </c>
      <c r="BA261" s="56">
        <v>5</v>
      </c>
      <c r="BB261" s="56">
        <v>1</v>
      </c>
      <c r="BC261" s="56">
        <v>3</v>
      </c>
      <c r="BD261" s="56">
        <v>5</v>
      </c>
      <c r="BE261" s="56">
        <v>1</v>
      </c>
      <c r="BF261" s="56">
        <v>1</v>
      </c>
      <c r="BG261" s="56">
        <v>5</v>
      </c>
      <c r="BH261" s="56">
        <v>5</v>
      </c>
      <c r="BI261" s="56">
        <v>1</v>
      </c>
      <c r="BJ261" s="56">
        <v>1</v>
      </c>
      <c r="BK261" s="56">
        <v>0</v>
      </c>
      <c r="BL261" s="56">
        <v>0</v>
      </c>
      <c r="BM261" s="56">
        <v>1</v>
      </c>
      <c r="BN261" s="56">
        <v>1</v>
      </c>
      <c r="BO261" s="56">
        <v>1</v>
      </c>
      <c r="BP261" s="56">
        <v>2</v>
      </c>
      <c r="BQ261" s="56">
        <v>5</v>
      </c>
      <c r="BR261" s="56">
        <v>2</v>
      </c>
      <c r="BS261" s="56">
        <v>2</v>
      </c>
      <c r="BT261" s="56">
        <v>3</v>
      </c>
      <c r="BU261" s="56">
        <v>1</v>
      </c>
      <c r="BV261" s="56">
        <v>50</v>
      </c>
      <c r="BW261" s="56">
        <v>48</v>
      </c>
      <c r="BX261" s="56">
        <v>0.51020408163265296</v>
      </c>
      <c r="BY261" s="56">
        <v>-203</v>
      </c>
    </row>
    <row r="262" spans="1:77" x14ac:dyDescent="0.25">
      <c r="A262" s="56">
        <v>5</v>
      </c>
      <c r="B262" s="56">
        <v>1</v>
      </c>
      <c r="C262" s="56">
        <v>3</v>
      </c>
      <c r="D262" s="56">
        <v>1</v>
      </c>
      <c r="E262" s="56">
        <v>3</v>
      </c>
      <c r="F262" s="56">
        <v>3</v>
      </c>
      <c r="G262" s="56">
        <v>4</v>
      </c>
      <c r="H262" s="56">
        <v>4</v>
      </c>
      <c r="I262" s="56">
        <v>3</v>
      </c>
      <c r="J262" s="56">
        <v>1</v>
      </c>
      <c r="K262" s="56">
        <v>0</v>
      </c>
      <c r="L262" s="56">
        <v>0</v>
      </c>
      <c r="M262" s="56">
        <v>0</v>
      </c>
      <c r="N262" s="56">
        <v>3</v>
      </c>
      <c r="O262" s="56">
        <v>1</v>
      </c>
      <c r="P262" s="56">
        <v>5</v>
      </c>
      <c r="Q262" s="56">
        <v>1</v>
      </c>
      <c r="R262" s="56">
        <v>3</v>
      </c>
      <c r="S262" s="56">
        <v>1</v>
      </c>
      <c r="T262" s="56">
        <v>5</v>
      </c>
      <c r="U262" s="56">
        <v>2</v>
      </c>
      <c r="V262" s="56">
        <v>3</v>
      </c>
      <c r="W262" s="56">
        <v>1</v>
      </c>
      <c r="X262" s="56">
        <v>0</v>
      </c>
      <c r="Y262" s="56">
        <v>0</v>
      </c>
      <c r="Z262" s="56">
        <v>1</v>
      </c>
      <c r="AA262" s="56">
        <v>2</v>
      </c>
      <c r="AB262" s="56">
        <v>1</v>
      </c>
      <c r="AC262" s="56">
        <v>5</v>
      </c>
      <c r="AD262" s="56">
        <v>1</v>
      </c>
      <c r="AE262" s="56">
        <v>3</v>
      </c>
      <c r="AF262" s="56">
        <v>1</v>
      </c>
      <c r="AG262" s="56">
        <v>5</v>
      </c>
      <c r="AH262" s="56">
        <v>5</v>
      </c>
      <c r="AI262" s="56">
        <v>3</v>
      </c>
      <c r="AJ262" s="56">
        <v>1</v>
      </c>
      <c r="AK262" s="56">
        <v>0</v>
      </c>
      <c r="AL262" s="56">
        <v>0</v>
      </c>
      <c r="AM262" s="56">
        <v>0</v>
      </c>
      <c r="AN262" s="56">
        <v>3</v>
      </c>
      <c r="AO262" s="56">
        <v>1</v>
      </c>
      <c r="AP262" s="56">
        <v>3</v>
      </c>
      <c r="AQ262" s="56">
        <v>1</v>
      </c>
      <c r="AR262" s="56">
        <v>3</v>
      </c>
      <c r="AS262" s="56">
        <v>3</v>
      </c>
      <c r="AT262" s="56">
        <v>4</v>
      </c>
      <c r="AU262" s="56">
        <v>4</v>
      </c>
      <c r="AV262" s="56">
        <v>4</v>
      </c>
      <c r="AW262" s="56">
        <v>1</v>
      </c>
      <c r="AX262" s="56">
        <v>0</v>
      </c>
      <c r="AY262" s="56">
        <v>0</v>
      </c>
      <c r="AZ262" s="56">
        <v>0</v>
      </c>
      <c r="BA262" s="56">
        <v>3</v>
      </c>
      <c r="BB262" s="56">
        <v>1</v>
      </c>
      <c r="BC262" s="56">
        <v>5</v>
      </c>
      <c r="BD262" s="56">
        <v>1</v>
      </c>
      <c r="BE262" s="56">
        <v>3</v>
      </c>
      <c r="BF262" s="56">
        <v>1</v>
      </c>
      <c r="BG262" s="56">
        <v>5</v>
      </c>
      <c r="BH262" s="56">
        <v>2</v>
      </c>
      <c r="BI262" s="56">
        <v>5</v>
      </c>
      <c r="BJ262" s="56">
        <v>1</v>
      </c>
      <c r="BK262" s="56">
        <v>0</v>
      </c>
      <c r="BL262" s="56">
        <v>0</v>
      </c>
      <c r="BM262" s="56">
        <v>0</v>
      </c>
      <c r="BN262" s="56">
        <v>1</v>
      </c>
      <c r="BO262" s="56">
        <v>1</v>
      </c>
      <c r="BP262" s="56">
        <v>2</v>
      </c>
      <c r="BQ262" s="56">
        <v>5</v>
      </c>
      <c r="BR262" s="56">
        <v>2</v>
      </c>
      <c r="BS262" s="56">
        <v>2</v>
      </c>
      <c r="BT262" s="56">
        <v>3</v>
      </c>
      <c r="BU262" s="56">
        <v>1</v>
      </c>
      <c r="BV262" s="56">
        <v>52</v>
      </c>
      <c r="BW262" s="56">
        <v>50</v>
      </c>
      <c r="BX262" s="56">
        <v>0.50980392156862697</v>
      </c>
      <c r="BY262" s="56">
        <v>-203</v>
      </c>
    </row>
    <row r="263" spans="1:77" x14ac:dyDescent="0.25">
      <c r="A263" s="56">
        <v>3</v>
      </c>
      <c r="B263" s="56">
        <v>1</v>
      </c>
      <c r="C263" s="56">
        <v>3</v>
      </c>
      <c r="D263" s="56">
        <v>1</v>
      </c>
      <c r="E263" s="56">
        <v>3</v>
      </c>
      <c r="F263" s="56">
        <v>1</v>
      </c>
      <c r="G263" s="56">
        <v>4</v>
      </c>
      <c r="H263" s="56">
        <v>1</v>
      </c>
      <c r="I263" s="56">
        <v>3</v>
      </c>
      <c r="J263" s="56">
        <v>1</v>
      </c>
      <c r="K263" s="56">
        <v>0</v>
      </c>
      <c r="L263" s="56">
        <v>0</v>
      </c>
      <c r="M263" s="56">
        <v>0</v>
      </c>
      <c r="N263" s="56">
        <v>5</v>
      </c>
      <c r="O263" s="56">
        <v>1</v>
      </c>
      <c r="P263" s="56">
        <v>3</v>
      </c>
      <c r="Q263" s="56">
        <v>1</v>
      </c>
      <c r="R263" s="56">
        <v>3</v>
      </c>
      <c r="S263" s="56">
        <v>1</v>
      </c>
      <c r="T263" s="56">
        <v>4</v>
      </c>
      <c r="U263" s="56">
        <v>2</v>
      </c>
      <c r="V263" s="56">
        <v>2</v>
      </c>
      <c r="W263" s="56">
        <v>1</v>
      </c>
      <c r="X263" s="56">
        <v>0</v>
      </c>
      <c r="Y263" s="56">
        <v>0</v>
      </c>
      <c r="Z263" s="56">
        <v>0</v>
      </c>
      <c r="AA263" s="56">
        <v>5</v>
      </c>
      <c r="AB263" s="56">
        <v>1</v>
      </c>
      <c r="AC263" s="56">
        <v>5</v>
      </c>
      <c r="AD263" s="56">
        <v>1</v>
      </c>
      <c r="AE263" s="56">
        <v>3</v>
      </c>
      <c r="AF263" s="56">
        <v>1</v>
      </c>
      <c r="AG263" s="56">
        <v>4</v>
      </c>
      <c r="AH263" s="56">
        <v>4</v>
      </c>
      <c r="AI263" s="56">
        <v>4</v>
      </c>
      <c r="AJ263" s="56">
        <v>1</v>
      </c>
      <c r="AK263" s="56">
        <v>0</v>
      </c>
      <c r="AL263" s="56">
        <v>0</v>
      </c>
      <c r="AM263" s="56">
        <v>0</v>
      </c>
      <c r="AN263" s="56">
        <v>3</v>
      </c>
      <c r="AO263" s="56">
        <v>1</v>
      </c>
      <c r="AP263" s="56">
        <v>5</v>
      </c>
      <c r="AQ263" s="56">
        <v>1</v>
      </c>
      <c r="AR263" s="56">
        <v>3</v>
      </c>
      <c r="AS263" s="56">
        <v>1</v>
      </c>
      <c r="AT263" s="56">
        <v>5</v>
      </c>
      <c r="AU263" s="56">
        <v>3</v>
      </c>
      <c r="AV263" s="56">
        <v>5</v>
      </c>
      <c r="AW263" s="56">
        <v>1</v>
      </c>
      <c r="AX263" s="56">
        <v>1</v>
      </c>
      <c r="AY263" s="56">
        <v>0</v>
      </c>
      <c r="AZ263" s="56">
        <v>0</v>
      </c>
      <c r="BA263" s="56">
        <v>3</v>
      </c>
      <c r="BB263" s="56">
        <v>1</v>
      </c>
      <c r="BC263" s="56">
        <v>5</v>
      </c>
      <c r="BD263" s="56">
        <v>1</v>
      </c>
      <c r="BE263" s="56">
        <v>3</v>
      </c>
      <c r="BF263" s="56">
        <v>1</v>
      </c>
      <c r="BG263" s="56">
        <v>5</v>
      </c>
      <c r="BH263" s="56">
        <v>4</v>
      </c>
      <c r="BI263" s="56">
        <v>4</v>
      </c>
      <c r="BJ263" s="56">
        <v>1</v>
      </c>
      <c r="BK263" s="56">
        <v>0</v>
      </c>
      <c r="BL263" s="56">
        <v>0</v>
      </c>
      <c r="BM263" s="56">
        <v>0</v>
      </c>
      <c r="BN263" s="56">
        <v>1</v>
      </c>
      <c r="BO263" s="56">
        <v>1</v>
      </c>
      <c r="BP263" s="56">
        <v>2</v>
      </c>
      <c r="BQ263" s="56">
        <v>5</v>
      </c>
      <c r="BR263" s="56">
        <v>3</v>
      </c>
      <c r="BS263" s="56">
        <v>2</v>
      </c>
      <c r="BT263" s="56">
        <v>3</v>
      </c>
      <c r="BU263" s="56">
        <v>2</v>
      </c>
      <c r="BV263" s="56">
        <v>59</v>
      </c>
      <c r="BW263" s="56">
        <v>57</v>
      </c>
      <c r="BX263" s="56">
        <v>0.50862068965517204</v>
      </c>
      <c r="BY263" s="56">
        <v>-203</v>
      </c>
    </row>
    <row r="264" spans="1:77" x14ac:dyDescent="0.25">
      <c r="A264" s="56">
        <v>5</v>
      </c>
      <c r="B264" s="56">
        <v>5</v>
      </c>
      <c r="C264" s="56">
        <v>3</v>
      </c>
      <c r="D264" s="56">
        <v>1</v>
      </c>
      <c r="E264" s="56">
        <v>5</v>
      </c>
      <c r="F264" s="56">
        <v>1</v>
      </c>
      <c r="G264" s="56">
        <v>5</v>
      </c>
      <c r="H264" s="56">
        <v>4</v>
      </c>
      <c r="I264" s="56">
        <v>4</v>
      </c>
      <c r="J264" s="56">
        <v>4</v>
      </c>
      <c r="K264" s="56">
        <v>1</v>
      </c>
      <c r="L264" s="56">
        <v>0</v>
      </c>
      <c r="M264" s="56">
        <v>1</v>
      </c>
      <c r="N264" s="56">
        <v>1</v>
      </c>
      <c r="O264" s="56">
        <v>1</v>
      </c>
      <c r="P264" s="56">
        <v>5</v>
      </c>
      <c r="Q264" s="56">
        <v>3</v>
      </c>
      <c r="R264" s="56">
        <v>4</v>
      </c>
      <c r="S264" s="56">
        <v>1</v>
      </c>
      <c r="T264" s="56">
        <v>5</v>
      </c>
      <c r="U264" s="56">
        <v>4</v>
      </c>
      <c r="V264" s="56">
        <v>3</v>
      </c>
      <c r="W264" s="56">
        <v>1</v>
      </c>
      <c r="X264" s="56">
        <v>0</v>
      </c>
      <c r="Y264" s="56">
        <v>0</v>
      </c>
      <c r="Z264" s="56">
        <v>0</v>
      </c>
      <c r="AA264" s="56">
        <v>3</v>
      </c>
      <c r="AB264" s="56">
        <v>1</v>
      </c>
      <c r="AC264" s="56">
        <v>5</v>
      </c>
      <c r="AD264" s="56">
        <v>1</v>
      </c>
      <c r="AE264" s="56">
        <v>5</v>
      </c>
      <c r="AF264" s="56">
        <v>5</v>
      </c>
      <c r="AG264" s="56">
        <v>5</v>
      </c>
      <c r="AH264" s="56">
        <v>2</v>
      </c>
      <c r="AI264" s="56">
        <v>4</v>
      </c>
      <c r="AJ264" s="56">
        <v>1</v>
      </c>
      <c r="AK264" s="56">
        <v>0</v>
      </c>
      <c r="AL264" s="56">
        <v>0</v>
      </c>
      <c r="AM264" s="56">
        <v>0</v>
      </c>
      <c r="AN264" s="56">
        <v>3</v>
      </c>
      <c r="AO264" s="56">
        <v>1</v>
      </c>
      <c r="AP264" s="56">
        <v>2</v>
      </c>
      <c r="AQ264" s="56">
        <v>1</v>
      </c>
      <c r="AR264" s="56">
        <v>1</v>
      </c>
      <c r="AS264" s="56">
        <v>1</v>
      </c>
      <c r="AT264" s="56">
        <v>5</v>
      </c>
      <c r="AU264" s="56">
        <v>5</v>
      </c>
      <c r="AV264" s="56">
        <v>4</v>
      </c>
      <c r="AW264" s="56">
        <v>1</v>
      </c>
      <c r="AX264" s="56">
        <v>0</v>
      </c>
      <c r="AY264" s="56">
        <v>0</v>
      </c>
      <c r="AZ264" s="56">
        <v>0</v>
      </c>
      <c r="BA264" s="56">
        <v>5</v>
      </c>
      <c r="BB264" s="56">
        <v>1</v>
      </c>
      <c r="BC264" s="56">
        <v>3</v>
      </c>
      <c r="BD264" s="56">
        <v>5</v>
      </c>
      <c r="BE264" s="56">
        <v>3</v>
      </c>
      <c r="BF264" s="56">
        <v>1</v>
      </c>
      <c r="BG264" s="56">
        <v>4</v>
      </c>
      <c r="BH264" s="56">
        <v>4</v>
      </c>
      <c r="BI264" s="56">
        <v>5</v>
      </c>
      <c r="BJ264" s="56">
        <v>1</v>
      </c>
      <c r="BK264" s="56">
        <v>0</v>
      </c>
      <c r="BL264" s="56">
        <v>0</v>
      </c>
      <c r="BM264" s="56">
        <v>0</v>
      </c>
      <c r="BN264" s="56">
        <v>1</v>
      </c>
      <c r="BO264" s="56">
        <v>1</v>
      </c>
      <c r="BP264" s="56">
        <v>2</v>
      </c>
      <c r="BQ264" s="56">
        <v>5</v>
      </c>
      <c r="BR264" s="56">
        <v>2</v>
      </c>
      <c r="BS264" s="56">
        <v>2</v>
      </c>
      <c r="BT264" s="56">
        <v>2</v>
      </c>
      <c r="BU264" s="56">
        <v>1</v>
      </c>
      <c r="BV264" s="56">
        <v>51</v>
      </c>
      <c r="BW264" s="56">
        <v>50</v>
      </c>
      <c r="BX264" s="56">
        <v>0.50495049504950495</v>
      </c>
      <c r="BY264" s="56">
        <v>-203</v>
      </c>
    </row>
    <row r="265" spans="1:77" x14ac:dyDescent="0.25">
      <c r="A265" s="56">
        <v>5</v>
      </c>
      <c r="B265" s="56">
        <v>1</v>
      </c>
      <c r="C265" s="56">
        <v>5</v>
      </c>
      <c r="D265" s="56">
        <v>1</v>
      </c>
      <c r="E265" s="56">
        <v>3</v>
      </c>
      <c r="F265" s="56">
        <v>1</v>
      </c>
      <c r="G265" s="56">
        <v>4</v>
      </c>
      <c r="H265" s="56">
        <v>4</v>
      </c>
      <c r="I265" s="56">
        <v>3</v>
      </c>
      <c r="J265" s="56">
        <v>1</v>
      </c>
      <c r="K265" s="56">
        <v>0</v>
      </c>
      <c r="L265" s="56">
        <v>0</v>
      </c>
      <c r="M265" s="56">
        <v>0</v>
      </c>
      <c r="N265" s="56">
        <v>3</v>
      </c>
      <c r="O265" s="56">
        <v>1</v>
      </c>
      <c r="P265" s="56">
        <v>3</v>
      </c>
      <c r="Q265" s="56">
        <v>1</v>
      </c>
      <c r="R265" s="56">
        <v>3</v>
      </c>
      <c r="S265" s="56">
        <v>1</v>
      </c>
      <c r="T265" s="56">
        <v>4</v>
      </c>
      <c r="U265" s="56">
        <v>4</v>
      </c>
      <c r="V265" s="56">
        <v>3</v>
      </c>
      <c r="W265" s="56">
        <v>1</v>
      </c>
      <c r="X265" s="56">
        <v>0</v>
      </c>
      <c r="Y265" s="56">
        <v>0</v>
      </c>
      <c r="Z265" s="56">
        <v>0</v>
      </c>
      <c r="AA265" s="56">
        <v>3</v>
      </c>
      <c r="AB265" s="56">
        <v>1</v>
      </c>
      <c r="AC265" s="56">
        <v>5</v>
      </c>
      <c r="AD265" s="56">
        <v>1</v>
      </c>
      <c r="AE265" s="56">
        <v>3</v>
      </c>
      <c r="AF265" s="56">
        <v>1</v>
      </c>
      <c r="AG265" s="56">
        <v>5</v>
      </c>
      <c r="AH265" s="56">
        <v>4</v>
      </c>
      <c r="AI265" s="56">
        <v>3</v>
      </c>
      <c r="AJ265" s="56">
        <v>1</v>
      </c>
      <c r="AK265" s="56">
        <v>0</v>
      </c>
      <c r="AL265" s="56">
        <v>0</v>
      </c>
      <c r="AM265" s="56">
        <v>0</v>
      </c>
      <c r="AN265" s="56">
        <v>3</v>
      </c>
      <c r="AO265" s="56">
        <v>1</v>
      </c>
      <c r="AP265" s="56">
        <v>5</v>
      </c>
      <c r="AQ265" s="56">
        <v>1</v>
      </c>
      <c r="AR265" s="56">
        <v>3</v>
      </c>
      <c r="AS265" s="56">
        <v>1</v>
      </c>
      <c r="AT265" s="56">
        <v>4</v>
      </c>
      <c r="AU265" s="56">
        <v>4</v>
      </c>
      <c r="AV265" s="56">
        <v>3</v>
      </c>
      <c r="AW265" s="56">
        <v>1</v>
      </c>
      <c r="AX265" s="56">
        <v>0</v>
      </c>
      <c r="AY265" s="56">
        <v>0</v>
      </c>
      <c r="AZ265" s="56">
        <v>0</v>
      </c>
      <c r="BA265" s="56">
        <v>5</v>
      </c>
      <c r="BB265" s="56">
        <v>1</v>
      </c>
      <c r="BC265" s="56">
        <v>5</v>
      </c>
      <c r="BD265" s="56">
        <v>1</v>
      </c>
      <c r="BE265" s="56">
        <v>2</v>
      </c>
      <c r="BF265" s="56">
        <v>1</v>
      </c>
      <c r="BG265" s="56">
        <v>5</v>
      </c>
      <c r="BH265" s="56">
        <v>2</v>
      </c>
      <c r="BI265" s="56">
        <v>3</v>
      </c>
      <c r="BJ265" s="56">
        <v>1</v>
      </c>
      <c r="BK265" s="56">
        <v>0</v>
      </c>
      <c r="BL265" s="56">
        <v>0</v>
      </c>
      <c r="BM265" s="56">
        <v>0</v>
      </c>
      <c r="BN265" s="56">
        <v>1</v>
      </c>
      <c r="BO265" s="56">
        <v>1</v>
      </c>
      <c r="BP265" s="56">
        <v>2</v>
      </c>
      <c r="BQ265" s="56">
        <v>5</v>
      </c>
      <c r="BR265" s="56">
        <v>2</v>
      </c>
      <c r="BS265" s="56">
        <v>2</v>
      </c>
      <c r="BT265" s="56">
        <v>2</v>
      </c>
      <c r="BU265" s="56">
        <v>2</v>
      </c>
      <c r="BV265" s="56">
        <v>56</v>
      </c>
      <c r="BW265" s="56">
        <v>55</v>
      </c>
      <c r="BX265" s="56">
        <v>0.50450450450450401</v>
      </c>
      <c r="BY265" s="56">
        <v>-203</v>
      </c>
    </row>
    <row r="266" spans="1:77" x14ac:dyDescent="0.25">
      <c r="A266" s="56">
        <v>3</v>
      </c>
      <c r="B266" s="56">
        <v>1</v>
      </c>
      <c r="C266" s="56">
        <v>3</v>
      </c>
      <c r="D266" s="56">
        <v>1</v>
      </c>
      <c r="E266" s="56">
        <v>3</v>
      </c>
      <c r="F266" s="56">
        <v>1</v>
      </c>
      <c r="G266" s="56">
        <v>5</v>
      </c>
      <c r="H266" s="56">
        <v>4</v>
      </c>
      <c r="I266" s="56">
        <v>3</v>
      </c>
      <c r="J266" s="56">
        <v>1</v>
      </c>
      <c r="K266" s="56">
        <v>0</v>
      </c>
      <c r="L266" s="56">
        <v>0</v>
      </c>
      <c r="M266" s="56">
        <v>0</v>
      </c>
      <c r="N266" s="56">
        <v>3</v>
      </c>
      <c r="O266" s="56">
        <v>1</v>
      </c>
      <c r="P266" s="56">
        <v>3</v>
      </c>
      <c r="Q266" s="56">
        <v>1</v>
      </c>
      <c r="R266" s="56">
        <v>3</v>
      </c>
      <c r="S266" s="56">
        <v>1</v>
      </c>
      <c r="T266" s="56">
        <v>5</v>
      </c>
      <c r="U266" s="56">
        <v>4</v>
      </c>
      <c r="V266" s="56">
        <v>4</v>
      </c>
      <c r="W266" s="56">
        <v>1</v>
      </c>
      <c r="X266" s="56">
        <v>0</v>
      </c>
      <c r="Y266" s="56">
        <v>1</v>
      </c>
      <c r="Z266" s="56">
        <v>0</v>
      </c>
      <c r="AA266" s="56">
        <v>2</v>
      </c>
      <c r="AB266" s="56">
        <v>1</v>
      </c>
      <c r="AC266" s="56">
        <v>5</v>
      </c>
      <c r="AD266" s="56">
        <v>1</v>
      </c>
      <c r="AE266" s="56">
        <v>3</v>
      </c>
      <c r="AF266" s="56">
        <v>1</v>
      </c>
      <c r="AG266" s="56">
        <v>5</v>
      </c>
      <c r="AH266" s="56">
        <v>4</v>
      </c>
      <c r="AI266" s="56">
        <v>4</v>
      </c>
      <c r="AJ266" s="56">
        <v>1</v>
      </c>
      <c r="AK266" s="56">
        <v>0</v>
      </c>
      <c r="AL266" s="56">
        <v>0</v>
      </c>
      <c r="AM266" s="56">
        <v>0</v>
      </c>
      <c r="AN266" s="56">
        <v>3</v>
      </c>
      <c r="AO266" s="56">
        <v>1</v>
      </c>
      <c r="AP266" s="56">
        <v>3</v>
      </c>
      <c r="AQ266" s="56">
        <v>1</v>
      </c>
      <c r="AR266" s="56">
        <v>3</v>
      </c>
      <c r="AS266" s="56">
        <v>1</v>
      </c>
      <c r="AT266" s="56">
        <v>5</v>
      </c>
      <c r="AU266" s="56">
        <v>4</v>
      </c>
      <c r="AV266" s="56">
        <v>4</v>
      </c>
      <c r="AW266" s="56">
        <v>1</v>
      </c>
      <c r="AX266" s="56">
        <v>0</v>
      </c>
      <c r="AY266" s="56">
        <v>0</v>
      </c>
      <c r="AZ266" s="56">
        <v>0</v>
      </c>
      <c r="BA266" s="56">
        <v>5</v>
      </c>
      <c r="BB266" s="56">
        <v>1</v>
      </c>
      <c r="BC266" s="56">
        <v>1</v>
      </c>
      <c r="BD266" s="56">
        <v>5</v>
      </c>
      <c r="BE266" s="56">
        <v>3</v>
      </c>
      <c r="BF266" s="56">
        <v>1</v>
      </c>
      <c r="BG266" s="56">
        <v>3</v>
      </c>
      <c r="BH266" s="56">
        <v>4</v>
      </c>
      <c r="BI266" s="56">
        <v>1</v>
      </c>
      <c r="BJ266" s="56">
        <v>1</v>
      </c>
      <c r="BK266" s="56">
        <v>0</v>
      </c>
      <c r="BL266" s="56">
        <v>0</v>
      </c>
      <c r="BM266" s="56">
        <v>0</v>
      </c>
      <c r="BN266" s="56">
        <v>1</v>
      </c>
      <c r="BO266" s="56">
        <v>1</v>
      </c>
      <c r="BP266" s="56">
        <v>2</v>
      </c>
      <c r="BQ266" s="56">
        <v>5</v>
      </c>
      <c r="BR266" s="56">
        <v>4</v>
      </c>
      <c r="BS266" s="56">
        <v>2</v>
      </c>
      <c r="BT266" s="56">
        <v>3</v>
      </c>
      <c r="BU266" s="56">
        <v>1</v>
      </c>
      <c r="BV266" s="56">
        <v>51</v>
      </c>
      <c r="BW266" s="56">
        <v>51</v>
      </c>
      <c r="BX266" s="56">
        <v>0.5</v>
      </c>
      <c r="BY266" s="56">
        <v>-203</v>
      </c>
    </row>
    <row r="267" spans="1:77" x14ac:dyDescent="0.25">
      <c r="A267" s="56">
        <v>3</v>
      </c>
      <c r="B267" s="56">
        <v>1</v>
      </c>
      <c r="C267" s="56">
        <v>3</v>
      </c>
      <c r="D267" s="56">
        <v>1</v>
      </c>
      <c r="E267" s="56">
        <v>3</v>
      </c>
      <c r="F267" s="56">
        <v>1</v>
      </c>
      <c r="G267" s="56">
        <v>5</v>
      </c>
      <c r="H267" s="56">
        <v>4</v>
      </c>
      <c r="I267" s="56">
        <v>3</v>
      </c>
      <c r="J267" s="56">
        <v>4</v>
      </c>
      <c r="K267" s="56">
        <v>1</v>
      </c>
      <c r="L267" s="56">
        <v>0</v>
      </c>
      <c r="M267" s="56">
        <v>0</v>
      </c>
      <c r="N267" s="56">
        <v>3</v>
      </c>
      <c r="O267" s="56">
        <v>1</v>
      </c>
      <c r="P267" s="56">
        <v>5</v>
      </c>
      <c r="Q267" s="56">
        <v>1</v>
      </c>
      <c r="R267" s="56">
        <v>4</v>
      </c>
      <c r="S267" s="56">
        <v>1</v>
      </c>
      <c r="T267" s="56">
        <v>5</v>
      </c>
      <c r="U267" s="56">
        <v>4</v>
      </c>
      <c r="V267" s="56">
        <v>3</v>
      </c>
      <c r="W267" s="56">
        <v>1</v>
      </c>
      <c r="X267" s="56">
        <v>0</v>
      </c>
      <c r="Y267" s="56">
        <v>0</v>
      </c>
      <c r="Z267" s="56">
        <v>0</v>
      </c>
      <c r="AA267" s="56">
        <v>3</v>
      </c>
      <c r="AB267" s="56">
        <v>1</v>
      </c>
      <c r="AC267" s="56">
        <v>3</v>
      </c>
      <c r="AD267" s="56">
        <v>1</v>
      </c>
      <c r="AE267" s="56">
        <v>3</v>
      </c>
      <c r="AF267" s="56">
        <v>1</v>
      </c>
      <c r="AG267" s="56">
        <v>4</v>
      </c>
      <c r="AH267" s="56">
        <v>4</v>
      </c>
      <c r="AI267" s="56">
        <v>4</v>
      </c>
      <c r="AJ267" s="56">
        <v>1</v>
      </c>
      <c r="AK267" s="56">
        <v>0</v>
      </c>
      <c r="AL267" s="56">
        <v>0</v>
      </c>
      <c r="AM267" s="56">
        <v>0</v>
      </c>
      <c r="AN267" s="56">
        <v>3</v>
      </c>
      <c r="AO267" s="56">
        <v>1</v>
      </c>
      <c r="AP267" s="56">
        <v>3</v>
      </c>
      <c r="AQ267" s="56">
        <v>1</v>
      </c>
      <c r="AR267" s="56">
        <v>3</v>
      </c>
      <c r="AS267" s="56">
        <v>1</v>
      </c>
      <c r="AT267" s="56">
        <v>5</v>
      </c>
      <c r="AU267" s="56">
        <v>4</v>
      </c>
      <c r="AV267" s="56">
        <v>4</v>
      </c>
      <c r="AW267" s="56">
        <v>1</v>
      </c>
      <c r="AX267" s="56">
        <v>0</v>
      </c>
      <c r="AY267" s="56">
        <v>0</v>
      </c>
      <c r="AZ267" s="56">
        <v>0</v>
      </c>
      <c r="BA267" s="56">
        <v>5</v>
      </c>
      <c r="BB267" s="56">
        <v>1</v>
      </c>
      <c r="BC267" s="56">
        <v>3</v>
      </c>
      <c r="BD267" s="56">
        <v>1</v>
      </c>
      <c r="BE267" s="56">
        <v>3</v>
      </c>
      <c r="BF267" s="56">
        <v>1</v>
      </c>
      <c r="BG267" s="56">
        <v>5</v>
      </c>
      <c r="BH267" s="56">
        <v>4</v>
      </c>
      <c r="BI267" s="56">
        <v>3</v>
      </c>
      <c r="BJ267" s="56">
        <v>1</v>
      </c>
      <c r="BK267" s="56">
        <v>0</v>
      </c>
      <c r="BL267" s="56">
        <v>0</v>
      </c>
      <c r="BM267" s="56">
        <v>1</v>
      </c>
      <c r="BN267" s="56">
        <v>5</v>
      </c>
      <c r="BO267" s="56">
        <v>1</v>
      </c>
      <c r="BP267" s="56">
        <v>2</v>
      </c>
      <c r="BQ267" s="56">
        <v>5</v>
      </c>
      <c r="BR267" s="56">
        <v>2</v>
      </c>
      <c r="BS267" s="56">
        <v>2</v>
      </c>
      <c r="BT267" s="56">
        <v>3</v>
      </c>
      <c r="BU267" s="56">
        <v>1</v>
      </c>
      <c r="BV267" s="56">
        <v>50</v>
      </c>
      <c r="BW267" s="56">
        <v>50</v>
      </c>
      <c r="BX267" s="56">
        <v>0.5</v>
      </c>
      <c r="BY267" s="56">
        <v>-203</v>
      </c>
    </row>
    <row r="268" spans="1:77" x14ac:dyDescent="0.25">
      <c r="A268" s="56">
        <v>5</v>
      </c>
      <c r="B268" s="56">
        <v>1</v>
      </c>
      <c r="C268" s="56">
        <v>3</v>
      </c>
      <c r="D268" s="56">
        <v>1</v>
      </c>
      <c r="E268" s="56">
        <v>3</v>
      </c>
      <c r="F268" s="56">
        <v>1</v>
      </c>
      <c r="G268" s="56">
        <v>5</v>
      </c>
      <c r="H268" s="56">
        <v>5</v>
      </c>
      <c r="I268" s="56">
        <v>4</v>
      </c>
      <c r="J268" s="56">
        <v>4</v>
      </c>
      <c r="K268" s="56">
        <v>0</v>
      </c>
      <c r="L268" s="56">
        <v>0</v>
      </c>
      <c r="M268" s="56">
        <v>0</v>
      </c>
      <c r="N268" s="56">
        <v>3</v>
      </c>
      <c r="O268" s="56">
        <v>1</v>
      </c>
      <c r="P268" s="56">
        <v>3</v>
      </c>
      <c r="Q268" s="56">
        <v>1</v>
      </c>
      <c r="R268" s="56">
        <v>3</v>
      </c>
      <c r="S268" s="56">
        <v>1</v>
      </c>
      <c r="T268" s="56">
        <v>4</v>
      </c>
      <c r="U268" s="56">
        <v>4</v>
      </c>
      <c r="V268" s="56">
        <v>3</v>
      </c>
      <c r="W268" s="56">
        <v>1</v>
      </c>
      <c r="X268" s="56">
        <v>0</v>
      </c>
      <c r="Y268" s="56">
        <v>0</v>
      </c>
      <c r="Z268" s="56">
        <v>0</v>
      </c>
      <c r="AA268" s="56">
        <v>3</v>
      </c>
      <c r="AB268" s="56">
        <v>3</v>
      </c>
      <c r="AC268" s="56">
        <v>5</v>
      </c>
      <c r="AD268" s="56">
        <v>1</v>
      </c>
      <c r="AE268" s="56">
        <v>3</v>
      </c>
      <c r="AF268" s="56">
        <v>1</v>
      </c>
      <c r="AG268" s="56">
        <v>4</v>
      </c>
      <c r="AH268" s="56">
        <v>4</v>
      </c>
      <c r="AI268" s="56">
        <v>4</v>
      </c>
      <c r="AJ268" s="56">
        <v>1</v>
      </c>
      <c r="AK268" s="56">
        <v>0</v>
      </c>
      <c r="AL268" s="56">
        <v>0</v>
      </c>
      <c r="AM268" s="56">
        <v>0</v>
      </c>
      <c r="AN268" s="56">
        <v>5</v>
      </c>
      <c r="AO268" s="56">
        <v>1</v>
      </c>
      <c r="AP268" s="56">
        <v>3</v>
      </c>
      <c r="AQ268" s="56">
        <v>3</v>
      </c>
      <c r="AR268" s="56">
        <v>3</v>
      </c>
      <c r="AS268" s="56">
        <v>1</v>
      </c>
      <c r="AT268" s="56">
        <v>5</v>
      </c>
      <c r="AU268" s="56">
        <v>4</v>
      </c>
      <c r="AV268" s="56">
        <v>3</v>
      </c>
      <c r="AW268" s="56">
        <v>1</v>
      </c>
      <c r="AX268" s="56">
        <v>0</v>
      </c>
      <c r="AY268" s="56">
        <v>0</v>
      </c>
      <c r="AZ268" s="56">
        <v>0</v>
      </c>
      <c r="BA268" s="56">
        <v>3</v>
      </c>
      <c r="BB268" s="56">
        <v>1</v>
      </c>
      <c r="BC268" s="56">
        <v>3</v>
      </c>
      <c r="BD268" s="56">
        <v>1</v>
      </c>
      <c r="BE268" s="56">
        <v>3</v>
      </c>
      <c r="BF268" s="56">
        <v>1</v>
      </c>
      <c r="BG268" s="56">
        <v>4</v>
      </c>
      <c r="BH268" s="56">
        <v>4</v>
      </c>
      <c r="BI268" s="56">
        <v>4</v>
      </c>
      <c r="BJ268" s="56">
        <v>1</v>
      </c>
      <c r="BK268" s="56">
        <v>0</v>
      </c>
      <c r="BL268" s="56">
        <v>0</v>
      </c>
      <c r="BM268" s="56">
        <v>0</v>
      </c>
      <c r="BN268" s="56">
        <v>1</v>
      </c>
      <c r="BO268" s="56">
        <v>1</v>
      </c>
      <c r="BP268" s="56">
        <v>2</v>
      </c>
      <c r="BQ268" s="56">
        <v>2</v>
      </c>
      <c r="BR268" s="56">
        <v>2</v>
      </c>
      <c r="BS268" s="56">
        <v>2</v>
      </c>
      <c r="BT268" s="56">
        <v>3</v>
      </c>
      <c r="BU268" s="56">
        <v>1</v>
      </c>
      <c r="BV268" s="56">
        <v>62</v>
      </c>
      <c r="BW268" s="56">
        <v>63</v>
      </c>
      <c r="BX268" s="56">
        <v>0.496</v>
      </c>
      <c r="BY268" s="56">
        <v>-203</v>
      </c>
    </row>
    <row r="269" spans="1:77" x14ac:dyDescent="0.25">
      <c r="A269" s="56">
        <v>5</v>
      </c>
      <c r="B269" s="56">
        <v>1</v>
      </c>
      <c r="C269" s="56">
        <v>3</v>
      </c>
      <c r="D269" s="56">
        <v>1</v>
      </c>
      <c r="E269" s="56">
        <v>3</v>
      </c>
      <c r="F269" s="56">
        <v>3</v>
      </c>
      <c r="G269" s="56">
        <v>5</v>
      </c>
      <c r="H269" s="56">
        <v>4</v>
      </c>
      <c r="I269" s="56">
        <v>3</v>
      </c>
      <c r="J269" s="56">
        <v>1</v>
      </c>
      <c r="K269" s="56">
        <v>0</v>
      </c>
      <c r="L269" s="56">
        <v>0</v>
      </c>
      <c r="M269" s="56">
        <v>1</v>
      </c>
      <c r="N269" s="56">
        <v>5</v>
      </c>
      <c r="O269" s="56">
        <v>1</v>
      </c>
      <c r="P269" s="56">
        <v>5</v>
      </c>
      <c r="Q269" s="56">
        <v>1</v>
      </c>
      <c r="R269" s="56">
        <v>3</v>
      </c>
      <c r="S269" s="56">
        <v>1</v>
      </c>
      <c r="T269" s="56">
        <v>4</v>
      </c>
      <c r="U269" s="56">
        <v>4</v>
      </c>
      <c r="V269" s="56">
        <v>5</v>
      </c>
      <c r="W269" s="56">
        <v>1</v>
      </c>
      <c r="X269" s="56">
        <v>0</v>
      </c>
      <c r="Y269" s="56">
        <v>0</v>
      </c>
      <c r="Z269" s="56">
        <v>0</v>
      </c>
      <c r="AA269" s="56">
        <v>3</v>
      </c>
      <c r="AB269" s="56">
        <v>1</v>
      </c>
      <c r="AC269" s="56">
        <v>5</v>
      </c>
      <c r="AD269" s="56">
        <v>2</v>
      </c>
      <c r="AE269" s="56">
        <v>3</v>
      </c>
      <c r="AF269" s="56">
        <v>1</v>
      </c>
      <c r="AG269" s="56">
        <v>5</v>
      </c>
      <c r="AH269" s="56">
        <v>4</v>
      </c>
      <c r="AI269" s="56">
        <v>3</v>
      </c>
      <c r="AJ269" s="56">
        <v>1</v>
      </c>
      <c r="AK269" s="56">
        <v>0</v>
      </c>
      <c r="AL269" s="56">
        <v>0</v>
      </c>
      <c r="AM269" s="56">
        <v>0</v>
      </c>
      <c r="AN269" s="56">
        <v>1</v>
      </c>
      <c r="AO269" s="56">
        <v>1</v>
      </c>
      <c r="AP269" s="56">
        <v>5</v>
      </c>
      <c r="AQ269" s="56">
        <v>1</v>
      </c>
      <c r="AR269" s="56">
        <v>3</v>
      </c>
      <c r="AS269" s="56">
        <v>1</v>
      </c>
      <c r="AT269" s="56">
        <v>5</v>
      </c>
      <c r="AU269" s="56">
        <v>4</v>
      </c>
      <c r="AV269" s="56">
        <v>4</v>
      </c>
      <c r="AW269" s="56">
        <v>1</v>
      </c>
      <c r="AX269" s="56">
        <v>0</v>
      </c>
      <c r="AY269" s="56">
        <v>0</v>
      </c>
      <c r="AZ269" s="56">
        <v>0</v>
      </c>
      <c r="BA269" s="56">
        <v>5</v>
      </c>
      <c r="BB269" s="56">
        <v>1</v>
      </c>
      <c r="BC269" s="56">
        <v>3</v>
      </c>
      <c r="BD269" s="56">
        <v>1</v>
      </c>
      <c r="BE269" s="56">
        <v>3</v>
      </c>
      <c r="BF269" s="56">
        <v>1</v>
      </c>
      <c r="BG269" s="56">
        <v>5</v>
      </c>
      <c r="BH269" s="56">
        <v>4</v>
      </c>
      <c r="BI269" s="56">
        <v>1</v>
      </c>
      <c r="BJ269" s="56">
        <v>2</v>
      </c>
      <c r="BK269" s="56">
        <v>0</v>
      </c>
      <c r="BL269" s="56">
        <v>0</v>
      </c>
      <c r="BM269" s="56">
        <v>1</v>
      </c>
      <c r="BN269" s="56">
        <v>1</v>
      </c>
      <c r="BO269" s="56">
        <v>1</v>
      </c>
      <c r="BP269" s="56">
        <v>2</v>
      </c>
      <c r="BQ269" s="56">
        <v>5</v>
      </c>
      <c r="BR269" s="56">
        <v>2</v>
      </c>
      <c r="BS269" s="56">
        <v>3</v>
      </c>
      <c r="BT269" s="56">
        <v>3</v>
      </c>
      <c r="BU269" s="56">
        <v>1</v>
      </c>
      <c r="BV269" s="56">
        <v>59</v>
      </c>
      <c r="BW269" s="56">
        <v>60</v>
      </c>
      <c r="BX269" s="56">
        <v>0.495798319327731</v>
      </c>
      <c r="BY269" s="56">
        <v>-203</v>
      </c>
    </row>
    <row r="270" spans="1:77" x14ac:dyDescent="0.25">
      <c r="A270" s="56">
        <v>3</v>
      </c>
      <c r="B270" s="56">
        <v>1</v>
      </c>
      <c r="C270" s="56">
        <v>3</v>
      </c>
      <c r="D270" s="56">
        <v>1</v>
      </c>
      <c r="E270" s="56">
        <v>3</v>
      </c>
      <c r="F270" s="56">
        <v>1</v>
      </c>
      <c r="G270" s="56">
        <v>5</v>
      </c>
      <c r="H270" s="56">
        <v>4</v>
      </c>
      <c r="I270" s="56">
        <v>3</v>
      </c>
      <c r="J270" s="56">
        <v>1</v>
      </c>
      <c r="K270" s="56">
        <v>0</v>
      </c>
      <c r="L270" s="56">
        <v>0</v>
      </c>
      <c r="M270" s="56">
        <v>0</v>
      </c>
      <c r="N270" s="56">
        <v>5</v>
      </c>
      <c r="O270" s="56">
        <v>1</v>
      </c>
      <c r="P270" s="56">
        <v>3</v>
      </c>
      <c r="Q270" s="56">
        <v>1</v>
      </c>
      <c r="R270" s="56">
        <v>3</v>
      </c>
      <c r="S270" s="56">
        <v>1</v>
      </c>
      <c r="T270" s="56">
        <v>4</v>
      </c>
      <c r="U270" s="56">
        <v>4</v>
      </c>
      <c r="V270" s="56">
        <v>3</v>
      </c>
      <c r="W270" s="56">
        <v>1</v>
      </c>
      <c r="X270" s="56">
        <v>0</v>
      </c>
      <c r="Y270" s="56">
        <v>0</v>
      </c>
      <c r="Z270" s="56">
        <v>0</v>
      </c>
      <c r="AA270" s="56">
        <v>5</v>
      </c>
      <c r="AB270" s="56">
        <v>1</v>
      </c>
      <c r="AC270" s="56">
        <v>5</v>
      </c>
      <c r="AD270" s="56">
        <v>1</v>
      </c>
      <c r="AE270" s="56">
        <v>3</v>
      </c>
      <c r="AF270" s="56">
        <v>1</v>
      </c>
      <c r="AG270" s="56">
        <v>4</v>
      </c>
      <c r="AH270" s="56">
        <v>4</v>
      </c>
      <c r="AI270" s="56">
        <v>3</v>
      </c>
      <c r="AJ270" s="56">
        <v>1</v>
      </c>
      <c r="AK270" s="56">
        <v>0</v>
      </c>
      <c r="AL270" s="56">
        <v>0</v>
      </c>
      <c r="AM270" s="56">
        <v>0</v>
      </c>
      <c r="AN270" s="56">
        <v>5</v>
      </c>
      <c r="AO270" s="56">
        <v>1</v>
      </c>
      <c r="AP270" s="56">
        <v>5</v>
      </c>
      <c r="AQ270" s="56">
        <v>1</v>
      </c>
      <c r="AR270" s="56">
        <v>3</v>
      </c>
      <c r="AS270" s="56">
        <v>1</v>
      </c>
      <c r="AT270" s="56">
        <v>5</v>
      </c>
      <c r="AU270" s="56">
        <v>4</v>
      </c>
      <c r="AV270" s="56">
        <v>4</v>
      </c>
      <c r="AW270" s="56">
        <v>1</v>
      </c>
      <c r="AX270" s="56">
        <v>0</v>
      </c>
      <c r="AY270" s="56">
        <v>0</v>
      </c>
      <c r="AZ270" s="56">
        <v>0</v>
      </c>
      <c r="BA270" s="56">
        <v>3</v>
      </c>
      <c r="BB270" s="56">
        <v>1</v>
      </c>
      <c r="BC270" s="56">
        <v>5</v>
      </c>
      <c r="BD270" s="56">
        <v>5</v>
      </c>
      <c r="BE270" s="56">
        <v>2</v>
      </c>
      <c r="BF270" s="56">
        <v>1</v>
      </c>
      <c r="BG270" s="56">
        <v>4</v>
      </c>
      <c r="BH270" s="56">
        <v>4</v>
      </c>
      <c r="BI270" s="56">
        <v>3</v>
      </c>
      <c r="BJ270" s="56">
        <v>1</v>
      </c>
      <c r="BK270" s="56">
        <v>0</v>
      </c>
      <c r="BL270" s="56">
        <v>0</v>
      </c>
      <c r="BM270" s="56">
        <v>0</v>
      </c>
      <c r="BN270" s="56">
        <v>1</v>
      </c>
      <c r="BO270" s="56">
        <v>1</v>
      </c>
      <c r="BP270" s="56">
        <v>2</v>
      </c>
      <c r="BQ270" s="56">
        <v>5</v>
      </c>
      <c r="BR270" s="56">
        <v>2</v>
      </c>
      <c r="BS270" s="56">
        <v>2</v>
      </c>
      <c r="BT270" s="56">
        <v>3</v>
      </c>
      <c r="BU270" s="56">
        <v>2</v>
      </c>
      <c r="BV270" s="56">
        <v>57</v>
      </c>
      <c r="BW270" s="56">
        <v>59</v>
      </c>
      <c r="BX270" s="56">
        <v>0.49137931034482701</v>
      </c>
      <c r="BY270" s="56">
        <v>-203</v>
      </c>
    </row>
    <row r="271" spans="1:77" x14ac:dyDescent="0.25">
      <c r="A271" s="56">
        <v>5</v>
      </c>
      <c r="B271" s="56">
        <v>1</v>
      </c>
      <c r="C271" s="56">
        <v>3</v>
      </c>
      <c r="D271" s="56">
        <v>4</v>
      </c>
      <c r="E271" s="56">
        <v>3</v>
      </c>
      <c r="F271" s="56">
        <v>1</v>
      </c>
      <c r="G271" s="56">
        <v>4</v>
      </c>
      <c r="H271" s="56">
        <v>4</v>
      </c>
      <c r="I271" s="56">
        <v>4</v>
      </c>
      <c r="J271" s="56">
        <v>1</v>
      </c>
      <c r="K271" s="56">
        <v>0</v>
      </c>
      <c r="L271" s="56">
        <v>0</v>
      </c>
      <c r="M271" s="56">
        <v>0</v>
      </c>
      <c r="N271" s="56">
        <v>3</v>
      </c>
      <c r="O271" s="56">
        <v>1</v>
      </c>
      <c r="P271" s="56">
        <v>3</v>
      </c>
      <c r="Q271" s="56">
        <v>1</v>
      </c>
      <c r="R271" s="56">
        <v>3</v>
      </c>
      <c r="S271" s="56">
        <v>3</v>
      </c>
      <c r="T271" s="56">
        <v>5</v>
      </c>
      <c r="U271" s="56">
        <v>4</v>
      </c>
      <c r="V271" s="56">
        <v>3</v>
      </c>
      <c r="W271" s="56">
        <v>1</v>
      </c>
      <c r="X271" s="56">
        <v>0</v>
      </c>
      <c r="Y271" s="56">
        <v>1</v>
      </c>
      <c r="Z271" s="56">
        <v>0</v>
      </c>
      <c r="AA271" s="56">
        <v>5</v>
      </c>
      <c r="AB271" s="56">
        <v>1</v>
      </c>
      <c r="AC271" s="56">
        <v>3</v>
      </c>
      <c r="AD271" s="56">
        <v>1</v>
      </c>
      <c r="AE271" s="56">
        <v>3</v>
      </c>
      <c r="AF271" s="56">
        <v>1</v>
      </c>
      <c r="AG271" s="56">
        <v>5</v>
      </c>
      <c r="AH271" s="56">
        <v>4</v>
      </c>
      <c r="AI271" s="56">
        <v>4</v>
      </c>
      <c r="AJ271" s="56">
        <v>1</v>
      </c>
      <c r="AK271" s="56">
        <v>0</v>
      </c>
      <c r="AL271" s="56">
        <v>0</v>
      </c>
      <c r="AM271" s="56">
        <v>0</v>
      </c>
      <c r="AN271" s="56">
        <v>3</v>
      </c>
      <c r="AO271" s="56">
        <v>1</v>
      </c>
      <c r="AP271" s="56">
        <v>3</v>
      </c>
      <c r="AQ271" s="56">
        <v>2</v>
      </c>
      <c r="AR271" s="56">
        <v>3</v>
      </c>
      <c r="AS271" s="56">
        <v>1</v>
      </c>
      <c r="AT271" s="56">
        <v>5</v>
      </c>
      <c r="AU271" s="56">
        <v>4</v>
      </c>
      <c r="AV271" s="56">
        <v>4</v>
      </c>
      <c r="AW271" s="56">
        <v>1</v>
      </c>
      <c r="AX271" s="56">
        <v>0</v>
      </c>
      <c r="AY271" s="56">
        <v>0</v>
      </c>
      <c r="AZ271" s="56">
        <v>0</v>
      </c>
      <c r="BA271" s="56">
        <v>3</v>
      </c>
      <c r="BB271" s="56">
        <v>1</v>
      </c>
      <c r="BC271" s="56">
        <v>1</v>
      </c>
      <c r="BD271" s="56">
        <v>1</v>
      </c>
      <c r="BE271" s="56">
        <v>3</v>
      </c>
      <c r="BF271" s="56">
        <v>1</v>
      </c>
      <c r="BG271" s="56">
        <v>5</v>
      </c>
      <c r="BH271" s="56">
        <v>3</v>
      </c>
      <c r="BI271" s="56">
        <v>4</v>
      </c>
      <c r="BJ271" s="56">
        <v>2</v>
      </c>
      <c r="BK271" s="56">
        <v>0</v>
      </c>
      <c r="BL271" s="56">
        <v>0</v>
      </c>
      <c r="BM271" s="56">
        <v>0</v>
      </c>
      <c r="BN271" s="56">
        <v>1</v>
      </c>
      <c r="BO271" s="56">
        <v>1</v>
      </c>
      <c r="BP271" s="56">
        <v>2</v>
      </c>
      <c r="BQ271" s="56">
        <v>3</v>
      </c>
      <c r="BR271" s="56">
        <v>2</v>
      </c>
      <c r="BS271" s="56">
        <v>2</v>
      </c>
      <c r="BT271" s="56">
        <v>3</v>
      </c>
      <c r="BU271" s="56">
        <v>1</v>
      </c>
      <c r="BV271" s="56">
        <v>55</v>
      </c>
      <c r="BW271" s="56">
        <v>57</v>
      </c>
      <c r="BX271" s="56">
        <v>0.49107142857142799</v>
      </c>
      <c r="BY271" s="56">
        <v>-203</v>
      </c>
    </row>
    <row r="272" spans="1:77" x14ac:dyDescent="0.25">
      <c r="A272" s="56">
        <v>5</v>
      </c>
      <c r="B272" s="56">
        <v>1</v>
      </c>
      <c r="C272" s="56">
        <v>3</v>
      </c>
      <c r="D272" s="56">
        <v>1</v>
      </c>
      <c r="E272" s="56">
        <v>3</v>
      </c>
      <c r="F272" s="56">
        <v>1</v>
      </c>
      <c r="G272" s="56">
        <v>4</v>
      </c>
      <c r="H272" s="56">
        <v>4</v>
      </c>
      <c r="I272" s="56">
        <v>3</v>
      </c>
      <c r="J272" s="56">
        <v>1</v>
      </c>
      <c r="K272" s="56">
        <v>0</v>
      </c>
      <c r="L272" s="56">
        <v>0</v>
      </c>
      <c r="M272" s="56">
        <v>0</v>
      </c>
      <c r="N272" s="56">
        <v>3</v>
      </c>
      <c r="O272" s="56">
        <v>1</v>
      </c>
      <c r="P272" s="56">
        <v>3</v>
      </c>
      <c r="Q272" s="56">
        <v>1</v>
      </c>
      <c r="R272" s="56">
        <v>3</v>
      </c>
      <c r="S272" s="56">
        <v>1</v>
      </c>
      <c r="T272" s="56">
        <v>5</v>
      </c>
      <c r="U272" s="56">
        <v>2</v>
      </c>
      <c r="V272" s="56">
        <v>3</v>
      </c>
      <c r="W272" s="56">
        <v>1</v>
      </c>
      <c r="X272" s="56">
        <v>0</v>
      </c>
      <c r="Y272" s="56">
        <v>0</v>
      </c>
      <c r="Z272" s="56">
        <v>1</v>
      </c>
      <c r="AA272" s="56">
        <v>2</v>
      </c>
      <c r="AB272" s="56">
        <v>1</v>
      </c>
      <c r="AC272" s="56">
        <v>5</v>
      </c>
      <c r="AD272" s="56">
        <v>1</v>
      </c>
      <c r="AE272" s="56">
        <v>5</v>
      </c>
      <c r="AF272" s="56">
        <v>1</v>
      </c>
      <c r="AG272" s="56">
        <v>5</v>
      </c>
      <c r="AH272" s="56">
        <v>4</v>
      </c>
      <c r="AI272" s="56">
        <v>3</v>
      </c>
      <c r="AJ272" s="56">
        <v>1</v>
      </c>
      <c r="AK272" s="56">
        <v>0</v>
      </c>
      <c r="AL272" s="56">
        <v>0</v>
      </c>
      <c r="AM272" s="56">
        <v>0</v>
      </c>
      <c r="AN272" s="56">
        <v>3</v>
      </c>
      <c r="AO272" s="56">
        <v>1</v>
      </c>
      <c r="AP272" s="56">
        <v>3</v>
      </c>
      <c r="AQ272" s="56">
        <v>1</v>
      </c>
      <c r="AR272" s="56">
        <v>3</v>
      </c>
      <c r="AS272" s="56">
        <v>3</v>
      </c>
      <c r="AT272" s="56">
        <v>4</v>
      </c>
      <c r="AU272" s="56">
        <v>4</v>
      </c>
      <c r="AV272" s="56">
        <v>4</v>
      </c>
      <c r="AW272" s="56">
        <v>1</v>
      </c>
      <c r="AX272" s="56">
        <v>1</v>
      </c>
      <c r="AY272" s="56">
        <v>0</v>
      </c>
      <c r="AZ272" s="56">
        <v>0</v>
      </c>
      <c r="BA272" s="56">
        <v>3</v>
      </c>
      <c r="BB272" s="56">
        <v>1</v>
      </c>
      <c r="BC272" s="56">
        <v>5</v>
      </c>
      <c r="BD272" s="56">
        <v>1</v>
      </c>
      <c r="BE272" s="56">
        <v>3</v>
      </c>
      <c r="BF272" s="56">
        <v>2</v>
      </c>
      <c r="BG272" s="56">
        <v>5</v>
      </c>
      <c r="BH272" s="56">
        <v>4</v>
      </c>
      <c r="BI272" s="56">
        <v>5</v>
      </c>
      <c r="BJ272" s="56">
        <v>1</v>
      </c>
      <c r="BK272" s="56">
        <v>0</v>
      </c>
      <c r="BL272" s="56">
        <v>0</v>
      </c>
      <c r="BM272" s="56">
        <v>0</v>
      </c>
      <c r="BN272" s="56">
        <v>1</v>
      </c>
      <c r="BO272" s="56">
        <v>1</v>
      </c>
      <c r="BP272" s="56">
        <v>2</v>
      </c>
      <c r="BQ272" s="56">
        <v>5</v>
      </c>
      <c r="BR272" s="56">
        <v>2</v>
      </c>
      <c r="BS272" s="56">
        <v>2</v>
      </c>
      <c r="BT272" s="56">
        <v>3</v>
      </c>
      <c r="BU272" s="56">
        <v>1</v>
      </c>
      <c r="BV272" s="56">
        <v>51</v>
      </c>
      <c r="BW272" s="56">
        <v>53</v>
      </c>
      <c r="BX272" s="56">
        <v>0.49038461538461497</v>
      </c>
      <c r="BY272" s="56">
        <v>-203</v>
      </c>
    </row>
    <row r="273" spans="1:77" x14ac:dyDescent="0.25">
      <c r="A273" s="56">
        <v>3</v>
      </c>
      <c r="B273" s="56">
        <v>1</v>
      </c>
      <c r="C273" s="56">
        <v>3</v>
      </c>
      <c r="D273" s="56">
        <v>1</v>
      </c>
      <c r="E273" s="56">
        <v>3</v>
      </c>
      <c r="F273" s="56">
        <v>1</v>
      </c>
      <c r="G273" s="56">
        <v>5</v>
      </c>
      <c r="H273" s="56">
        <v>4</v>
      </c>
      <c r="I273" s="56">
        <v>4</v>
      </c>
      <c r="J273" s="56">
        <v>1</v>
      </c>
      <c r="K273" s="56">
        <v>1</v>
      </c>
      <c r="L273" s="56">
        <v>0</v>
      </c>
      <c r="M273" s="56">
        <v>0</v>
      </c>
      <c r="N273" s="56">
        <v>3</v>
      </c>
      <c r="O273" s="56">
        <v>1</v>
      </c>
      <c r="P273" s="56">
        <v>3</v>
      </c>
      <c r="Q273" s="56">
        <v>1</v>
      </c>
      <c r="R273" s="56">
        <v>3</v>
      </c>
      <c r="S273" s="56">
        <v>1</v>
      </c>
      <c r="T273" s="56">
        <v>4</v>
      </c>
      <c r="U273" s="56">
        <v>4</v>
      </c>
      <c r="V273" s="56">
        <v>3</v>
      </c>
      <c r="W273" s="56">
        <v>1</v>
      </c>
      <c r="X273" s="56">
        <v>0</v>
      </c>
      <c r="Y273" s="56">
        <v>0</v>
      </c>
      <c r="Z273" s="56">
        <v>0</v>
      </c>
      <c r="AA273" s="56">
        <v>3</v>
      </c>
      <c r="AB273" s="56">
        <v>1</v>
      </c>
      <c r="AC273" s="56">
        <v>5</v>
      </c>
      <c r="AD273" s="56">
        <v>1</v>
      </c>
      <c r="AE273" s="56">
        <v>3</v>
      </c>
      <c r="AF273" s="56">
        <v>1</v>
      </c>
      <c r="AG273" s="56">
        <v>4</v>
      </c>
      <c r="AH273" s="56">
        <v>4</v>
      </c>
      <c r="AI273" s="56">
        <v>4</v>
      </c>
      <c r="AJ273" s="56">
        <v>1</v>
      </c>
      <c r="AK273" s="56">
        <v>0</v>
      </c>
      <c r="AL273" s="56">
        <v>1</v>
      </c>
      <c r="AM273" s="56">
        <v>0</v>
      </c>
      <c r="AN273" s="56">
        <v>3</v>
      </c>
      <c r="AO273" s="56">
        <v>1</v>
      </c>
      <c r="AP273" s="56">
        <v>1</v>
      </c>
      <c r="AQ273" s="56">
        <v>1</v>
      </c>
      <c r="AR273" s="56">
        <v>3</v>
      </c>
      <c r="AS273" s="56">
        <v>1</v>
      </c>
      <c r="AT273" s="56">
        <v>1</v>
      </c>
      <c r="AU273" s="56">
        <v>4</v>
      </c>
      <c r="AV273" s="56">
        <v>2</v>
      </c>
      <c r="AW273" s="56">
        <v>1</v>
      </c>
      <c r="AX273" s="56">
        <v>1</v>
      </c>
      <c r="AY273" s="56">
        <v>0</v>
      </c>
      <c r="AZ273" s="56">
        <v>0</v>
      </c>
      <c r="BA273" s="56">
        <v>4</v>
      </c>
      <c r="BB273" s="56">
        <v>1</v>
      </c>
      <c r="BC273" s="56">
        <v>5</v>
      </c>
      <c r="BD273" s="56">
        <v>1</v>
      </c>
      <c r="BE273" s="56">
        <v>2</v>
      </c>
      <c r="BF273" s="56">
        <v>1</v>
      </c>
      <c r="BG273" s="56">
        <v>5</v>
      </c>
      <c r="BH273" s="56">
        <v>1</v>
      </c>
      <c r="BI273" s="56">
        <v>3</v>
      </c>
      <c r="BJ273" s="56">
        <v>1</v>
      </c>
      <c r="BK273" s="56">
        <v>0</v>
      </c>
      <c r="BL273" s="56">
        <v>0</v>
      </c>
      <c r="BM273" s="56">
        <v>0</v>
      </c>
      <c r="BN273" s="56">
        <v>1</v>
      </c>
      <c r="BO273" s="56">
        <v>1</v>
      </c>
      <c r="BP273" s="56">
        <v>2</v>
      </c>
      <c r="BQ273" s="56">
        <v>5</v>
      </c>
      <c r="BR273" s="56">
        <v>2</v>
      </c>
      <c r="BS273" s="56">
        <v>2</v>
      </c>
      <c r="BT273" s="56">
        <v>3</v>
      </c>
      <c r="BU273" s="56">
        <v>1</v>
      </c>
      <c r="BV273" s="56">
        <v>57</v>
      </c>
      <c r="BW273" s="56">
        <v>60</v>
      </c>
      <c r="BX273" s="56">
        <v>0.487179487179487</v>
      </c>
      <c r="BY273" s="56">
        <v>-203</v>
      </c>
    </row>
    <row r="274" spans="1:77" x14ac:dyDescent="0.25">
      <c r="A274" s="56">
        <v>5</v>
      </c>
      <c r="B274" s="56">
        <v>1</v>
      </c>
      <c r="C274" s="56">
        <v>3</v>
      </c>
      <c r="D274" s="56">
        <v>4</v>
      </c>
      <c r="E274" s="56">
        <v>2</v>
      </c>
      <c r="F274" s="56">
        <v>1</v>
      </c>
      <c r="G274" s="56">
        <v>5</v>
      </c>
      <c r="H274" s="56">
        <v>4</v>
      </c>
      <c r="I274" s="56">
        <v>4</v>
      </c>
      <c r="J274" s="56">
        <v>1</v>
      </c>
      <c r="K274" s="56">
        <v>0</v>
      </c>
      <c r="L274" s="56">
        <v>0</v>
      </c>
      <c r="M274" s="56">
        <v>0</v>
      </c>
      <c r="N274" s="56">
        <v>5</v>
      </c>
      <c r="O274" s="56">
        <v>1</v>
      </c>
      <c r="P274" s="56">
        <v>4</v>
      </c>
      <c r="Q274" s="56">
        <v>1</v>
      </c>
      <c r="R274" s="56">
        <v>3</v>
      </c>
      <c r="S274" s="56">
        <v>1</v>
      </c>
      <c r="T274" s="56">
        <v>4</v>
      </c>
      <c r="U274" s="56">
        <v>4</v>
      </c>
      <c r="V274" s="56">
        <v>3</v>
      </c>
      <c r="W274" s="56">
        <v>1</v>
      </c>
      <c r="X274" s="56">
        <v>0</v>
      </c>
      <c r="Y274" s="56">
        <v>0</v>
      </c>
      <c r="Z274" s="56">
        <v>0</v>
      </c>
      <c r="AA274" s="56">
        <v>5</v>
      </c>
      <c r="AB274" s="56">
        <v>1</v>
      </c>
      <c r="AC274" s="56">
        <v>3</v>
      </c>
      <c r="AD274" s="56">
        <v>1</v>
      </c>
      <c r="AE274" s="56">
        <v>3</v>
      </c>
      <c r="AF274" s="56">
        <v>1</v>
      </c>
      <c r="AG274" s="56">
        <v>4</v>
      </c>
      <c r="AH274" s="56">
        <v>4</v>
      </c>
      <c r="AI274" s="56">
        <v>3</v>
      </c>
      <c r="AJ274" s="56">
        <v>1</v>
      </c>
      <c r="AK274" s="56">
        <v>0</v>
      </c>
      <c r="AL274" s="56">
        <v>0</v>
      </c>
      <c r="AM274" s="56">
        <v>0</v>
      </c>
      <c r="AN274" s="56">
        <v>3</v>
      </c>
      <c r="AO274" s="56">
        <v>1</v>
      </c>
      <c r="AP274" s="56">
        <v>5</v>
      </c>
      <c r="AQ274" s="56">
        <v>1</v>
      </c>
      <c r="AR274" s="56">
        <v>3</v>
      </c>
      <c r="AS274" s="56">
        <v>1</v>
      </c>
      <c r="AT274" s="56">
        <v>5</v>
      </c>
      <c r="AU274" s="56">
        <v>4</v>
      </c>
      <c r="AV274" s="56">
        <v>4</v>
      </c>
      <c r="AW274" s="56">
        <v>1</v>
      </c>
      <c r="AX274" s="56">
        <v>1</v>
      </c>
      <c r="AY274" s="56">
        <v>0</v>
      </c>
      <c r="AZ274" s="56">
        <v>0</v>
      </c>
      <c r="BA274" s="56">
        <v>5</v>
      </c>
      <c r="BB274" s="56">
        <v>1</v>
      </c>
      <c r="BC274" s="56">
        <v>5</v>
      </c>
      <c r="BD274" s="56">
        <v>1</v>
      </c>
      <c r="BE274" s="56">
        <v>3</v>
      </c>
      <c r="BF274" s="56">
        <v>1</v>
      </c>
      <c r="BG274" s="56">
        <v>5</v>
      </c>
      <c r="BH274" s="56">
        <v>4</v>
      </c>
      <c r="BI274" s="56">
        <v>1</v>
      </c>
      <c r="BJ274" s="56">
        <v>1</v>
      </c>
      <c r="BK274" s="56">
        <v>0</v>
      </c>
      <c r="BL274" s="56">
        <v>0</v>
      </c>
      <c r="BM274" s="56">
        <v>0</v>
      </c>
      <c r="BN274" s="56">
        <v>1</v>
      </c>
      <c r="BO274" s="56">
        <v>1</v>
      </c>
      <c r="BP274" s="56">
        <v>2</v>
      </c>
      <c r="BQ274" s="56">
        <v>5</v>
      </c>
      <c r="BR274" s="56">
        <v>2</v>
      </c>
      <c r="BS274" s="56">
        <v>2</v>
      </c>
      <c r="BT274" s="56">
        <v>2</v>
      </c>
      <c r="BU274" s="56">
        <v>2</v>
      </c>
      <c r="BV274" s="56">
        <v>52</v>
      </c>
      <c r="BW274" s="56">
        <v>55</v>
      </c>
      <c r="BX274" s="56">
        <v>0.48598130841121401</v>
      </c>
      <c r="BY274" s="56">
        <v>-203</v>
      </c>
    </row>
    <row r="275" spans="1:77" x14ac:dyDescent="0.25">
      <c r="A275" s="56">
        <v>3</v>
      </c>
      <c r="B275" s="56">
        <v>1</v>
      </c>
      <c r="C275" s="56">
        <v>5</v>
      </c>
      <c r="D275" s="56">
        <v>1</v>
      </c>
      <c r="E275" s="56">
        <v>3</v>
      </c>
      <c r="F275" s="56">
        <v>1</v>
      </c>
      <c r="G275" s="56">
        <v>5</v>
      </c>
      <c r="H275" s="56">
        <v>4</v>
      </c>
      <c r="I275" s="56">
        <v>4</v>
      </c>
      <c r="J275" s="56">
        <v>4</v>
      </c>
      <c r="K275" s="56">
        <v>0</v>
      </c>
      <c r="L275" s="56">
        <v>0</v>
      </c>
      <c r="M275" s="56">
        <v>0</v>
      </c>
      <c r="N275" s="56">
        <v>3</v>
      </c>
      <c r="O275" s="56">
        <v>1</v>
      </c>
      <c r="P275" s="56">
        <v>3</v>
      </c>
      <c r="Q275" s="56">
        <v>1</v>
      </c>
      <c r="R275" s="56">
        <v>3</v>
      </c>
      <c r="S275" s="56">
        <v>2</v>
      </c>
      <c r="T275" s="56">
        <v>3</v>
      </c>
      <c r="U275" s="56">
        <v>4</v>
      </c>
      <c r="V275" s="56">
        <v>3</v>
      </c>
      <c r="W275" s="56">
        <v>1</v>
      </c>
      <c r="X275" s="56">
        <v>0</v>
      </c>
      <c r="Y275" s="56">
        <v>0</v>
      </c>
      <c r="Z275" s="56">
        <v>0</v>
      </c>
      <c r="AA275" s="56">
        <v>3</v>
      </c>
      <c r="AB275" s="56">
        <v>1</v>
      </c>
      <c r="AC275" s="56">
        <v>5</v>
      </c>
      <c r="AD275" s="56">
        <v>1</v>
      </c>
      <c r="AE275" s="56">
        <v>3</v>
      </c>
      <c r="AF275" s="56">
        <v>1</v>
      </c>
      <c r="AG275" s="56">
        <v>5</v>
      </c>
      <c r="AH275" s="56">
        <v>4</v>
      </c>
      <c r="AI275" s="56">
        <v>3</v>
      </c>
      <c r="AJ275" s="56">
        <v>1</v>
      </c>
      <c r="AK275" s="56">
        <v>0</v>
      </c>
      <c r="AL275" s="56">
        <v>1</v>
      </c>
      <c r="AM275" s="56">
        <v>0</v>
      </c>
      <c r="AN275" s="56">
        <v>5</v>
      </c>
      <c r="AO275" s="56">
        <v>1</v>
      </c>
      <c r="AP275" s="56">
        <v>5</v>
      </c>
      <c r="AQ275" s="56">
        <v>1</v>
      </c>
      <c r="AR275" s="56">
        <v>3</v>
      </c>
      <c r="AS275" s="56">
        <v>1</v>
      </c>
      <c r="AT275" s="56">
        <v>5</v>
      </c>
      <c r="AU275" s="56">
        <v>4</v>
      </c>
      <c r="AV275" s="56">
        <v>3</v>
      </c>
      <c r="AW275" s="56">
        <v>1</v>
      </c>
      <c r="AX275" s="56">
        <v>0</v>
      </c>
      <c r="AY275" s="56">
        <v>0</v>
      </c>
      <c r="AZ275" s="56">
        <v>0</v>
      </c>
      <c r="BA275" s="56">
        <v>3</v>
      </c>
      <c r="BB275" s="56">
        <v>1</v>
      </c>
      <c r="BC275" s="56">
        <v>5</v>
      </c>
      <c r="BD275" s="56">
        <v>1</v>
      </c>
      <c r="BE275" s="56">
        <v>3</v>
      </c>
      <c r="BF275" s="56">
        <v>1</v>
      </c>
      <c r="BG275" s="56">
        <v>5</v>
      </c>
      <c r="BH275" s="56">
        <v>1</v>
      </c>
      <c r="BI275" s="56">
        <v>3</v>
      </c>
      <c r="BJ275" s="56">
        <v>1</v>
      </c>
      <c r="BK275" s="56">
        <v>0</v>
      </c>
      <c r="BL275" s="56">
        <v>0</v>
      </c>
      <c r="BM275" s="56">
        <v>0</v>
      </c>
      <c r="BN275" s="56">
        <v>2</v>
      </c>
      <c r="BO275" s="56">
        <v>1</v>
      </c>
      <c r="BP275" s="56">
        <v>2</v>
      </c>
      <c r="BQ275" s="56">
        <v>5</v>
      </c>
      <c r="BR275" s="56">
        <v>2</v>
      </c>
      <c r="BS275" s="56">
        <v>3</v>
      </c>
      <c r="BT275" s="56">
        <v>2</v>
      </c>
      <c r="BU275" s="56">
        <v>1</v>
      </c>
      <c r="BV275" s="56">
        <v>50</v>
      </c>
      <c r="BW275" s="56">
        <v>53</v>
      </c>
      <c r="BX275" s="56">
        <v>0.48543689299999998</v>
      </c>
      <c r="BY275" s="56">
        <v>-203</v>
      </c>
    </row>
    <row r="276" spans="1:77" x14ac:dyDescent="0.25">
      <c r="A276" s="56">
        <v>3</v>
      </c>
      <c r="B276" s="56">
        <v>1</v>
      </c>
      <c r="C276" s="56">
        <v>3</v>
      </c>
      <c r="D276" s="56">
        <v>1</v>
      </c>
      <c r="E276" s="56">
        <v>3</v>
      </c>
      <c r="F276" s="56">
        <v>1</v>
      </c>
      <c r="G276" s="56">
        <v>4</v>
      </c>
      <c r="H276" s="56">
        <v>4</v>
      </c>
      <c r="I276" s="56">
        <v>3</v>
      </c>
      <c r="J276" s="56">
        <v>4</v>
      </c>
      <c r="K276" s="56">
        <v>1</v>
      </c>
      <c r="L276" s="56">
        <v>0</v>
      </c>
      <c r="M276" s="56">
        <v>0</v>
      </c>
      <c r="N276" s="56">
        <v>3</v>
      </c>
      <c r="O276" s="56">
        <v>1</v>
      </c>
      <c r="P276" s="56">
        <v>3</v>
      </c>
      <c r="Q276" s="56">
        <v>1</v>
      </c>
      <c r="R276" s="56">
        <v>3</v>
      </c>
      <c r="S276" s="56">
        <v>1</v>
      </c>
      <c r="T276" s="56">
        <v>5</v>
      </c>
      <c r="U276" s="56">
        <v>4</v>
      </c>
      <c r="V276" s="56">
        <v>3</v>
      </c>
      <c r="W276" s="56">
        <v>1</v>
      </c>
      <c r="X276" s="56">
        <v>0</v>
      </c>
      <c r="Y276" s="56">
        <v>0</v>
      </c>
      <c r="Z276" s="56">
        <v>0</v>
      </c>
      <c r="AA276" s="56">
        <v>3</v>
      </c>
      <c r="AB276" s="56">
        <v>1</v>
      </c>
      <c r="AC276" s="56">
        <v>5</v>
      </c>
      <c r="AD276" s="56">
        <v>1</v>
      </c>
      <c r="AE276" s="56">
        <v>2</v>
      </c>
      <c r="AF276" s="56">
        <v>1</v>
      </c>
      <c r="AG276" s="56">
        <v>4</v>
      </c>
      <c r="AH276" s="56">
        <v>4</v>
      </c>
      <c r="AI276" s="56">
        <v>4</v>
      </c>
      <c r="AJ276" s="56">
        <v>1</v>
      </c>
      <c r="AK276" s="56">
        <v>0</v>
      </c>
      <c r="AL276" s="56">
        <v>0</v>
      </c>
      <c r="AM276" s="56">
        <v>0</v>
      </c>
      <c r="AN276" s="56">
        <v>5</v>
      </c>
      <c r="AO276" s="56">
        <v>1</v>
      </c>
      <c r="AP276" s="56">
        <v>5</v>
      </c>
      <c r="AQ276" s="56">
        <v>2</v>
      </c>
      <c r="AR276" s="56">
        <v>3</v>
      </c>
      <c r="AS276" s="56">
        <v>1</v>
      </c>
      <c r="AT276" s="56">
        <v>5</v>
      </c>
      <c r="AU276" s="56">
        <v>4</v>
      </c>
      <c r="AV276" s="56">
        <v>4</v>
      </c>
      <c r="AW276" s="56">
        <v>1</v>
      </c>
      <c r="AX276" s="56">
        <v>0</v>
      </c>
      <c r="AY276" s="56">
        <v>0</v>
      </c>
      <c r="AZ276" s="56">
        <v>0</v>
      </c>
      <c r="BA276" s="56">
        <v>3</v>
      </c>
      <c r="BB276" s="56">
        <v>1</v>
      </c>
      <c r="BC276" s="56">
        <v>3</v>
      </c>
      <c r="BD276" s="56">
        <v>1</v>
      </c>
      <c r="BE276" s="56">
        <v>3</v>
      </c>
      <c r="BF276" s="56">
        <v>1</v>
      </c>
      <c r="BG276" s="56">
        <v>5</v>
      </c>
      <c r="BH276" s="56">
        <v>2</v>
      </c>
      <c r="BI276" s="56">
        <v>4</v>
      </c>
      <c r="BJ276" s="56">
        <v>1</v>
      </c>
      <c r="BK276" s="56">
        <v>0</v>
      </c>
      <c r="BL276" s="56">
        <v>0</v>
      </c>
      <c r="BM276" s="56">
        <v>0</v>
      </c>
      <c r="BN276" s="56">
        <v>1</v>
      </c>
      <c r="BO276" s="56">
        <v>1</v>
      </c>
      <c r="BP276" s="56">
        <v>2</v>
      </c>
      <c r="BQ276" s="56">
        <v>5</v>
      </c>
      <c r="BR276" s="56">
        <v>2</v>
      </c>
      <c r="BS276" s="56">
        <v>2</v>
      </c>
      <c r="BT276" s="56">
        <v>3</v>
      </c>
      <c r="BU276" s="56">
        <v>1</v>
      </c>
      <c r="BV276" s="56">
        <v>48</v>
      </c>
      <c r="BW276" s="56">
        <v>51</v>
      </c>
      <c r="BX276" s="56">
        <v>0.48484848484848397</v>
      </c>
      <c r="BY276" s="56">
        <v>-203</v>
      </c>
    </row>
    <row r="277" spans="1:77" x14ac:dyDescent="0.25">
      <c r="A277" s="56">
        <v>5</v>
      </c>
      <c r="B277" s="56">
        <v>1</v>
      </c>
      <c r="C277" s="56">
        <v>3</v>
      </c>
      <c r="D277" s="56">
        <v>1</v>
      </c>
      <c r="E277" s="56">
        <v>3</v>
      </c>
      <c r="F277" s="56">
        <v>3</v>
      </c>
      <c r="G277" s="56">
        <v>5</v>
      </c>
      <c r="H277" s="56">
        <v>4</v>
      </c>
      <c r="I277" s="56">
        <v>4</v>
      </c>
      <c r="J277" s="56">
        <v>1</v>
      </c>
      <c r="K277" s="56">
        <v>0</v>
      </c>
      <c r="L277" s="56">
        <v>0</v>
      </c>
      <c r="M277" s="56">
        <v>0</v>
      </c>
      <c r="N277" s="56">
        <v>3</v>
      </c>
      <c r="O277" s="56">
        <v>1</v>
      </c>
      <c r="P277" s="56">
        <v>3</v>
      </c>
      <c r="Q277" s="56">
        <v>1</v>
      </c>
      <c r="R277" s="56">
        <v>3</v>
      </c>
      <c r="S277" s="56">
        <v>1</v>
      </c>
      <c r="T277" s="56">
        <v>5</v>
      </c>
      <c r="U277" s="56">
        <v>4</v>
      </c>
      <c r="V277" s="56">
        <v>4</v>
      </c>
      <c r="W277" s="56">
        <v>1</v>
      </c>
      <c r="X277" s="56">
        <v>0</v>
      </c>
      <c r="Y277" s="56">
        <v>0</v>
      </c>
      <c r="Z277" s="56">
        <v>0</v>
      </c>
      <c r="AA277" s="56">
        <v>5</v>
      </c>
      <c r="AB277" s="56">
        <v>1</v>
      </c>
      <c r="AC277" s="56">
        <v>5</v>
      </c>
      <c r="AD277" s="56">
        <v>1</v>
      </c>
      <c r="AE277" s="56">
        <v>3</v>
      </c>
      <c r="AF277" s="56">
        <v>1</v>
      </c>
      <c r="AG277" s="56">
        <v>4</v>
      </c>
      <c r="AH277" s="56">
        <v>4</v>
      </c>
      <c r="AI277" s="56">
        <v>4</v>
      </c>
      <c r="AJ277" s="56">
        <v>1</v>
      </c>
      <c r="AK277" s="56">
        <v>0</v>
      </c>
      <c r="AL277" s="56">
        <v>0</v>
      </c>
      <c r="AM277" s="56">
        <v>1</v>
      </c>
      <c r="AN277" s="56">
        <v>3</v>
      </c>
      <c r="AO277" s="56">
        <v>1</v>
      </c>
      <c r="AP277" s="56">
        <v>3</v>
      </c>
      <c r="AQ277" s="56">
        <v>1</v>
      </c>
      <c r="AR277" s="56">
        <v>3</v>
      </c>
      <c r="AS277" s="56">
        <v>3</v>
      </c>
      <c r="AT277" s="56">
        <v>5</v>
      </c>
      <c r="AU277" s="56">
        <v>4</v>
      </c>
      <c r="AV277" s="56">
        <v>4</v>
      </c>
      <c r="AW277" s="56">
        <v>1</v>
      </c>
      <c r="AX277" s="56">
        <v>0</v>
      </c>
      <c r="AY277" s="56">
        <v>0</v>
      </c>
      <c r="AZ277" s="56">
        <v>0</v>
      </c>
      <c r="BA277" s="56">
        <v>5</v>
      </c>
      <c r="BB277" s="56">
        <v>1</v>
      </c>
      <c r="BC277" s="56">
        <v>3</v>
      </c>
      <c r="BD277" s="56">
        <v>1</v>
      </c>
      <c r="BE277" s="56">
        <v>3</v>
      </c>
      <c r="BF277" s="56">
        <v>1</v>
      </c>
      <c r="BG277" s="56">
        <v>5</v>
      </c>
      <c r="BH277" s="56">
        <v>4</v>
      </c>
      <c r="BI277" s="56">
        <v>3</v>
      </c>
      <c r="BJ277" s="56">
        <v>1</v>
      </c>
      <c r="BK277" s="56">
        <v>0</v>
      </c>
      <c r="BL277" s="56">
        <v>0</v>
      </c>
      <c r="BM277" s="56">
        <v>0</v>
      </c>
      <c r="BN277" s="56">
        <v>1</v>
      </c>
      <c r="BO277" s="56">
        <v>4</v>
      </c>
      <c r="BP277" s="56">
        <v>2</v>
      </c>
      <c r="BQ277" s="56">
        <v>3</v>
      </c>
      <c r="BR277" s="56">
        <v>3</v>
      </c>
      <c r="BS277" s="56">
        <v>2</v>
      </c>
      <c r="BT277" s="56">
        <v>3</v>
      </c>
      <c r="BU277" s="56">
        <v>1</v>
      </c>
      <c r="BV277" s="56">
        <v>46</v>
      </c>
      <c r="BW277" s="56">
        <v>49</v>
      </c>
      <c r="BX277" s="56">
        <v>0.48421052631578898</v>
      </c>
      <c r="BY277" s="56">
        <v>-203</v>
      </c>
    </row>
    <row r="278" spans="1:77" x14ac:dyDescent="0.25">
      <c r="A278" s="56">
        <v>3</v>
      </c>
      <c r="B278" s="56">
        <v>1</v>
      </c>
      <c r="C278" s="56">
        <v>3</v>
      </c>
      <c r="D278" s="56">
        <v>1</v>
      </c>
      <c r="E278" s="56">
        <v>3</v>
      </c>
      <c r="F278" s="56">
        <v>1</v>
      </c>
      <c r="G278" s="56">
        <v>5</v>
      </c>
      <c r="H278" s="56">
        <v>4</v>
      </c>
      <c r="I278" s="56">
        <v>3</v>
      </c>
      <c r="J278" s="56">
        <v>1</v>
      </c>
      <c r="K278" s="56">
        <v>0</v>
      </c>
      <c r="L278" s="56">
        <v>0</v>
      </c>
      <c r="M278" s="56">
        <v>0</v>
      </c>
      <c r="N278" s="56">
        <v>3</v>
      </c>
      <c r="O278" s="56">
        <v>1</v>
      </c>
      <c r="P278" s="56">
        <v>3</v>
      </c>
      <c r="Q278" s="56">
        <v>1</v>
      </c>
      <c r="R278" s="56">
        <v>3</v>
      </c>
      <c r="S278" s="56">
        <v>1</v>
      </c>
      <c r="T278" s="56">
        <v>5</v>
      </c>
      <c r="U278" s="56">
        <v>4</v>
      </c>
      <c r="V278" s="56">
        <v>4</v>
      </c>
      <c r="W278" s="56">
        <v>1</v>
      </c>
      <c r="X278" s="56">
        <v>0</v>
      </c>
      <c r="Y278" s="56">
        <v>1</v>
      </c>
      <c r="Z278" s="56">
        <v>0</v>
      </c>
      <c r="AA278" s="56">
        <v>2</v>
      </c>
      <c r="AB278" s="56">
        <v>1</v>
      </c>
      <c r="AC278" s="56">
        <v>5</v>
      </c>
      <c r="AD278" s="56">
        <v>1</v>
      </c>
      <c r="AE278" s="56">
        <v>3</v>
      </c>
      <c r="AF278" s="56">
        <v>1</v>
      </c>
      <c r="AG278" s="56">
        <v>5</v>
      </c>
      <c r="AH278" s="56">
        <v>4</v>
      </c>
      <c r="AI278" s="56">
        <v>4</v>
      </c>
      <c r="AJ278" s="56">
        <v>1</v>
      </c>
      <c r="AK278" s="56">
        <v>0</v>
      </c>
      <c r="AL278" s="56">
        <v>0</v>
      </c>
      <c r="AM278" s="56">
        <v>0</v>
      </c>
      <c r="AN278" s="56">
        <v>3</v>
      </c>
      <c r="AO278" s="56">
        <v>1</v>
      </c>
      <c r="AP278" s="56">
        <v>3</v>
      </c>
      <c r="AQ278" s="56">
        <v>1</v>
      </c>
      <c r="AR278" s="56">
        <v>3</v>
      </c>
      <c r="AS278" s="56">
        <v>1</v>
      </c>
      <c r="AT278" s="56">
        <v>5</v>
      </c>
      <c r="AU278" s="56">
        <v>4</v>
      </c>
      <c r="AV278" s="56">
        <v>4</v>
      </c>
      <c r="AW278" s="56">
        <v>1</v>
      </c>
      <c r="AX278" s="56">
        <v>0</v>
      </c>
      <c r="AY278" s="56">
        <v>0</v>
      </c>
      <c r="AZ278" s="56">
        <v>0</v>
      </c>
      <c r="BA278" s="56">
        <v>5</v>
      </c>
      <c r="BB278" s="56">
        <v>1</v>
      </c>
      <c r="BC278" s="56">
        <v>1</v>
      </c>
      <c r="BD278" s="56">
        <v>5</v>
      </c>
      <c r="BE278" s="56">
        <v>3</v>
      </c>
      <c r="BF278" s="56">
        <v>1</v>
      </c>
      <c r="BG278" s="56">
        <v>3</v>
      </c>
      <c r="BH278" s="56">
        <v>4</v>
      </c>
      <c r="BI278" s="56">
        <v>1</v>
      </c>
      <c r="BJ278" s="56">
        <v>1</v>
      </c>
      <c r="BK278" s="56">
        <v>0</v>
      </c>
      <c r="BL278" s="56">
        <v>0</v>
      </c>
      <c r="BM278" s="56">
        <v>0</v>
      </c>
      <c r="BN278" s="56">
        <v>1</v>
      </c>
      <c r="BO278" s="56">
        <v>1</v>
      </c>
      <c r="BP278" s="56">
        <v>2</v>
      </c>
      <c r="BQ278" s="56">
        <v>5</v>
      </c>
      <c r="BR278" s="56">
        <v>4</v>
      </c>
      <c r="BS278" s="56">
        <v>2</v>
      </c>
      <c r="BT278" s="56">
        <v>3</v>
      </c>
      <c r="BU278" s="56">
        <v>1</v>
      </c>
      <c r="BV278" s="56">
        <v>45</v>
      </c>
      <c r="BW278" s="56">
        <v>48</v>
      </c>
      <c r="BX278" s="56">
        <v>0.48387096800000001</v>
      </c>
      <c r="BY278" s="56">
        <v>-203</v>
      </c>
    </row>
    <row r="279" spans="1:77" x14ac:dyDescent="0.25">
      <c r="A279" s="56">
        <v>5</v>
      </c>
      <c r="B279" s="56">
        <v>1</v>
      </c>
      <c r="C279" s="56">
        <v>3</v>
      </c>
      <c r="D279" s="56">
        <v>1</v>
      </c>
      <c r="E279" s="56">
        <v>5</v>
      </c>
      <c r="F279" s="56">
        <v>1</v>
      </c>
      <c r="G279" s="56">
        <v>5</v>
      </c>
      <c r="H279" s="56">
        <v>4</v>
      </c>
      <c r="I279" s="56">
        <v>4</v>
      </c>
      <c r="J279" s="56">
        <v>4</v>
      </c>
      <c r="K279" s="56">
        <v>0</v>
      </c>
      <c r="L279" s="56">
        <v>0</v>
      </c>
      <c r="M279" s="56">
        <v>1</v>
      </c>
      <c r="N279" s="56">
        <v>1</v>
      </c>
      <c r="O279" s="56">
        <v>1</v>
      </c>
      <c r="P279" s="56">
        <v>3</v>
      </c>
      <c r="Q279" s="56">
        <v>5</v>
      </c>
      <c r="R279" s="56">
        <v>3</v>
      </c>
      <c r="S279" s="56">
        <v>1</v>
      </c>
      <c r="T279" s="56">
        <v>5</v>
      </c>
      <c r="U279" s="56">
        <v>4</v>
      </c>
      <c r="V279" s="56">
        <v>3</v>
      </c>
      <c r="W279" s="56">
        <v>1</v>
      </c>
      <c r="X279" s="56">
        <v>0</v>
      </c>
      <c r="Y279" s="56">
        <v>0</v>
      </c>
      <c r="Z279" s="56">
        <v>0</v>
      </c>
      <c r="AA279" s="56">
        <v>3</v>
      </c>
      <c r="AB279" s="56">
        <v>1</v>
      </c>
      <c r="AC279" s="56">
        <v>5</v>
      </c>
      <c r="AD279" s="56">
        <v>1</v>
      </c>
      <c r="AE279" s="56">
        <v>2</v>
      </c>
      <c r="AF279" s="56">
        <v>1</v>
      </c>
      <c r="AG279" s="56">
        <v>4</v>
      </c>
      <c r="AH279" s="56">
        <v>4</v>
      </c>
      <c r="AI279" s="56">
        <v>4</v>
      </c>
      <c r="AJ279" s="56">
        <v>1</v>
      </c>
      <c r="AK279" s="56">
        <v>0</v>
      </c>
      <c r="AL279" s="56">
        <v>0</v>
      </c>
      <c r="AM279" s="56">
        <v>0</v>
      </c>
      <c r="AN279" s="56">
        <v>5</v>
      </c>
      <c r="AO279" s="56">
        <v>1</v>
      </c>
      <c r="AP279" s="56">
        <v>5</v>
      </c>
      <c r="AQ279" s="56">
        <v>1</v>
      </c>
      <c r="AR279" s="56">
        <v>3</v>
      </c>
      <c r="AS279" s="56">
        <v>3</v>
      </c>
      <c r="AT279" s="56">
        <v>5</v>
      </c>
      <c r="AU279" s="56">
        <v>4</v>
      </c>
      <c r="AV279" s="56">
        <v>4</v>
      </c>
      <c r="AW279" s="56">
        <v>1</v>
      </c>
      <c r="AX279" s="56">
        <v>0</v>
      </c>
      <c r="AY279" s="56">
        <v>0</v>
      </c>
      <c r="AZ279" s="56">
        <v>0</v>
      </c>
      <c r="BA279" s="56">
        <v>3</v>
      </c>
      <c r="BB279" s="56">
        <v>1</v>
      </c>
      <c r="BC279" s="56">
        <v>5</v>
      </c>
      <c r="BD279" s="56">
        <v>5</v>
      </c>
      <c r="BE279" s="56">
        <v>3</v>
      </c>
      <c r="BF279" s="56">
        <v>1</v>
      </c>
      <c r="BG279" s="56">
        <v>5</v>
      </c>
      <c r="BH279" s="56">
        <v>4</v>
      </c>
      <c r="BI279" s="56">
        <v>4</v>
      </c>
      <c r="BJ279" s="56">
        <v>1</v>
      </c>
      <c r="BK279" s="56">
        <v>0</v>
      </c>
      <c r="BL279" s="56">
        <v>0</v>
      </c>
      <c r="BM279" s="56">
        <v>0</v>
      </c>
      <c r="BN279" s="56">
        <v>1</v>
      </c>
      <c r="BO279" s="56">
        <v>1</v>
      </c>
      <c r="BP279" s="56">
        <v>2</v>
      </c>
      <c r="BQ279" s="56">
        <v>2</v>
      </c>
      <c r="BR279" s="56">
        <v>2</v>
      </c>
      <c r="BS279" s="56">
        <v>2</v>
      </c>
      <c r="BT279" s="56">
        <v>2</v>
      </c>
      <c r="BU279" s="56">
        <v>1</v>
      </c>
      <c r="BV279" s="56">
        <v>51</v>
      </c>
      <c r="BW279" s="56">
        <v>55</v>
      </c>
      <c r="BX279" s="56">
        <v>0.48113207547169801</v>
      </c>
      <c r="BY279" s="56">
        <v>-203</v>
      </c>
    </row>
    <row r="280" spans="1:77" x14ac:dyDescent="0.25">
      <c r="A280" s="56">
        <v>5</v>
      </c>
      <c r="B280" s="56">
        <v>1</v>
      </c>
      <c r="C280" s="56">
        <v>3</v>
      </c>
      <c r="D280" s="56">
        <v>1</v>
      </c>
      <c r="E280" s="56">
        <v>5</v>
      </c>
      <c r="F280" s="56">
        <v>3</v>
      </c>
      <c r="G280" s="56">
        <v>5</v>
      </c>
      <c r="H280" s="56">
        <v>4</v>
      </c>
      <c r="I280" s="56">
        <v>4</v>
      </c>
      <c r="J280" s="56">
        <v>4</v>
      </c>
      <c r="K280" s="56">
        <v>0</v>
      </c>
      <c r="L280" s="56">
        <v>0</v>
      </c>
      <c r="M280" s="56">
        <v>0</v>
      </c>
      <c r="N280" s="56">
        <v>3</v>
      </c>
      <c r="O280" s="56">
        <v>1</v>
      </c>
      <c r="P280" s="56">
        <v>3</v>
      </c>
      <c r="Q280" s="56">
        <v>1</v>
      </c>
      <c r="R280" s="56">
        <v>3</v>
      </c>
      <c r="S280" s="56">
        <v>1</v>
      </c>
      <c r="T280" s="56">
        <v>4</v>
      </c>
      <c r="U280" s="56">
        <v>4</v>
      </c>
      <c r="V280" s="56">
        <v>3</v>
      </c>
      <c r="W280" s="56">
        <v>1</v>
      </c>
      <c r="X280" s="56">
        <v>0</v>
      </c>
      <c r="Y280" s="56">
        <v>0</v>
      </c>
      <c r="Z280" s="56">
        <v>0</v>
      </c>
      <c r="AA280" s="56">
        <v>3</v>
      </c>
      <c r="AB280" s="56">
        <v>1</v>
      </c>
      <c r="AC280" s="56">
        <v>5</v>
      </c>
      <c r="AD280" s="56">
        <v>1</v>
      </c>
      <c r="AE280" s="56">
        <v>3</v>
      </c>
      <c r="AF280" s="56">
        <v>1</v>
      </c>
      <c r="AG280" s="56">
        <v>5</v>
      </c>
      <c r="AH280" s="56">
        <v>4</v>
      </c>
      <c r="AI280" s="56">
        <v>4</v>
      </c>
      <c r="AJ280" s="56">
        <v>1</v>
      </c>
      <c r="AK280" s="56">
        <v>0</v>
      </c>
      <c r="AL280" s="56">
        <v>0</v>
      </c>
      <c r="AM280" s="56">
        <v>0</v>
      </c>
      <c r="AN280" s="56">
        <v>3</v>
      </c>
      <c r="AO280" s="56">
        <v>1</v>
      </c>
      <c r="AP280" s="56">
        <v>5</v>
      </c>
      <c r="AQ280" s="56">
        <v>1</v>
      </c>
      <c r="AR280" s="56">
        <v>3</v>
      </c>
      <c r="AS280" s="56">
        <v>1</v>
      </c>
      <c r="AT280" s="56">
        <v>5</v>
      </c>
      <c r="AU280" s="56">
        <v>4</v>
      </c>
      <c r="AV280" s="56">
        <v>4</v>
      </c>
      <c r="AW280" s="56">
        <v>1</v>
      </c>
      <c r="AX280" s="56">
        <v>1</v>
      </c>
      <c r="AY280" s="56">
        <v>0</v>
      </c>
      <c r="AZ280" s="56">
        <v>0</v>
      </c>
      <c r="BA280" s="56">
        <v>5</v>
      </c>
      <c r="BB280" s="56">
        <v>1</v>
      </c>
      <c r="BC280" s="56">
        <v>5</v>
      </c>
      <c r="BD280" s="56">
        <v>1</v>
      </c>
      <c r="BE280" s="56">
        <v>3</v>
      </c>
      <c r="BF280" s="56">
        <v>1</v>
      </c>
      <c r="BG280" s="56">
        <v>5</v>
      </c>
      <c r="BH280" s="56">
        <v>2</v>
      </c>
      <c r="BI280" s="56">
        <v>1</v>
      </c>
      <c r="BJ280" s="56">
        <v>1</v>
      </c>
      <c r="BK280" s="56">
        <v>0</v>
      </c>
      <c r="BL280" s="56">
        <v>0</v>
      </c>
      <c r="BM280" s="56">
        <v>0</v>
      </c>
      <c r="BN280" s="56">
        <v>1</v>
      </c>
      <c r="BO280" s="56">
        <v>1</v>
      </c>
      <c r="BP280" s="56">
        <v>3</v>
      </c>
      <c r="BQ280" s="56">
        <v>5</v>
      </c>
      <c r="BR280" s="56">
        <v>2</v>
      </c>
      <c r="BS280" s="56">
        <v>2</v>
      </c>
      <c r="BT280" s="56">
        <v>3</v>
      </c>
      <c r="BU280" s="56">
        <v>1</v>
      </c>
      <c r="BV280" s="56">
        <v>46</v>
      </c>
      <c r="BW280" s="56">
        <v>50</v>
      </c>
      <c r="BX280" s="56">
        <v>0.47916666699999999</v>
      </c>
      <c r="BY280" s="56">
        <v>-203</v>
      </c>
    </row>
    <row r="281" spans="1:77" x14ac:dyDescent="0.25">
      <c r="A281" s="56">
        <v>3</v>
      </c>
      <c r="B281" s="56">
        <v>1</v>
      </c>
      <c r="C281" s="56">
        <v>3</v>
      </c>
      <c r="D281" s="56">
        <v>1</v>
      </c>
      <c r="E281" s="56">
        <v>3</v>
      </c>
      <c r="F281" s="56">
        <v>1</v>
      </c>
      <c r="G281" s="56">
        <v>5</v>
      </c>
      <c r="H281" s="56">
        <v>4</v>
      </c>
      <c r="I281" s="56">
        <v>4</v>
      </c>
      <c r="J281" s="56">
        <v>4</v>
      </c>
      <c r="K281" s="56">
        <v>0</v>
      </c>
      <c r="L281" s="56">
        <v>0</v>
      </c>
      <c r="M281" s="56">
        <v>0</v>
      </c>
      <c r="N281" s="56">
        <v>3</v>
      </c>
      <c r="O281" s="56">
        <v>1</v>
      </c>
      <c r="P281" s="56">
        <v>3</v>
      </c>
      <c r="Q281" s="56">
        <v>1</v>
      </c>
      <c r="R281" s="56">
        <v>3</v>
      </c>
      <c r="S281" s="56">
        <v>1</v>
      </c>
      <c r="T281" s="56">
        <v>5</v>
      </c>
      <c r="U281" s="56">
        <v>4</v>
      </c>
      <c r="V281" s="56">
        <v>4</v>
      </c>
      <c r="W281" s="56">
        <v>1</v>
      </c>
      <c r="X281" s="56">
        <v>0</v>
      </c>
      <c r="Y281" s="56">
        <v>0</v>
      </c>
      <c r="Z281" s="56">
        <v>0</v>
      </c>
      <c r="AA281" s="56">
        <v>2</v>
      </c>
      <c r="AB281" s="56">
        <v>1</v>
      </c>
      <c r="AC281" s="56">
        <v>5</v>
      </c>
      <c r="AD281" s="56">
        <v>1</v>
      </c>
      <c r="AE281" s="56">
        <v>3</v>
      </c>
      <c r="AF281" s="56">
        <v>1</v>
      </c>
      <c r="AG281" s="56">
        <v>4</v>
      </c>
      <c r="AH281" s="56">
        <v>4</v>
      </c>
      <c r="AI281" s="56">
        <v>4</v>
      </c>
      <c r="AJ281" s="56">
        <v>1</v>
      </c>
      <c r="AK281" s="56">
        <v>0</v>
      </c>
      <c r="AL281" s="56">
        <v>0</v>
      </c>
      <c r="AM281" s="56">
        <v>0</v>
      </c>
      <c r="AN281" s="56">
        <v>5</v>
      </c>
      <c r="AO281" s="56">
        <v>1</v>
      </c>
      <c r="AP281" s="56">
        <v>3</v>
      </c>
      <c r="AQ281" s="56">
        <v>1</v>
      </c>
      <c r="AR281" s="56">
        <v>3</v>
      </c>
      <c r="AS281" s="56">
        <v>1</v>
      </c>
      <c r="AT281" s="56">
        <v>5</v>
      </c>
      <c r="AU281" s="56">
        <v>4</v>
      </c>
      <c r="AV281" s="56">
        <v>3</v>
      </c>
      <c r="AW281" s="56">
        <v>1</v>
      </c>
      <c r="AX281" s="56">
        <v>0</v>
      </c>
      <c r="AY281" s="56">
        <v>0</v>
      </c>
      <c r="AZ281" s="56">
        <v>0</v>
      </c>
      <c r="BA281" s="56">
        <v>3</v>
      </c>
      <c r="BB281" s="56">
        <v>1</v>
      </c>
      <c r="BC281" s="56">
        <v>1</v>
      </c>
      <c r="BD281" s="56">
        <v>1</v>
      </c>
      <c r="BE281" s="56">
        <v>3</v>
      </c>
      <c r="BF281" s="56">
        <v>1</v>
      </c>
      <c r="BG281" s="56">
        <v>5</v>
      </c>
      <c r="BH281" s="56">
        <v>4</v>
      </c>
      <c r="BI281" s="56">
        <v>3</v>
      </c>
      <c r="BJ281" s="56">
        <v>1</v>
      </c>
      <c r="BK281" s="56">
        <v>0</v>
      </c>
      <c r="BL281" s="56">
        <v>0</v>
      </c>
      <c r="BM281" s="56">
        <v>0</v>
      </c>
      <c r="BN281" s="56">
        <v>1</v>
      </c>
      <c r="BO281" s="56">
        <v>1</v>
      </c>
      <c r="BP281" s="56">
        <v>2</v>
      </c>
      <c r="BQ281" s="56">
        <v>5</v>
      </c>
      <c r="BR281" s="56">
        <v>2</v>
      </c>
      <c r="BS281" s="56">
        <v>2</v>
      </c>
      <c r="BT281" s="56">
        <v>3</v>
      </c>
      <c r="BU281" s="56">
        <v>1</v>
      </c>
      <c r="BV281" s="56">
        <v>46</v>
      </c>
      <c r="BW281" s="56">
        <v>50</v>
      </c>
      <c r="BX281" s="56">
        <v>0.47916666666666602</v>
      </c>
      <c r="BY281" s="56">
        <v>-203</v>
      </c>
    </row>
    <row r="282" spans="1:77" x14ac:dyDescent="0.25">
      <c r="A282" s="56">
        <v>3</v>
      </c>
      <c r="B282" s="56">
        <v>1</v>
      </c>
      <c r="C282" s="56">
        <v>5</v>
      </c>
      <c r="D282" s="56">
        <v>1</v>
      </c>
      <c r="E282" s="56">
        <v>3</v>
      </c>
      <c r="F282" s="56">
        <v>1</v>
      </c>
      <c r="G282" s="56">
        <v>5</v>
      </c>
      <c r="H282" s="56">
        <v>5</v>
      </c>
      <c r="I282" s="56">
        <v>3</v>
      </c>
      <c r="J282" s="56">
        <v>1</v>
      </c>
      <c r="K282" s="56">
        <v>0</v>
      </c>
      <c r="L282" s="56">
        <v>0</v>
      </c>
      <c r="M282" s="56">
        <v>1</v>
      </c>
      <c r="N282" s="56">
        <v>5</v>
      </c>
      <c r="O282" s="56">
        <v>1</v>
      </c>
      <c r="P282" s="56">
        <v>5</v>
      </c>
      <c r="Q282" s="56">
        <v>1</v>
      </c>
      <c r="R282" s="56">
        <v>3</v>
      </c>
      <c r="S282" s="56">
        <v>3</v>
      </c>
      <c r="T282" s="56">
        <v>4</v>
      </c>
      <c r="U282" s="56">
        <v>4</v>
      </c>
      <c r="V282" s="56">
        <v>3</v>
      </c>
      <c r="W282" s="56">
        <v>1</v>
      </c>
      <c r="X282" s="56">
        <v>0</v>
      </c>
      <c r="Y282" s="56">
        <v>0</v>
      </c>
      <c r="Z282" s="56">
        <v>0</v>
      </c>
      <c r="AA282" s="56">
        <v>5</v>
      </c>
      <c r="AB282" s="56">
        <v>1</v>
      </c>
      <c r="AC282" s="56">
        <v>5</v>
      </c>
      <c r="AD282" s="56">
        <v>1</v>
      </c>
      <c r="AE282" s="56">
        <v>3</v>
      </c>
      <c r="AF282" s="56">
        <v>1</v>
      </c>
      <c r="AG282" s="56">
        <v>4</v>
      </c>
      <c r="AH282" s="56">
        <v>4</v>
      </c>
      <c r="AI282" s="56">
        <v>4</v>
      </c>
      <c r="AJ282" s="56">
        <v>1</v>
      </c>
      <c r="AK282" s="56">
        <v>0</v>
      </c>
      <c r="AL282" s="56">
        <v>0</v>
      </c>
      <c r="AM282" s="56">
        <v>0</v>
      </c>
      <c r="AN282" s="56">
        <v>3</v>
      </c>
      <c r="AO282" s="56">
        <v>1</v>
      </c>
      <c r="AP282" s="56">
        <v>3</v>
      </c>
      <c r="AQ282" s="56">
        <v>1</v>
      </c>
      <c r="AR282" s="56">
        <v>1</v>
      </c>
      <c r="AS282" s="56">
        <v>1</v>
      </c>
      <c r="AT282" s="56">
        <v>5</v>
      </c>
      <c r="AU282" s="56">
        <v>4</v>
      </c>
      <c r="AV282" s="56">
        <v>3</v>
      </c>
      <c r="AW282" s="56">
        <v>1</v>
      </c>
      <c r="AX282" s="56">
        <v>0</v>
      </c>
      <c r="AY282" s="56">
        <v>0</v>
      </c>
      <c r="AZ282" s="56">
        <v>0</v>
      </c>
      <c r="BA282" s="56">
        <v>3</v>
      </c>
      <c r="BB282" s="56">
        <v>1</v>
      </c>
      <c r="BC282" s="56">
        <v>1</v>
      </c>
      <c r="BD282" s="56">
        <v>1</v>
      </c>
      <c r="BE282" s="56">
        <v>3</v>
      </c>
      <c r="BF282" s="56">
        <v>1</v>
      </c>
      <c r="BG282" s="56">
        <v>5</v>
      </c>
      <c r="BH282" s="56">
        <v>4</v>
      </c>
      <c r="BI282" s="56">
        <v>4</v>
      </c>
      <c r="BJ282" s="56">
        <v>2</v>
      </c>
      <c r="BK282" s="56">
        <v>0</v>
      </c>
      <c r="BL282" s="56">
        <v>0</v>
      </c>
      <c r="BM282" s="56">
        <v>0</v>
      </c>
      <c r="BN282" s="56">
        <v>1</v>
      </c>
      <c r="BO282" s="56">
        <v>1</v>
      </c>
      <c r="BP282" s="56">
        <v>2</v>
      </c>
      <c r="BQ282" s="56">
        <v>5</v>
      </c>
      <c r="BR282" s="56">
        <v>2</v>
      </c>
      <c r="BS282" s="56">
        <v>2</v>
      </c>
      <c r="BT282" s="56">
        <v>3</v>
      </c>
      <c r="BU282" s="56">
        <v>1</v>
      </c>
      <c r="BV282" s="56">
        <v>54</v>
      </c>
      <c r="BW282" s="56">
        <v>59</v>
      </c>
      <c r="BX282" s="56">
        <v>0.47787610619469001</v>
      </c>
      <c r="BY282" s="56">
        <v>-203</v>
      </c>
    </row>
    <row r="283" spans="1:77" x14ac:dyDescent="0.25">
      <c r="A283" s="56">
        <v>5</v>
      </c>
      <c r="B283" s="56">
        <v>1</v>
      </c>
      <c r="C283" s="56">
        <v>3</v>
      </c>
      <c r="D283" s="56">
        <v>1</v>
      </c>
      <c r="E283" s="56">
        <v>3</v>
      </c>
      <c r="F283" s="56">
        <v>1</v>
      </c>
      <c r="G283" s="56">
        <v>5</v>
      </c>
      <c r="H283" s="56">
        <v>4</v>
      </c>
      <c r="I283" s="56">
        <v>3</v>
      </c>
      <c r="J283" s="56">
        <v>1</v>
      </c>
      <c r="K283" s="56">
        <v>0</v>
      </c>
      <c r="L283" s="56">
        <v>0</v>
      </c>
      <c r="M283" s="56">
        <v>0</v>
      </c>
      <c r="N283" s="56">
        <v>5</v>
      </c>
      <c r="O283" s="56">
        <v>1</v>
      </c>
      <c r="P283" s="56">
        <v>3</v>
      </c>
      <c r="Q283" s="56">
        <v>1</v>
      </c>
      <c r="R283" s="56">
        <v>4</v>
      </c>
      <c r="S283" s="56">
        <v>1</v>
      </c>
      <c r="T283" s="56">
        <v>5</v>
      </c>
      <c r="U283" s="56">
        <v>4</v>
      </c>
      <c r="V283" s="56">
        <v>3</v>
      </c>
      <c r="W283" s="56">
        <v>1</v>
      </c>
      <c r="X283" s="56">
        <v>0</v>
      </c>
      <c r="Y283" s="56">
        <v>0</v>
      </c>
      <c r="Z283" s="56">
        <v>0</v>
      </c>
      <c r="AA283" s="56">
        <v>5</v>
      </c>
      <c r="AB283" s="56">
        <v>1</v>
      </c>
      <c r="AC283" s="56">
        <v>5</v>
      </c>
      <c r="AD283" s="56">
        <v>1</v>
      </c>
      <c r="AE283" s="56">
        <v>5</v>
      </c>
      <c r="AF283" s="56">
        <v>1</v>
      </c>
      <c r="AG283" s="56">
        <v>5</v>
      </c>
      <c r="AH283" s="56">
        <v>4</v>
      </c>
      <c r="AI283" s="56">
        <v>4</v>
      </c>
      <c r="AJ283" s="56">
        <v>1</v>
      </c>
      <c r="AK283" s="56">
        <v>0</v>
      </c>
      <c r="AL283" s="56">
        <v>0</v>
      </c>
      <c r="AM283" s="56">
        <v>0</v>
      </c>
      <c r="AN283" s="56">
        <v>5</v>
      </c>
      <c r="AO283" s="56">
        <v>3</v>
      </c>
      <c r="AP283" s="56">
        <v>3</v>
      </c>
      <c r="AQ283" s="56">
        <v>1</v>
      </c>
      <c r="AR283" s="56">
        <v>3</v>
      </c>
      <c r="AS283" s="56">
        <v>3</v>
      </c>
      <c r="AT283" s="56">
        <v>5</v>
      </c>
      <c r="AU283" s="56">
        <v>4</v>
      </c>
      <c r="AV283" s="56">
        <v>4</v>
      </c>
      <c r="AW283" s="56">
        <v>1</v>
      </c>
      <c r="AX283" s="56">
        <v>0</v>
      </c>
      <c r="AY283" s="56">
        <v>0</v>
      </c>
      <c r="AZ283" s="56">
        <v>0</v>
      </c>
      <c r="BA283" s="56">
        <v>3</v>
      </c>
      <c r="BB283" s="56">
        <v>1</v>
      </c>
      <c r="BC283" s="56">
        <v>5</v>
      </c>
      <c r="BD283" s="56">
        <v>5</v>
      </c>
      <c r="BE283" s="56">
        <v>3</v>
      </c>
      <c r="BF283" s="56">
        <v>1</v>
      </c>
      <c r="BG283" s="56">
        <v>5</v>
      </c>
      <c r="BH283" s="56">
        <v>4</v>
      </c>
      <c r="BI283" s="56">
        <v>3</v>
      </c>
      <c r="BJ283" s="56">
        <v>1</v>
      </c>
      <c r="BK283" s="56">
        <v>0</v>
      </c>
      <c r="BL283" s="56">
        <v>0</v>
      </c>
      <c r="BM283" s="56">
        <v>0</v>
      </c>
      <c r="BN283" s="56">
        <v>1</v>
      </c>
      <c r="BO283" s="56">
        <v>1</v>
      </c>
      <c r="BP283" s="56">
        <v>2</v>
      </c>
      <c r="BQ283" s="56">
        <v>5</v>
      </c>
      <c r="BR283" s="56">
        <v>2</v>
      </c>
      <c r="BS283" s="56">
        <v>2</v>
      </c>
      <c r="BT283" s="56">
        <v>3</v>
      </c>
      <c r="BU283" s="56">
        <v>2</v>
      </c>
      <c r="BV283" s="56">
        <v>49</v>
      </c>
      <c r="BW283" s="56">
        <v>54</v>
      </c>
      <c r="BX283" s="56">
        <v>0.475728155339805</v>
      </c>
      <c r="BY283" s="56">
        <v>-203</v>
      </c>
    </row>
    <row r="284" spans="1:77" x14ac:dyDescent="0.25">
      <c r="A284" s="56">
        <v>3</v>
      </c>
      <c r="B284" s="56">
        <v>1</v>
      </c>
      <c r="C284" s="56">
        <v>3</v>
      </c>
      <c r="D284" s="56">
        <v>1</v>
      </c>
      <c r="E284" s="56">
        <v>3</v>
      </c>
      <c r="F284" s="56">
        <v>1</v>
      </c>
      <c r="G284" s="56">
        <v>5</v>
      </c>
      <c r="H284" s="56">
        <v>5</v>
      </c>
      <c r="I284" s="56">
        <v>4</v>
      </c>
      <c r="J284" s="56">
        <v>1</v>
      </c>
      <c r="K284" s="56">
        <v>0</v>
      </c>
      <c r="L284" s="56">
        <v>1</v>
      </c>
      <c r="M284" s="56">
        <v>1</v>
      </c>
      <c r="N284" s="56">
        <v>5</v>
      </c>
      <c r="O284" s="56">
        <v>1</v>
      </c>
      <c r="P284" s="56">
        <v>5</v>
      </c>
      <c r="Q284" s="56">
        <v>1</v>
      </c>
      <c r="R284" s="56">
        <v>3</v>
      </c>
      <c r="S284" s="56">
        <v>1</v>
      </c>
      <c r="T284" s="56">
        <v>4</v>
      </c>
      <c r="U284" s="56">
        <v>4</v>
      </c>
      <c r="V284" s="56">
        <v>3</v>
      </c>
      <c r="W284" s="56">
        <v>1</v>
      </c>
      <c r="X284" s="56">
        <v>0</v>
      </c>
      <c r="Y284" s="56">
        <v>0</v>
      </c>
      <c r="Z284" s="56">
        <v>0</v>
      </c>
      <c r="AA284" s="56">
        <v>5</v>
      </c>
      <c r="AB284" s="56">
        <v>1</v>
      </c>
      <c r="AC284" s="56">
        <v>5</v>
      </c>
      <c r="AD284" s="56">
        <v>1</v>
      </c>
      <c r="AE284" s="56">
        <v>3</v>
      </c>
      <c r="AF284" s="56">
        <v>1</v>
      </c>
      <c r="AG284" s="56">
        <v>5</v>
      </c>
      <c r="AH284" s="56">
        <v>4</v>
      </c>
      <c r="AI284" s="56">
        <v>4</v>
      </c>
      <c r="AJ284" s="56">
        <v>1</v>
      </c>
      <c r="AK284" s="56">
        <v>0</v>
      </c>
      <c r="AL284" s="56">
        <v>1</v>
      </c>
      <c r="AM284" s="56">
        <v>0</v>
      </c>
      <c r="AN284" s="56">
        <v>5</v>
      </c>
      <c r="AO284" s="56">
        <v>1</v>
      </c>
      <c r="AP284" s="56">
        <v>4</v>
      </c>
      <c r="AQ284" s="56">
        <v>1</v>
      </c>
      <c r="AR284" s="56">
        <v>3</v>
      </c>
      <c r="AS284" s="56">
        <v>1</v>
      </c>
      <c r="AT284" s="56">
        <v>5</v>
      </c>
      <c r="AU284" s="56">
        <v>4</v>
      </c>
      <c r="AV284" s="56">
        <v>4</v>
      </c>
      <c r="AW284" s="56">
        <v>1</v>
      </c>
      <c r="AX284" s="56">
        <v>0</v>
      </c>
      <c r="AY284" s="56">
        <v>0</v>
      </c>
      <c r="AZ284" s="56">
        <v>0</v>
      </c>
      <c r="BA284" s="56">
        <v>3</v>
      </c>
      <c r="BB284" s="56">
        <v>1</v>
      </c>
      <c r="BC284" s="56">
        <v>3</v>
      </c>
      <c r="BD284" s="56">
        <v>3</v>
      </c>
      <c r="BE284" s="56">
        <v>3</v>
      </c>
      <c r="BF284" s="56">
        <v>2</v>
      </c>
      <c r="BG284" s="56">
        <v>5</v>
      </c>
      <c r="BH284" s="56">
        <v>4</v>
      </c>
      <c r="BI284" s="56">
        <v>4</v>
      </c>
      <c r="BJ284" s="56">
        <v>1</v>
      </c>
      <c r="BK284" s="56">
        <v>0</v>
      </c>
      <c r="BL284" s="56">
        <v>0</v>
      </c>
      <c r="BM284" s="56">
        <v>0</v>
      </c>
      <c r="BN284" s="56">
        <v>1</v>
      </c>
      <c r="BO284" s="56">
        <v>1</v>
      </c>
      <c r="BP284" s="56">
        <v>2</v>
      </c>
      <c r="BQ284" s="56">
        <v>5</v>
      </c>
      <c r="BR284" s="56">
        <v>2</v>
      </c>
      <c r="BS284" s="56">
        <v>2</v>
      </c>
      <c r="BT284" s="56">
        <v>3</v>
      </c>
      <c r="BU284" s="56">
        <v>1</v>
      </c>
      <c r="BV284" s="56">
        <v>46</v>
      </c>
      <c r="BW284" s="56">
        <v>51</v>
      </c>
      <c r="BX284" s="56">
        <v>0.47422680412371099</v>
      </c>
      <c r="BY284" s="56">
        <v>-203</v>
      </c>
    </row>
    <row r="285" spans="1:77" x14ac:dyDescent="0.25">
      <c r="A285" s="56">
        <v>5</v>
      </c>
      <c r="B285" s="56">
        <v>1</v>
      </c>
      <c r="C285" s="56">
        <v>3</v>
      </c>
      <c r="D285" s="56">
        <v>4</v>
      </c>
      <c r="E285" s="56">
        <v>3</v>
      </c>
      <c r="F285" s="56">
        <v>1</v>
      </c>
      <c r="G285" s="56">
        <v>4</v>
      </c>
      <c r="H285" s="56">
        <v>4</v>
      </c>
      <c r="I285" s="56">
        <v>4</v>
      </c>
      <c r="J285" s="56">
        <v>1</v>
      </c>
      <c r="K285" s="56">
        <v>0</v>
      </c>
      <c r="L285" s="56">
        <v>0</v>
      </c>
      <c r="M285" s="56">
        <v>0</v>
      </c>
      <c r="N285" s="56">
        <v>3</v>
      </c>
      <c r="O285" s="56">
        <v>1</v>
      </c>
      <c r="P285" s="56">
        <v>3</v>
      </c>
      <c r="Q285" s="56">
        <v>1</v>
      </c>
      <c r="R285" s="56">
        <v>3</v>
      </c>
      <c r="S285" s="56">
        <v>3</v>
      </c>
      <c r="T285" s="56">
        <v>5</v>
      </c>
      <c r="U285" s="56">
        <v>4</v>
      </c>
      <c r="V285" s="56">
        <v>3</v>
      </c>
      <c r="W285" s="56">
        <v>1</v>
      </c>
      <c r="X285" s="56">
        <v>0</v>
      </c>
      <c r="Y285" s="56">
        <v>1</v>
      </c>
      <c r="Z285" s="56">
        <v>0</v>
      </c>
      <c r="AA285" s="56">
        <v>5</v>
      </c>
      <c r="AB285" s="56">
        <v>1</v>
      </c>
      <c r="AC285" s="56">
        <v>3</v>
      </c>
      <c r="AD285" s="56">
        <v>1</v>
      </c>
      <c r="AE285" s="56">
        <v>3</v>
      </c>
      <c r="AF285" s="56">
        <v>1</v>
      </c>
      <c r="AG285" s="56">
        <v>5</v>
      </c>
      <c r="AH285" s="56">
        <v>4</v>
      </c>
      <c r="AI285" s="56">
        <v>4</v>
      </c>
      <c r="AJ285" s="56">
        <v>1</v>
      </c>
      <c r="AK285" s="56">
        <v>0</v>
      </c>
      <c r="AL285" s="56">
        <v>0</v>
      </c>
      <c r="AM285" s="56">
        <v>0</v>
      </c>
      <c r="AN285" s="56">
        <v>3</v>
      </c>
      <c r="AO285" s="56">
        <v>1</v>
      </c>
      <c r="AP285" s="56">
        <v>3</v>
      </c>
      <c r="AQ285" s="56">
        <v>2</v>
      </c>
      <c r="AR285" s="56">
        <v>3</v>
      </c>
      <c r="AS285" s="56">
        <v>1</v>
      </c>
      <c r="AT285" s="56">
        <v>5</v>
      </c>
      <c r="AU285" s="56">
        <v>4</v>
      </c>
      <c r="AV285" s="56">
        <v>4</v>
      </c>
      <c r="AW285" s="56">
        <v>1</v>
      </c>
      <c r="AX285" s="56">
        <v>0</v>
      </c>
      <c r="AY285" s="56">
        <v>0</v>
      </c>
      <c r="AZ285" s="56">
        <v>0</v>
      </c>
      <c r="BA285" s="56">
        <v>3</v>
      </c>
      <c r="BB285" s="56">
        <v>1</v>
      </c>
      <c r="BC285" s="56">
        <v>1</v>
      </c>
      <c r="BD285" s="56">
        <v>1</v>
      </c>
      <c r="BE285" s="56">
        <v>3</v>
      </c>
      <c r="BF285" s="56">
        <v>1</v>
      </c>
      <c r="BG285" s="56">
        <v>5</v>
      </c>
      <c r="BH285" s="56">
        <v>3</v>
      </c>
      <c r="BI285" s="56">
        <v>4</v>
      </c>
      <c r="BJ285" s="56">
        <v>2</v>
      </c>
      <c r="BK285" s="56">
        <v>0</v>
      </c>
      <c r="BL285" s="56">
        <v>0</v>
      </c>
      <c r="BM285" s="56">
        <v>0</v>
      </c>
      <c r="BN285" s="56">
        <v>1</v>
      </c>
      <c r="BO285" s="56">
        <v>1</v>
      </c>
      <c r="BP285" s="56">
        <v>2</v>
      </c>
      <c r="BQ285" s="56">
        <v>3</v>
      </c>
      <c r="BR285" s="56">
        <v>2</v>
      </c>
      <c r="BS285" s="56">
        <v>2</v>
      </c>
      <c r="BT285" s="56">
        <v>3</v>
      </c>
      <c r="BU285" s="56">
        <v>1</v>
      </c>
      <c r="BV285" s="56">
        <v>52</v>
      </c>
      <c r="BW285" s="56">
        <v>59</v>
      </c>
      <c r="BX285" s="56">
        <v>0.46846846846846801</v>
      </c>
      <c r="BY285" s="56">
        <v>-203</v>
      </c>
    </row>
    <row r="286" spans="1:77" x14ac:dyDescent="0.25">
      <c r="A286" s="56">
        <v>5</v>
      </c>
      <c r="B286" s="56">
        <v>1</v>
      </c>
      <c r="C286" s="56">
        <v>3</v>
      </c>
      <c r="D286" s="56">
        <v>1</v>
      </c>
      <c r="E286" s="56">
        <v>3</v>
      </c>
      <c r="F286" s="56">
        <v>3</v>
      </c>
      <c r="G286" s="56">
        <v>5</v>
      </c>
      <c r="H286" s="56">
        <v>4</v>
      </c>
      <c r="I286" s="56">
        <v>4</v>
      </c>
      <c r="J286" s="56">
        <v>1</v>
      </c>
      <c r="K286" s="56">
        <v>0</v>
      </c>
      <c r="L286" s="56">
        <v>0</v>
      </c>
      <c r="M286" s="56">
        <v>0</v>
      </c>
      <c r="N286" s="56">
        <v>3</v>
      </c>
      <c r="O286" s="56">
        <v>1</v>
      </c>
      <c r="P286" s="56">
        <v>3</v>
      </c>
      <c r="Q286" s="56">
        <v>1</v>
      </c>
      <c r="R286" s="56">
        <v>3</v>
      </c>
      <c r="S286" s="56">
        <v>1</v>
      </c>
      <c r="T286" s="56">
        <v>5</v>
      </c>
      <c r="U286" s="56">
        <v>4</v>
      </c>
      <c r="V286" s="56">
        <v>4</v>
      </c>
      <c r="W286" s="56">
        <v>1</v>
      </c>
      <c r="X286" s="56">
        <v>0</v>
      </c>
      <c r="Y286" s="56">
        <v>0</v>
      </c>
      <c r="Z286" s="56">
        <v>0</v>
      </c>
      <c r="AA286" s="56">
        <v>5</v>
      </c>
      <c r="AB286" s="56">
        <v>1</v>
      </c>
      <c r="AC286" s="56">
        <v>5</v>
      </c>
      <c r="AD286" s="56">
        <v>1</v>
      </c>
      <c r="AE286" s="56">
        <v>3</v>
      </c>
      <c r="AF286" s="56">
        <v>1</v>
      </c>
      <c r="AG286" s="56">
        <v>4</v>
      </c>
      <c r="AH286" s="56">
        <v>4</v>
      </c>
      <c r="AI286" s="56">
        <v>4</v>
      </c>
      <c r="AJ286" s="56">
        <v>1</v>
      </c>
      <c r="AK286" s="56">
        <v>0</v>
      </c>
      <c r="AL286" s="56">
        <v>0</v>
      </c>
      <c r="AM286" s="56">
        <v>1</v>
      </c>
      <c r="AN286" s="56">
        <v>3</v>
      </c>
      <c r="AO286" s="56">
        <v>1</v>
      </c>
      <c r="AP286" s="56">
        <v>3</v>
      </c>
      <c r="AQ286" s="56">
        <v>1</v>
      </c>
      <c r="AR286" s="56">
        <v>3</v>
      </c>
      <c r="AS286" s="56">
        <v>3</v>
      </c>
      <c r="AT286" s="56">
        <v>5</v>
      </c>
      <c r="AU286" s="56">
        <v>4</v>
      </c>
      <c r="AV286" s="56">
        <v>4</v>
      </c>
      <c r="AW286" s="56">
        <v>1</v>
      </c>
      <c r="AX286" s="56">
        <v>0</v>
      </c>
      <c r="AY286" s="56">
        <v>0</v>
      </c>
      <c r="AZ286" s="56">
        <v>0</v>
      </c>
      <c r="BA286" s="56">
        <v>5</v>
      </c>
      <c r="BB286" s="56">
        <v>1</v>
      </c>
      <c r="BC286" s="56">
        <v>3</v>
      </c>
      <c r="BD286" s="56">
        <v>1</v>
      </c>
      <c r="BE286" s="56">
        <v>3</v>
      </c>
      <c r="BF286" s="56">
        <v>1</v>
      </c>
      <c r="BG286" s="56">
        <v>5</v>
      </c>
      <c r="BH286" s="56">
        <v>4</v>
      </c>
      <c r="BI286" s="56">
        <v>3</v>
      </c>
      <c r="BJ286" s="56">
        <v>1</v>
      </c>
      <c r="BK286" s="56">
        <v>0</v>
      </c>
      <c r="BL286" s="56">
        <v>0</v>
      </c>
      <c r="BM286" s="56">
        <v>0</v>
      </c>
      <c r="BN286" s="56">
        <v>1</v>
      </c>
      <c r="BO286" s="56">
        <v>4</v>
      </c>
      <c r="BP286" s="56">
        <v>2</v>
      </c>
      <c r="BQ286" s="56">
        <v>3</v>
      </c>
      <c r="BR286" s="56">
        <v>3</v>
      </c>
      <c r="BS286" s="56">
        <v>2</v>
      </c>
      <c r="BT286" s="56">
        <v>3</v>
      </c>
      <c r="BU286" s="56">
        <v>1</v>
      </c>
      <c r="BV286" s="56">
        <v>52</v>
      </c>
      <c r="BW286" s="56">
        <v>59</v>
      </c>
      <c r="BX286" s="56">
        <v>0.46846846846846801</v>
      </c>
      <c r="BY286" s="56">
        <v>-203</v>
      </c>
    </row>
    <row r="287" spans="1:77" x14ac:dyDescent="0.25">
      <c r="A287" s="56">
        <v>4</v>
      </c>
      <c r="B287" s="56">
        <v>1</v>
      </c>
      <c r="C287" s="56">
        <v>3</v>
      </c>
      <c r="D287" s="56">
        <v>1</v>
      </c>
      <c r="E287" s="56">
        <v>3</v>
      </c>
      <c r="F287" s="56">
        <v>1</v>
      </c>
      <c r="G287" s="56">
        <v>5</v>
      </c>
      <c r="H287" s="56">
        <v>4</v>
      </c>
      <c r="I287" s="56">
        <v>4</v>
      </c>
      <c r="J287" s="56">
        <v>1</v>
      </c>
      <c r="K287" s="56">
        <v>0</v>
      </c>
      <c r="L287" s="56">
        <v>0</v>
      </c>
      <c r="M287" s="56">
        <v>0</v>
      </c>
      <c r="N287" s="56">
        <v>3</v>
      </c>
      <c r="O287" s="56">
        <v>1</v>
      </c>
      <c r="P287" s="56">
        <v>4</v>
      </c>
      <c r="Q287" s="56">
        <v>1</v>
      </c>
      <c r="R287" s="56">
        <v>3</v>
      </c>
      <c r="S287" s="56">
        <v>1</v>
      </c>
      <c r="T287" s="56">
        <v>4</v>
      </c>
      <c r="U287" s="56">
        <v>4</v>
      </c>
      <c r="V287" s="56">
        <v>3</v>
      </c>
      <c r="W287" s="56">
        <v>1</v>
      </c>
      <c r="X287" s="56">
        <v>0</v>
      </c>
      <c r="Y287" s="56">
        <v>0</v>
      </c>
      <c r="Z287" s="56">
        <v>0</v>
      </c>
      <c r="AA287" s="56">
        <v>3</v>
      </c>
      <c r="AB287" s="56">
        <v>1</v>
      </c>
      <c r="AC287" s="56">
        <v>3</v>
      </c>
      <c r="AD287" s="56">
        <v>1</v>
      </c>
      <c r="AE287" s="56">
        <v>3</v>
      </c>
      <c r="AF287" s="56">
        <v>1</v>
      </c>
      <c r="AG287" s="56">
        <v>5</v>
      </c>
      <c r="AH287" s="56">
        <v>4</v>
      </c>
      <c r="AI287" s="56">
        <v>3</v>
      </c>
      <c r="AJ287" s="56">
        <v>1</v>
      </c>
      <c r="AK287" s="56">
        <v>0</v>
      </c>
      <c r="AL287" s="56">
        <v>0</v>
      </c>
      <c r="AM287" s="56">
        <v>0</v>
      </c>
      <c r="AN287" s="56">
        <v>5</v>
      </c>
      <c r="AO287" s="56">
        <v>1</v>
      </c>
      <c r="AP287" s="56">
        <v>5</v>
      </c>
      <c r="AQ287" s="56">
        <v>1</v>
      </c>
      <c r="AR287" s="56">
        <v>3</v>
      </c>
      <c r="AS287" s="56">
        <v>1</v>
      </c>
      <c r="AT287" s="56">
        <v>5</v>
      </c>
      <c r="AU287" s="56">
        <v>4</v>
      </c>
      <c r="AV287" s="56">
        <v>3</v>
      </c>
      <c r="AW287" s="56">
        <v>1</v>
      </c>
      <c r="AX287" s="56">
        <v>0</v>
      </c>
      <c r="AY287" s="56">
        <v>0</v>
      </c>
      <c r="AZ287" s="56">
        <v>0</v>
      </c>
      <c r="BA287" s="56">
        <v>5</v>
      </c>
      <c r="BB287" s="56">
        <v>1</v>
      </c>
      <c r="BC287" s="56">
        <v>3</v>
      </c>
      <c r="BD287" s="56">
        <v>4</v>
      </c>
      <c r="BE287" s="56">
        <v>3</v>
      </c>
      <c r="BF287" s="56">
        <v>1</v>
      </c>
      <c r="BG287" s="56">
        <v>4</v>
      </c>
      <c r="BH287" s="56">
        <v>4</v>
      </c>
      <c r="BI287" s="56">
        <v>3</v>
      </c>
      <c r="BJ287" s="56">
        <v>4</v>
      </c>
      <c r="BK287" s="56">
        <v>0</v>
      </c>
      <c r="BL287" s="56">
        <v>0</v>
      </c>
      <c r="BM287" s="56">
        <v>0</v>
      </c>
      <c r="BN287" s="56">
        <v>1</v>
      </c>
      <c r="BO287" s="56">
        <v>1</v>
      </c>
      <c r="BP287" s="56">
        <v>2</v>
      </c>
      <c r="BQ287" s="56">
        <v>5</v>
      </c>
      <c r="BR287" s="56">
        <v>2</v>
      </c>
      <c r="BS287" s="56">
        <v>2</v>
      </c>
      <c r="BT287" s="56">
        <v>2</v>
      </c>
      <c r="BU287" s="56">
        <v>2</v>
      </c>
      <c r="BV287" s="56">
        <v>50</v>
      </c>
      <c r="BW287" s="56">
        <v>57</v>
      </c>
      <c r="BX287" s="56">
        <v>0.46728972000000002</v>
      </c>
      <c r="BY287" s="56">
        <v>-203</v>
      </c>
    </row>
    <row r="288" spans="1:77" x14ac:dyDescent="0.25">
      <c r="A288" s="56">
        <v>5</v>
      </c>
      <c r="B288" s="56">
        <v>1</v>
      </c>
      <c r="C288" s="56">
        <v>5</v>
      </c>
      <c r="D288" s="56">
        <v>1</v>
      </c>
      <c r="E288" s="56">
        <v>3</v>
      </c>
      <c r="F288" s="56">
        <v>1</v>
      </c>
      <c r="G288" s="56">
        <v>4</v>
      </c>
      <c r="H288" s="56">
        <v>4</v>
      </c>
      <c r="I288" s="56">
        <v>3</v>
      </c>
      <c r="J288" s="56">
        <v>1</v>
      </c>
      <c r="K288" s="56">
        <v>0</v>
      </c>
      <c r="L288" s="56">
        <v>0</v>
      </c>
      <c r="M288" s="56">
        <v>0</v>
      </c>
      <c r="N288" s="56">
        <v>3</v>
      </c>
      <c r="O288" s="56">
        <v>1</v>
      </c>
      <c r="P288" s="56">
        <v>3</v>
      </c>
      <c r="Q288" s="56">
        <v>1</v>
      </c>
      <c r="R288" s="56">
        <v>3</v>
      </c>
      <c r="S288" s="56">
        <v>1</v>
      </c>
      <c r="T288" s="56">
        <v>4</v>
      </c>
      <c r="U288" s="56">
        <v>4</v>
      </c>
      <c r="V288" s="56">
        <v>3</v>
      </c>
      <c r="W288" s="56">
        <v>1</v>
      </c>
      <c r="X288" s="56">
        <v>0</v>
      </c>
      <c r="Y288" s="56">
        <v>0</v>
      </c>
      <c r="Z288" s="56">
        <v>0</v>
      </c>
      <c r="AA288" s="56">
        <v>3</v>
      </c>
      <c r="AB288" s="56">
        <v>1</v>
      </c>
      <c r="AC288" s="56">
        <v>5</v>
      </c>
      <c r="AD288" s="56">
        <v>1</v>
      </c>
      <c r="AE288" s="56">
        <v>3</v>
      </c>
      <c r="AF288" s="56">
        <v>1</v>
      </c>
      <c r="AG288" s="56">
        <v>5</v>
      </c>
      <c r="AH288" s="56">
        <v>4</v>
      </c>
      <c r="AI288" s="56">
        <v>3</v>
      </c>
      <c r="AJ288" s="56">
        <v>1</v>
      </c>
      <c r="AK288" s="56">
        <v>0</v>
      </c>
      <c r="AL288" s="56">
        <v>0</v>
      </c>
      <c r="AM288" s="56">
        <v>0</v>
      </c>
      <c r="AN288" s="56">
        <v>3</v>
      </c>
      <c r="AO288" s="56">
        <v>1</v>
      </c>
      <c r="AP288" s="56">
        <v>5</v>
      </c>
      <c r="AQ288" s="56">
        <v>1</v>
      </c>
      <c r="AR288" s="56">
        <v>3</v>
      </c>
      <c r="AS288" s="56">
        <v>1</v>
      </c>
      <c r="AT288" s="56">
        <v>4</v>
      </c>
      <c r="AU288" s="56">
        <v>4</v>
      </c>
      <c r="AV288" s="56">
        <v>3</v>
      </c>
      <c r="AW288" s="56">
        <v>1</v>
      </c>
      <c r="AX288" s="56">
        <v>0</v>
      </c>
      <c r="AY288" s="56">
        <v>0</v>
      </c>
      <c r="AZ288" s="56">
        <v>0</v>
      </c>
      <c r="BA288" s="56">
        <v>5</v>
      </c>
      <c r="BB288" s="56">
        <v>1</v>
      </c>
      <c r="BC288" s="56">
        <v>5</v>
      </c>
      <c r="BD288" s="56">
        <v>1</v>
      </c>
      <c r="BE288" s="56">
        <v>2</v>
      </c>
      <c r="BF288" s="56">
        <v>1</v>
      </c>
      <c r="BG288" s="56">
        <v>5</v>
      </c>
      <c r="BH288" s="56">
        <v>2</v>
      </c>
      <c r="BI288" s="56">
        <v>3</v>
      </c>
      <c r="BJ288" s="56">
        <v>1</v>
      </c>
      <c r="BK288" s="56">
        <v>0</v>
      </c>
      <c r="BL288" s="56">
        <v>0</v>
      </c>
      <c r="BM288" s="56">
        <v>0</v>
      </c>
      <c r="BN288" s="56">
        <v>1</v>
      </c>
      <c r="BO288" s="56">
        <v>1</v>
      </c>
      <c r="BP288" s="56">
        <v>2</v>
      </c>
      <c r="BQ288" s="56">
        <v>5</v>
      </c>
      <c r="BR288" s="56">
        <v>2</v>
      </c>
      <c r="BS288" s="56">
        <v>2</v>
      </c>
      <c r="BT288" s="56">
        <v>2</v>
      </c>
      <c r="BU288" s="56">
        <v>2</v>
      </c>
      <c r="BV288" s="56">
        <v>51</v>
      </c>
      <c r="BW288" s="56">
        <v>60</v>
      </c>
      <c r="BX288" s="56">
        <v>0.45945945945945899</v>
      </c>
      <c r="BY288" s="56">
        <v>-203</v>
      </c>
    </row>
    <row r="289" spans="1:77" x14ac:dyDescent="0.25">
      <c r="A289" s="56">
        <v>5</v>
      </c>
      <c r="B289" s="56">
        <v>1</v>
      </c>
      <c r="C289" s="56">
        <v>2</v>
      </c>
      <c r="D289" s="56">
        <v>1</v>
      </c>
      <c r="E289" s="56">
        <v>3</v>
      </c>
      <c r="F289" s="56">
        <v>1</v>
      </c>
      <c r="G289" s="56">
        <v>5</v>
      </c>
      <c r="H289" s="56">
        <v>4</v>
      </c>
      <c r="I289" s="56">
        <v>3</v>
      </c>
      <c r="J289" s="56">
        <v>4</v>
      </c>
      <c r="K289" s="56">
        <v>0</v>
      </c>
      <c r="L289" s="56">
        <v>0</v>
      </c>
      <c r="M289" s="56">
        <v>0</v>
      </c>
      <c r="N289" s="56">
        <v>3</v>
      </c>
      <c r="O289" s="56">
        <v>1</v>
      </c>
      <c r="P289" s="56">
        <v>5</v>
      </c>
      <c r="Q289" s="56">
        <v>1</v>
      </c>
      <c r="R289" s="56">
        <v>3</v>
      </c>
      <c r="S289" s="56">
        <v>1</v>
      </c>
      <c r="T289" s="56">
        <v>5</v>
      </c>
      <c r="U289" s="56">
        <v>4</v>
      </c>
      <c r="V289" s="56">
        <v>3</v>
      </c>
      <c r="W289" s="56">
        <v>1</v>
      </c>
      <c r="X289" s="56">
        <v>1</v>
      </c>
      <c r="Y289" s="56">
        <v>0</v>
      </c>
      <c r="Z289" s="56">
        <v>0</v>
      </c>
      <c r="AA289" s="56">
        <v>3</v>
      </c>
      <c r="AB289" s="56">
        <v>4</v>
      </c>
      <c r="AC289" s="56">
        <v>5</v>
      </c>
      <c r="AD289" s="56">
        <v>1</v>
      </c>
      <c r="AE289" s="56">
        <v>5</v>
      </c>
      <c r="AF289" s="56">
        <v>1</v>
      </c>
      <c r="AG289" s="56">
        <v>4</v>
      </c>
      <c r="AH289" s="56">
        <v>4</v>
      </c>
      <c r="AI289" s="56">
        <v>4</v>
      </c>
      <c r="AJ289" s="56">
        <v>1</v>
      </c>
      <c r="AK289" s="56">
        <v>0</v>
      </c>
      <c r="AL289" s="56">
        <v>0</v>
      </c>
      <c r="AM289" s="56">
        <v>0</v>
      </c>
      <c r="AN289" s="56">
        <v>3</v>
      </c>
      <c r="AO289" s="56">
        <v>1</v>
      </c>
      <c r="AP289" s="56">
        <v>3</v>
      </c>
      <c r="AQ289" s="56">
        <v>1</v>
      </c>
      <c r="AR289" s="56">
        <v>3</v>
      </c>
      <c r="AS289" s="56">
        <v>1</v>
      </c>
      <c r="AT289" s="56">
        <v>5</v>
      </c>
      <c r="AU289" s="56">
        <v>4</v>
      </c>
      <c r="AV289" s="56">
        <v>3</v>
      </c>
      <c r="AW289" s="56">
        <v>1</v>
      </c>
      <c r="AX289" s="56">
        <v>0</v>
      </c>
      <c r="AY289" s="56">
        <v>0</v>
      </c>
      <c r="AZ289" s="56">
        <v>0</v>
      </c>
      <c r="BA289" s="56">
        <v>5</v>
      </c>
      <c r="BB289" s="56">
        <v>1</v>
      </c>
      <c r="BC289" s="56">
        <v>3</v>
      </c>
      <c r="BD289" s="56">
        <v>1</v>
      </c>
      <c r="BE289" s="56">
        <v>3</v>
      </c>
      <c r="BF289" s="56">
        <v>1</v>
      </c>
      <c r="BG289" s="56">
        <v>5</v>
      </c>
      <c r="BH289" s="56">
        <v>4</v>
      </c>
      <c r="BI289" s="56">
        <v>1</v>
      </c>
      <c r="BJ289" s="56">
        <v>1</v>
      </c>
      <c r="BK289" s="56">
        <v>0</v>
      </c>
      <c r="BL289" s="56">
        <v>0</v>
      </c>
      <c r="BM289" s="56">
        <v>0</v>
      </c>
      <c r="BN289" s="56">
        <v>1</v>
      </c>
      <c r="BO289" s="56">
        <v>1</v>
      </c>
      <c r="BP289" s="56">
        <v>2</v>
      </c>
      <c r="BQ289" s="56">
        <v>2</v>
      </c>
      <c r="BR289" s="56">
        <v>2</v>
      </c>
      <c r="BS289" s="56">
        <v>2</v>
      </c>
      <c r="BT289" s="56">
        <v>3</v>
      </c>
      <c r="BU289" s="56">
        <v>1</v>
      </c>
      <c r="BV289" s="56">
        <v>44</v>
      </c>
      <c r="BW289" s="56">
        <v>52</v>
      </c>
      <c r="BX289" s="56">
        <v>0.45833333333333298</v>
      </c>
      <c r="BY289" s="56">
        <v>-203</v>
      </c>
    </row>
    <row r="290" spans="1:77" x14ac:dyDescent="0.25">
      <c r="A290" s="56">
        <v>3</v>
      </c>
      <c r="B290" s="56">
        <v>1</v>
      </c>
      <c r="C290" s="56">
        <v>5</v>
      </c>
      <c r="D290" s="56">
        <v>1</v>
      </c>
      <c r="E290" s="56">
        <v>3</v>
      </c>
      <c r="F290" s="56">
        <v>1</v>
      </c>
      <c r="G290" s="56">
        <v>5</v>
      </c>
      <c r="H290" s="56">
        <v>5</v>
      </c>
      <c r="I290" s="56">
        <v>3</v>
      </c>
      <c r="J290" s="56">
        <v>1</v>
      </c>
      <c r="K290" s="56">
        <v>0</v>
      </c>
      <c r="L290" s="56">
        <v>0</v>
      </c>
      <c r="M290" s="56">
        <v>1</v>
      </c>
      <c r="N290" s="56">
        <v>5</v>
      </c>
      <c r="O290" s="56">
        <v>1</v>
      </c>
      <c r="P290" s="56">
        <v>5</v>
      </c>
      <c r="Q290" s="56">
        <v>1</v>
      </c>
      <c r="R290" s="56">
        <v>3</v>
      </c>
      <c r="S290" s="56">
        <v>3</v>
      </c>
      <c r="T290" s="56">
        <v>4</v>
      </c>
      <c r="U290" s="56">
        <v>4</v>
      </c>
      <c r="V290" s="56">
        <v>3</v>
      </c>
      <c r="W290" s="56">
        <v>1</v>
      </c>
      <c r="X290" s="56">
        <v>0</v>
      </c>
      <c r="Y290" s="56">
        <v>0</v>
      </c>
      <c r="Z290" s="56">
        <v>0</v>
      </c>
      <c r="AA290" s="56">
        <v>5</v>
      </c>
      <c r="AB290" s="56">
        <v>1</v>
      </c>
      <c r="AC290" s="56">
        <v>5</v>
      </c>
      <c r="AD290" s="56">
        <v>1</v>
      </c>
      <c r="AE290" s="56">
        <v>3</v>
      </c>
      <c r="AF290" s="56">
        <v>1</v>
      </c>
      <c r="AG290" s="56">
        <v>4</v>
      </c>
      <c r="AH290" s="56">
        <v>4</v>
      </c>
      <c r="AI290" s="56">
        <v>4</v>
      </c>
      <c r="AJ290" s="56">
        <v>1</v>
      </c>
      <c r="AK290" s="56">
        <v>0</v>
      </c>
      <c r="AL290" s="56">
        <v>0</v>
      </c>
      <c r="AM290" s="56">
        <v>0</v>
      </c>
      <c r="AN290" s="56">
        <v>3</v>
      </c>
      <c r="AO290" s="56">
        <v>1</v>
      </c>
      <c r="AP290" s="56">
        <v>3</v>
      </c>
      <c r="AQ290" s="56">
        <v>1</v>
      </c>
      <c r="AR290" s="56">
        <v>1</v>
      </c>
      <c r="AS290" s="56">
        <v>1</v>
      </c>
      <c r="AT290" s="56">
        <v>5</v>
      </c>
      <c r="AU290" s="56">
        <v>4</v>
      </c>
      <c r="AV290" s="56">
        <v>3</v>
      </c>
      <c r="AW290" s="56">
        <v>1</v>
      </c>
      <c r="AX290" s="56">
        <v>0</v>
      </c>
      <c r="AY290" s="56">
        <v>0</v>
      </c>
      <c r="AZ290" s="56">
        <v>0</v>
      </c>
      <c r="BA290" s="56">
        <v>3</v>
      </c>
      <c r="BB290" s="56">
        <v>1</v>
      </c>
      <c r="BC290" s="56">
        <v>1</v>
      </c>
      <c r="BD290" s="56">
        <v>1</v>
      </c>
      <c r="BE290" s="56">
        <v>3</v>
      </c>
      <c r="BF290" s="56">
        <v>1</v>
      </c>
      <c r="BG290" s="56">
        <v>5</v>
      </c>
      <c r="BH290" s="56">
        <v>4</v>
      </c>
      <c r="BI290" s="56">
        <v>4</v>
      </c>
      <c r="BJ290" s="56">
        <v>2</v>
      </c>
      <c r="BK290" s="56">
        <v>0</v>
      </c>
      <c r="BL290" s="56">
        <v>0</v>
      </c>
      <c r="BM290" s="56">
        <v>0</v>
      </c>
      <c r="BN290" s="56">
        <v>1</v>
      </c>
      <c r="BO290" s="56">
        <v>1</v>
      </c>
      <c r="BP290" s="56">
        <v>2</v>
      </c>
      <c r="BQ290" s="56">
        <v>5</v>
      </c>
      <c r="BR290" s="56">
        <v>2</v>
      </c>
      <c r="BS290" s="56">
        <v>2</v>
      </c>
      <c r="BT290" s="56">
        <v>3</v>
      </c>
      <c r="BU290" s="56">
        <v>1</v>
      </c>
      <c r="BV290" s="56">
        <v>58</v>
      </c>
      <c r="BW290" s="56">
        <v>69</v>
      </c>
      <c r="BX290" s="56">
        <v>0.45669291338582602</v>
      </c>
      <c r="BY290" s="56">
        <v>-203</v>
      </c>
    </row>
    <row r="291" spans="1:77" x14ac:dyDescent="0.25">
      <c r="A291" s="56">
        <v>3</v>
      </c>
      <c r="B291" s="56">
        <v>1</v>
      </c>
      <c r="C291" s="56">
        <v>3</v>
      </c>
      <c r="D291" s="56">
        <v>1</v>
      </c>
      <c r="E291" s="56">
        <v>3</v>
      </c>
      <c r="F291" s="56">
        <v>1</v>
      </c>
      <c r="G291" s="56">
        <v>5</v>
      </c>
      <c r="H291" s="56">
        <v>4</v>
      </c>
      <c r="I291" s="56">
        <v>3</v>
      </c>
      <c r="J291" s="56">
        <v>1</v>
      </c>
      <c r="K291" s="56">
        <v>0</v>
      </c>
      <c r="L291" s="56">
        <v>0</v>
      </c>
      <c r="M291" s="56">
        <v>0</v>
      </c>
      <c r="N291" s="56">
        <v>3</v>
      </c>
      <c r="O291" s="56">
        <v>1</v>
      </c>
      <c r="P291" s="56">
        <v>3</v>
      </c>
      <c r="Q291" s="56">
        <v>1</v>
      </c>
      <c r="R291" s="56">
        <v>3</v>
      </c>
      <c r="S291" s="56">
        <v>1</v>
      </c>
      <c r="T291" s="56">
        <v>5</v>
      </c>
      <c r="U291" s="56">
        <v>4</v>
      </c>
      <c r="V291" s="56">
        <v>4</v>
      </c>
      <c r="W291" s="56">
        <v>1</v>
      </c>
      <c r="X291" s="56">
        <v>0</v>
      </c>
      <c r="Y291" s="56">
        <v>1</v>
      </c>
      <c r="Z291" s="56">
        <v>0</v>
      </c>
      <c r="AA291" s="56">
        <v>2</v>
      </c>
      <c r="AB291" s="56">
        <v>1</v>
      </c>
      <c r="AC291" s="56">
        <v>5</v>
      </c>
      <c r="AD291" s="56">
        <v>1</v>
      </c>
      <c r="AE291" s="56">
        <v>3</v>
      </c>
      <c r="AF291" s="56">
        <v>1</v>
      </c>
      <c r="AG291" s="56">
        <v>5</v>
      </c>
      <c r="AH291" s="56">
        <v>4</v>
      </c>
      <c r="AI291" s="56">
        <v>4</v>
      </c>
      <c r="AJ291" s="56">
        <v>1</v>
      </c>
      <c r="AK291" s="56">
        <v>0</v>
      </c>
      <c r="AL291" s="56">
        <v>0</v>
      </c>
      <c r="AM291" s="56">
        <v>0</v>
      </c>
      <c r="AN291" s="56">
        <v>3</v>
      </c>
      <c r="AO291" s="56">
        <v>1</v>
      </c>
      <c r="AP291" s="56">
        <v>3</v>
      </c>
      <c r="AQ291" s="56">
        <v>1</v>
      </c>
      <c r="AR291" s="56">
        <v>3</v>
      </c>
      <c r="AS291" s="56">
        <v>1</v>
      </c>
      <c r="AT291" s="56">
        <v>5</v>
      </c>
      <c r="AU291" s="56">
        <v>4</v>
      </c>
      <c r="AV291" s="56">
        <v>4</v>
      </c>
      <c r="AW291" s="56">
        <v>1</v>
      </c>
      <c r="AX291" s="56">
        <v>0</v>
      </c>
      <c r="AY291" s="56">
        <v>0</v>
      </c>
      <c r="AZ291" s="56">
        <v>0</v>
      </c>
      <c r="BA291" s="56">
        <v>5</v>
      </c>
      <c r="BB291" s="56">
        <v>1</v>
      </c>
      <c r="BC291" s="56">
        <v>1</v>
      </c>
      <c r="BD291" s="56">
        <v>5</v>
      </c>
      <c r="BE291" s="56">
        <v>3</v>
      </c>
      <c r="BF291" s="56">
        <v>1</v>
      </c>
      <c r="BG291" s="56">
        <v>3</v>
      </c>
      <c r="BH291" s="56">
        <v>4</v>
      </c>
      <c r="BI291" s="56">
        <v>1</v>
      </c>
      <c r="BJ291" s="56">
        <v>1</v>
      </c>
      <c r="BK291" s="56">
        <v>0</v>
      </c>
      <c r="BL291" s="56">
        <v>0</v>
      </c>
      <c r="BM291" s="56">
        <v>0</v>
      </c>
      <c r="BN291" s="56">
        <v>1</v>
      </c>
      <c r="BO291" s="56">
        <v>1</v>
      </c>
      <c r="BP291" s="56">
        <v>2</v>
      </c>
      <c r="BQ291" s="56">
        <v>5</v>
      </c>
      <c r="BR291" s="56">
        <v>4</v>
      </c>
      <c r="BS291" s="56">
        <v>2</v>
      </c>
      <c r="BT291" s="56">
        <v>3</v>
      </c>
      <c r="BU291" s="56">
        <v>1</v>
      </c>
      <c r="BV291" s="56">
        <v>42</v>
      </c>
      <c r="BW291" s="56">
        <v>50</v>
      </c>
      <c r="BX291" s="56">
        <v>0.45652173913043398</v>
      </c>
      <c r="BY291" s="56">
        <v>-203</v>
      </c>
    </row>
    <row r="292" spans="1:77" x14ac:dyDescent="0.25">
      <c r="A292" s="56">
        <v>5</v>
      </c>
      <c r="B292" s="56">
        <v>1</v>
      </c>
      <c r="C292" s="56">
        <v>3</v>
      </c>
      <c r="D292" s="56">
        <v>1</v>
      </c>
      <c r="E292" s="56">
        <v>3</v>
      </c>
      <c r="F292" s="56">
        <v>1</v>
      </c>
      <c r="G292" s="56">
        <v>5</v>
      </c>
      <c r="H292" s="56">
        <v>4</v>
      </c>
      <c r="I292" s="56">
        <v>3</v>
      </c>
      <c r="J292" s="56">
        <v>4</v>
      </c>
      <c r="K292" s="56">
        <v>0</v>
      </c>
      <c r="L292" s="56">
        <v>0</v>
      </c>
      <c r="M292" s="56">
        <v>0</v>
      </c>
      <c r="N292" s="56">
        <v>5</v>
      </c>
      <c r="O292" s="56">
        <v>1</v>
      </c>
      <c r="P292" s="56">
        <v>3</v>
      </c>
      <c r="Q292" s="56">
        <v>1</v>
      </c>
      <c r="R292" s="56">
        <v>3</v>
      </c>
      <c r="S292" s="56">
        <v>1</v>
      </c>
      <c r="T292" s="56">
        <v>5</v>
      </c>
      <c r="U292" s="56">
        <v>4</v>
      </c>
      <c r="V292" s="56">
        <v>3</v>
      </c>
      <c r="W292" s="56">
        <v>1</v>
      </c>
      <c r="X292" s="56">
        <v>0</v>
      </c>
      <c r="Y292" s="56">
        <v>1</v>
      </c>
      <c r="Z292" s="56">
        <v>0</v>
      </c>
      <c r="AA292" s="56">
        <v>5</v>
      </c>
      <c r="AB292" s="56">
        <v>1</v>
      </c>
      <c r="AC292" s="56">
        <v>5</v>
      </c>
      <c r="AD292" s="56">
        <v>1</v>
      </c>
      <c r="AE292" s="56">
        <v>3</v>
      </c>
      <c r="AF292" s="56">
        <v>1</v>
      </c>
      <c r="AG292" s="56">
        <v>4</v>
      </c>
      <c r="AH292" s="56">
        <v>4</v>
      </c>
      <c r="AI292" s="56">
        <v>3</v>
      </c>
      <c r="AJ292" s="56">
        <v>1</v>
      </c>
      <c r="AK292" s="56">
        <v>0</v>
      </c>
      <c r="AL292" s="56">
        <v>0</v>
      </c>
      <c r="AM292" s="56">
        <v>0</v>
      </c>
      <c r="AN292" s="56">
        <v>3</v>
      </c>
      <c r="AO292" s="56">
        <v>1</v>
      </c>
      <c r="AP292" s="56">
        <v>3</v>
      </c>
      <c r="AQ292" s="56">
        <v>1</v>
      </c>
      <c r="AR292" s="56">
        <v>3</v>
      </c>
      <c r="AS292" s="56">
        <v>3</v>
      </c>
      <c r="AT292" s="56">
        <v>5</v>
      </c>
      <c r="AU292" s="56">
        <v>4</v>
      </c>
      <c r="AV292" s="56">
        <v>4</v>
      </c>
      <c r="AW292" s="56">
        <v>1</v>
      </c>
      <c r="AX292" s="56">
        <v>0</v>
      </c>
      <c r="AY292" s="56">
        <v>1</v>
      </c>
      <c r="AZ292" s="56">
        <v>0</v>
      </c>
      <c r="BA292" s="56">
        <v>5</v>
      </c>
      <c r="BB292" s="56">
        <v>1</v>
      </c>
      <c r="BC292" s="56">
        <v>5</v>
      </c>
      <c r="BD292" s="56">
        <v>1</v>
      </c>
      <c r="BE292" s="56">
        <v>2</v>
      </c>
      <c r="BF292" s="56">
        <v>1</v>
      </c>
      <c r="BG292" s="56">
        <v>5</v>
      </c>
      <c r="BH292" s="56">
        <v>4</v>
      </c>
      <c r="BI292" s="56">
        <v>3</v>
      </c>
      <c r="BJ292" s="56">
        <v>1</v>
      </c>
      <c r="BK292" s="56">
        <v>0</v>
      </c>
      <c r="BL292" s="56">
        <v>0</v>
      </c>
      <c r="BM292" s="56">
        <v>0</v>
      </c>
      <c r="BN292" s="56">
        <v>1</v>
      </c>
      <c r="BO292" s="56">
        <v>1</v>
      </c>
      <c r="BP292" s="56">
        <v>2</v>
      </c>
      <c r="BQ292" s="56">
        <v>3</v>
      </c>
      <c r="BR292" s="56">
        <v>2</v>
      </c>
      <c r="BS292" s="56">
        <v>2</v>
      </c>
      <c r="BT292" s="56">
        <v>3</v>
      </c>
      <c r="BU292" s="56">
        <v>2</v>
      </c>
      <c r="BV292" s="56">
        <v>44</v>
      </c>
      <c r="BW292" s="56">
        <v>54</v>
      </c>
      <c r="BX292" s="56">
        <v>0.44897959183673403</v>
      </c>
      <c r="BY292" s="56">
        <v>-203</v>
      </c>
    </row>
    <row r="293" spans="1:77" x14ac:dyDescent="0.25">
      <c r="A293" s="56">
        <v>3</v>
      </c>
      <c r="B293" s="56">
        <v>1</v>
      </c>
      <c r="C293" s="56">
        <v>3</v>
      </c>
      <c r="D293" s="56">
        <v>1</v>
      </c>
      <c r="E293" s="56">
        <v>3</v>
      </c>
      <c r="F293" s="56">
        <v>1</v>
      </c>
      <c r="G293" s="56">
        <v>5</v>
      </c>
      <c r="H293" s="56">
        <v>4</v>
      </c>
      <c r="I293" s="56">
        <v>3</v>
      </c>
      <c r="J293" s="56">
        <v>4</v>
      </c>
      <c r="K293" s="56">
        <v>1</v>
      </c>
      <c r="L293" s="56">
        <v>0</v>
      </c>
      <c r="M293" s="56">
        <v>0</v>
      </c>
      <c r="N293" s="56">
        <v>3</v>
      </c>
      <c r="O293" s="56">
        <v>1</v>
      </c>
      <c r="P293" s="56">
        <v>5</v>
      </c>
      <c r="Q293" s="56">
        <v>1</v>
      </c>
      <c r="R293" s="56">
        <v>4</v>
      </c>
      <c r="S293" s="56">
        <v>1</v>
      </c>
      <c r="T293" s="56">
        <v>5</v>
      </c>
      <c r="U293" s="56">
        <v>4</v>
      </c>
      <c r="V293" s="56">
        <v>3</v>
      </c>
      <c r="W293" s="56">
        <v>1</v>
      </c>
      <c r="X293" s="56">
        <v>0</v>
      </c>
      <c r="Y293" s="56">
        <v>0</v>
      </c>
      <c r="Z293" s="56">
        <v>0</v>
      </c>
      <c r="AA293" s="56">
        <v>3</v>
      </c>
      <c r="AB293" s="56">
        <v>1</v>
      </c>
      <c r="AC293" s="56">
        <v>3</v>
      </c>
      <c r="AD293" s="56">
        <v>1</v>
      </c>
      <c r="AE293" s="56">
        <v>3</v>
      </c>
      <c r="AF293" s="56">
        <v>1</v>
      </c>
      <c r="AG293" s="56">
        <v>4</v>
      </c>
      <c r="AH293" s="56">
        <v>4</v>
      </c>
      <c r="AI293" s="56">
        <v>4</v>
      </c>
      <c r="AJ293" s="56">
        <v>1</v>
      </c>
      <c r="AK293" s="56">
        <v>0</v>
      </c>
      <c r="AL293" s="56">
        <v>0</v>
      </c>
      <c r="AM293" s="56">
        <v>0</v>
      </c>
      <c r="AN293" s="56">
        <v>3</v>
      </c>
      <c r="AO293" s="56">
        <v>1</v>
      </c>
      <c r="AP293" s="56">
        <v>3</v>
      </c>
      <c r="AQ293" s="56">
        <v>1</v>
      </c>
      <c r="AR293" s="56">
        <v>3</v>
      </c>
      <c r="AS293" s="56">
        <v>1</v>
      </c>
      <c r="AT293" s="56">
        <v>5</v>
      </c>
      <c r="AU293" s="56">
        <v>4</v>
      </c>
      <c r="AV293" s="56">
        <v>4</v>
      </c>
      <c r="AW293" s="56">
        <v>1</v>
      </c>
      <c r="AX293" s="56">
        <v>0</v>
      </c>
      <c r="AY293" s="56">
        <v>0</v>
      </c>
      <c r="AZ293" s="56">
        <v>0</v>
      </c>
      <c r="BA293" s="56">
        <v>5</v>
      </c>
      <c r="BB293" s="56">
        <v>1</v>
      </c>
      <c r="BC293" s="56">
        <v>3</v>
      </c>
      <c r="BD293" s="56">
        <v>1</v>
      </c>
      <c r="BE293" s="56">
        <v>3</v>
      </c>
      <c r="BF293" s="56">
        <v>1</v>
      </c>
      <c r="BG293" s="56">
        <v>5</v>
      </c>
      <c r="BH293" s="56">
        <v>4</v>
      </c>
      <c r="BI293" s="56">
        <v>3</v>
      </c>
      <c r="BJ293" s="56">
        <v>1</v>
      </c>
      <c r="BK293" s="56">
        <v>0</v>
      </c>
      <c r="BL293" s="56">
        <v>0</v>
      </c>
      <c r="BM293" s="56">
        <v>1</v>
      </c>
      <c r="BN293" s="56">
        <v>5</v>
      </c>
      <c r="BO293" s="56">
        <v>1</v>
      </c>
      <c r="BP293" s="56">
        <v>2</v>
      </c>
      <c r="BQ293" s="56">
        <v>5</v>
      </c>
      <c r="BR293" s="56">
        <v>2</v>
      </c>
      <c r="BS293" s="56">
        <v>2</v>
      </c>
      <c r="BT293" s="56">
        <v>3</v>
      </c>
      <c r="BU293" s="56">
        <v>1</v>
      </c>
      <c r="BV293" s="56">
        <v>52</v>
      </c>
      <c r="BW293" s="56">
        <v>65</v>
      </c>
      <c r="BX293" s="56">
        <v>0.44444444444444398</v>
      </c>
      <c r="BY293" s="56">
        <v>-203</v>
      </c>
    </row>
    <row r="294" spans="1:77" x14ac:dyDescent="0.25">
      <c r="A294" s="56">
        <v>3</v>
      </c>
      <c r="B294" s="56">
        <v>1</v>
      </c>
      <c r="C294" s="56">
        <v>3</v>
      </c>
      <c r="D294" s="56">
        <v>1</v>
      </c>
      <c r="E294" s="56">
        <v>3</v>
      </c>
      <c r="F294" s="56">
        <v>1</v>
      </c>
      <c r="G294" s="56">
        <v>5</v>
      </c>
      <c r="H294" s="56">
        <v>4</v>
      </c>
      <c r="I294" s="56">
        <v>3</v>
      </c>
      <c r="J294" s="56">
        <v>1</v>
      </c>
      <c r="K294" s="56">
        <v>0</v>
      </c>
      <c r="L294" s="56">
        <v>0</v>
      </c>
      <c r="M294" s="56">
        <v>0</v>
      </c>
      <c r="N294" s="56">
        <v>3</v>
      </c>
      <c r="O294" s="56">
        <v>1</v>
      </c>
      <c r="P294" s="56">
        <v>3</v>
      </c>
      <c r="Q294" s="56">
        <v>1</v>
      </c>
      <c r="R294" s="56">
        <v>3</v>
      </c>
      <c r="S294" s="56">
        <v>1</v>
      </c>
      <c r="T294" s="56">
        <v>5</v>
      </c>
      <c r="U294" s="56">
        <v>4</v>
      </c>
      <c r="V294" s="56">
        <v>4</v>
      </c>
      <c r="W294" s="56">
        <v>1</v>
      </c>
      <c r="X294" s="56">
        <v>0</v>
      </c>
      <c r="Y294" s="56">
        <v>1</v>
      </c>
      <c r="Z294" s="56">
        <v>0</v>
      </c>
      <c r="AA294" s="56">
        <v>2</v>
      </c>
      <c r="AB294" s="56">
        <v>1</v>
      </c>
      <c r="AC294" s="56">
        <v>5</v>
      </c>
      <c r="AD294" s="56">
        <v>1</v>
      </c>
      <c r="AE294" s="56">
        <v>3</v>
      </c>
      <c r="AF294" s="56">
        <v>1</v>
      </c>
      <c r="AG294" s="56">
        <v>5</v>
      </c>
      <c r="AH294" s="56">
        <v>4</v>
      </c>
      <c r="AI294" s="56">
        <v>4</v>
      </c>
      <c r="AJ294" s="56">
        <v>1</v>
      </c>
      <c r="AK294" s="56">
        <v>0</v>
      </c>
      <c r="AL294" s="56">
        <v>0</v>
      </c>
      <c r="AM294" s="56">
        <v>0</v>
      </c>
      <c r="AN294" s="56">
        <v>3</v>
      </c>
      <c r="AO294" s="56">
        <v>1</v>
      </c>
      <c r="AP294" s="56">
        <v>3</v>
      </c>
      <c r="AQ294" s="56">
        <v>1</v>
      </c>
      <c r="AR294" s="56">
        <v>3</v>
      </c>
      <c r="AS294" s="56">
        <v>1</v>
      </c>
      <c r="AT294" s="56">
        <v>5</v>
      </c>
      <c r="AU294" s="56">
        <v>4</v>
      </c>
      <c r="AV294" s="56">
        <v>4</v>
      </c>
      <c r="AW294" s="56">
        <v>1</v>
      </c>
      <c r="AX294" s="56">
        <v>0</v>
      </c>
      <c r="AY294" s="56">
        <v>0</v>
      </c>
      <c r="AZ294" s="56">
        <v>0</v>
      </c>
      <c r="BA294" s="56">
        <v>5</v>
      </c>
      <c r="BB294" s="56">
        <v>1</v>
      </c>
      <c r="BC294" s="56">
        <v>1</v>
      </c>
      <c r="BD294" s="56">
        <v>5</v>
      </c>
      <c r="BE294" s="56">
        <v>3</v>
      </c>
      <c r="BF294" s="56">
        <v>1</v>
      </c>
      <c r="BG294" s="56">
        <v>3</v>
      </c>
      <c r="BH294" s="56">
        <v>4</v>
      </c>
      <c r="BI294" s="56">
        <v>1</v>
      </c>
      <c r="BJ294" s="56">
        <v>1</v>
      </c>
      <c r="BK294" s="56">
        <v>0</v>
      </c>
      <c r="BL294" s="56">
        <v>0</v>
      </c>
      <c r="BM294" s="56">
        <v>0</v>
      </c>
      <c r="BN294" s="56">
        <v>1</v>
      </c>
      <c r="BO294" s="56">
        <v>1</v>
      </c>
      <c r="BP294" s="56">
        <v>2</v>
      </c>
      <c r="BQ294" s="56">
        <v>5</v>
      </c>
      <c r="BR294" s="56">
        <v>4</v>
      </c>
      <c r="BS294" s="56">
        <v>2</v>
      </c>
      <c r="BT294" s="56">
        <v>3</v>
      </c>
      <c r="BU294" s="56">
        <v>1</v>
      </c>
      <c r="BV294" s="56">
        <v>50</v>
      </c>
      <c r="BW294" s="56">
        <v>63</v>
      </c>
      <c r="BX294" s="56">
        <v>0.44247787610619399</v>
      </c>
      <c r="BY294" s="56">
        <v>-203</v>
      </c>
    </row>
    <row r="295" spans="1:77" x14ac:dyDescent="0.25">
      <c r="A295" s="56">
        <v>5</v>
      </c>
      <c r="B295" s="56">
        <v>1</v>
      </c>
      <c r="C295" s="56">
        <v>3</v>
      </c>
      <c r="D295" s="56">
        <v>4</v>
      </c>
      <c r="E295" s="56">
        <v>3</v>
      </c>
      <c r="F295" s="56">
        <v>1</v>
      </c>
      <c r="G295" s="56">
        <v>4</v>
      </c>
      <c r="H295" s="56">
        <v>4</v>
      </c>
      <c r="I295" s="56">
        <v>4</v>
      </c>
      <c r="J295" s="56">
        <v>1</v>
      </c>
      <c r="K295" s="56">
        <v>0</v>
      </c>
      <c r="L295" s="56">
        <v>0</v>
      </c>
      <c r="M295" s="56">
        <v>0</v>
      </c>
      <c r="N295" s="56">
        <v>3</v>
      </c>
      <c r="O295" s="56">
        <v>1</v>
      </c>
      <c r="P295" s="56">
        <v>3</v>
      </c>
      <c r="Q295" s="56">
        <v>1</v>
      </c>
      <c r="R295" s="56">
        <v>3</v>
      </c>
      <c r="S295" s="56">
        <v>3</v>
      </c>
      <c r="T295" s="56">
        <v>5</v>
      </c>
      <c r="U295" s="56">
        <v>4</v>
      </c>
      <c r="V295" s="56">
        <v>3</v>
      </c>
      <c r="W295" s="56">
        <v>1</v>
      </c>
      <c r="X295" s="56">
        <v>0</v>
      </c>
      <c r="Y295" s="56">
        <v>1</v>
      </c>
      <c r="Z295" s="56">
        <v>0</v>
      </c>
      <c r="AA295" s="56">
        <v>5</v>
      </c>
      <c r="AB295" s="56">
        <v>1</v>
      </c>
      <c r="AC295" s="56">
        <v>3</v>
      </c>
      <c r="AD295" s="56">
        <v>1</v>
      </c>
      <c r="AE295" s="56">
        <v>3</v>
      </c>
      <c r="AF295" s="56">
        <v>1</v>
      </c>
      <c r="AG295" s="56">
        <v>5</v>
      </c>
      <c r="AH295" s="56">
        <v>4</v>
      </c>
      <c r="AI295" s="56">
        <v>4</v>
      </c>
      <c r="AJ295" s="56">
        <v>1</v>
      </c>
      <c r="AK295" s="56">
        <v>0</v>
      </c>
      <c r="AL295" s="56">
        <v>0</v>
      </c>
      <c r="AM295" s="56">
        <v>0</v>
      </c>
      <c r="AN295" s="56">
        <v>3</v>
      </c>
      <c r="AO295" s="56">
        <v>1</v>
      </c>
      <c r="AP295" s="56">
        <v>3</v>
      </c>
      <c r="AQ295" s="56">
        <v>2</v>
      </c>
      <c r="AR295" s="56">
        <v>3</v>
      </c>
      <c r="AS295" s="56">
        <v>1</v>
      </c>
      <c r="AT295" s="56">
        <v>5</v>
      </c>
      <c r="AU295" s="56">
        <v>4</v>
      </c>
      <c r="AV295" s="56">
        <v>4</v>
      </c>
      <c r="AW295" s="56">
        <v>1</v>
      </c>
      <c r="AX295" s="56">
        <v>0</v>
      </c>
      <c r="AY295" s="56">
        <v>0</v>
      </c>
      <c r="AZ295" s="56">
        <v>0</v>
      </c>
      <c r="BA295" s="56">
        <v>3</v>
      </c>
      <c r="BB295" s="56">
        <v>1</v>
      </c>
      <c r="BC295" s="56">
        <v>1</v>
      </c>
      <c r="BD295" s="56">
        <v>1</v>
      </c>
      <c r="BE295" s="56">
        <v>3</v>
      </c>
      <c r="BF295" s="56">
        <v>1</v>
      </c>
      <c r="BG295" s="56">
        <v>5</v>
      </c>
      <c r="BH295" s="56">
        <v>3</v>
      </c>
      <c r="BI295" s="56">
        <v>4</v>
      </c>
      <c r="BJ295" s="56">
        <v>2</v>
      </c>
      <c r="BK295" s="56">
        <v>0</v>
      </c>
      <c r="BL295" s="56">
        <v>0</v>
      </c>
      <c r="BM295" s="56">
        <v>0</v>
      </c>
      <c r="BN295" s="56">
        <v>1</v>
      </c>
      <c r="BO295" s="56">
        <v>1</v>
      </c>
      <c r="BP295" s="56">
        <v>2</v>
      </c>
      <c r="BQ295" s="56">
        <v>3</v>
      </c>
      <c r="BR295" s="56">
        <v>2</v>
      </c>
      <c r="BS295" s="56">
        <v>2</v>
      </c>
      <c r="BT295" s="56">
        <v>3</v>
      </c>
      <c r="BU295" s="56">
        <v>1</v>
      </c>
      <c r="BV295" s="56">
        <v>41</v>
      </c>
      <c r="BW295" s="56">
        <v>52</v>
      </c>
      <c r="BX295" s="56">
        <v>0.44086021505376299</v>
      </c>
      <c r="BY295" s="56">
        <v>-203</v>
      </c>
    </row>
    <row r="296" spans="1:77" x14ac:dyDescent="0.25">
      <c r="A296" s="56">
        <v>4</v>
      </c>
      <c r="B296" s="56">
        <v>1</v>
      </c>
      <c r="C296" s="56">
        <v>5</v>
      </c>
      <c r="D296" s="56">
        <v>1</v>
      </c>
      <c r="E296" s="56">
        <v>3</v>
      </c>
      <c r="F296" s="56">
        <v>1</v>
      </c>
      <c r="G296" s="56">
        <v>4</v>
      </c>
      <c r="H296" s="56">
        <v>4</v>
      </c>
      <c r="I296" s="56">
        <v>3</v>
      </c>
      <c r="J296" s="56">
        <v>1</v>
      </c>
      <c r="K296" s="56">
        <v>0</v>
      </c>
      <c r="L296" s="56">
        <v>0</v>
      </c>
      <c r="M296" s="56">
        <v>1</v>
      </c>
      <c r="N296" s="56">
        <v>1</v>
      </c>
      <c r="O296" s="56">
        <v>1</v>
      </c>
      <c r="P296" s="56">
        <v>3</v>
      </c>
      <c r="Q296" s="56">
        <v>1</v>
      </c>
      <c r="R296" s="56">
        <v>3</v>
      </c>
      <c r="S296" s="56">
        <v>1</v>
      </c>
      <c r="T296" s="56">
        <v>5</v>
      </c>
      <c r="U296" s="56">
        <v>4</v>
      </c>
      <c r="V296" s="56">
        <v>3</v>
      </c>
      <c r="W296" s="56">
        <v>1</v>
      </c>
      <c r="X296" s="56">
        <v>0</v>
      </c>
      <c r="Y296" s="56">
        <v>0</v>
      </c>
      <c r="Z296" s="56">
        <v>0</v>
      </c>
      <c r="AA296" s="56">
        <v>3</v>
      </c>
      <c r="AB296" s="56">
        <v>1</v>
      </c>
      <c r="AC296" s="56">
        <v>5</v>
      </c>
      <c r="AD296" s="56">
        <v>3</v>
      </c>
      <c r="AE296" s="56">
        <v>3</v>
      </c>
      <c r="AF296" s="56">
        <v>1</v>
      </c>
      <c r="AG296" s="56">
        <v>4</v>
      </c>
      <c r="AH296" s="56">
        <v>4</v>
      </c>
      <c r="AI296" s="56">
        <v>3</v>
      </c>
      <c r="AJ296" s="56">
        <v>1</v>
      </c>
      <c r="AK296" s="56">
        <v>0</v>
      </c>
      <c r="AL296" s="56">
        <v>0</v>
      </c>
      <c r="AM296" s="56">
        <v>0</v>
      </c>
      <c r="AN296" s="56">
        <v>1</v>
      </c>
      <c r="AO296" s="56">
        <v>1</v>
      </c>
      <c r="AP296" s="56">
        <v>5</v>
      </c>
      <c r="AQ296" s="56">
        <v>2</v>
      </c>
      <c r="AR296" s="56">
        <v>3</v>
      </c>
      <c r="AS296" s="56">
        <v>1</v>
      </c>
      <c r="AT296" s="56">
        <v>4</v>
      </c>
      <c r="AU296" s="56">
        <v>4</v>
      </c>
      <c r="AV296" s="56">
        <v>4</v>
      </c>
      <c r="AW296" s="56">
        <v>1</v>
      </c>
      <c r="AX296" s="56">
        <v>0</v>
      </c>
      <c r="AY296" s="56">
        <v>1</v>
      </c>
      <c r="AZ296" s="56">
        <v>0</v>
      </c>
      <c r="BA296" s="56">
        <v>3</v>
      </c>
      <c r="BB296" s="56">
        <v>1</v>
      </c>
      <c r="BC296" s="56">
        <v>3</v>
      </c>
      <c r="BD296" s="56">
        <v>1</v>
      </c>
      <c r="BE296" s="56">
        <v>3</v>
      </c>
      <c r="BF296" s="56">
        <v>1</v>
      </c>
      <c r="BG296" s="56">
        <v>5</v>
      </c>
      <c r="BH296" s="56">
        <v>4</v>
      </c>
      <c r="BI296" s="56">
        <v>1</v>
      </c>
      <c r="BJ296" s="56">
        <v>1</v>
      </c>
      <c r="BK296" s="56">
        <v>0</v>
      </c>
      <c r="BL296" s="56">
        <v>0</v>
      </c>
      <c r="BM296" s="56">
        <v>1</v>
      </c>
      <c r="BN296" s="56">
        <v>1</v>
      </c>
      <c r="BO296" s="56">
        <v>1</v>
      </c>
      <c r="BP296" s="56">
        <v>3</v>
      </c>
      <c r="BQ296" s="56">
        <v>5</v>
      </c>
      <c r="BR296" s="56">
        <v>2</v>
      </c>
      <c r="BS296" s="56">
        <v>2</v>
      </c>
      <c r="BT296" s="56">
        <v>3</v>
      </c>
      <c r="BU296" s="56">
        <v>1</v>
      </c>
      <c r="BV296" s="56">
        <v>39</v>
      </c>
      <c r="BW296" s="56">
        <v>50</v>
      </c>
      <c r="BX296" s="56">
        <v>0.43820224719101097</v>
      </c>
      <c r="BY296" s="56">
        <v>-203</v>
      </c>
    </row>
    <row r="297" spans="1:77" x14ac:dyDescent="0.25">
      <c r="A297" s="56">
        <v>5</v>
      </c>
      <c r="B297" s="56">
        <v>1</v>
      </c>
      <c r="C297" s="56">
        <v>3</v>
      </c>
      <c r="D297" s="56">
        <v>1</v>
      </c>
      <c r="E297" s="56">
        <v>3</v>
      </c>
      <c r="F297" s="56">
        <v>1</v>
      </c>
      <c r="G297" s="56">
        <v>5</v>
      </c>
      <c r="H297" s="56">
        <v>4</v>
      </c>
      <c r="I297" s="56">
        <v>3</v>
      </c>
      <c r="J297" s="56">
        <v>4</v>
      </c>
      <c r="K297" s="56">
        <v>0</v>
      </c>
      <c r="L297" s="56">
        <v>0</v>
      </c>
      <c r="M297" s="56">
        <v>0</v>
      </c>
      <c r="N297" s="56">
        <v>5</v>
      </c>
      <c r="O297" s="56">
        <v>1</v>
      </c>
      <c r="P297" s="56">
        <v>3</v>
      </c>
      <c r="Q297" s="56">
        <v>1</v>
      </c>
      <c r="R297" s="56">
        <v>3</v>
      </c>
      <c r="S297" s="56">
        <v>1</v>
      </c>
      <c r="T297" s="56">
        <v>5</v>
      </c>
      <c r="U297" s="56">
        <v>4</v>
      </c>
      <c r="V297" s="56">
        <v>3</v>
      </c>
      <c r="W297" s="56">
        <v>1</v>
      </c>
      <c r="X297" s="56">
        <v>0</v>
      </c>
      <c r="Y297" s="56">
        <v>1</v>
      </c>
      <c r="Z297" s="56">
        <v>0</v>
      </c>
      <c r="AA297" s="56">
        <v>5</v>
      </c>
      <c r="AB297" s="56">
        <v>1</v>
      </c>
      <c r="AC297" s="56">
        <v>5</v>
      </c>
      <c r="AD297" s="56">
        <v>1</v>
      </c>
      <c r="AE297" s="56">
        <v>3</v>
      </c>
      <c r="AF297" s="56">
        <v>1</v>
      </c>
      <c r="AG297" s="56">
        <v>4</v>
      </c>
      <c r="AH297" s="56">
        <v>4</v>
      </c>
      <c r="AI297" s="56">
        <v>3</v>
      </c>
      <c r="AJ297" s="56">
        <v>1</v>
      </c>
      <c r="AK297" s="56">
        <v>0</v>
      </c>
      <c r="AL297" s="56">
        <v>0</v>
      </c>
      <c r="AM297" s="56">
        <v>0</v>
      </c>
      <c r="AN297" s="56">
        <v>3</v>
      </c>
      <c r="AO297" s="56">
        <v>1</v>
      </c>
      <c r="AP297" s="56">
        <v>3</v>
      </c>
      <c r="AQ297" s="56">
        <v>1</v>
      </c>
      <c r="AR297" s="56">
        <v>3</v>
      </c>
      <c r="AS297" s="56">
        <v>3</v>
      </c>
      <c r="AT297" s="56">
        <v>5</v>
      </c>
      <c r="AU297" s="56">
        <v>4</v>
      </c>
      <c r="AV297" s="56">
        <v>4</v>
      </c>
      <c r="AW297" s="56">
        <v>1</v>
      </c>
      <c r="AX297" s="56">
        <v>0</v>
      </c>
      <c r="AY297" s="56">
        <v>1</v>
      </c>
      <c r="AZ297" s="56">
        <v>0</v>
      </c>
      <c r="BA297" s="56">
        <v>5</v>
      </c>
      <c r="BB297" s="56">
        <v>1</v>
      </c>
      <c r="BC297" s="56">
        <v>5</v>
      </c>
      <c r="BD297" s="56">
        <v>1</v>
      </c>
      <c r="BE297" s="56">
        <v>2</v>
      </c>
      <c r="BF297" s="56">
        <v>1</v>
      </c>
      <c r="BG297" s="56">
        <v>5</v>
      </c>
      <c r="BH297" s="56">
        <v>4</v>
      </c>
      <c r="BI297" s="56">
        <v>3</v>
      </c>
      <c r="BJ297" s="56">
        <v>1</v>
      </c>
      <c r="BK297" s="56">
        <v>0</v>
      </c>
      <c r="BL297" s="56">
        <v>0</v>
      </c>
      <c r="BM297" s="56">
        <v>0</v>
      </c>
      <c r="BN297" s="56">
        <v>1</v>
      </c>
      <c r="BO297" s="56">
        <v>1</v>
      </c>
      <c r="BP297" s="56">
        <v>2</v>
      </c>
      <c r="BQ297" s="56">
        <v>3</v>
      </c>
      <c r="BR297" s="56">
        <v>2</v>
      </c>
      <c r="BS297" s="56">
        <v>2</v>
      </c>
      <c r="BT297" s="56">
        <v>3</v>
      </c>
      <c r="BU297" s="56">
        <v>2</v>
      </c>
      <c r="BV297" s="56">
        <v>47</v>
      </c>
      <c r="BW297" s="56">
        <v>62</v>
      </c>
      <c r="BX297" s="56">
        <v>0.43119266055045802</v>
      </c>
      <c r="BY297" s="56">
        <v>-203</v>
      </c>
    </row>
    <row r="298" spans="1:77" x14ac:dyDescent="0.25">
      <c r="A298" s="56">
        <v>5</v>
      </c>
      <c r="B298" s="56">
        <v>1</v>
      </c>
      <c r="C298" s="56">
        <v>3</v>
      </c>
      <c r="D298" s="56">
        <v>1</v>
      </c>
      <c r="E298" s="56">
        <v>3</v>
      </c>
      <c r="F298" s="56">
        <v>1</v>
      </c>
      <c r="G298" s="56">
        <v>5</v>
      </c>
      <c r="H298" s="56">
        <v>4</v>
      </c>
      <c r="I298" s="56">
        <v>4</v>
      </c>
      <c r="J298" s="56">
        <v>4</v>
      </c>
      <c r="K298" s="56">
        <v>0</v>
      </c>
      <c r="L298" s="56">
        <v>0</v>
      </c>
      <c r="M298" s="56">
        <v>0</v>
      </c>
      <c r="N298" s="56">
        <v>3</v>
      </c>
      <c r="O298" s="56">
        <v>1</v>
      </c>
      <c r="P298" s="56">
        <v>4</v>
      </c>
      <c r="Q298" s="56">
        <v>5</v>
      </c>
      <c r="R298" s="56">
        <v>3</v>
      </c>
      <c r="S298" s="56">
        <v>1</v>
      </c>
      <c r="T298" s="56">
        <v>5</v>
      </c>
      <c r="U298" s="56">
        <v>4</v>
      </c>
      <c r="V298" s="56">
        <v>3</v>
      </c>
      <c r="W298" s="56">
        <v>1</v>
      </c>
      <c r="X298" s="56">
        <v>0</v>
      </c>
      <c r="Y298" s="56">
        <v>0</v>
      </c>
      <c r="Z298" s="56">
        <v>0</v>
      </c>
      <c r="AA298" s="56">
        <v>3</v>
      </c>
      <c r="AB298" s="56">
        <v>1</v>
      </c>
      <c r="AC298" s="56">
        <v>3</v>
      </c>
      <c r="AD298" s="56">
        <v>1</v>
      </c>
      <c r="AE298" s="56">
        <v>3</v>
      </c>
      <c r="AF298" s="56">
        <v>1</v>
      </c>
      <c r="AG298" s="56">
        <v>4</v>
      </c>
      <c r="AH298" s="56">
        <v>3</v>
      </c>
      <c r="AI298" s="56">
        <v>4</v>
      </c>
      <c r="AJ298" s="56">
        <v>1</v>
      </c>
      <c r="AK298" s="56">
        <v>0</v>
      </c>
      <c r="AL298" s="56">
        <v>0</v>
      </c>
      <c r="AM298" s="56">
        <v>0</v>
      </c>
      <c r="AN298" s="56">
        <v>5</v>
      </c>
      <c r="AO298" s="56">
        <v>1</v>
      </c>
      <c r="AP298" s="56">
        <v>3</v>
      </c>
      <c r="AQ298" s="56">
        <v>1</v>
      </c>
      <c r="AR298" s="56">
        <v>3</v>
      </c>
      <c r="AS298" s="56">
        <v>1</v>
      </c>
      <c r="AT298" s="56">
        <v>4</v>
      </c>
      <c r="AU298" s="56">
        <v>4</v>
      </c>
      <c r="AV298" s="56">
        <v>1</v>
      </c>
      <c r="AW298" s="56">
        <v>1</v>
      </c>
      <c r="AX298" s="56">
        <v>1</v>
      </c>
      <c r="AY298" s="56">
        <v>0</v>
      </c>
      <c r="AZ298" s="56">
        <v>0</v>
      </c>
      <c r="BA298" s="56">
        <v>5</v>
      </c>
      <c r="BB298" s="56">
        <v>1</v>
      </c>
      <c r="BC298" s="56">
        <v>5</v>
      </c>
      <c r="BD298" s="56">
        <v>1</v>
      </c>
      <c r="BE298" s="56">
        <v>3</v>
      </c>
      <c r="BF298" s="56">
        <v>1</v>
      </c>
      <c r="BG298" s="56">
        <v>5</v>
      </c>
      <c r="BH298" s="56">
        <v>4</v>
      </c>
      <c r="BI298" s="56">
        <v>4</v>
      </c>
      <c r="BJ298" s="56">
        <v>1</v>
      </c>
      <c r="BK298" s="56">
        <v>0</v>
      </c>
      <c r="BL298" s="56">
        <v>0</v>
      </c>
      <c r="BM298" s="56">
        <v>0</v>
      </c>
      <c r="BN298" s="56">
        <v>1</v>
      </c>
      <c r="BO298" s="56">
        <v>1</v>
      </c>
      <c r="BP298" s="56">
        <v>2</v>
      </c>
      <c r="BQ298" s="56">
        <v>5</v>
      </c>
      <c r="BR298" s="56">
        <v>2</v>
      </c>
      <c r="BS298" s="56">
        <v>2</v>
      </c>
      <c r="BT298" s="56">
        <v>2</v>
      </c>
      <c r="BU298" s="56">
        <v>2</v>
      </c>
      <c r="BV298" s="56">
        <v>48</v>
      </c>
      <c r="BW298" s="56">
        <v>64</v>
      </c>
      <c r="BX298" s="56">
        <v>0.42857142857142799</v>
      </c>
      <c r="BY298" s="56">
        <v>-203</v>
      </c>
    </row>
    <row r="299" spans="1:77" x14ac:dyDescent="0.25">
      <c r="A299" s="56">
        <v>4</v>
      </c>
      <c r="B299" s="56">
        <v>1</v>
      </c>
      <c r="C299" s="56">
        <v>5</v>
      </c>
      <c r="D299" s="56">
        <v>1</v>
      </c>
      <c r="E299" s="56">
        <v>3</v>
      </c>
      <c r="F299" s="56">
        <v>1</v>
      </c>
      <c r="G299" s="56">
        <v>4</v>
      </c>
      <c r="H299" s="56">
        <v>4</v>
      </c>
      <c r="I299" s="56">
        <v>3</v>
      </c>
      <c r="J299" s="56">
        <v>1</v>
      </c>
      <c r="K299" s="56">
        <v>0</v>
      </c>
      <c r="L299" s="56">
        <v>0</v>
      </c>
      <c r="M299" s="56">
        <v>1</v>
      </c>
      <c r="N299" s="56">
        <v>1</v>
      </c>
      <c r="O299" s="56">
        <v>1</v>
      </c>
      <c r="P299" s="56">
        <v>3</v>
      </c>
      <c r="Q299" s="56">
        <v>1</v>
      </c>
      <c r="R299" s="56">
        <v>3</v>
      </c>
      <c r="S299" s="56">
        <v>1</v>
      </c>
      <c r="T299" s="56">
        <v>5</v>
      </c>
      <c r="U299" s="56">
        <v>4</v>
      </c>
      <c r="V299" s="56">
        <v>3</v>
      </c>
      <c r="W299" s="56">
        <v>1</v>
      </c>
      <c r="X299" s="56">
        <v>0</v>
      </c>
      <c r="Y299" s="56">
        <v>0</v>
      </c>
      <c r="Z299" s="56">
        <v>0</v>
      </c>
      <c r="AA299" s="56">
        <v>3</v>
      </c>
      <c r="AB299" s="56">
        <v>1</v>
      </c>
      <c r="AC299" s="56">
        <v>5</v>
      </c>
      <c r="AD299" s="56">
        <v>3</v>
      </c>
      <c r="AE299" s="56">
        <v>3</v>
      </c>
      <c r="AF299" s="56">
        <v>1</v>
      </c>
      <c r="AG299" s="56">
        <v>4</v>
      </c>
      <c r="AH299" s="56">
        <v>4</v>
      </c>
      <c r="AI299" s="56">
        <v>3</v>
      </c>
      <c r="AJ299" s="56">
        <v>1</v>
      </c>
      <c r="AK299" s="56">
        <v>0</v>
      </c>
      <c r="AL299" s="56">
        <v>0</v>
      </c>
      <c r="AM299" s="56">
        <v>0</v>
      </c>
      <c r="AN299" s="56">
        <v>1</v>
      </c>
      <c r="AO299" s="56">
        <v>1</v>
      </c>
      <c r="AP299" s="56">
        <v>5</v>
      </c>
      <c r="AQ299" s="56">
        <v>2</v>
      </c>
      <c r="AR299" s="56">
        <v>3</v>
      </c>
      <c r="AS299" s="56">
        <v>1</v>
      </c>
      <c r="AT299" s="56">
        <v>4</v>
      </c>
      <c r="AU299" s="56">
        <v>4</v>
      </c>
      <c r="AV299" s="56">
        <v>4</v>
      </c>
      <c r="AW299" s="56">
        <v>1</v>
      </c>
      <c r="AX299" s="56">
        <v>0</v>
      </c>
      <c r="AY299" s="56">
        <v>1</v>
      </c>
      <c r="AZ299" s="56">
        <v>0</v>
      </c>
      <c r="BA299" s="56">
        <v>3</v>
      </c>
      <c r="BB299" s="56">
        <v>1</v>
      </c>
      <c r="BC299" s="56">
        <v>3</v>
      </c>
      <c r="BD299" s="56">
        <v>1</v>
      </c>
      <c r="BE299" s="56">
        <v>3</v>
      </c>
      <c r="BF299" s="56">
        <v>1</v>
      </c>
      <c r="BG299" s="56">
        <v>5</v>
      </c>
      <c r="BH299" s="56">
        <v>4</v>
      </c>
      <c r="BI299" s="56">
        <v>1</v>
      </c>
      <c r="BJ299" s="56">
        <v>1</v>
      </c>
      <c r="BK299" s="56">
        <v>0</v>
      </c>
      <c r="BL299" s="56">
        <v>0</v>
      </c>
      <c r="BM299" s="56">
        <v>1</v>
      </c>
      <c r="BN299" s="56">
        <v>1</v>
      </c>
      <c r="BO299" s="56">
        <v>1</v>
      </c>
      <c r="BP299" s="56">
        <v>3</v>
      </c>
      <c r="BQ299" s="56">
        <v>5</v>
      </c>
      <c r="BR299" s="56">
        <v>2</v>
      </c>
      <c r="BS299" s="56">
        <v>2</v>
      </c>
      <c r="BT299" s="56">
        <v>3</v>
      </c>
      <c r="BU299" s="56">
        <v>1</v>
      </c>
      <c r="BV299" s="56">
        <v>44</v>
      </c>
      <c r="BW299" s="56">
        <v>61</v>
      </c>
      <c r="BX299" s="56">
        <v>0.419047619047619</v>
      </c>
      <c r="BY299" s="56">
        <v>-203</v>
      </c>
    </row>
    <row r="300" spans="1:77" x14ac:dyDescent="0.25">
      <c r="A300" s="56">
        <v>3</v>
      </c>
      <c r="B300" s="56">
        <v>1</v>
      </c>
      <c r="C300" s="56">
        <v>5</v>
      </c>
      <c r="D300" s="56">
        <v>1</v>
      </c>
      <c r="E300" s="56">
        <v>3</v>
      </c>
      <c r="F300" s="56">
        <v>1</v>
      </c>
      <c r="G300" s="56">
        <v>5</v>
      </c>
      <c r="H300" s="56">
        <v>4</v>
      </c>
      <c r="I300" s="56">
        <v>4</v>
      </c>
      <c r="J300" s="56">
        <v>4</v>
      </c>
      <c r="K300" s="56">
        <v>0</v>
      </c>
      <c r="L300" s="56">
        <v>0</v>
      </c>
      <c r="M300" s="56">
        <v>0</v>
      </c>
      <c r="N300" s="56">
        <v>3</v>
      </c>
      <c r="O300" s="56">
        <v>1</v>
      </c>
      <c r="P300" s="56">
        <v>3</v>
      </c>
      <c r="Q300" s="56">
        <v>1</v>
      </c>
      <c r="R300" s="56">
        <v>3</v>
      </c>
      <c r="S300" s="56">
        <v>2</v>
      </c>
      <c r="T300" s="56">
        <v>3</v>
      </c>
      <c r="U300" s="56">
        <v>4</v>
      </c>
      <c r="V300" s="56">
        <v>3</v>
      </c>
      <c r="W300" s="56">
        <v>1</v>
      </c>
      <c r="X300" s="56">
        <v>0</v>
      </c>
      <c r="Y300" s="56">
        <v>0</v>
      </c>
      <c r="Z300" s="56">
        <v>0</v>
      </c>
      <c r="AA300" s="56">
        <v>3</v>
      </c>
      <c r="AB300" s="56">
        <v>1</v>
      </c>
      <c r="AC300" s="56">
        <v>5</v>
      </c>
      <c r="AD300" s="56">
        <v>1</v>
      </c>
      <c r="AE300" s="56">
        <v>3</v>
      </c>
      <c r="AF300" s="56">
        <v>1</v>
      </c>
      <c r="AG300" s="56">
        <v>5</v>
      </c>
      <c r="AH300" s="56">
        <v>4</v>
      </c>
      <c r="AI300" s="56">
        <v>3</v>
      </c>
      <c r="AJ300" s="56">
        <v>1</v>
      </c>
      <c r="AK300" s="56">
        <v>0</v>
      </c>
      <c r="AL300" s="56">
        <v>1</v>
      </c>
      <c r="AM300" s="56">
        <v>0</v>
      </c>
      <c r="AN300" s="56">
        <v>5</v>
      </c>
      <c r="AO300" s="56">
        <v>1</v>
      </c>
      <c r="AP300" s="56">
        <v>5</v>
      </c>
      <c r="AQ300" s="56">
        <v>1</v>
      </c>
      <c r="AR300" s="56">
        <v>3</v>
      </c>
      <c r="AS300" s="56">
        <v>1</v>
      </c>
      <c r="AT300" s="56">
        <v>5</v>
      </c>
      <c r="AU300" s="56">
        <v>4</v>
      </c>
      <c r="AV300" s="56">
        <v>3</v>
      </c>
      <c r="AW300" s="56">
        <v>1</v>
      </c>
      <c r="AX300" s="56">
        <v>0</v>
      </c>
      <c r="AY300" s="56">
        <v>0</v>
      </c>
      <c r="AZ300" s="56">
        <v>0</v>
      </c>
      <c r="BA300" s="56">
        <v>3</v>
      </c>
      <c r="BB300" s="56">
        <v>1</v>
      </c>
      <c r="BC300" s="56">
        <v>5</v>
      </c>
      <c r="BD300" s="56">
        <v>1</v>
      </c>
      <c r="BE300" s="56">
        <v>3</v>
      </c>
      <c r="BF300" s="56">
        <v>1</v>
      </c>
      <c r="BG300" s="56">
        <v>5</v>
      </c>
      <c r="BH300" s="56">
        <v>1</v>
      </c>
      <c r="BI300" s="56">
        <v>3</v>
      </c>
      <c r="BJ300" s="56">
        <v>1</v>
      </c>
      <c r="BK300" s="56">
        <v>0</v>
      </c>
      <c r="BL300" s="56">
        <v>0</v>
      </c>
      <c r="BM300" s="56">
        <v>0</v>
      </c>
      <c r="BN300" s="56">
        <v>2</v>
      </c>
      <c r="BO300" s="56">
        <v>1</v>
      </c>
      <c r="BP300" s="56">
        <v>2</v>
      </c>
      <c r="BQ300" s="56">
        <v>5</v>
      </c>
      <c r="BR300" s="56">
        <v>2</v>
      </c>
      <c r="BS300" s="56">
        <v>3</v>
      </c>
      <c r="BT300" s="56">
        <v>2</v>
      </c>
      <c r="BU300" s="56">
        <v>1</v>
      </c>
      <c r="BV300" s="56">
        <v>39</v>
      </c>
      <c r="BW300" s="56">
        <v>57</v>
      </c>
      <c r="BX300" s="56">
        <v>0.40625</v>
      </c>
      <c r="BY300" s="56">
        <v>-203</v>
      </c>
    </row>
    <row r="301" spans="1:77" x14ac:dyDescent="0.25">
      <c r="A301" s="56">
        <v>3</v>
      </c>
      <c r="B301" s="56">
        <v>1</v>
      </c>
      <c r="C301" s="56">
        <v>3</v>
      </c>
      <c r="D301" s="56">
        <v>1</v>
      </c>
      <c r="E301" s="56">
        <v>3</v>
      </c>
      <c r="F301" s="56">
        <v>1</v>
      </c>
      <c r="G301" s="56">
        <v>5</v>
      </c>
      <c r="H301" s="56">
        <v>5</v>
      </c>
      <c r="I301" s="56">
        <v>4</v>
      </c>
      <c r="J301" s="56">
        <v>1</v>
      </c>
      <c r="K301" s="56">
        <v>0</v>
      </c>
      <c r="L301" s="56">
        <v>1</v>
      </c>
      <c r="M301" s="56">
        <v>1</v>
      </c>
      <c r="N301" s="56">
        <v>5</v>
      </c>
      <c r="O301" s="56">
        <v>1</v>
      </c>
      <c r="P301" s="56">
        <v>5</v>
      </c>
      <c r="Q301" s="56">
        <v>1</v>
      </c>
      <c r="R301" s="56">
        <v>3</v>
      </c>
      <c r="S301" s="56">
        <v>1</v>
      </c>
      <c r="T301" s="56">
        <v>4</v>
      </c>
      <c r="U301" s="56">
        <v>4</v>
      </c>
      <c r="V301" s="56">
        <v>3</v>
      </c>
      <c r="W301" s="56">
        <v>1</v>
      </c>
      <c r="X301" s="56">
        <v>0</v>
      </c>
      <c r="Y301" s="56">
        <v>0</v>
      </c>
      <c r="Z301" s="56">
        <v>0</v>
      </c>
      <c r="AA301" s="56">
        <v>5</v>
      </c>
      <c r="AB301" s="56">
        <v>1</v>
      </c>
      <c r="AC301" s="56">
        <v>5</v>
      </c>
      <c r="AD301" s="56">
        <v>1</v>
      </c>
      <c r="AE301" s="56">
        <v>3</v>
      </c>
      <c r="AF301" s="56">
        <v>1</v>
      </c>
      <c r="AG301" s="56">
        <v>5</v>
      </c>
      <c r="AH301" s="56">
        <v>4</v>
      </c>
      <c r="AI301" s="56">
        <v>4</v>
      </c>
      <c r="AJ301" s="56">
        <v>1</v>
      </c>
      <c r="AK301" s="56">
        <v>0</v>
      </c>
      <c r="AL301" s="56">
        <v>1</v>
      </c>
      <c r="AM301" s="56">
        <v>0</v>
      </c>
      <c r="AN301" s="56">
        <v>5</v>
      </c>
      <c r="AO301" s="56">
        <v>1</v>
      </c>
      <c r="AP301" s="56">
        <v>4</v>
      </c>
      <c r="AQ301" s="56">
        <v>1</v>
      </c>
      <c r="AR301" s="56">
        <v>3</v>
      </c>
      <c r="AS301" s="56">
        <v>1</v>
      </c>
      <c r="AT301" s="56">
        <v>5</v>
      </c>
      <c r="AU301" s="56">
        <v>4</v>
      </c>
      <c r="AV301" s="56">
        <v>4</v>
      </c>
      <c r="AW301" s="56">
        <v>1</v>
      </c>
      <c r="AX301" s="56">
        <v>0</v>
      </c>
      <c r="AY301" s="56">
        <v>0</v>
      </c>
      <c r="AZ301" s="56">
        <v>0</v>
      </c>
      <c r="BA301" s="56">
        <v>3</v>
      </c>
      <c r="BB301" s="56">
        <v>1</v>
      </c>
      <c r="BC301" s="56">
        <v>3</v>
      </c>
      <c r="BD301" s="56">
        <v>3</v>
      </c>
      <c r="BE301" s="56">
        <v>3</v>
      </c>
      <c r="BF301" s="56">
        <v>2</v>
      </c>
      <c r="BG301" s="56">
        <v>5</v>
      </c>
      <c r="BH301" s="56">
        <v>4</v>
      </c>
      <c r="BI301" s="56">
        <v>4</v>
      </c>
      <c r="BJ301" s="56">
        <v>1</v>
      </c>
      <c r="BK301" s="56">
        <v>0</v>
      </c>
      <c r="BL301" s="56">
        <v>0</v>
      </c>
      <c r="BM301" s="56">
        <v>0</v>
      </c>
      <c r="BN301" s="56">
        <v>1</v>
      </c>
      <c r="BO301" s="56">
        <v>1</v>
      </c>
      <c r="BP301" s="56">
        <v>2</v>
      </c>
      <c r="BQ301" s="56">
        <v>5</v>
      </c>
      <c r="BR301" s="56">
        <v>2</v>
      </c>
      <c r="BS301" s="56">
        <v>2</v>
      </c>
      <c r="BT301" s="56">
        <v>3</v>
      </c>
      <c r="BU301" s="56">
        <v>1</v>
      </c>
      <c r="BV301" s="56">
        <v>42</v>
      </c>
      <c r="BW301" s="56">
        <v>69</v>
      </c>
      <c r="BX301" s="56">
        <v>0.37837837837837801</v>
      </c>
      <c r="BY301" s="56">
        <v>-203</v>
      </c>
    </row>
    <row r="302" spans="1:77" x14ac:dyDescent="0.25">
      <c r="A302" s="56">
        <v>5</v>
      </c>
      <c r="B302" s="56">
        <v>1</v>
      </c>
      <c r="C302" s="56">
        <v>3</v>
      </c>
      <c r="D302" s="56">
        <v>1</v>
      </c>
      <c r="E302" s="56">
        <v>5</v>
      </c>
      <c r="F302" s="56">
        <v>5</v>
      </c>
      <c r="G302" s="56">
        <v>5</v>
      </c>
      <c r="H302" s="56">
        <v>4</v>
      </c>
      <c r="I302" s="56">
        <v>3</v>
      </c>
      <c r="J302" s="56">
        <v>1</v>
      </c>
      <c r="K302" s="56">
        <v>0</v>
      </c>
      <c r="L302" s="56">
        <v>0</v>
      </c>
      <c r="M302" s="56">
        <v>1</v>
      </c>
      <c r="N302" s="56">
        <v>3</v>
      </c>
      <c r="O302" s="56">
        <v>1</v>
      </c>
      <c r="P302" s="56">
        <v>5</v>
      </c>
      <c r="Q302" s="56">
        <v>5</v>
      </c>
      <c r="R302" s="56">
        <v>3</v>
      </c>
      <c r="S302" s="56">
        <v>1</v>
      </c>
      <c r="T302" s="56">
        <v>2</v>
      </c>
      <c r="U302" s="56">
        <v>4</v>
      </c>
      <c r="V302" s="56">
        <v>3</v>
      </c>
      <c r="W302" s="56">
        <v>1</v>
      </c>
      <c r="X302" s="56">
        <v>0</v>
      </c>
      <c r="Y302" s="56">
        <v>0</v>
      </c>
      <c r="Z302" s="56">
        <v>0</v>
      </c>
      <c r="AA302" s="56">
        <v>5</v>
      </c>
      <c r="AB302" s="56">
        <v>1</v>
      </c>
      <c r="AC302" s="56">
        <v>5</v>
      </c>
      <c r="AD302" s="56">
        <v>1</v>
      </c>
      <c r="AE302" s="56">
        <v>2</v>
      </c>
      <c r="AF302" s="56">
        <v>1</v>
      </c>
      <c r="AG302" s="56">
        <v>4</v>
      </c>
      <c r="AH302" s="56">
        <v>4</v>
      </c>
      <c r="AI302" s="56">
        <v>4</v>
      </c>
      <c r="AJ302" s="56">
        <v>1</v>
      </c>
      <c r="AK302" s="56">
        <v>0</v>
      </c>
      <c r="AL302" s="56">
        <v>1</v>
      </c>
      <c r="AM302" s="56">
        <v>1</v>
      </c>
      <c r="AN302" s="56">
        <v>3</v>
      </c>
      <c r="AO302" s="56">
        <v>1</v>
      </c>
      <c r="AP302" s="56">
        <v>5</v>
      </c>
      <c r="AQ302" s="56">
        <v>1</v>
      </c>
      <c r="AR302" s="56">
        <v>3</v>
      </c>
      <c r="AS302" s="56">
        <v>1</v>
      </c>
      <c r="AT302" s="56">
        <v>5</v>
      </c>
      <c r="AU302" s="56">
        <v>4</v>
      </c>
      <c r="AV302" s="56">
        <v>4</v>
      </c>
      <c r="AW302" s="56">
        <v>1</v>
      </c>
      <c r="AX302" s="56">
        <v>0</v>
      </c>
      <c r="AY302" s="56">
        <v>0</v>
      </c>
      <c r="AZ302" s="56">
        <v>0</v>
      </c>
      <c r="BA302" s="56">
        <v>3</v>
      </c>
      <c r="BB302" s="56">
        <v>1</v>
      </c>
      <c r="BC302" s="56">
        <v>1</v>
      </c>
      <c r="BD302" s="56">
        <v>3</v>
      </c>
      <c r="BE302" s="56">
        <v>2</v>
      </c>
      <c r="BF302" s="56">
        <v>1</v>
      </c>
      <c r="BG302" s="56">
        <v>4</v>
      </c>
      <c r="BH302" s="56">
        <v>4</v>
      </c>
      <c r="BI302" s="56">
        <v>3</v>
      </c>
      <c r="BJ302" s="56">
        <v>1</v>
      </c>
      <c r="BK302" s="56">
        <v>0</v>
      </c>
      <c r="BL302" s="56">
        <v>0</v>
      </c>
      <c r="BM302" s="56">
        <v>0</v>
      </c>
      <c r="BN302" s="56">
        <v>1</v>
      </c>
      <c r="BO302" s="56">
        <v>1</v>
      </c>
      <c r="BP302" s="56">
        <v>2</v>
      </c>
      <c r="BQ302" s="56">
        <v>5</v>
      </c>
      <c r="BR302" s="56">
        <v>2</v>
      </c>
      <c r="BS302" s="56">
        <v>2</v>
      </c>
      <c r="BT302" s="56">
        <v>3</v>
      </c>
      <c r="BU302" s="56">
        <v>2</v>
      </c>
      <c r="BV302" s="56">
        <v>62</v>
      </c>
      <c r="BW302" s="56">
        <v>38</v>
      </c>
      <c r="BX302" s="56">
        <v>0.62</v>
      </c>
      <c r="BY302">
        <v>-204</v>
      </c>
    </row>
    <row r="303" spans="1:77" x14ac:dyDescent="0.25">
      <c r="A303" s="56">
        <v>5</v>
      </c>
      <c r="B303" s="56">
        <v>1</v>
      </c>
      <c r="C303" s="56">
        <v>3</v>
      </c>
      <c r="D303" s="56">
        <v>1</v>
      </c>
      <c r="E303" s="56">
        <v>3</v>
      </c>
      <c r="F303" s="56">
        <v>3</v>
      </c>
      <c r="G303" s="56">
        <v>5</v>
      </c>
      <c r="H303" s="56">
        <v>4</v>
      </c>
      <c r="I303" s="56">
        <v>4</v>
      </c>
      <c r="J303" s="56">
        <v>4</v>
      </c>
      <c r="K303" s="56">
        <v>0</v>
      </c>
      <c r="L303" s="56">
        <v>0</v>
      </c>
      <c r="M303" s="56">
        <v>0</v>
      </c>
      <c r="N303" s="56">
        <v>1</v>
      </c>
      <c r="O303" s="56">
        <v>5</v>
      </c>
      <c r="P303" s="56">
        <v>3</v>
      </c>
      <c r="Q303" s="56">
        <v>1</v>
      </c>
      <c r="R303" s="56">
        <v>3</v>
      </c>
      <c r="S303" s="56">
        <v>3</v>
      </c>
      <c r="T303" s="56">
        <v>4</v>
      </c>
      <c r="U303" s="56">
        <v>4</v>
      </c>
      <c r="V303" s="56">
        <v>3</v>
      </c>
      <c r="W303" s="56">
        <v>1</v>
      </c>
      <c r="X303" s="56">
        <v>0</v>
      </c>
      <c r="Y303" s="56">
        <v>1</v>
      </c>
      <c r="Z303" s="56">
        <v>0</v>
      </c>
      <c r="AA303" s="56">
        <v>4</v>
      </c>
      <c r="AB303" s="56">
        <v>1</v>
      </c>
      <c r="AC303" s="56">
        <v>3</v>
      </c>
      <c r="AD303" s="56">
        <v>1</v>
      </c>
      <c r="AE303" s="56">
        <v>3</v>
      </c>
      <c r="AF303" s="56">
        <v>1</v>
      </c>
      <c r="AG303" s="56">
        <v>5</v>
      </c>
      <c r="AH303" s="56">
        <v>4</v>
      </c>
      <c r="AI303" s="56">
        <v>4</v>
      </c>
      <c r="AJ303" s="56">
        <v>1</v>
      </c>
      <c r="AK303" s="56">
        <v>1</v>
      </c>
      <c r="AL303" s="56">
        <v>0</v>
      </c>
      <c r="AM303" s="56">
        <v>0</v>
      </c>
      <c r="AN303" s="56">
        <v>3</v>
      </c>
      <c r="AO303" s="56">
        <v>1</v>
      </c>
      <c r="AP303" s="56">
        <v>3</v>
      </c>
      <c r="AQ303" s="56">
        <v>2</v>
      </c>
      <c r="AR303" s="56">
        <v>3</v>
      </c>
      <c r="AS303" s="56">
        <v>1</v>
      </c>
      <c r="AT303" s="56">
        <v>5</v>
      </c>
      <c r="AU303" s="56">
        <v>4</v>
      </c>
      <c r="AV303" s="56">
        <v>4</v>
      </c>
      <c r="AW303" s="56">
        <v>1</v>
      </c>
      <c r="AX303" s="56">
        <v>1</v>
      </c>
      <c r="AY303" s="56">
        <v>0</v>
      </c>
      <c r="AZ303" s="56">
        <v>0</v>
      </c>
      <c r="BA303" s="56">
        <v>5</v>
      </c>
      <c r="BB303" s="56">
        <v>1</v>
      </c>
      <c r="BC303" s="56">
        <v>3</v>
      </c>
      <c r="BD303" s="56">
        <v>3</v>
      </c>
      <c r="BE303" s="56">
        <v>1</v>
      </c>
      <c r="BF303" s="56">
        <v>1</v>
      </c>
      <c r="BG303" s="56">
        <v>5</v>
      </c>
      <c r="BH303" s="56">
        <v>5</v>
      </c>
      <c r="BI303" s="56">
        <v>4</v>
      </c>
      <c r="BJ303" s="56">
        <v>1</v>
      </c>
      <c r="BK303" s="56">
        <v>0</v>
      </c>
      <c r="BL303" s="56">
        <v>0</v>
      </c>
      <c r="BM303" s="56">
        <v>1</v>
      </c>
      <c r="BN303" s="56">
        <v>1</v>
      </c>
      <c r="BO303" s="56">
        <v>1</v>
      </c>
      <c r="BP303" s="56">
        <v>2</v>
      </c>
      <c r="BQ303" s="56">
        <v>2</v>
      </c>
      <c r="BR303" s="56">
        <v>2</v>
      </c>
      <c r="BS303" s="56">
        <v>2</v>
      </c>
      <c r="BT303" s="56">
        <v>3</v>
      </c>
      <c r="BU303" s="56">
        <v>1</v>
      </c>
      <c r="BV303" s="56">
        <v>66</v>
      </c>
      <c r="BW303" s="56">
        <v>41</v>
      </c>
      <c r="BX303" s="56">
        <v>0.61682242990654201</v>
      </c>
      <c r="BY303" s="56">
        <v>-204</v>
      </c>
    </row>
    <row r="304" spans="1:77" x14ac:dyDescent="0.25">
      <c r="A304" s="56">
        <v>3</v>
      </c>
      <c r="B304" s="56">
        <v>1</v>
      </c>
      <c r="C304" s="56">
        <v>3</v>
      </c>
      <c r="D304" s="56">
        <v>1</v>
      </c>
      <c r="E304" s="56">
        <v>3</v>
      </c>
      <c r="F304" s="56">
        <v>1</v>
      </c>
      <c r="G304" s="56">
        <v>4</v>
      </c>
      <c r="H304" s="56">
        <v>4</v>
      </c>
      <c r="I304" s="56">
        <v>3</v>
      </c>
      <c r="J304" s="56">
        <v>1</v>
      </c>
      <c r="K304" s="56">
        <v>0</v>
      </c>
      <c r="L304" s="56">
        <v>0</v>
      </c>
      <c r="M304" s="56">
        <v>0</v>
      </c>
      <c r="N304" s="56">
        <v>5</v>
      </c>
      <c r="O304" s="56">
        <v>1</v>
      </c>
      <c r="P304" s="56">
        <v>3</v>
      </c>
      <c r="Q304" s="56">
        <v>5</v>
      </c>
      <c r="R304" s="56">
        <v>3</v>
      </c>
      <c r="S304" s="56">
        <v>1</v>
      </c>
      <c r="T304" s="56">
        <v>5</v>
      </c>
      <c r="U304" s="56">
        <v>4</v>
      </c>
      <c r="V304" s="56">
        <v>3</v>
      </c>
      <c r="W304" s="56">
        <v>3</v>
      </c>
      <c r="X304" s="56">
        <v>0</v>
      </c>
      <c r="Y304" s="56">
        <v>0</v>
      </c>
      <c r="Z304" s="56">
        <v>0</v>
      </c>
      <c r="AA304" s="56">
        <v>3</v>
      </c>
      <c r="AB304" s="56">
        <v>1</v>
      </c>
      <c r="AC304" s="56">
        <v>5</v>
      </c>
      <c r="AD304" s="56">
        <v>1</v>
      </c>
      <c r="AE304" s="56">
        <v>3</v>
      </c>
      <c r="AF304" s="56">
        <v>1</v>
      </c>
      <c r="AG304" s="56">
        <v>4</v>
      </c>
      <c r="AH304" s="56">
        <v>4</v>
      </c>
      <c r="AI304" s="56">
        <v>4</v>
      </c>
      <c r="AJ304" s="56">
        <v>1</v>
      </c>
      <c r="AK304" s="56">
        <v>0</v>
      </c>
      <c r="AL304" s="56">
        <v>0</v>
      </c>
      <c r="AM304" s="56">
        <v>0</v>
      </c>
      <c r="AN304" s="56">
        <v>5</v>
      </c>
      <c r="AO304" s="56">
        <v>1</v>
      </c>
      <c r="AP304" s="56">
        <v>3</v>
      </c>
      <c r="AQ304" s="56">
        <v>1</v>
      </c>
      <c r="AR304" s="56">
        <v>3</v>
      </c>
      <c r="AS304" s="56">
        <v>1</v>
      </c>
      <c r="AT304" s="56">
        <v>5</v>
      </c>
      <c r="AU304" s="56">
        <v>4</v>
      </c>
      <c r="AV304" s="56">
        <v>3</v>
      </c>
      <c r="AW304" s="56">
        <v>1</v>
      </c>
      <c r="AX304" s="56">
        <v>1</v>
      </c>
      <c r="AY304" s="56">
        <v>0</v>
      </c>
      <c r="AZ304" s="56">
        <v>0</v>
      </c>
      <c r="BA304" s="56">
        <v>3</v>
      </c>
      <c r="BB304" s="56">
        <v>1</v>
      </c>
      <c r="BC304" s="56">
        <v>5</v>
      </c>
      <c r="BD304" s="56">
        <v>1</v>
      </c>
      <c r="BE304" s="56">
        <v>3</v>
      </c>
      <c r="BF304" s="56">
        <v>1</v>
      </c>
      <c r="BG304" s="56">
        <v>5</v>
      </c>
      <c r="BH304" s="56">
        <v>4</v>
      </c>
      <c r="BI304" s="56">
        <v>3</v>
      </c>
      <c r="BJ304" s="56">
        <v>1</v>
      </c>
      <c r="BK304" s="56">
        <v>0</v>
      </c>
      <c r="BL304" s="56">
        <v>0</v>
      </c>
      <c r="BM304" s="56">
        <v>0</v>
      </c>
      <c r="BN304" s="56">
        <v>1</v>
      </c>
      <c r="BO304" s="56">
        <v>1</v>
      </c>
      <c r="BP304" s="56">
        <v>2</v>
      </c>
      <c r="BQ304" s="56">
        <v>2</v>
      </c>
      <c r="BR304" s="56">
        <v>3</v>
      </c>
      <c r="BS304" s="56">
        <v>2</v>
      </c>
      <c r="BT304" s="56">
        <v>3</v>
      </c>
      <c r="BU304" s="56">
        <v>2</v>
      </c>
      <c r="BV304" s="56">
        <v>64</v>
      </c>
      <c r="BW304" s="56">
        <v>44</v>
      </c>
      <c r="BX304" s="56">
        <v>0.592592592592592</v>
      </c>
      <c r="BY304" s="56">
        <v>-204</v>
      </c>
    </row>
    <row r="305" spans="1:77" x14ac:dyDescent="0.25">
      <c r="A305" s="56">
        <v>5</v>
      </c>
      <c r="B305" s="56">
        <v>1</v>
      </c>
      <c r="C305" s="56">
        <v>3</v>
      </c>
      <c r="D305" s="56">
        <v>1</v>
      </c>
      <c r="E305" s="56">
        <v>3</v>
      </c>
      <c r="F305" s="56">
        <v>1</v>
      </c>
      <c r="G305" s="56">
        <v>4</v>
      </c>
      <c r="H305" s="56">
        <v>4</v>
      </c>
      <c r="I305" s="56">
        <v>3</v>
      </c>
      <c r="J305" s="56">
        <v>1</v>
      </c>
      <c r="K305" s="56">
        <v>0</v>
      </c>
      <c r="L305" s="56">
        <v>0</v>
      </c>
      <c r="M305" s="56">
        <v>0</v>
      </c>
      <c r="N305" s="56">
        <v>3</v>
      </c>
      <c r="O305" s="56">
        <v>1</v>
      </c>
      <c r="P305" s="56">
        <v>3</v>
      </c>
      <c r="Q305" s="56">
        <v>1</v>
      </c>
      <c r="R305" s="56">
        <v>3</v>
      </c>
      <c r="S305" s="56">
        <v>1</v>
      </c>
      <c r="T305" s="56">
        <v>5</v>
      </c>
      <c r="U305" s="56">
        <v>2</v>
      </c>
      <c r="V305" s="56">
        <v>3</v>
      </c>
      <c r="W305" s="56">
        <v>1</v>
      </c>
      <c r="X305" s="56">
        <v>0</v>
      </c>
      <c r="Y305" s="56">
        <v>0</v>
      </c>
      <c r="Z305" s="56">
        <v>1</v>
      </c>
      <c r="AA305" s="56">
        <v>2</v>
      </c>
      <c r="AB305" s="56">
        <v>1</v>
      </c>
      <c r="AC305" s="56">
        <v>5</v>
      </c>
      <c r="AD305" s="56">
        <v>1</v>
      </c>
      <c r="AE305" s="56">
        <v>5</v>
      </c>
      <c r="AF305" s="56">
        <v>1</v>
      </c>
      <c r="AG305" s="56">
        <v>5</v>
      </c>
      <c r="AH305" s="56">
        <v>4</v>
      </c>
      <c r="AI305" s="56">
        <v>3</v>
      </c>
      <c r="AJ305" s="56">
        <v>1</v>
      </c>
      <c r="AK305" s="56">
        <v>0</v>
      </c>
      <c r="AL305" s="56">
        <v>0</v>
      </c>
      <c r="AM305" s="56">
        <v>0</v>
      </c>
      <c r="AN305" s="56">
        <v>3</v>
      </c>
      <c r="AO305" s="56">
        <v>1</v>
      </c>
      <c r="AP305" s="56">
        <v>3</v>
      </c>
      <c r="AQ305" s="56">
        <v>1</v>
      </c>
      <c r="AR305" s="56">
        <v>3</v>
      </c>
      <c r="AS305" s="56">
        <v>1</v>
      </c>
      <c r="AT305" s="56">
        <v>5</v>
      </c>
      <c r="AU305" s="56">
        <v>4</v>
      </c>
      <c r="AV305" s="56">
        <v>4</v>
      </c>
      <c r="AW305" s="56">
        <v>1</v>
      </c>
      <c r="AX305" s="56">
        <v>1</v>
      </c>
      <c r="AY305" s="56">
        <v>0</v>
      </c>
      <c r="AZ305" s="56">
        <v>0</v>
      </c>
      <c r="BA305" s="56">
        <v>3</v>
      </c>
      <c r="BB305" s="56">
        <v>1</v>
      </c>
      <c r="BC305" s="56">
        <v>5</v>
      </c>
      <c r="BD305" s="56">
        <v>1</v>
      </c>
      <c r="BE305" s="56">
        <v>3</v>
      </c>
      <c r="BF305" s="56">
        <v>2</v>
      </c>
      <c r="BG305" s="56">
        <v>5</v>
      </c>
      <c r="BH305" s="56">
        <v>4</v>
      </c>
      <c r="BI305" s="56">
        <v>5</v>
      </c>
      <c r="BJ305" s="56">
        <v>1</v>
      </c>
      <c r="BK305" s="56">
        <v>0</v>
      </c>
      <c r="BL305" s="56">
        <v>0</v>
      </c>
      <c r="BM305" s="56">
        <v>0</v>
      </c>
      <c r="BN305" s="56">
        <v>1</v>
      </c>
      <c r="BO305" s="56">
        <v>1</v>
      </c>
      <c r="BP305" s="56">
        <v>2</v>
      </c>
      <c r="BQ305" s="56">
        <v>5</v>
      </c>
      <c r="BR305" s="56">
        <v>2</v>
      </c>
      <c r="BS305" s="56">
        <v>2</v>
      </c>
      <c r="BT305" s="56">
        <v>3</v>
      </c>
      <c r="BU305" s="56">
        <v>1</v>
      </c>
      <c r="BV305" s="56">
        <v>55</v>
      </c>
      <c r="BW305" s="56">
        <v>39</v>
      </c>
      <c r="BX305" s="56">
        <v>0.58510638297872297</v>
      </c>
      <c r="BY305" s="56">
        <v>-204</v>
      </c>
    </row>
    <row r="306" spans="1:77" x14ac:dyDescent="0.25">
      <c r="A306" s="56">
        <v>4</v>
      </c>
      <c r="B306" s="56">
        <v>1</v>
      </c>
      <c r="C306" s="56">
        <v>3</v>
      </c>
      <c r="D306" s="56">
        <v>1</v>
      </c>
      <c r="E306" s="56">
        <v>3</v>
      </c>
      <c r="F306" s="56">
        <v>1</v>
      </c>
      <c r="G306" s="56">
        <v>5</v>
      </c>
      <c r="H306" s="56">
        <v>4</v>
      </c>
      <c r="I306" s="56">
        <v>4</v>
      </c>
      <c r="J306" s="56">
        <v>1</v>
      </c>
      <c r="K306" s="56">
        <v>1</v>
      </c>
      <c r="L306" s="56">
        <v>0</v>
      </c>
      <c r="M306" s="56">
        <v>1</v>
      </c>
      <c r="N306" s="56">
        <v>3</v>
      </c>
      <c r="O306" s="56">
        <v>1</v>
      </c>
      <c r="P306" s="56">
        <v>5</v>
      </c>
      <c r="Q306" s="56">
        <v>5</v>
      </c>
      <c r="R306" s="56">
        <v>3</v>
      </c>
      <c r="S306" s="56">
        <v>3</v>
      </c>
      <c r="T306" s="56">
        <v>1</v>
      </c>
      <c r="U306" s="56">
        <v>4</v>
      </c>
      <c r="V306" s="56">
        <v>3</v>
      </c>
      <c r="W306" s="56">
        <v>1</v>
      </c>
      <c r="X306" s="56">
        <v>1</v>
      </c>
      <c r="Y306" s="56">
        <v>1</v>
      </c>
      <c r="Z306" s="56">
        <v>0</v>
      </c>
      <c r="AA306" s="56">
        <v>4</v>
      </c>
      <c r="AB306" s="56">
        <v>1</v>
      </c>
      <c r="AC306" s="56">
        <v>5</v>
      </c>
      <c r="AD306" s="56">
        <v>1</v>
      </c>
      <c r="AE306" s="56">
        <v>3</v>
      </c>
      <c r="AF306" s="56">
        <v>1</v>
      </c>
      <c r="AG306" s="56">
        <v>2</v>
      </c>
      <c r="AH306" s="56">
        <v>4</v>
      </c>
      <c r="AI306" s="56">
        <v>4</v>
      </c>
      <c r="AJ306" s="56">
        <v>1</v>
      </c>
      <c r="AK306" s="56">
        <v>1</v>
      </c>
      <c r="AL306" s="56">
        <v>0</v>
      </c>
      <c r="AM306" s="56">
        <v>0</v>
      </c>
      <c r="AN306" s="56">
        <v>4</v>
      </c>
      <c r="AO306" s="56">
        <v>1</v>
      </c>
      <c r="AP306" s="56">
        <v>4</v>
      </c>
      <c r="AQ306" s="56">
        <v>2</v>
      </c>
      <c r="AR306" s="56">
        <v>3</v>
      </c>
      <c r="AS306" s="56">
        <v>1</v>
      </c>
      <c r="AT306" s="56">
        <v>5</v>
      </c>
      <c r="AU306" s="56">
        <v>4</v>
      </c>
      <c r="AV306" s="56">
        <v>4</v>
      </c>
      <c r="AW306" s="56">
        <v>1</v>
      </c>
      <c r="AX306" s="56">
        <v>1</v>
      </c>
      <c r="AY306" s="56">
        <v>0</v>
      </c>
      <c r="AZ306" s="56">
        <v>0</v>
      </c>
      <c r="BA306" s="56">
        <v>3</v>
      </c>
      <c r="BB306" s="56">
        <v>1</v>
      </c>
      <c r="BC306" s="56">
        <v>1</v>
      </c>
      <c r="BD306" s="56">
        <v>1</v>
      </c>
      <c r="BE306" s="56">
        <v>2</v>
      </c>
      <c r="BF306" s="56">
        <v>1</v>
      </c>
      <c r="BG306" s="56">
        <v>5</v>
      </c>
      <c r="BH306" s="56">
        <v>4</v>
      </c>
      <c r="BI306" s="56">
        <v>5</v>
      </c>
      <c r="BJ306" s="56">
        <v>1</v>
      </c>
      <c r="BK306" s="56">
        <v>0</v>
      </c>
      <c r="BL306" s="56">
        <v>0</v>
      </c>
      <c r="BM306" s="56">
        <v>1</v>
      </c>
      <c r="BN306" s="56">
        <v>1</v>
      </c>
      <c r="BO306" s="56">
        <v>1</v>
      </c>
      <c r="BP306" s="56">
        <v>2</v>
      </c>
      <c r="BQ306" s="56">
        <v>5</v>
      </c>
      <c r="BR306" s="56">
        <v>4</v>
      </c>
      <c r="BS306" s="56">
        <v>2</v>
      </c>
      <c r="BT306" s="56">
        <v>3</v>
      </c>
      <c r="BU306" s="56">
        <v>2</v>
      </c>
      <c r="BV306" s="56">
        <v>64</v>
      </c>
      <c r="BW306" s="56">
        <v>46</v>
      </c>
      <c r="BX306" s="56">
        <v>0.58181818181818101</v>
      </c>
      <c r="BY306" s="56">
        <v>-204</v>
      </c>
    </row>
    <row r="307" spans="1:77" x14ac:dyDescent="0.25">
      <c r="A307" s="56">
        <v>5</v>
      </c>
      <c r="B307" s="56">
        <v>4</v>
      </c>
      <c r="C307" s="56">
        <v>3</v>
      </c>
      <c r="D307" s="56">
        <v>1</v>
      </c>
      <c r="E307" s="56">
        <v>5</v>
      </c>
      <c r="F307" s="56">
        <v>1</v>
      </c>
      <c r="G307" s="56">
        <v>5</v>
      </c>
      <c r="H307" s="56">
        <v>4</v>
      </c>
      <c r="I307" s="56">
        <v>3</v>
      </c>
      <c r="J307" s="56">
        <v>1</v>
      </c>
      <c r="K307" s="56">
        <v>0</v>
      </c>
      <c r="L307" s="56">
        <v>0</v>
      </c>
      <c r="M307" s="56">
        <v>0</v>
      </c>
      <c r="N307" s="56">
        <v>5</v>
      </c>
      <c r="O307" s="56">
        <v>1</v>
      </c>
      <c r="P307" s="56">
        <v>5</v>
      </c>
      <c r="Q307" s="56">
        <v>1</v>
      </c>
      <c r="R307" s="56">
        <v>3</v>
      </c>
      <c r="S307" s="56">
        <v>1</v>
      </c>
      <c r="T307" s="56">
        <v>5</v>
      </c>
      <c r="U307" s="56">
        <v>4</v>
      </c>
      <c r="V307" s="56">
        <v>3</v>
      </c>
      <c r="W307" s="56">
        <v>1</v>
      </c>
      <c r="X307" s="56">
        <v>0</v>
      </c>
      <c r="Y307" s="56">
        <v>0</v>
      </c>
      <c r="Z307" s="56">
        <v>0</v>
      </c>
      <c r="AA307" s="56">
        <v>3</v>
      </c>
      <c r="AB307" s="56">
        <v>1</v>
      </c>
      <c r="AC307" s="56">
        <v>5</v>
      </c>
      <c r="AD307" s="56">
        <v>1</v>
      </c>
      <c r="AE307" s="56">
        <v>3</v>
      </c>
      <c r="AF307" s="56">
        <v>1</v>
      </c>
      <c r="AG307" s="56">
        <v>4</v>
      </c>
      <c r="AH307" s="56">
        <v>4</v>
      </c>
      <c r="AI307" s="56">
        <v>4</v>
      </c>
      <c r="AJ307" s="56">
        <v>1</v>
      </c>
      <c r="AK307" s="56">
        <v>0</v>
      </c>
      <c r="AL307" s="56">
        <v>0</v>
      </c>
      <c r="AM307" s="56">
        <v>0</v>
      </c>
      <c r="AN307" s="56">
        <v>3</v>
      </c>
      <c r="AO307" s="56">
        <v>1</v>
      </c>
      <c r="AP307" s="56">
        <v>5</v>
      </c>
      <c r="AQ307" s="56">
        <v>3</v>
      </c>
      <c r="AR307" s="56">
        <v>3</v>
      </c>
      <c r="AS307" s="56">
        <v>1</v>
      </c>
      <c r="AT307" s="56">
        <v>5</v>
      </c>
      <c r="AU307" s="56">
        <v>4</v>
      </c>
      <c r="AV307" s="56">
        <v>3</v>
      </c>
      <c r="AW307" s="56">
        <v>1</v>
      </c>
      <c r="AX307" s="56">
        <v>0</v>
      </c>
      <c r="AY307" s="56">
        <v>0</v>
      </c>
      <c r="AZ307" s="56">
        <v>0</v>
      </c>
      <c r="BA307" s="56">
        <v>3</v>
      </c>
      <c r="BB307" s="56">
        <v>1</v>
      </c>
      <c r="BC307" s="56">
        <v>1</v>
      </c>
      <c r="BD307" s="56">
        <v>1</v>
      </c>
      <c r="BE307" s="56">
        <v>2</v>
      </c>
      <c r="BF307" s="56">
        <v>1</v>
      </c>
      <c r="BG307" s="56">
        <v>4</v>
      </c>
      <c r="BH307" s="56">
        <v>4</v>
      </c>
      <c r="BI307" s="56">
        <v>3</v>
      </c>
      <c r="BJ307" s="56">
        <v>1</v>
      </c>
      <c r="BK307" s="56">
        <v>0</v>
      </c>
      <c r="BL307" s="56">
        <v>0</v>
      </c>
      <c r="BM307" s="56">
        <v>0</v>
      </c>
      <c r="BN307" s="56">
        <v>1</v>
      </c>
      <c r="BO307" s="56">
        <v>3</v>
      </c>
      <c r="BP307" s="56">
        <v>2</v>
      </c>
      <c r="BQ307" s="56">
        <v>5</v>
      </c>
      <c r="BR307" s="56">
        <v>2</v>
      </c>
      <c r="BS307" s="56">
        <v>2</v>
      </c>
      <c r="BT307" s="56">
        <v>3</v>
      </c>
      <c r="BU307" s="56">
        <v>2</v>
      </c>
      <c r="BV307" s="56">
        <v>68</v>
      </c>
      <c r="BW307" s="56">
        <v>49</v>
      </c>
      <c r="BX307" s="56">
        <v>0.58119658119658102</v>
      </c>
      <c r="BY307" s="56">
        <v>-204</v>
      </c>
    </row>
    <row r="308" spans="1:77" x14ac:dyDescent="0.25">
      <c r="A308" s="56">
        <v>3</v>
      </c>
      <c r="B308" s="56">
        <v>1</v>
      </c>
      <c r="C308" s="56">
        <v>3</v>
      </c>
      <c r="D308" s="56">
        <v>1</v>
      </c>
      <c r="E308" s="56">
        <v>3</v>
      </c>
      <c r="F308" s="56">
        <v>1</v>
      </c>
      <c r="G308" s="56">
        <v>5</v>
      </c>
      <c r="H308" s="56">
        <v>4</v>
      </c>
      <c r="I308" s="56">
        <v>3</v>
      </c>
      <c r="J308" s="56">
        <v>4</v>
      </c>
      <c r="K308" s="56">
        <v>0</v>
      </c>
      <c r="L308" s="56">
        <v>0</v>
      </c>
      <c r="M308" s="56">
        <v>0</v>
      </c>
      <c r="N308" s="56">
        <v>3</v>
      </c>
      <c r="O308" s="56">
        <v>1</v>
      </c>
      <c r="P308" s="56">
        <v>3</v>
      </c>
      <c r="Q308" s="56">
        <v>1</v>
      </c>
      <c r="R308" s="56">
        <v>3</v>
      </c>
      <c r="S308" s="56">
        <v>1</v>
      </c>
      <c r="T308" s="56">
        <v>4</v>
      </c>
      <c r="U308" s="56">
        <v>4</v>
      </c>
      <c r="V308" s="56">
        <v>4</v>
      </c>
      <c r="W308" s="56">
        <v>1</v>
      </c>
      <c r="X308" s="56">
        <v>0</v>
      </c>
      <c r="Y308" s="56">
        <v>0</v>
      </c>
      <c r="Z308" s="56">
        <v>0</v>
      </c>
      <c r="AA308" s="56">
        <v>3</v>
      </c>
      <c r="AB308" s="56">
        <v>1</v>
      </c>
      <c r="AC308" s="56">
        <v>3</v>
      </c>
      <c r="AD308" s="56">
        <v>1</v>
      </c>
      <c r="AE308" s="56">
        <v>3</v>
      </c>
      <c r="AF308" s="56">
        <v>1</v>
      </c>
      <c r="AG308" s="56">
        <v>5</v>
      </c>
      <c r="AH308" s="56">
        <v>3</v>
      </c>
      <c r="AI308" s="56">
        <v>4</v>
      </c>
      <c r="AJ308" s="56">
        <v>1</v>
      </c>
      <c r="AK308" s="56">
        <v>0</v>
      </c>
      <c r="AL308" s="56">
        <v>0</v>
      </c>
      <c r="AM308" s="56">
        <v>0</v>
      </c>
      <c r="AN308" s="56">
        <v>5</v>
      </c>
      <c r="AO308" s="56">
        <v>1</v>
      </c>
      <c r="AP308" s="56">
        <v>5</v>
      </c>
      <c r="AQ308" s="56">
        <v>1</v>
      </c>
      <c r="AR308" s="56">
        <v>3</v>
      </c>
      <c r="AS308" s="56">
        <v>1</v>
      </c>
      <c r="AT308" s="56">
        <v>5</v>
      </c>
      <c r="AU308" s="56">
        <v>4</v>
      </c>
      <c r="AV308" s="56">
        <v>5</v>
      </c>
      <c r="AW308" s="56">
        <v>1</v>
      </c>
      <c r="AX308" s="56">
        <v>1</v>
      </c>
      <c r="AY308" s="56">
        <v>0</v>
      </c>
      <c r="AZ308" s="56">
        <v>0</v>
      </c>
      <c r="BA308" s="56">
        <v>5</v>
      </c>
      <c r="BB308" s="56">
        <v>5</v>
      </c>
      <c r="BC308" s="56">
        <v>5</v>
      </c>
      <c r="BD308" s="56">
        <v>5</v>
      </c>
      <c r="BE308" s="56">
        <v>3</v>
      </c>
      <c r="BF308" s="56">
        <v>1</v>
      </c>
      <c r="BG308" s="56">
        <v>4</v>
      </c>
      <c r="BH308" s="56">
        <v>5</v>
      </c>
      <c r="BI308" s="56">
        <v>4</v>
      </c>
      <c r="BJ308" s="56">
        <v>1</v>
      </c>
      <c r="BK308" s="56">
        <v>1</v>
      </c>
      <c r="BL308" s="56">
        <v>0</v>
      </c>
      <c r="BM308" s="56">
        <v>0</v>
      </c>
      <c r="BN308" s="56">
        <v>1</v>
      </c>
      <c r="BO308" s="56">
        <v>1</v>
      </c>
      <c r="BP308" s="56">
        <v>2</v>
      </c>
      <c r="BQ308" s="56">
        <v>5</v>
      </c>
      <c r="BR308" s="56">
        <v>2</v>
      </c>
      <c r="BS308" s="56">
        <v>2</v>
      </c>
      <c r="BT308" s="56">
        <v>2</v>
      </c>
      <c r="BU308" s="56">
        <v>2</v>
      </c>
      <c r="BV308" s="56">
        <v>68</v>
      </c>
      <c r="BW308" s="56">
        <v>49</v>
      </c>
      <c r="BX308" s="56">
        <v>0.58119658119658102</v>
      </c>
      <c r="BY308" s="56">
        <v>-204</v>
      </c>
    </row>
    <row r="309" spans="1:77" x14ac:dyDescent="0.25">
      <c r="A309" s="56">
        <v>3</v>
      </c>
      <c r="B309" s="56">
        <v>1</v>
      </c>
      <c r="C309" s="56">
        <v>3</v>
      </c>
      <c r="D309" s="56">
        <v>1</v>
      </c>
      <c r="E309" s="56">
        <v>3</v>
      </c>
      <c r="F309" s="56">
        <v>1</v>
      </c>
      <c r="G309" s="56">
        <v>5</v>
      </c>
      <c r="H309" s="56">
        <v>4</v>
      </c>
      <c r="I309" s="56">
        <v>3</v>
      </c>
      <c r="J309" s="56">
        <v>4</v>
      </c>
      <c r="K309" s="56">
        <v>0</v>
      </c>
      <c r="L309" s="56">
        <v>0</v>
      </c>
      <c r="M309" s="56">
        <v>0</v>
      </c>
      <c r="N309" s="56">
        <v>5</v>
      </c>
      <c r="O309" s="56">
        <v>1</v>
      </c>
      <c r="P309" s="56">
        <v>3</v>
      </c>
      <c r="Q309" s="56">
        <v>1</v>
      </c>
      <c r="R309" s="56">
        <v>3</v>
      </c>
      <c r="S309" s="56">
        <v>1</v>
      </c>
      <c r="T309" s="56">
        <v>4</v>
      </c>
      <c r="U309" s="56">
        <v>4</v>
      </c>
      <c r="V309" s="56">
        <v>4</v>
      </c>
      <c r="W309" s="56">
        <v>1</v>
      </c>
      <c r="X309" s="56">
        <v>0</v>
      </c>
      <c r="Y309" s="56">
        <v>0</v>
      </c>
      <c r="Z309" s="56">
        <v>0</v>
      </c>
      <c r="AA309" s="56">
        <v>3</v>
      </c>
      <c r="AB309" s="56">
        <v>1</v>
      </c>
      <c r="AC309" s="56">
        <v>3</v>
      </c>
      <c r="AD309" s="56">
        <v>1</v>
      </c>
      <c r="AE309" s="56">
        <v>2</v>
      </c>
      <c r="AF309" s="56">
        <v>1</v>
      </c>
      <c r="AG309" s="56">
        <v>5</v>
      </c>
      <c r="AH309" s="56">
        <v>4</v>
      </c>
      <c r="AI309" s="56">
        <v>4</v>
      </c>
      <c r="AJ309" s="56">
        <v>1</v>
      </c>
      <c r="AK309" s="56">
        <v>0</v>
      </c>
      <c r="AL309" s="56">
        <v>0</v>
      </c>
      <c r="AM309" s="56">
        <v>1</v>
      </c>
      <c r="AN309" s="56">
        <v>3</v>
      </c>
      <c r="AO309" s="56">
        <v>1</v>
      </c>
      <c r="AP309" s="56">
        <v>3</v>
      </c>
      <c r="AQ309" s="56">
        <v>1</v>
      </c>
      <c r="AR309" s="56">
        <v>3</v>
      </c>
      <c r="AS309" s="56">
        <v>1</v>
      </c>
      <c r="AT309" s="56">
        <v>5</v>
      </c>
      <c r="AU309" s="56">
        <v>4</v>
      </c>
      <c r="AV309" s="56">
        <v>4</v>
      </c>
      <c r="AW309" s="56">
        <v>1</v>
      </c>
      <c r="AX309" s="56">
        <v>1</v>
      </c>
      <c r="AY309" s="56">
        <v>0</v>
      </c>
      <c r="AZ309" s="56">
        <v>0</v>
      </c>
      <c r="BA309" s="56">
        <v>5</v>
      </c>
      <c r="BB309" s="56">
        <v>1</v>
      </c>
      <c r="BC309" s="56">
        <v>5</v>
      </c>
      <c r="BD309" s="56">
        <v>5</v>
      </c>
      <c r="BE309" s="56">
        <v>3</v>
      </c>
      <c r="BF309" s="56">
        <v>1</v>
      </c>
      <c r="BG309" s="56">
        <v>4</v>
      </c>
      <c r="BH309" s="56">
        <v>4</v>
      </c>
      <c r="BI309" s="56">
        <v>4</v>
      </c>
      <c r="BJ309" s="56">
        <v>1</v>
      </c>
      <c r="BK309" s="56">
        <v>0</v>
      </c>
      <c r="BL309" s="56">
        <v>0</v>
      </c>
      <c r="BM309" s="56">
        <v>0</v>
      </c>
      <c r="BN309" s="56">
        <v>1</v>
      </c>
      <c r="BO309" s="56">
        <v>1</v>
      </c>
      <c r="BP309" s="56">
        <v>2</v>
      </c>
      <c r="BQ309" s="56">
        <v>5</v>
      </c>
      <c r="BR309" s="56">
        <v>2</v>
      </c>
      <c r="BS309" s="56">
        <v>2</v>
      </c>
      <c r="BT309" s="56">
        <v>2</v>
      </c>
      <c r="BU309" s="56">
        <v>2</v>
      </c>
      <c r="BV309" s="56">
        <v>60</v>
      </c>
      <c r="BW309" s="56">
        <v>45</v>
      </c>
      <c r="BX309" s="56">
        <v>0.57142857142857095</v>
      </c>
      <c r="BY309" s="56">
        <v>-204</v>
      </c>
    </row>
    <row r="310" spans="1:77" x14ac:dyDescent="0.25">
      <c r="A310" s="56">
        <v>3</v>
      </c>
      <c r="B310" s="56">
        <v>5</v>
      </c>
      <c r="C310" s="56">
        <v>3</v>
      </c>
      <c r="D310" s="56">
        <v>1</v>
      </c>
      <c r="E310" s="56">
        <v>3</v>
      </c>
      <c r="F310" s="56">
        <v>1</v>
      </c>
      <c r="G310" s="56">
        <v>3</v>
      </c>
      <c r="H310" s="56">
        <v>4</v>
      </c>
      <c r="I310" s="56">
        <v>3</v>
      </c>
      <c r="J310" s="56">
        <v>1</v>
      </c>
      <c r="K310" s="56">
        <v>0</v>
      </c>
      <c r="L310" s="56">
        <v>0</v>
      </c>
      <c r="M310" s="56">
        <v>0</v>
      </c>
      <c r="N310" s="56">
        <v>3</v>
      </c>
      <c r="O310" s="56">
        <v>1</v>
      </c>
      <c r="P310" s="56">
        <v>3</v>
      </c>
      <c r="Q310" s="56">
        <v>5</v>
      </c>
      <c r="R310" s="56">
        <v>3</v>
      </c>
      <c r="S310" s="56">
        <v>1</v>
      </c>
      <c r="T310" s="56">
        <v>5</v>
      </c>
      <c r="U310" s="56">
        <v>2</v>
      </c>
      <c r="V310" s="56">
        <v>3</v>
      </c>
      <c r="W310" s="56">
        <v>3</v>
      </c>
      <c r="X310" s="56">
        <v>0</v>
      </c>
      <c r="Y310" s="56">
        <v>0</v>
      </c>
      <c r="Z310" s="56">
        <v>0</v>
      </c>
      <c r="AA310" s="56">
        <v>3</v>
      </c>
      <c r="AB310" s="56">
        <v>1</v>
      </c>
      <c r="AC310" s="56">
        <v>3</v>
      </c>
      <c r="AD310" s="56">
        <v>1</v>
      </c>
      <c r="AE310" s="56">
        <v>3</v>
      </c>
      <c r="AF310" s="56">
        <v>3</v>
      </c>
      <c r="AG310" s="56">
        <v>4</v>
      </c>
      <c r="AH310" s="56">
        <v>4</v>
      </c>
      <c r="AI310" s="56">
        <v>4</v>
      </c>
      <c r="AJ310" s="56">
        <v>1</v>
      </c>
      <c r="AK310" s="56">
        <v>0</v>
      </c>
      <c r="AL310" s="56">
        <v>0</v>
      </c>
      <c r="AM310" s="56">
        <v>0</v>
      </c>
      <c r="AN310" s="56">
        <v>5</v>
      </c>
      <c r="AO310" s="56">
        <v>1</v>
      </c>
      <c r="AP310" s="56">
        <v>3</v>
      </c>
      <c r="AQ310" s="56">
        <v>1</v>
      </c>
      <c r="AR310" s="56">
        <v>3</v>
      </c>
      <c r="AS310" s="56">
        <v>1</v>
      </c>
      <c r="AT310" s="56">
        <v>5</v>
      </c>
      <c r="AU310" s="56">
        <v>4</v>
      </c>
      <c r="AV310" s="56">
        <v>4</v>
      </c>
      <c r="AW310" s="56">
        <v>1</v>
      </c>
      <c r="AX310" s="56">
        <v>0</v>
      </c>
      <c r="AY310" s="56">
        <v>0</v>
      </c>
      <c r="AZ310" s="56">
        <v>0</v>
      </c>
      <c r="BA310" s="56">
        <v>3</v>
      </c>
      <c r="BB310" s="56">
        <v>1</v>
      </c>
      <c r="BC310" s="56">
        <v>5</v>
      </c>
      <c r="BD310" s="56">
        <v>1</v>
      </c>
      <c r="BE310" s="56">
        <v>3</v>
      </c>
      <c r="BF310" s="56">
        <v>1</v>
      </c>
      <c r="BG310" s="56">
        <v>4</v>
      </c>
      <c r="BH310" s="56">
        <v>4</v>
      </c>
      <c r="BI310" s="56">
        <v>4</v>
      </c>
      <c r="BJ310" s="56">
        <v>1</v>
      </c>
      <c r="BK310" s="56">
        <v>0</v>
      </c>
      <c r="BL310" s="56">
        <v>0</v>
      </c>
      <c r="BM310" s="56">
        <v>0</v>
      </c>
      <c r="BN310" s="56">
        <v>1</v>
      </c>
      <c r="BO310" s="56">
        <v>1</v>
      </c>
      <c r="BP310" s="56">
        <v>2</v>
      </c>
      <c r="BQ310" s="56">
        <v>5</v>
      </c>
      <c r="BR310" s="56">
        <v>2</v>
      </c>
      <c r="BS310" s="56">
        <v>2</v>
      </c>
      <c r="BT310" s="56">
        <v>3</v>
      </c>
      <c r="BU310" s="56">
        <v>2</v>
      </c>
      <c r="BV310" s="56">
        <v>73</v>
      </c>
      <c r="BW310" s="56">
        <v>55</v>
      </c>
      <c r="BX310" s="56">
        <v>0.5703125</v>
      </c>
      <c r="BY310" s="56">
        <v>-204</v>
      </c>
    </row>
    <row r="311" spans="1:77" x14ac:dyDescent="0.25">
      <c r="A311" s="56">
        <v>5</v>
      </c>
      <c r="B311" s="56">
        <v>1</v>
      </c>
      <c r="C311" s="56">
        <v>3</v>
      </c>
      <c r="D311" s="56">
        <v>1</v>
      </c>
      <c r="E311" s="56">
        <v>3</v>
      </c>
      <c r="F311" s="56">
        <v>3</v>
      </c>
      <c r="G311" s="56">
        <v>5</v>
      </c>
      <c r="H311" s="56">
        <v>4</v>
      </c>
      <c r="I311" s="56">
        <v>3</v>
      </c>
      <c r="J311" s="56">
        <v>4</v>
      </c>
      <c r="K311" s="56">
        <v>0</v>
      </c>
      <c r="L311" s="56">
        <v>0</v>
      </c>
      <c r="M311" s="56">
        <v>0</v>
      </c>
      <c r="N311" s="56">
        <v>5</v>
      </c>
      <c r="O311" s="56">
        <v>1</v>
      </c>
      <c r="P311" s="56">
        <v>3</v>
      </c>
      <c r="Q311" s="56">
        <v>1</v>
      </c>
      <c r="R311" s="56">
        <v>3</v>
      </c>
      <c r="S311" s="56">
        <v>1</v>
      </c>
      <c r="T311" s="56">
        <v>4</v>
      </c>
      <c r="U311" s="56">
        <v>4</v>
      </c>
      <c r="V311" s="56">
        <v>3</v>
      </c>
      <c r="W311" s="56">
        <v>1</v>
      </c>
      <c r="X311" s="56">
        <v>0</v>
      </c>
      <c r="Y311" s="56">
        <v>0</v>
      </c>
      <c r="Z311" s="56">
        <v>0</v>
      </c>
      <c r="AA311" s="56">
        <v>5</v>
      </c>
      <c r="AB311" s="56">
        <v>1</v>
      </c>
      <c r="AC311" s="56">
        <v>5</v>
      </c>
      <c r="AD311" s="56">
        <v>1</v>
      </c>
      <c r="AE311" s="56">
        <v>3</v>
      </c>
      <c r="AF311" s="56">
        <v>1</v>
      </c>
      <c r="AG311" s="56">
        <v>4</v>
      </c>
      <c r="AH311" s="56">
        <v>4</v>
      </c>
      <c r="AI311" s="56">
        <v>4</v>
      </c>
      <c r="AJ311" s="56">
        <v>1</v>
      </c>
      <c r="AK311" s="56">
        <v>0</v>
      </c>
      <c r="AL311" s="56">
        <v>0</v>
      </c>
      <c r="AM311" s="56">
        <v>0</v>
      </c>
      <c r="AN311" s="56">
        <v>3</v>
      </c>
      <c r="AO311" s="56">
        <v>1</v>
      </c>
      <c r="AP311" s="56">
        <v>3</v>
      </c>
      <c r="AQ311" s="56">
        <v>1</v>
      </c>
      <c r="AR311" s="56">
        <v>3</v>
      </c>
      <c r="AS311" s="56">
        <v>1</v>
      </c>
      <c r="AT311" s="56">
        <v>5</v>
      </c>
      <c r="AU311" s="56">
        <v>4</v>
      </c>
      <c r="AV311" s="56">
        <v>3</v>
      </c>
      <c r="AW311" s="56">
        <v>1</v>
      </c>
      <c r="AX311" s="56">
        <v>0</v>
      </c>
      <c r="AY311" s="56">
        <v>0</v>
      </c>
      <c r="AZ311" s="56">
        <v>0</v>
      </c>
      <c r="BA311" s="56">
        <v>5</v>
      </c>
      <c r="BB311" s="56">
        <v>1</v>
      </c>
      <c r="BC311" s="56">
        <v>3</v>
      </c>
      <c r="BD311" s="56">
        <v>5</v>
      </c>
      <c r="BE311" s="56">
        <v>1</v>
      </c>
      <c r="BF311" s="56">
        <v>1</v>
      </c>
      <c r="BG311" s="56">
        <v>5</v>
      </c>
      <c r="BH311" s="56">
        <v>4</v>
      </c>
      <c r="BI311" s="56">
        <v>4</v>
      </c>
      <c r="BJ311" s="56">
        <v>1</v>
      </c>
      <c r="BK311" s="56">
        <v>0</v>
      </c>
      <c r="BL311" s="56">
        <v>0</v>
      </c>
      <c r="BM311" s="56">
        <v>0</v>
      </c>
      <c r="BN311" s="56">
        <v>1</v>
      </c>
      <c r="BO311" s="56">
        <v>1</v>
      </c>
      <c r="BP311" s="56">
        <v>2</v>
      </c>
      <c r="BQ311" s="56">
        <v>2</v>
      </c>
      <c r="BR311" s="56">
        <v>2</v>
      </c>
      <c r="BS311" s="56">
        <v>2</v>
      </c>
      <c r="BT311" s="56">
        <v>3</v>
      </c>
      <c r="BU311" s="56">
        <v>1</v>
      </c>
      <c r="BV311" s="56">
        <v>57</v>
      </c>
      <c r="BW311" s="56">
        <v>43</v>
      </c>
      <c r="BX311" s="56">
        <v>0.56999999999999995</v>
      </c>
      <c r="BY311" s="56">
        <v>-204</v>
      </c>
    </row>
    <row r="312" spans="1:77" x14ac:dyDescent="0.25">
      <c r="A312" s="56">
        <v>5</v>
      </c>
      <c r="B312" s="56">
        <v>1</v>
      </c>
      <c r="C312" s="56">
        <v>3</v>
      </c>
      <c r="D312" s="56">
        <v>1</v>
      </c>
      <c r="E312" s="56">
        <v>3</v>
      </c>
      <c r="F312" s="56">
        <v>1</v>
      </c>
      <c r="G312" s="56">
        <v>5</v>
      </c>
      <c r="H312" s="56">
        <v>4</v>
      </c>
      <c r="I312" s="56">
        <v>4</v>
      </c>
      <c r="J312" s="56">
        <v>1</v>
      </c>
      <c r="K312" s="56">
        <v>1</v>
      </c>
      <c r="L312" s="56">
        <v>0</v>
      </c>
      <c r="M312" s="56">
        <v>0</v>
      </c>
      <c r="N312" s="56">
        <v>1</v>
      </c>
      <c r="O312" s="56">
        <v>3</v>
      </c>
      <c r="P312" s="56">
        <v>5</v>
      </c>
      <c r="Q312" s="56">
        <v>5</v>
      </c>
      <c r="R312" s="56">
        <v>4</v>
      </c>
      <c r="S312" s="56">
        <v>1</v>
      </c>
      <c r="T312" s="56">
        <v>5</v>
      </c>
      <c r="U312" s="56">
        <v>4</v>
      </c>
      <c r="V312" s="56">
        <v>3</v>
      </c>
      <c r="W312" s="56">
        <v>1</v>
      </c>
      <c r="X312" s="56">
        <v>0</v>
      </c>
      <c r="Y312" s="56">
        <v>1</v>
      </c>
      <c r="Z312" s="56">
        <v>0</v>
      </c>
      <c r="AA312" s="56">
        <v>1</v>
      </c>
      <c r="AB312" s="56">
        <v>1</v>
      </c>
      <c r="AC312" s="56">
        <v>5</v>
      </c>
      <c r="AD312" s="56">
        <v>1</v>
      </c>
      <c r="AE312" s="56">
        <v>2</v>
      </c>
      <c r="AF312" s="56">
        <v>3</v>
      </c>
      <c r="AG312" s="56">
        <v>5</v>
      </c>
      <c r="AH312" s="56">
        <v>2</v>
      </c>
      <c r="AI312" s="56">
        <v>4</v>
      </c>
      <c r="AJ312" s="56">
        <v>1</v>
      </c>
      <c r="AK312" s="56">
        <v>0</v>
      </c>
      <c r="AL312" s="56">
        <v>0</v>
      </c>
      <c r="AM312" s="56">
        <v>1</v>
      </c>
      <c r="AN312" s="56">
        <v>3</v>
      </c>
      <c r="AO312" s="56">
        <v>1</v>
      </c>
      <c r="AP312" s="56">
        <v>5</v>
      </c>
      <c r="AQ312" s="56">
        <v>1</v>
      </c>
      <c r="AR312" s="56">
        <v>1</v>
      </c>
      <c r="AS312" s="56">
        <v>1</v>
      </c>
      <c r="AT312" s="56">
        <v>5</v>
      </c>
      <c r="AU312" s="56">
        <v>4</v>
      </c>
      <c r="AV312" s="56">
        <v>4</v>
      </c>
      <c r="AW312" s="56">
        <v>1</v>
      </c>
      <c r="AX312" s="56">
        <v>0</v>
      </c>
      <c r="AY312" s="56">
        <v>0</v>
      </c>
      <c r="AZ312" s="56">
        <v>0</v>
      </c>
      <c r="BA312" s="56">
        <v>3</v>
      </c>
      <c r="BB312" s="56">
        <v>1</v>
      </c>
      <c r="BC312" s="56">
        <v>5</v>
      </c>
      <c r="BD312" s="56">
        <v>5</v>
      </c>
      <c r="BE312" s="56">
        <v>3</v>
      </c>
      <c r="BF312" s="56">
        <v>1</v>
      </c>
      <c r="BG312" s="56">
        <v>5</v>
      </c>
      <c r="BH312" s="56">
        <v>4</v>
      </c>
      <c r="BI312" s="56">
        <v>5</v>
      </c>
      <c r="BJ312" s="56">
        <v>1</v>
      </c>
      <c r="BK312" s="56">
        <v>0</v>
      </c>
      <c r="BL312" s="56">
        <v>0</v>
      </c>
      <c r="BM312" s="56">
        <v>0</v>
      </c>
      <c r="BN312" s="56">
        <v>2</v>
      </c>
      <c r="BO312" s="56">
        <v>1</v>
      </c>
      <c r="BP312" s="56">
        <v>2</v>
      </c>
      <c r="BQ312" s="56">
        <v>5</v>
      </c>
      <c r="BR312" s="56">
        <v>3</v>
      </c>
      <c r="BS312" s="56">
        <v>2</v>
      </c>
      <c r="BT312" s="56">
        <v>3</v>
      </c>
      <c r="BU312" s="56">
        <v>1</v>
      </c>
      <c r="BV312" s="56">
        <v>55</v>
      </c>
      <c r="BW312" s="56">
        <v>43</v>
      </c>
      <c r="BX312" s="56">
        <v>0.56122448979591799</v>
      </c>
      <c r="BY312" s="56">
        <v>-204</v>
      </c>
    </row>
    <row r="313" spans="1:77" x14ac:dyDescent="0.25">
      <c r="A313" s="56">
        <v>5</v>
      </c>
      <c r="B313" s="56">
        <v>1</v>
      </c>
      <c r="C313" s="56">
        <v>3</v>
      </c>
      <c r="D313" s="56">
        <v>1</v>
      </c>
      <c r="E313" s="56">
        <v>3</v>
      </c>
      <c r="F313" s="56">
        <v>3</v>
      </c>
      <c r="G313" s="56">
        <v>3</v>
      </c>
      <c r="H313" s="56">
        <v>3</v>
      </c>
      <c r="I313" s="56">
        <v>4</v>
      </c>
      <c r="J313" s="56">
        <v>1</v>
      </c>
      <c r="K313" s="56">
        <v>0</v>
      </c>
      <c r="L313" s="56">
        <v>0</v>
      </c>
      <c r="M313" s="56">
        <v>0</v>
      </c>
      <c r="N313" s="56">
        <v>3</v>
      </c>
      <c r="O313" s="56">
        <v>5</v>
      </c>
      <c r="P313" s="56">
        <v>3</v>
      </c>
      <c r="Q313" s="56">
        <v>1</v>
      </c>
      <c r="R313" s="56">
        <v>3</v>
      </c>
      <c r="S313" s="56">
        <v>3</v>
      </c>
      <c r="T313" s="56">
        <v>5</v>
      </c>
      <c r="U313" s="56">
        <v>4</v>
      </c>
      <c r="V313" s="56">
        <v>3</v>
      </c>
      <c r="W313" s="56">
        <v>1</v>
      </c>
      <c r="X313" s="56">
        <v>0</v>
      </c>
      <c r="Y313" s="56">
        <v>0</v>
      </c>
      <c r="Z313" s="56">
        <v>0</v>
      </c>
      <c r="AA313" s="56">
        <v>3</v>
      </c>
      <c r="AB313" s="56">
        <v>1</v>
      </c>
      <c r="AC313" s="56">
        <v>5</v>
      </c>
      <c r="AD313" s="56">
        <v>4</v>
      </c>
      <c r="AE313" s="56">
        <v>3</v>
      </c>
      <c r="AF313" s="56">
        <v>1</v>
      </c>
      <c r="AG313" s="56">
        <v>5</v>
      </c>
      <c r="AH313" s="56">
        <v>4</v>
      </c>
      <c r="AI313" s="56">
        <v>4</v>
      </c>
      <c r="AJ313" s="56">
        <v>1</v>
      </c>
      <c r="AK313" s="56">
        <v>0</v>
      </c>
      <c r="AL313" s="56">
        <v>0</v>
      </c>
      <c r="AM313" s="56">
        <v>0</v>
      </c>
      <c r="AN313" s="56">
        <v>5</v>
      </c>
      <c r="AO313" s="56">
        <v>1</v>
      </c>
      <c r="AP313" s="56">
        <v>1</v>
      </c>
      <c r="AQ313" s="56">
        <v>1</v>
      </c>
      <c r="AR313" s="56">
        <v>3</v>
      </c>
      <c r="AS313" s="56">
        <v>1</v>
      </c>
      <c r="AT313" s="56">
        <v>5</v>
      </c>
      <c r="AU313" s="56">
        <v>4</v>
      </c>
      <c r="AV313" s="56">
        <v>4</v>
      </c>
      <c r="AW313" s="56">
        <v>1</v>
      </c>
      <c r="AX313" s="56">
        <v>1</v>
      </c>
      <c r="AY313" s="56">
        <v>0</v>
      </c>
      <c r="AZ313" s="56">
        <v>1</v>
      </c>
      <c r="BA313" s="56">
        <v>5</v>
      </c>
      <c r="BB313" s="56">
        <v>1</v>
      </c>
      <c r="BC313" s="56">
        <v>5</v>
      </c>
      <c r="BD313" s="56">
        <v>5</v>
      </c>
      <c r="BE313" s="56">
        <v>3</v>
      </c>
      <c r="BF313" s="56">
        <v>1</v>
      </c>
      <c r="BG313" s="56">
        <v>4</v>
      </c>
      <c r="BH313" s="56">
        <v>4</v>
      </c>
      <c r="BI313" s="56">
        <v>3</v>
      </c>
      <c r="BJ313" s="56">
        <v>1</v>
      </c>
      <c r="BK313" s="56">
        <v>0</v>
      </c>
      <c r="BL313" s="56">
        <v>0</v>
      </c>
      <c r="BM313" s="56">
        <v>1</v>
      </c>
      <c r="BN313" s="56">
        <v>1</v>
      </c>
      <c r="BO313" s="56">
        <v>1</v>
      </c>
      <c r="BP313" s="56">
        <v>2</v>
      </c>
      <c r="BQ313" s="56">
        <v>2</v>
      </c>
      <c r="BR313" s="56">
        <v>2</v>
      </c>
      <c r="BS313" s="56">
        <v>2</v>
      </c>
      <c r="BT313" s="56">
        <v>2</v>
      </c>
      <c r="BU313" s="56">
        <v>2</v>
      </c>
      <c r="BV313" s="56">
        <v>63</v>
      </c>
      <c r="BW313" s="56">
        <v>50</v>
      </c>
      <c r="BX313" s="56">
        <v>0.55752212389380496</v>
      </c>
      <c r="BY313" s="56">
        <v>-204</v>
      </c>
    </row>
    <row r="314" spans="1:77" x14ac:dyDescent="0.25">
      <c r="A314" s="56">
        <v>4</v>
      </c>
      <c r="B314" s="56">
        <v>1</v>
      </c>
      <c r="C314" s="56">
        <v>3</v>
      </c>
      <c r="D314" s="56">
        <v>1</v>
      </c>
      <c r="E314" s="56">
        <v>3</v>
      </c>
      <c r="F314" s="56">
        <v>1</v>
      </c>
      <c r="G314" s="56">
        <v>5</v>
      </c>
      <c r="H314" s="56">
        <v>4</v>
      </c>
      <c r="I314" s="56">
        <v>4</v>
      </c>
      <c r="J314" s="56">
        <v>4</v>
      </c>
      <c r="K314" s="56">
        <v>0</v>
      </c>
      <c r="L314" s="56">
        <v>0</v>
      </c>
      <c r="M314" s="56">
        <v>0</v>
      </c>
      <c r="N314" s="56">
        <v>3</v>
      </c>
      <c r="O314" s="56">
        <v>1</v>
      </c>
      <c r="P314" s="56">
        <v>3</v>
      </c>
      <c r="Q314" s="56">
        <v>1</v>
      </c>
      <c r="R314" s="56">
        <v>4</v>
      </c>
      <c r="S314" s="56">
        <v>1</v>
      </c>
      <c r="T314" s="56">
        <v>5</v>
      </c>
      <c r="U314" s="56">
        <v>4</v>
      </c>
      <c r="V314" s="56">
        <v>3</v>
      </c>
      <c r="W314" s="56">
        <v>2</v>
      </c>
      <c r="X314" s="56">
        <v>1</v>
      </c>
      <c r="Y314" s="56">
        <v>0</v>
      </c>
      <c r="Z314" s="56">
        <v>0</v>
      </c>
      <c r="AA314" s="56">
        <v>3</v>
      </c>
      <c r="AB314" s="56">
        <v>1</v>
      </c>
      <c r="AC314" s="56">
        <v>5</v>
      </c>
      <c r="AD314" s="56">
        <v>1</v>
      </c>
      <c r="AE314" s="56">
        <v>2</v>
      </c>
      <c r="AF314" s="56">
        <v>5</v>
      </c>
      <c r="AG314" s="56">
        <v>4</v>
      </c>
      <c r="AH314" s="56">
        <v>4</v>
      </c>
      <c r="AI314" s="56">
        <v>4</v>
      </c>
      <c r="AJ314" s="56">
        <v>1</v>
      </c>
      <c r="AK314" s="56">
        <v>0</v>
      </c>
      <c r="AL314" s="56">
        <v>0</v>
      </c>
      <c r="AM314" s="56">
        <v>0</v>
      </c>
      <c r="AN314" s="56">
        <v>5</v>
      </c>
      <c r="AO314" s="56">
        <v>1</v>
      </c>
      <c r="AP314" s="56">
        <v>3</v>
      </c>
      <c r="AQ314" s="56">
        <v>2</v>
      </c>
      <c r="AR314" s="56">
        <v>3</v>
      </c>
      <c r="AS314" s="56">
        <v>1</v>
      </c>
      <c r="AT314" s="56">
        <v>5</v>
      </c>
      <c r="AU314" s="56">
        <v>4</v>
      </c>
      <c r="AV314" s="56">
        <v>4</v>
      </c>
      <c r="AW314" s="56">
        <v>1</v>
      </c>
      <c r="AX314" s="56">
        <v>0</v>
      </c>
      <c r="AY314" s="56">
        <v>0</v>
      </c>
      <c r="AZ314" s="56">
        <v>0</v>
      </c>
      <c r="BA314" s="56">
        <v>5</v>
      </c>
      <c r="BB314" s="56">
        <v>1</v>
      </c>
      <c r="BC314" s="56">
        <v>3</v>
      </c>
      <c r="BD314" s="56">
        <v>5</v>
      </c>
      <c r="BE314" s="56">
        <v>3</v>
      </c>
      <c r="BF314" s="56">
        <v>1</v>
      </c>
      <c r="BG314" s="56">
        <v>4</v>
      </c>
      <c r="BH314" s="56">
        <v>4</v>
      </c>
      <c r="BI314" s="56">
        <v>1</v>
      </c>
      <c r="BJ314" s="56">
        <v>1</v>
      </c>
      <c r="BK314" s="56">
        <v>0</v>
      </c>
      <c r="BL314" s="56">
        <v>0</v>
      </c>
      <c r="BM314" s="56">
        <v>0</v>
      </c>
      <c r="BN314" s="56">
        <v>1</v>
      </c>
      <c r="BO314" s="56">
        <v>1</v>
      </c>
      <c r="BP314" s="56">
        <v>2</v>
      </c>
      <c r="BQ314" s="56">
        <v>2</v>
      </c>
      <c r="BR314" s="56">
        <v>2</v>
      </c>
      <c r="BS314" s="56">
        <v>2</v>
      </c>
      <c r="BT314" s="56">
        <v>3</v>
      </c>
      <c r="BU314" s="56">
        <v>2</v>
      </c>
      <c r="BV314" s="56">
        <v>65</v>
      </c>
      <c r="BW314" s="56">
        <v>52</v>
      </c>
      <c r="BX314" s="56">
        <v>0.55555555555555503</v>
      </c>
      <c r="BY314" s="56">
        <v>-204</v>
      </c>
    </row>
    <row r="315" spans="1:77" x14ac:dyDescent="0.25">
      <c r="A315" s="56">
        <v>3</v>
      </c>
      <c r="B315" s="56">
        <v>1</v>
      </c>
      <c r="C315" s="56">
        <v>3</v>
      </c>
      <c r="D315" s="56">
        <v>1</v>
      </c>
      <c r="E315" s="56">
        <v>3</v>
      </c>
      <c r="F315" s="56">
        <v>1</v>
      </c>
      <c r="G315" s="56">
        <v>4</v>
      </c>
      <c r="H315" s="56">
        <v>4</v>
      </c>
      <c r="I315" s="56">
        <v>3</v>
      </c>
      <c r="J315" s="56">
        <v>1</v>
      </c>
      <c r="K315" s="56">
        <v>0</v>
      </c>
      <c r="L315" s="56">
        <v>0</v>
      </c>
      <c r="M315" s="56">
        <v>0</v>
      </c>
      <c r="N315" s="56">
        <v>3</v>
      </c>
      <c r="O315" s="56">
        <v>1</v>
      </c>
      <c r="P315" s="56">
        <v>5</v>
      </c>
      <c r="Q315" s="56">
        <v>1</v>
      </c>
      <c r="R315" s="56">
        <v>3</v>
      </c>
      <c r="S315" s="56">
        <v>1</v>
      </c>
      <c r="T315" s="56">
        <v>5</v>
      </c>
      <c r="U315" s="56">
        <v>4</v>
      </c>
      <c r="V315" s="56">
        <v>3</v>
      </c>
      <c r="W315" s="56">
        <v>3</v>
      </c>
      <c r="X315" s="56">
        <v>0</v>
      </c>
      <c r="Y315" s="56">
        <v>0</v>
      </c>
      <c r="Z315" s="56">
        <v>0</v>
      </c>
      <c r="AA315" s="56">
        <v>3</v>
      </c>
      <c r="AB315" s="56">
        <v>1</v>
      </c>
      <c r="AC315" s="56">
        <v>5</v>
      </c>
      <c r="AD315" s="56">
        <v>1</v>
      </c>
      <c r="AE315" s="56">
        <v>3</v>
      </c>
      <c r="AF315" s="56">
        <v>1</v>
      </c>
      <c r="AG315" s="56">
        <v>4</v>
      </c>
      <c r="AH315" s="56">
        <v>4</v>
      </c>
      <c r="AI315" s="56">
        <v>4</v>
      </c>
      <c r="AJ315" s="56">
        <v>1</v>
      </c>
      <c r="AK315" s="56">
        <v>0</v>
      </c>
      <c r="AL315" s="56">
        <v>0</v>
      </c>
      <c r="AM315" s="56">
        <v>0</v>
      </c>
      <c r="AN315" s="56">
        <v>5</v>
      </c>
      <c r="AO315" s="56">
        <v>1</v>
      </c>
      <c r="AP315" s="56">
        <v>3</v>
      </c>
      <c r="AQ315" s="56">
        <v>1</v>
      </c>
      <c r="AR315" s="56">
        <v>3</v>
      </c>
      <c r="AS315" s="56">
        <v>1</v>
      </c>
      <c r="AT315" s="56">
        <v>5</v>
      </c>
      <c r="AU315" s="56">
        <v>4</v>
      </c>
      <c r="AV315" s="56">
        <v>4</v>
      </c>
      <c r="AW315" s="56">
        <v>1</v>
      </c>
      <c r="AX315" s="56">
        <v>0</v>
      </c>
      <c r="AY315" s="56">
        <v>1</v>
      </c>
      <c r="AZ315" s="56">
        <v>0</v>
      </c>
      <c r="BA315" s="56">
        <v>3</v>
      </c>
      <c r="BB315" s="56">
        <v>1</v>
      </c>
      <c r="BC315" s="56">
        <v>1</v>
      </c>
      <c r="BD315" s="56">
        <v>1</v>
      </c>
      <c r="BE315" s="56">
        <v>3</v>
      </c>
      <c r="BF315" s="56">
        <v>1</v>
      </c>
      <c r="BG315" s="56">
        <v>5</v>
      </c>
      <c r="BH315" s="56">
        <v>4</v>
      </c>
      <c r="BI315" s="56">
        <v>3</v>
      </c>
      <c r="BJ315" s="56">
        <v>1</v>
      </c>
      <c r="BK315" s="56">
        <v>0</v>
      </c>
      <c r="BL315" s="56">
        <v>0</v>
      </c>
      <c r="BM315" s="56">
        <v>0</v>
      </c>
      <c r="BN315" s="56">
        <v>1</v>
      </c>
      <c r="BO315" s="56">
        <v>1</v>
      </c>
      <c r="BP315" s="56">
        <v>2</v>
      </c>
      <c r="BQ315" s="56">
        <v>5</v>
      </c>
      <c r="BR315" s="56">
        <v>2</v>
      </c>
      <c r="BS315" s="56">
        <v>2</v>
      </c>
      <c r="BT315" s="56">
        <v>3</v>
      </c>
      <c r="BU315" s="56">
        <v>1</v>
      </c>
      <c r="BV315" s="56">
        <v>66</v>
      </c>
      <c r="BW315" s="56">
        <v>53</v>
      </c>
      <c r="BX315" s="56">
        <v>0.55462184873949505</v>
      </c>
      <c r="BY315" s="56">
        <v>-204</v>
      </c>
    </row>
    <row r="316" spans="1:77" x14ac:dyDescent="0.25">
      <c r="A316" s="56">
        <v>5</v>
      </c>
      <c r="B316" s="56">
        <v>1</v>
      </c>
      <c r="C316" s="56">
        <v>3</v>
      </c>
      <c r="D316" s="56">
        <v>1</v>
      </c>
      <c r="E316" s="56">
        <v>3</v>
      </c>
      <c r="F316" s="56">
        <v>1</v>
      </c>
      <c r="G316" s="56">
        <v>5</v>
      </c>
      <c r="H316" s="56">
        <v>4</v>
      </c>
      <c r="I316" s="56">
        <v>4</v>
      </c>
      <c r="J316" s="56">
        <v>1</v>
      </c>
      <c r="K316" s="56">
        <v>1</v>
      </c>
      <c r="L316" s="56">
        <v>0</v>
      </c>
      <c r="M316" s="56">
        <v>1</v>
      </c>
      <c r="N316" s="56">
        <v>3</v>
      </c>
      <c r="O316" s="56">
        <v>1</v>
      </c>
      <c r="P316" s="56">
        <v>3</v>
      </c>
      <c r="Q316" s="56">
        <v>1</v>
      </c>
      <c r="R316" s="56">
        <v>3</v>
      </c>
      <c r="S316" s="56">
        <v>1</v>
      </c>
      <c r="T316" s="56">
        <v>5</v>
      </c>
      <c r="U316" s="56">
        <v>4</v>
      </c>
      <c r="V316" s="56">
        <v>3</v>
      </c>
      <c r="W316" s="56">
        <v>1</v>
      </c>
      <c r="X316" s="56">
        <v>0</v>
      </c>
      <c r="Y316" s="56">
        <v>0</v>
      </c>
      <c r="Z316" s="56">
        <v>0</v>
      </c>
      <c r="AA316" s="56">
        <v>4</v>
      </c>
      <c r="AB316" s="56">
        <v>1</v>
      </c>
      <c r="AC316" s="56">
        <v>3</v>
      </c>
      <c r="AD316" s="56">
        <v>1</v>
      </c>
      <c r="AE316" s="56">
        <v>3</v>
      </c>
      <c r="AF316" s="56">
        <v>1</v>
      </c>
      <c r="AG316" s="56">
        <v>5</v>
      </c>
      <c r="AH316" s="56">
        <v>4</v>
      </c>
      <c r="AI316" s="56">
        <v>4</v>
      </c>
      <c r="AJ316" s="56">
        <v>1</v>
      </c>
      <c r="AK316" s="56">
        <v>0</v>
      </c>
      <c r="AL316" s="56">
        <v>0</v>
      </c>
      <c r="AM316" s="56">
        <v>1</v>
      </c>
      <c r="AN316" s="56">
        <v>5</v>
      </c>
      <c r="AO316" s="56">
        <v>1</v>
      </c>
      <c r="AP316" s="56">
        <v>3</v>
      </c>
      <c r="AQ316" s="56">
        <v>2</v>
      </c>
      <c r="AR316" s="56">
        <v>3</v>
      </c>
      <c r="AS316" s="56">
        <v>1</v>
      </c>
      <c r="AT316" s="56">
        <v>5</v>
      </c>
      <c r="AU316" s="56">
        <v>4</v>
      </c>
      <c r="AV316" s="56">
        <v>1</v>
      </c>
      <c r="AW316" s="56">
        <v>1</v>
      </c>
      <c r="AX316" s="56">
        <v>1</v>
      </c>
      <c r="AY316" s="56">
        <v>0</v>
      </c>
      <c r="AZ316" s="56">
        <v>0</v>
      </c>
      <c r="BA316" s="56">
        <v>4</v>
      </c>
      <c r="BB316" s="56">
        <v>1</v>
      </c>
      <c r="BC316" s="56">
        <v>3</v>
      </c>
      <c r="BD316" s="56">
        <v>5</v>
      </c>
      <c r="BE316" s="56">
        <v>1</v>
      </c>
      <c r="BF316" s="56">
        <v>1</v>
      </c>
      <c r="BG316" s="56">
        <v>5</v>
      </c>
      <c r="BH316" s="56">
        <v>5</v>
      </c>
      <c r="BI316" s="56">
        <v>3</v>
      </c>
      <c r="BJ316" s="56">
        <v>1</v>
      </c>
      <c r="BK316" s="56">
        <v>0</v>
      </c>
      <c r="BL316" s="56">
        <v>0</v>
      </c>
      <c r="BM316" s="56">
        <v>1</v>
      </c>
      <c r="BN316" s="56">
        <v>1</v>
      </c>
      <c r="BO316" s="56">
        <v>1</v>
      </c>
      <c r="BP316" s="56">
        <v>2</v>
      </c>
      <c r="BQ316" s="56">
        <v>5</v>
      </c>
      <c r="BR316" s="56">
        <v>2</v>
      </c>
      <c r="BS316" s="56">
        <v>2</v>
      </c>
      <c r="BT316" s="56">
        <v>2</v>
      </c>
      <c r="BU316" s="56">
        <v>1</v>
      </c>
      <c r="BV316" s="56">
        <v>61</v>
      </c>
      <c r="BW316" s="56">
        <v>49</v>
      </c>
      <c r="BX316" s="56">
        <v>0.55454545454545401</v>
      </c>
      <c r="BY316" s="56">
        <v>-204</v>
      </c>
    </row>
    <row r="317" spans="1:77" x14ac:dyDescent="0.25">
      <c r="A317" s="56">
        <v>3</v>
      </c>
      <c r="B317" s="56">
        <v>1</v>
      </c>
      <c r="C317" s="56">
        <v>3</v>
      </c>
      <c r="D317" s="56">
        <v>1</v>
      </c>
      <c r="E317" s="56">
        <v>3</v>
      </c>
      <c r="F317" s="56">
        <v>1</v>
      </c>
      <c r="G317" s="56">
        <v>5</v>
      </c>
      <c r="H317" s="56">
        <v>1</v>
      </c>
      <c r="I317" s="56">
        <v>3</v>
      </c>
      <c r="J317" s="56">
        <v>1</v>
      </c>
      <c r="K317" s="56">
        <v>0</v>
      </c>
      <c r="L317" s="56">
        <v>0</v>
      </c>
      <c r="M317" s="56">
        <v>1</v>
      </c>
      <c r="N317" s="56">
        <v>3</v>
      </c>
      <c r="O317" s="56">
        <v>1</v>
      </c>
      <c r="P317" s="56">
        <v>3</v>
      </c>
      <c r="Q317" s="56">
        <v>1</v>
      </c>
      <c r="R317" s="56">
        <v>4</v>
      </c>
      <c r="S317" s="56">
        <v>1</v>
      </c>
      <c r="T317" s="56">
        <v>5</v>
      </c>
      <c r="U317" s="56">
        <v>4</v>
      </c>
      <c r="V317" s="56">
        <v>4</v>
      </c>
      <c r="W317" s="56">
        <v>3</v>
      </c>
      <c r="X317" s="56">
        <v>0</v>
      </c>
      <c r="Y317" s="56">
        <v>0</v>
      </c>
      <c r="Z317" s="56">
        <v>0</v>
      </c>
      <c r="AA317" s="56">
        <v>5</v>
      </c>
      <c r="AB317" s="56">
        <v>1</v>
      </c>
      <c r="AC317" s="56">
        <v>5</v>
      </c>
      <c r="AD317" s="56">
        <v>1</v>
      </c>
      <c r="AE317" s="56">
        <v>5</v>
      </c>
      <c r="AF317" s="56">
        <v>1</v>
      </c>
      <c r="AG317" s="56">
        <v>5</v>
      </c>
      <c r="AH317" s="56">
        <v>4</v>
      </c>
      <c r="AI317" s="56">
        <v>4</v>
      </c>
      <c r="AJ317" s="56">
        <v>4</v>
      </c>
      <c r="AK317" s="56">
        <v>0</v>
      </c>
      <c r="AL317" s="56">
        <v>0</v>
      </c>
      <c r="AM317" s="56">
        <v>0</v>
      </c>
      <c r="AN317" s="56">
        <v>3</v>
      </c>
      <c r="AO317" s="56">
        <v>1</v>
      </c>
      <c r="AP317" s="56">
        <v>3</v>
      </c>
      <c r="AQ317" s="56">
        <v>1</v>
      </c>
      <c r="AR317" s="56">
        <v>3</v>
      </c>
      <c r="AS317" s="56">
        <v>3</v>
      </c>
      <c r="AT317" s="56">
        <v>5</v>
      </c>
      <c r="AU317" s="56">
        <v>4</v>
      </c>
      <c r="AV317" s="56">
        <v>4</v>
      </c>
      <c r="AW317" s="56">
        <v>1</v>
      </c>
      <c r="AX317" s="56">
        <v>0</v>
      </c>
      <c r="AY317" s="56">
        <v>0</v>
      </c>
      <c r="AZ317" s="56">
        <v>0</v>
      </c>
      <c r="BA317" s="56">
        <v>3</v>
      </c>
      <c r="BB317" s="56">
        <v>1</v>
      </c>
      <c r="BC317" s="56">
        <v>5</v>
      </c>
      <c r="BD317" s="56">
        <v>1</v>
      </c>
      <c r="BE317" s="56">
        <v>3</v>
      </c>
      <c r="BF317" s="56">
        <v>1</v>
      </c>
      <c r="BG317" s="56">
        <v>5</v>
      </c>
      <c r="BH317" s="56">
        <v>4</v>
      </c>
      <c r="BI317" s="56">
        <v>3</v>
      </c>
      <c r="BJ317" s="56">
        <v>1</v>
      </c>
      <c r="BK317" s="56">
        <v>0</v>
      </c>
      <c r="BL317" s="56">
        <v>0</v>
      </c>
      <c r="BM317" s="56">
        <v>0</v>
      </c>
      <c r="BN317" s="56">
        <v>1</v>
      </c>
      <c r="BO317" s="56">
        <v>1</v>
      </c>
      <c r="BP317" s="56">
        <v>2</v>
      </c>
      <c r="BQ317" s="56">
        <v>5</v>
      </c>
      <c r="BR317" s="56">
        <v>2</v>
      </c>
      <c r="BS317" s="56">
        <v>2</v>
      </c>
      <c r="BT317" s="56">
        <v>3</v>
      </c>
      <c r="BU317" s="56">
        <v>1</v>
      </c>
      <c r="BV317" s="56">
        <v>55</v>
      </c>
      <c r="BW317" s="56">
        <v>45</v>
      </c>
      <c r="BX317" s="56">
        <v>0.55000000000000004</v>
      </c>
      <c r="BY317" s="56">
        <v>-204</v>
      </c>
    </row>
    <row r="318" spans="1:77" x14ac:dyDescent="0.25">
      <c r="A318" s="56">
        <v>5</v>
      </c>
      <c r="B318" s="56">
        <v>1</v>
      </c>
      <c r="C318" s="56">
        <v>3</v>
      </c>
      <c r="D318" s="56">
        <v>1</v>
      </c>
      <c r="E318" s="56">
        <v>3</v>
      </c>
      <c r="F318" s="56">
        <v>1</v>
      </c>
      <c r="G318" s="56">
        <v>5</v>
      </c>
      <c r="H318" s="56">
        <v>4</v>
      </c>
      <c r="I318" s="56">
        <v>4</v>
      </c>
      <c r="J318" s="56">
        <v>1</v>
      </c>
      <c r="K318" s="56">
        <v>1</v>
      </c>
      <c r="L318" s="56">
        <v>0</v>
      </c>
      <c r="M318" s="56">
        <v>0</v>
      </c>
      <c r="N318" s="56">
        <v>1</v>
      </c>
      <c r="O318" s="56">
        <v>3</v>
      </c>
      <c r="P318" s="56">
        <v>5</v>
      </c>
      <c r="Q318" s="56">
        <v>5</v>
      </c>
      <c r="R318" s="56">
        <v>4</v>
      </c>
      <c r="S318" s="56">
        <v>1</v>
      </c>
      <c r="T318" s="56">
        <v>5</v>
      </c>
      <c r="U318" s="56">
        <v>4</v>
      </c>
      <c r="V318" s="56">
        <v>3</v>
      </c>
      <c r="W318" s="56">
        <v>1</v>
      </c>
      <c r="X318" s="56">
        <v>0</v>
      </c>
      <c r="Y318" s="56">
        <v>1</v>
      </c>
      <c r="Z318" s="56">
        <v>0</v>
      </c>
      <c r="AA318" s="56">
        <v>1</v>
      </c>
      <c r="AB318" s="56">
        <v>1</v>
      </c>
      <c r="AC318" s="56">
        <v>5</v>
      </c>
      <c r="AD318" s="56">
        <v>1</v>
      </c>
      <c r="AE318" s="56">
        <v>2</v>
      </c>
      <c r="AF318" s="56">
        <v>3</v>
      </c>
      <c r="AG318" s="56">
        <v>5</v>
      </c>
      <c r="AH318" s="56">
        <v>2</v>
      </c>
      <c r="AI318" s="56">
        <v>4</v>
      </c>
      <c r="AJ318" s="56">
        <v>1</v>
      </c>
      <c r="AK318" s="56">
        <v>0</v>
      </c>
      <c r="AL318" s="56">
        <v>0</v>
      </c>
      <c r="AM318" s="56">
        <v>1</v>
      </c>
      <c r="AN318" s="56">
        <v>3</v>
      </c>
      <c r="AO318" s="56">
        <v>1</v>
      </c>
      <c r="AP318" s="56">
        <v>5</v>
      </c>
      <c r="AQ318" s="56">
        <v>1</v>
      </c>
      <c r="AR318" s="56">
        <v>1</v>
      </c>
      <c r="AS318" s="56">
        <v>1</v>
      </c>
      <c r="AT318" s="56">
        <v>5</v>
      </c>
      <c r="AU318" s="56">
        <v>4</v>
      </c>
      <c r="AV318" s="56">
        <v>4</v>
      </c>
      <c r="AW318" s="56">
        <v>1</v>
      </c>
      <c r="AX318" s="56">
        <v>0</v>
      </c>
      <c r="AY318" s="56">
        <v>0</v>
      </c>
      <c r="AZ318" s="56">
        <v>0</v>
      </c>
      <c r="BA318" s="56">
        <v>3</v>
      </c>
      <c r="BB318" s="56">
        <v>1</v>
      </c>
      <c r="BC318" s="56">
        <v>5</v>
      </c>
      <c r="BD318" s="56">
        <v>5</v>
      </c>
      <c r="BE318" s="56">
        <v>3</v>
      </c>
      <c r="BF318" s="56">
        <v>1</v>
      </c>
      <c r="BG318" s="56">
        <v>5</v>
      </c>
      <c r="BH318" s="56">
        <v>4</v>
      </c>
      <c r="BI318" s="56">
        <v>5</v>
      </c>
      <c r="BJ318" s="56">
        <v>1</v>
      </c>
      <c r="BK318" s="56">
        <v>0</v>
      </c>
      <c r="BL318" s="56">
        <v>0</v>
      </c>
      <c r="BM318" s="56">
        <v>0</v>
      </c>
      <c r="BN318" s="56">
        <v>2</v>
      </c>
      <c r="BO318" s="56">
        <v>1</v>
      </c>
      <c r="BP318" s="56">
        <v>2</v>
      </c>
      <c r="BQ318" s="56">
        <v>5</v>
      </c>
      <c r="BR318" s="56">
        <v>3</v>
      </c>
      <c r="BS318" s="56">
        <v>2</v>
      </c>
      <c r="BT318" s="56">
        <v>3</v>
      </c>
      <c r="BU318" s="56">
        <v>1</v>
      </c>
      <c r="BV318" s="56">
        <v>56</v>
      </c>
      <c r="BW318" s="56">
        <v>46</v>
      </c>
      <c r="BX318" s="56">
        <v>0.54901960784313697</v>
      </c>
      <c r="BY318" s="56">
        <v>-204</v>
      </c>
    </row>
    <row r="319" spans="1:77" x14ac:dyDescent="0.25">
      <c r="A319" s="56">
        <v>5</v>
      </c>
      <c r="B319" s="56">
        <v>1</v>
      </c>
      <c r="C319" s="56">
        <v>3</v>
      </c>
      <c r="D319" s="56">
        <v>1</v>
      </c>
      <c r="E319" s="56">
        <v>3</v>
      </c>
      <c r="F319" s="56">
        <v>3</v>
      </c>
      <c r="G319" s="56">
        <v>5</v>
      </c>
      <c r="H319" s="56">
        <v>4</v>
      </c>
      <c r="I319" s="56">
        <v>3</v>
      </c>
      <c r="J319" s="56">
        <v>4</v>
      </c>
      <c r="K319" s="56">
        <v>0</v>
      </c>
      <c r="L319" s="56">
        <v>0</v>
      </c>
      <c r="M319" s="56">
        <v>0</v>
      </c>
      <c r="N319" s="56">
        <v>3</v>
      </c>
      <c r="O319" s="56">
        <v>4</v>
      </c>
      <c r="P319" s="56">
        <v>4</v>
      </c>
      <c r="Q319" s="56">
        <v>1</v>
      </c>
      <c r="R319" s="56">
        <v>3</v>
      </c>
      <c r="S319" s="56">
        <v>1</v>
      </c>
      <c r="T319" s="56">
        <v>4</v>
      </c>
      <c r="U319" s="56">
        <v>4</v>
      </c>
      <c r="V319" s="56">
        <v>3</v>
      </c>
      <c r="W319" s="56">
        <v>3</v>
      </c>
      <c r="X319" s="56">
        <v>0</v>
      </c>
      <c r="Y319" s="56">
        <v>0</v>
      </c>
      <c r="Z319" s="56">
        <v>0</v>
      </c>
      <c r="AA319" s="56">
        <v>4</v>
      </c>
      <c r="AB319" s="56">
        <v>1</v>
      </c>
      <c r="AC319" s="56">
        <v>3</v>
      </c>
      <c r="AD319" s="56">
        <v>1</v>
      </c>
      <c r="AE319" s="56">
        <v>3</v>
      </c>
      <c r="AF319" s="56">
        <v>1</v>
      </c>
      <c r="AG319" s="56">
        <v>5</v>
      </c>
      <c r="AH319" s="56">
        <v>4</v>
      </c>
      <c r="AI319" s="56">
        <v>4</v>
      </c>
      <c r="AJ319" s="56">
        <v>1</v>
      </c>
      <c r="AK319" s="56">
        <v>0</v>
      </c>
      <c r="AL319" s="56">
        <v>0</v>
      </c>
      <c r="AM319" s="56">
        <v>0</v>
      </c>
      <c r="AN319" s="56">
        <v>3</v>
      </c>
      <c r="AO319" s="56">
        <v>1</v>
      </c>
      <c r="AP319" s="56">
        <v>3</v>
      </c>
      <c r="AQ319" s="56">
        <v>1</v>
      </c>
      <c r="AR319" s="56">
        <v>3</v>
      </c>
      <c r="AS319" s="56">
        <v>1</v>
      </c>
      <c r="AT319" s="56">
        <v>5</v>
      </c>
      <c r="AU319" s="56">
        <v>4</v>
      </c>
      <c r="AV319" s="56">
        <v>3</v>
      </c>
      <c r="AW319" s="56">
        <v>4</v>
      </c>
      <c r="AX319" s="56">
        <v>0</v>
      </c>
      <c r="AY319" s="56">
        <v>0</v>
      </c>
      <c r="AZ319" s="56">
        <v>0</v>
      </c>
      <c r="BA319" s="56">
        <v>5</v>
      </c>
      <c r="BB319" s="56">
        <v>1</v>
      </c>
      <c r="BC319" s="56">
        <v>3</v>
      </c>
      <c r="BD319" s="56">
        <v>1</v>
      </c>
      <c r="BE319" s="56">
        <v>3</v>
      </c>
      <c r="BF319" s="56">
        <v>1</v>
      </c>
      <c r="BG319" s="56">
        <v>5</v>
      </c>
      <c r="BH319" s="56">
        <v>4</v>
      </c>
      <c r="BI319" s="56">
        <v>4</v>
      </c>
      <c r="BJ319" s="56">
        <v>1</v>
      </c>
      <c r="BK319" s="56">
        <v>0</v>
      </c>
      <c r="BL319" s="56">
        <v>0</v>
      </c>
      <c r="BM319" s="56">
        <v>1</v>
      </c>
      <c r="BN319" s="56">
        <v>1</v>
      </c>
      <c r="BO319" s="56">
        <v>1</v>
      </c>
      <c r="BP319" s="56">
        <v>2</v>
      </c>
      <c r="BQ319" s="56">
        <v>5</v>
      </c>
      <c r="BR319" s="56">
        <v>2</v>
      </c>
      <c r="BS319" s="56">
        <v>2</v>
      </c>
      <c r="BT319" s="56">
        <v>3</v>
      </c>
      <c r="BU319" s="56">
        <v>2</v>
      </c>
      <c r="BV319" s="56">
        <v>60</v>
      </c>
      <c r="BW319" s="56">
        <v>50</v>
      </c>
      <c r="BX319" s="56">
        <v>0.54545454545454497</v>
      </c>
      <c r="BY319" s="56">
        <v>-204</v>
      </c>
    </row>
    <row r="320" spans="1:77" x14ac:dyDescent="0.25">
      <c r="A320" s="56">
        <v>3</v>
      </c>
      <c r="B320" s="56">
        <v>1</v>
      </c>
      <c r="C320" s="56">
        <v>3</v>
      </c>
      <c r="D320" s="56">
        <v>1</v>
      </c>
      <c r="E320" s="56">
        <v>3</v>
      </c>
      <c r="F320" s="56">
        <v>1</v>
      </c>
      <c r="G320" s="56">
        <v>5</v>
      </c>
      <c r="H320" s="56">
        <v>1</v>
      </c>
      <c r="I320" s="56">
        <v>3</v>
      </c>
      <c r="J320" s="56">
        <v>1</v>
      </c>
      <c r="K320" s="56">
        <v>0</v>
      </c>
      <c r="L320" s="56">
        <v>0</v>
      </c>
      <c r="M320" s="56">
        <v>1</v>
      </c>
      <c r="N320" s="56">
        <v>3</v>
      </c>
      <c r="O320" s="56">
        <v>1</v>
      </c>
      <c r="P320" s="56">
        <v>3</v>
      </c>
      <c r="Q320" s="56">
        <v>1</v>
      </c>
      <c r="R320" s="56">
        <v>4</v>
      </c>
      <c r="S320" s="56">
        <v>1</v>
      </c>
      <c r="T320" s="56">
        <v>5</v>
      </c>
      <c r="U320" s="56">
        <v>4</v>
      </c>
      <c r="V320" s="56">
        <v>4</v>
      </c>
      <c r="W320" s="56">
        <v>3</v>
      </c>
      <c r="X320" s="56">
        <v>0</v>
      </c>
      <c r="Y320" s="56">
        <v>0</v>
      </c>
      <c r="Z320" s="56">
        <v>0</v>
      </c>
      <c r="AA320" s="56">
        <v>5</v>
      </c>
      <c r="AB320" s="56">
        <v>1</v>
      </c>
      <c r="AC320" s="56">
        <v>5</v>
      </c>
      <c r="AD320" s="56">
        <v>1</v>
      </c>
      <c r="AE320" s="56">
        <v>5</v>
      </c>
      <c r="AF320" s="56">
        <v>1</v>
      </c>
      <c r="AG320" s="56">
        <v>5</v>
      </c>
      <c r="AH320" s="56">
        <v>4</v>
      </c>
      <c r="AI320" s="56">
        <v>4</v>
      </c>
      <c r="AJ320" s="56">
        <v>4</v>
      </c>
      <c r="AK320" s="56">
        <v>0</v>
      </c>
      <c r="AL320" s="56">
        <v>0</v>
      </c>
      <c r="AM320" s="56">
        <v>0</v>
      </c>
      <c r="AN320" s="56">
        <v>3</v>
      </c>
      <c r="AO320" s="56">
        <v>1</v>
      </c>
      <c r="AP320" s="56">
        <v>3</v>
      </c>
      <c r="AQ320" s="56">
        <v>1</v>
      </c>
      <c r="AR320" s="56">
        <v>3</v>
      </c>
      <c r="AS320" s="56">
        <v>3</v>
      </c>
      <c r="AT320" s="56">
        <v>5</v>
      </c>
      <c r="AU320" s="56">
        <v>4</v>
      </c>
      <c r="AV320" s="56">
        <v>4</v>
      </c>
      <c r="AW320" s="56">
        <v>1</v>
      </c>
      <c r="AX320" s="56">
        <v>0</v>
      </c>
      <c r="AY320" s="56">
        <v>0</v>
      </c>
      <c r="AZ320" s="56">
        <v>0</v>
      </c>
      <c r="BA320" s="56">
        <v>3</v>
      </c>
      <c r="BB320" s="56">
        <v>1</v>
      </c>
      <c r="BC320" s="56">
        <v>5</v>
      </c>
      <c r="BD320" s="56">
        <v>1</v>
      </c>
      <c r="BE320" s="56">
        <v>3</v>
      </c>
      <c r="BF320" s="56">
        <v>1</v>
      </c>
      <c r="BG320" s="56">
        <v>5</v>
      </c>
      <c r="BH320" s="56">
        <v>4</v>
      </c>
      <c r="BI320" s="56">
        <v>3</v>
      </c>
      <c r="BJ320" s="56">
        <v>1</v>
      </c>
      <c r="BK320" s="56">
        <v>0</v>
      </c>
      <c r="BL320" s="56">
        <v>0</v>
      </c>
      <c r="BM320" s="56">
        <v>0</v>
      </c>
      <c r="BN320" s="56">
        <v>1</v>
      </c>
      <c r="BO320" s="56">
        <v>1</v>
      </c>
      <c r="BP320" s="56">
        <v>2</v>
      </c>
      <c r="BQ320" s="56">
        <v>5</v>
      </c>
      <c r="BR320" s="56">
        <v>2</v>
      </c>
      <c r="BS320" s="56">
        <v>2</v>
      </c>
      <c r="BT320" s="56">
        <v>3</v>
      </c>
      <c r="BU320" s="56">
        <v>1</v>
      </c>
      <c r="BV320" s="56">
        <v>50</v>
      </c>
      <c r="BW320" s="56">
        <v>42</v>
      </c>
      <c r="BX320" s="56">
        <v>0.54347826086956497</v>
      </c>
      <c r="BY320" s="56">
        <v>-204</v>
      </c>
    </row>
    <row r="321" spans="1:77" x14ac:dyDescent="0.25">
      <c r="A321" s="56">
        <v>4</v>
      </c>
      <c r="B321" s="56">
        <v>1</v>
      </c>
      <c r="C321" s="56">
        <v>3</v>
      </c>
      <c r="D321" s="56">
        <v>1</v>
      </c>
      <c r="E321" s="56">
        <v>3</v>
      </c>
      <c r="F321" s="56">
        <v>1</v>
      </c>
      <c r="G321" s="56">
        <v>5</v>
      </c>
      <c r="H321" s="56">
        <v>4</v>
      </c>
      <c r="I321" s="56">
        <v>3</v>
      </c>
      <c r="J321" s="56">
        <v>1</v>
      </c>
      <c r="K321" s="56">
        <v>0</v>
      </c>
      <c r="L321" s="56">
        <v>0</v>
      </c>
      <c r="M321" s="56">
        <v>0</v>
      </c>
      <c r="N321" s="56">
        <v>3</v>
      </c>
      <c r="O321" s="56">
        <v>1</v>
      </c>
      <c r="P321" s="56">
        <v>3</v>
      </c>
      <c r="Q321" s="56">
        <v>1</v>
      </c>
      <c r="R321" s="56">
        <v>3</v>
      </c>
      <c r="S321" s="56">
        <v>1</v>
      </c>
      <c r="T321" s="56">
        <v>5</v>
      </c>
      <c r="U321" s="56">
        <v>2</v>
      </c>
      <c r="V321" s="56">
        <v>3</v>
      </c>
      <c r="W321" s="56">
        <v>1</v>
      </c>
      <c r="X321" s="56">
        <v>0</v>
      </c>
      <c r="Y321" s="56">
        <v>0</v>
      </c>
      <c r="Z321" s="56">
        <v>0</v>
      </c>
      <c r="AA321" s="56">
        <v>2</v>
      </c>
      <c r="AB321" s="56">
        <v>1</v>
      </c>
      <c r="AC321" s="56">
        <v>5</v>
      </c>
      <c r="AD321" s="56">
        <v>1</v>
      </c>
      <c r="AE321" s="56">
        <v>3</v>
      </c>
      <c r="AF321" s="56">
        <v>1</v>
      </c>
      <c r="AG321" s="56">
        <v>5</v>
      </c>
      <c r="AH321" s="56">
        <v>4</v>
      </c>
      <c r="AI321" s="56">
        <v>3</v>
      </c>
      <c r="AJ321" s="56">
        <v>1</v>
      </c>
      <c r="AK321" s="56">
        <v>0</v>
      </c>
      <c r="AL321" s="56">
        <v>0</v>
      </c>
      <c r="AM321" s="56">
        <v>0</v>
      </c>
      <c r="AN321" s="56">
        <v>5</v>
      </c>
      <c r="AO321" s="56">
        <v>1</v>
      </c>
      <c r="AP321" s="56">
        <v>3</v>
      </c>
      <c r="AQ321" s="56">
        <v>1</v>
      </c>
      <c r="AR321" s="56">
        <v>3</v>
      </c>
      <c r="AS321" s="56">
        <v>3</v>
      </c>
      <c r="AT321" s="56">
        <v>5</v>
      </c>
      <c r="AU321" s="56">
        <v>4</v>
      </c>
      <c r="AV321" s="56">
        <v>3</v>
      </c>
      <c r="AW321" s="56">
        <v>1</v>
      </c>
      <c r="AX321" s="56">
        <v>0</v>
      </c>
      <c r="AY321" s="56">
        <v>0</v>
      </c>
      <c r="AZ321" s="56">
        <v>0</v>
      </c>
      <c r="BA321" s="56">
        <v>3</v>
      </c>
      <c r="BB321" s="56">
        <v>1</v>
      </c>
      <c r="BC321" s="56">
        <v>3</v>
      </c>
      <c r="BD321" s="56">
        <v>1</v>
      </c>
      <c r="BE321" s="56">
        <v>3</v>
      </c>
      <c r="BF321" s="56">
        <v>2</v>
      </c>
      <c r="BG321" s="56">
        <v>5</v>
      </c>
      <c r="BH321" s="56">
        <v>4</v>
      </c>
      <c r="BI321" s="56">
        <v>5</v>
      </c>
      <c r="BJ321" s="56">
        <v>1</v>
      </c>
      <c r="BK321" s="56">
        <v>0</v>
      </c>
      <c r="BL321" s="56">
        <v>0</v>
      </c>
      <c r="BM321" s="56">
        <v>0</v>
      </c>
      <c r="BN321" s="56">
        <v>1</v>
      </c>
      <c r="BO321" s="56">
        <v>1</v>
      </c>
      <c r="BP321" s="56">
        <v>2</v>
      </c>
      <c r="BQ321" s="56">
        <v>5</v>
      </c>
      <c r="BR321" s="56">
        <v>2</v>
      </c>
      <c r="BS321" s="56">
        <v>2</v>
      </c>
      <c r="BT321" s="56">
        <v>3</v>
      </c>
      <c r="BU321" s="56">
        <v>1</v>
      </c>
      <c r="BV321" s="56">
        <v>51</v>
      </c>
      <c r="BW321" s="56">
        <v>43</v>
      </c>
      <c r="BX321" s="56">
        <v>0.54255319148936099</v>
      </c>
      <c r="BY321" s="56">
        <v>-204</v>
      </c>
    </row>
    <row r="322" spans="1:77" x14ac:dyDescent="0.25">
      <c r="A322" s="56">
        <v>3</v>
      </c>
      <c r="B322" s="56">
        <v>1</v>
      </c>
      <c r="C322" s="56">
        <v>3</v>
      </c>
      <c r="D322" s="56">
        <v>1</v>
      </c>
      <c r="E322" s="56">
        <v>3</v>
      </c>
      <c r="F322" s="56">
        <v>1</v>
      </c>
      <c r="G322" s="56">
        <v>4</v>
      </c>
      <c r="H322" s="56">
        <v>4</v>
      </c>
      <c r="I322" s="56">
        <v>4</v>
      </c>
      <c r="J322" s="56">
        <v>4</v>
      </c>
      <c r="K322" s="56">
        <v>1</v>
      </c>
      <c r="L322" s="56">
        <v>0</v>
      </c>
      <c r="M322" s="56">
        <v>0</v>
      </c>
      <c r="N322" s="56">
        <v>3</v>
      </c>
      <c r="O322" s="56">
        <v>1</v>
      </c>
      <c r="P322" s="56">
        <v>3</v>
      </c>
      <c r="Q322" s="56">
        <v>5</v>
      </c>
      <c r="R322" s="56">
        <v>1</v>
      </c>
      <c r="S322" s="56">
        <v>4</v>
      </c>
      <c r="T322" s="56">
        <v>4</v>
      </c>
      <c r="U322" s="56">
        <v>4</v>
      </c>
      <c r="V322" s="56">
        <v>4</v>
      </c>
      <c r="W322" s="56">
        <v>1</v>
      </c>
      <c r="X322" s="56">
        <v>0</v>
      </c>
      <c r="Y322" s="56">
        <v>0</v>
      </c>
      <c r="Z322" s="56">
        <v>0</v>
      </c>
      <c r="AA322" s="56">
        <v>3</v>
      </c>
      <c r="AB322" s="56">
        <v>1</v>
      </c>
      <c r="AC322" s="56">
        <v>5</v>
      </c>
      <c r="AD322" s="56">
        <v>1</v>
      </c>
      <c r="AE322" s="56">
        <v>3</v>
      </c>
      <c r="AF322" s="56">
        <v>1</v>
      </c>
      <c r="AG322" s="56">
        <v>4</v>
      </c>
      <c r="AH322" s="56">
        <v>4</v>
      </c>
      <c r="AI322" s="56">
        <v>4</v>
      </c>
      <c r="AJ322" s="56">
        <v>1</v>
      </c>
      <c r="AK322" s="56">
        <v>0</v>
      </c>
      <c r="AL322" s="56">
        <v>0</v>
      </c>
      <c r="AM322" s="56">
        <v>0</v>
      </c>
      <c r="AN322" s="56">
        <v>5</v>
      </c>
      <c r="AO322" s="56">
        <v>1</v>
      </c>
      <c r="AP322" s="56">
        <v>5</v>
      </c>
      <c r="AQ322" s="56">
        <v>1</v>
      </c>
      <c r="AR322" s="56">
        <v>3</v>
      </c>
      <c r="AS322" s="56">
        <v>1</v>
      </c>
      <c r="AT322" s="56">
        <v>5</v>
      </c>
      <c r="AU322" s="56">
        <v>4</v>
      </c>
      <c r="AV322" s="56">
        <v>4</v>
      </c>
      <c r="AW322" s="56">
        <v>1</v>
      </c>
      <c r="AX322" s="56">
        <v>1</v>
      </c>
      <c r="AY322" s="56">
        <v>0</v>
      </c>
      <c r="AZ322" s="56">
        <v>0</v>
      </c>
      <c r="BA322" s="56">
        <v>3</v>
      </c>
      <c r="BB322" s="56">
        <v>1</v>
      </c>
      <c r="BC322" s="56">
        <v>1</v>
      </c>
      <c r="BD322" s="56">
        <v>1</v>
      </c>
      <c r="BE322" s="56">
        <v>3</v>
      </c>
      <c r="BF322" s="56">
        <v>1</v>
      </c>
      <c r="BG322" s="56">
        <v>4</v>
      </c>
      <c r="BH322" s="56">
        <v>2</v>
      </c>
      <c r="BI322" s="56">
        <v>4</v>
      </c>
      <c r="BJ322" s="56">
        <v>1</v>
      </c>
      <c r="BK322" s="56">
        <v>0</v>
      </c>
      <c r="BL322" s="56">
        <v>0</v>
      </c>
      <c r="BM322" s="56">
        <v>0</v>
      </c>
      <c r="BN322" s="56">
        <v>1</v>
      </c>
      <c r="BO322" s="56">
        <v>1</v>
      </c>
      <c r="BP322" s="56">
        <v>2</v>
      </c>
      <c r="BQ322" s="56">
        <v>5</v>
      </c>
      <c r="BR322" s="56">
        <v>2</v>
      </c>
      <c r="BS322" s="56">
        <v>2</v>
      </c>
      <c r="BT322" s="56">
        <v>3</v>
      </c>
      <c r="BU322" s="56">
        <v>1</v>
      </c>
      <c r="BV322" s="56">
        <v>54</v>
      </c>
      <c r="BW322" s="56">
        <v>46</v>
      </c>
      <c r="BX322" s="56">
        <v>0.54</v>
      </c>
      <c r="BY322" s="56">
        <v>-204</v>
      </c>
    </row>
    <row r="323" spans="1:77" x14ac:dyDescent="0.25">
      <c r="A323" s="56">
        <v>4</v>
      </c>
      <c r="B323" s="56">
        <v>1</v>
      </c>
      <c r="C323" s="56">
        <v>3</v>
      </c>
      <c r="D323" s="56">
        <v>1</v>
      </c>
      <c r="E323" s="56">
        <v>3</v>
      </c>
      <c r="F323" s="56">
        <v>1</v>
      </c>
      <c r="G323" s="56">
        <v>5</v>
      </c>
      <c r="H323" s="56">
        <v>4</v>
      </c>
      <c r="I323" s="56">
        <v>4</v>
      </c>
      <c r="J323" s="56">
        <v>4</v>
      </c>
      <c r="K323" s="56">
        <v>0</v>
      </c>
      <c r="L323" s="56">
        <v>0</v>
      </c>
      <c r="M323" s="56">
        <v>0</v>
      </c>
      <c r="N323" s="56">
        <v>3</v>
      </c>
      <c r="O323" s="56">
        <v>1</v>
      </c>
      <c r="P323" s="56">
        <v>3</v>
      </c>
      <c r="Q323" s="56">
        <v>1</v>
      </c>
      <c r="R323" s="56">
        <v>3</v>
      </c>
      <c r="S323" s="56">
        <v>1</v>
      </c>
      <c r="T323" s="56">
        <v>5</v>
      </c>
      <c r="U323" s="56">
        <v>4</v>
      </c>
      <c r="V323" s="56">
        <v>3</v>
      </c>
      <c r="W323" s="56">
        <v>1</v>
      </c>
      <c r="X323" s="56">
        <v>0</v>
      </c>
      <c r="Y323" s="56">
        <v>0</v>
      </c>
      <c r="Z323" s="56">
        <v>0</v>
      </c>
      <c r="AA323" s="56">
        <v>3</v>
      </c>
      <c r="AB323" s="56">
        <v>3</v>
      </c>
      <c r="AC323" s="56">
        <v>5</v>
      </c>
      <c r="AD323" s="56">
        <v>1</v>
      </c>
      <c r="AE323" s="56">
        <v>3</v>
      </c>
      <c r="AF323" s="56">
        <v>1</v>
      </c>
      <c r="AG323" s="56">
        <v>4</v>
      </c>
      <c r="AH323" s="56">
        <v>4</v>
      </c>
      <c r="AI323" s="56">
        <v>4</v>
      </c>
      <c r="AJ323" s="56">
        <v>1</v>
      </c>
      <c r="AK323" s="56">
        <v>0</v>
      </c>
      <c r="AL323" s="56">
        <v>0</v>
      </c>
      <c r="AM323" s="56">
        <v>0</v>
      </c>
      <c r="AN323" s="56">
        <v>5</v>
      </c>
      <c r="AO323" s="56">
        <v>1</v>
      </c>
      <c r="AP323" s="56">
        <v>3</v>
      </c>
      <c r="AQ323" s="56">
        <v>2</v>
      </c>
      <c r="AR323" s="56">
        <v>3</v>
      </c>
      <c r="AS323" s="56">
        <v>1</v>
      </c>
      <c r="AT323" s="56">
        <v>5</v>
      </c>
      <c r="AU323" s="56">
        <v>4</v>
      </c>
      <c r="AV323" s="56">
        <v>4</v>
      </c>
      <c r="AW323" s="56">
        <v>1</v>
      </c>
      <c r="AX323" s="56">
        <v>0</v>
      </c>
      <c r="AY323" s="56">
        <v>0</v>
      </c>
      <c r="AZ323" s="56">
        <v>0</v>
      </c>
      <c r="BA323" s="56">
        <v>5</v>
      </c>
      <c r="BB323" s="56">
        <v>1</v>
      </c>
      <c r="BC323" s="56">
        <v>3</v>
      </c>
      <c r="BD323" s="56">
        <v>1</v>
      </c>
      <c r="BE323" s="56">
        <v>3</v>
      </c>
      <c r="BF323" s="56">
        <v>5</v>
      </c>
      <c r="BG323" s="56">
        <v>5</v>
      </c>
      <c r="BH323" s="56">
        <v>2</v>
      </c>
      <c r="BI323" s="56">
        <v>4</v>
      </c>
      <c r="BJ323" s="56">
        <v>1</v>
      </c>
      <c r="BK323" s="56">
        <v>0</v>
      </c>
      <c r="BL323" s="56">
        <v>0</v>
      </c>
      <c r="BM323" s="56">
        <v>0</v>
      </c>
      <c r="BN323" s="56">
        <v>1</v>
      </c>
      <c r="BO323" s="56">
        <v>1</v>
      </c>
      <c r="BP323" s="56">
        <v>2</v>
      </c>
      <c r="BQ323" s="56">
        <v>5</v>
      </c>
      <c r="BR323" s="56">
        <v>2</v>
      </c>
      <c r="BS323" s="56">
        <v>2</v>
      </c>
      <c r="BT323" s="56">
        <v>3</v>
      </c>
      <c r="BU323" s="56">
        <v>1</v>
      </c>
      <c r="BV323" s="56">
        <v>64</v>
      </c>
      <c r="BW323" s="56">
        <v>55</v>
      </c>
      <c r="BX323" s="56">
        <v>0.53781512605042003</v>
      </c>
      <c r="BY323" s="56">
        <v>-204</v>
      </c>
    </row>
    <row r="324" spans="1:77" x14ac:dyDescent="0.25">
      <c r="A324" s="56">
        <v>3</v>
      </c>
      <c r="B324" s="56">
        <v>1</v>
      </c>
      <c r="C324" s="56">
        <v>3</v>
      </c>
      <c r="D324" s="56">
        <v>1</v>
      </c>
      <c r="E324" s="56">
        <v>3</v>
      </c>
      <c r="F324" s="56">
        <v>1</v>
      </c>
      <c r="G324" s="56">
        <v>5</v>
      </c>
      <c r="H324" s="56">
        <v>4</v>
      </c>
      <c r="I324" s="56">
        <v>3</v>
      </c>
      <c r="J324" s="56">
        <v>1</v>
      </c>
      <c r="K324" s="56">
        <v>0</v>
      </c>
      <c r="L324" s="56">
        <v>0</v>
      </c>
      <c r="M324" s="56">
        <v>0</v>
      </c>
      <c r="N324" s="56">
        <v>5</v>
      </c>
      <c r="O324" s="56">
        <v>1</v>
      </c>
      <c r="P324" s="56">
        <v>3</v>
      </c>
      <c r="Q324" s="56">
        <v>3</v>
      </c>
      <c r="R324" s="56">
        <v>3</v>
      </c>
      <c r="S324" s="56">
        <v>3</v>
      </c>
      <c r="T324" s="56">
        <v>5</v>
      </c>
      <c r="U324" s="56">
        <v>4</v>
      </c>
      <c r="V324" s="56">
        <v>4</v>
      </c>
      <c r="W324" s="56">
        <v>1</v>
      </c>
      <c r="X324" s="56">
        <v>0</v>
      </c>
      <c r="Y324" s="56">
        <v>1</v>
      </c>
      <c r="Z324" s="56">
        <v>0</v>
      </c>
      <c r="AA324" s="56">
        <v>5</v>
      </c>
      <c r="AB324" s="56">
        <v>1</v>
      </c>
      <c r="AC324" s="56">
        <v>5</v>
      </c>
      <c r="AD324" s="56">
        <v>1</v>
      </c>
      <c r="AE324" s="56">
        <v>3</v>
      </c>
      <c r="AF324" s="56">
        <v>1</v>
      </c>
      <c r="AG324" s="56">
        <v>4</v>
      </c>
      <c r="AH324" s="56">
        <v>4</v>
      </c>
      <c r="AI324" s="56">
        <v>3</v>
      </c>
      <c r="AJ324" s="56">
        <v>1</v>
      </c>
      <c r="AK324" s="56">
        <v>0</v>
      </c>
      <c r="AL324" s="56">
        <v>0</v>
      </c>
      <c r="AM324" s="56">
        <v>0</v>
      </c>
      <c r="AN324" s="56">
        <v>5</v>
      </c>
      <c r="AO324" s="56">
        <v>1</v>
      </c>
      <c r="AP324" s="56">
        <v>5</v>
      </c>
      <c r="AQ324" s="56">
        <v>1</v>
      </c>
      <c r="AR324" s="56">
        <v>3</v>
      </c>
      <c r="AS324" s="56">
        <v>1</v>
      </c>
      <c r="AT324" s="56">
        <v>5</v>
      </c>
      <c r="AU324" s="56">
        <v>4</v>
      </c>
      <c r="AV324" s="56">
        <v>4</v>
      </c>
      <c r="AW324" s="56">
        <v>1</v>
      </c>
      <c r="AX324" s="56">
        <v>0</v>
      </c>
      <c r="AY324" s="56">
        <v>0</v>
      </c>
      <c r="AZ324" s="56">
        <v>0</v>
      </c>
      <c r="BA324" s="56">
        <v>5</v>
      </c>
      <c r="BB324" s="56">
        <v>1</v>
      </c>
      <c r="BC324" s="56">
        <v>3</v>
      </c>
      <c r="BD324" s="56">
        <v>1</v>
      </c>
      <c r="BE324" s="56">
        <v>3</v>
      </c>
      <c r="BF324" s="56">
        <v>1</v>
      </c>
      <c r="BG324" s="56">
        <v>4</v>
      </c>
      <c r="BH324" s="56">
        <v>4</v>
      </c>
      <c r="BI324" s="56">
        <v>1</v>
      </c>
      <c r="BJ324" s="56">
        <v>2</v>
      </c>
      <c r="BK324" s="56">
        <v>0</v>
      </c>
      <c r="BL324" s="56">
        <v>0</v>
      </c>
      <c r="BM324" s="56">
        <v>1</v>
      </c>
      <c r="BN324" s="56">
        <v>1</v>
      </c>
      <c r="BO324" s="56">
        <v>1</v>
      </c>
      <c r="BP324" s="56">
        <v>2</v>
      </c>
      <c r="BQ324" s="56">
        <v>5</v>
      </c>
      <c r="BR324" s="56">
        <v>2</v>
      </c>
      <c r="BS324" s="56">
        <v>2</v>
      </c>
      <c r="BT324" s="56">
        <v>3</v>
      </c>
      <c r="BU324" s="56">
        <v>2</v>
      </c>
      <c r="BV324" s="56">
        <v>57</v>
      </c>
      <c r="BW324" s="56">
        <v>49</v>
      </c>
      <c r="BX324" s="56">
        <v>0.53773584905660299</v>
      </c>
      <c r="BY324" s="56">
        <v>-204</v>
      </c>
    </row>
    <row r="325" spans="1:77" x14ac:dyDescent="0.25">
      <c r="A325" s="56">
        <v>3</v>
      </c>
      <c r="B325" s="56">
        <v>5</v>
      </c>
      <c r="C325" s="56">
        <v>3</v>
      </c>
      <c r="D325" s="56">
        <v>1</v>
      </c>
      <c r="E325" s="56">
        <v>3</v>
      </c>
      <c r="F325" s="56">
        <v>1</v>
      </c>
      <c r="G325" s="56">
        <v>3</v>
      </c>
      <c r="H325" s="56">
        <v>4</v>
      </c>
      <c r="I325" s="56">
        <v>3</v>
      </c>
      <c r="J325" s="56">
        <v>1</v>
      </c>
      <c r="K325" s="56">
        <v>0</v>
      </c>
      <c r="L325" s="56">
        <v>0</v>
      </c>
      <c r="M325" s="56">
        <v>0</v>
      </c>
      <c r="N325" s="56">
        <v>3</v>
      </c>
      <c r="O325" s="56">
        <v>1</v>
      </c>
      <c r="P325" s="56">
        <v>3</v>
      </c>
      <c r="Q325" s="56">
        <v>5</v>
      </c>
      <c r="R325" s="56">
        <v>3</v>
      </c>
      <c r="S325" s="56">
        <v>1</v>
      </c>
      <c r="T325" s="56">
        <v>5</v>
      </c>
      <c r="U325" s="56">
        <v>2</v>
      </c>
      <c r="V325" s="56">
        <v>3</v>
      </c>
      <c r="W325" s="56">
        <v>3</v>
      </c>
      <c r="X325" s="56">
        <v>0</v>
      </c>
      <c r="Y325" s="56">
        <v>0</v>
      </c>
      <c r="Z325" s="56">
        <v>0</v>
      </c>
      <c r="AA325" s="56">
        <v>3</v>
      </c>
      <c r="AB325" s="56">
        <v>1</v>
      </c>
      <c r="AC325" s="56">
        <v>3</v>
      </c>
      <c r="AD325" s="56">
        <v>1</v>
      </c>
      <c r="AE325" s="56">
        <v>3</v>
      </c>
      <c r="AF325" s="56">
        <v>3</v>
      </c>
      <c r="AG325" s="56">
        <v>4</v>
      </c>
      <c r="AH325" s="56">
        <v>4</v>
      </c>
      <c r="AI325" s="56">
        <v>4</v>
      </c>
      <c r="AJ325" s="56">
        <v>1</v>
      </c>
      <c r="AK325" s="56">
        <v>0</v>
      </c>
      <c r="AL325" s="56">
        <v>0</v>
      </c>
      <c r="AM325" s="56">
        <v>0</v>
      </c>
      <c r="AN325" s="56">
        <v>5</v>
      </c>
      <c r="AO325" s="56">
        <v>1</v>
      </c>
      <c r="AP325" s="56">
        <v>3</v>
      </c>
      <c r="AQ325" s="56">
        <v>1</v>
      </c>
      <c r="AR325" s="56">
        <v>3</v>
      </c>
      <c r="AS325" s="56">
        <v>1</v>
      </c>
      <c r="AT325" s="56">
        <v>5</v>
      </c>
      <c r="AU325" s="56">
        <v>4</v>
      </c>
      <c r="AV325" s="56">
        <v>4</v>
      </c>
      <c r="AW325" s="56">
        <v>1</v>
      </c>
      <c r="AX325" s="56">
        <v>0</v>
      </c>
      <c r="AY325" s="56">
        <v>0</v>
      </c>
      <c r="AZ325" s="56">
        <v>0</v>
      </c>
      <c r="BA325" s="56">
        <v>3</v>
      </c>
      <c r="BB325" s="56">
        <v>1</v>
      </c>
      <c r="BC325" s="56">
        <v>5</v>
      </c>
      <c r="BD325" s="56">
        <v>1</v>
      </c>
      <c r="BE325" s="56">
        <v>3</v>
      </c>
      <c r="BF325" s="56">
        <v>1</v>
      </c>
      <c r="BG325" s="56">
        <v>4</v>
      </c>
      <c r="BH325" s="56">
        <v>4</v>
      </c>
      <c r="BI325" s="56">
        <v>4</v>
      </c>
      <c r="BJ325" s="56">
        <v>1</v>
      </c>
      <c r="BK325" s="56">
        <v>0</v>
      </c>
      <c r="BL325" s="56">
        <v>0</v>
      </c>
      <c r="BM325" s="56">
        <v>0</v>
      </c>
      <c r="BN325" s="56">
        <v>1</v>
      </c>
      <c r="BO325" s="56">
        <v>1</v>
      </c>
      <c r="BP325" s="56">
        <v>2</v>
      </c>
      <c r="BQ325" s="56">
        <v>5</v>
      </c>
      <c r="BR325" s="56">
        <v>2</v>
      </c>
      <c r="BS325" s="56">
        <v>2</v>
      </c>
      <c r="BT325" s="56">
        <v>3</v>
      </c>
      <c r="BU325" s="56">
        <v>2</v>
      </c>
      <c r="BV325" s="56">
        <v>58</v>
      </c>
      <c r="BW325" s="56">
        <v>50</v>
      </c>
      <c r="BX325" s="56">
        <v>0.53703703703703698</v>
      </c>
      <c r="BY325" s="56">
        <v>-204</v>
      </c>
    </row>
    <row r="326" spans="1:77" x14ac:dyDescent="0.25">
      <c r="A326" s="56">
        <v>3</v>
      </c>
      <c r="B326" s="56">
        <v>1</v>
      </c>
      <c r="C326" s="56">
        <v>3</v>
      </c>
      <c r="D326" s="56">
        <v>1</v>
      </c>
      <c r="E326" s="56">
        <v>3</v>
      </c>
      <c r="F326" s="56">
        <v>1</v>
      </c>
      <c r="G326" s="56">
        <v>5</v>
      </c>
      <c r="H326" s="56">
        <v>4</v>
      </c>
      <c r="I326" s="56">
        <v>3</v>
      </c>
      <c r="J326" s="56">
        <v>1</v>
      </c>
      <c r="K326" s="56">
        <v>0</v>
      </c>
      <c r="L326" s="56">
        <v>0</v>
      </c>
      <c r="M326" s="56">
        <v>0</v>
      </c>
      <c r="N326" s="56">
        <v>5</v>
      </c>
      <c r="O326" s="56">
        <v>1</v>
      </c>
      <c r="P326" s="56">
        <v>3</v>
      </c>
      <c r="Q326" s="56">
        <v>1</v>
      </c>
      <c r="R326" s="56">
        <v>4</v>
      </c>
      <c r="S326" s="56">
        <v>1</v>
      </c>
      <c r="T326" s="56">
        <v>5</v>
      </c>
      <c r="U326" s="56">
        <v>4</v>
      </c>
      <c r="V326" s="56">
        <v>3</v>
      </c>
      <c r="W326" s="56">
        <v>1</v>
      </c>
      <c r="X326" s="56">
        <v>0</v>
      </c>
      <c r="Y326" s="56">
        <v>0</v>
      </c>
      <c r="Z326" s="56">
        <v>0</v>
      </c>
      <c r="AA326" s="56">
        <v>5</v>
      </c>
      <c r="AB326" s="56">
        <v>1</v>
      </c>
      <c r="AC326" s="56">
        <v>5</v>
      </c>
      <c r="AD326" s="56">
        <v>1</v>
      </c>
      <c r="AE326" s="56">
        <v>3</v>
      </c>
      <c r="AF326" s="56">
        <v>1</v>
      </c>
      <c r="AG326" s="56">
        <v>4</v>
      </c>
      <c r="AH326" s="56">
        <v>2</v>
      </c>
      <c r="AI326" s="56">
        <v>4</v>
      </c>
      <c r="AJ326" s="56">
        <v>1</v>
      </c>
      <c r="AK326" s="56">
        <v>0</v>
      </c>
      <c r="AL326" s="56">
        <v>0</v>
      </c>
      <c r="AM326" s="56">
        <v>0</v>
      </c>
      <c r="AN326" s="56">
        <v>5</v>
      </c>
      <c r="AO326" s="56">
        <v>1</v>
      </c>
      <c r="AP326" s="56">
        <v>3</v>
      </c>
      <c r="AQ326" s="56">
        <v>1</v>
      </c>
      <c r="AR326" s="56">
        <v>3</v>
      </c>
      <c r="AS326" s="56">
        <v>1</v>
      </c>
      <c r="AT326" s="56">
        <v>5</v>
      </c>
      <c r="AU326" s="56">
        <v>4</v>
      </c>
      <c r="AV326" s="56">
        <v>3</v>
      </c>
      <c r="AW326" s="56">
        <v>1</v>
      </c>
      <c r="AX326" s="56">
        <v>0</v>
      </c>
      <c r="AY326" s="56">
        <v>0</v>
      </c>
      <c r="AZ326" s="56">
        <v>0</v>
      </c>
      <c r="BA326" s="56">
        <v>3</v>
      </c>
      <c r="BB326" s="56">
        <v>1</v>
      </c>
      <c r="BC326" s="56">
        <v>5</v>
      </c>
      <c r="BD326" s="56">
        <v>1</v>
      </c>
      <c r="BE326" s="56">
        <v>3</v>
      </c>
      <c r="BF326" s="56">
        <v>2</v>
      </c>
      <c r="BG326" s="56">
        <v>5</v>
      </c>
      <c r="BH326" s="56">
        <v>4</v>
      </c>
      <c r="BI326" s="56">
        <v>3</v>
      </c>
      <c r="BJ326" s="56">
        <v>1</v>
      </c>
      <c r="BK326" s="56">
        <v>0</v>
      </c>
      <c r="BL326" s="56">
        <v>0</v>
      </c>
      <c r="BM326" s="56">
        <v>0</v>
      </c>
      <c r="BN326" s="56">
        <v>1</v>
      </c>
      <c r="BO326" s="56">
        <v>1</v>
      </c>
      <c r="BP326" s="56">
        <v>2</v>
      </c>
      <c r="BQ326" s="56">
        <v>2</v>
      </c>
      <c r="BR326" s="56">
        <v>2</v>
      </c>
      <c r="BS326" s="56">
        <v>2</v>
      </c>
      <c r="BT326" s="56">
        <v>3</v>
      </c>
      <c r="BU326" s="56">
        <v>1</v>
      </c>
      <c r="BV326" s="56">
        <v>58</v>
      </c>
      <c r="BW326" s="56">
        <v>50</v>
      </c>
      <c r="BX326" s="56">
        <v>0.53703703703703698</v>
      </c>
      <c r="BY326" s="56">
        <v>-204</v>
      </c>
    </row>
    <row r="327" spans="1:77" x14ac:dyDescent="0.25">
      <c r="A327" s="56">
        <v>5</v>
      </c>
      <c r="B327" s="56">
        <v>5</v>
      </c>
      <c r="C327" s="56">
        <v>3</v>
      </c>
      <c r="D327" s="56">
        <v>1</v>
      </c>
      <c r="E327" s="56">
        <v>5</v>
      </c>
      <c r="F327" s="56">
        <v>1</v>
      </c>
      <c r="G327" s="56">
        <v>5</v>
      </c>
      <c r="H327" s="56">
        <v>4</v>
      </c>
      <c r="I327" s="56">
        <v>4</v>
      </c>
      <c r="J327" s="56">
        <v>1</v>
      </c>
      <c r="K327" s="56">
        <v>0</v>
      </c>
      <c r="L327" s="56">
        <v>0</v>
      </c>
      <c r="M327" s="56">
        <v>1</v>
      </c>
      <c r="N327" s="56">
        <v>3</v>
      </c>
      <c r="O327" s="56">
        <v>1</v>
      </c>
      <c r="P327" s="56">
        <v>5</v>
      </c>
      <c r="Q327" s="56">
        <v>5</v>
      </c>
      <c r="R327" s="56">
        <v>3</v>
      </c>
      <c r="S327" s="56">
        <v>1</v>
      </c>
      <c r="T327" s="56">
        <v>5</v>
      </c>
      <c r="U327" s="56">
        <v>4</v>
      </c>
      <c r="V327" s="56">
        <v>3</v>
      </c>
      <c r="W327" s="56">
        <v>1</v>
      </c>
      <c r="X327" s="56">
        <v>0</v>
      </c>
      <c r="Y327" s="56">
        <v>1</v>
      </c>
      <c r="Z327" s="56">
        <v>0</v>
      </c>
      <c r="AA327" s="56">
        <v>4</v>
      </c>
      <c r="AB327" s="56">
        <v>1</v>
      </c>
      <c r="AC327" s="56">
        <v>5</v>
      </c>
      <c r="AD327" s="56">
        <v>1</v>
      </c>
      <c r="AE327" s="56">
        <v>3</v>
      </c>
      <c r="AF327" s="56">
        <v>1</v>
      </c>
      <c r="AG327" s="56">
        <v>5</v>
      </c>
      <c r="AH327" s="56">
        <v>2</v>
      </c>
      <c r="AI327" s="56">
        <v>4</v>
      </c>
      <c r="AJ327" s="56">
        <v>1</v>
      </c>
      <c r="AK327" s="56">
        <v>1</v>
      </c>
      <c r="AL327" s="56">
        <v>0</v>
      </c>
      <c r="AM327" s="56">
        <v>0</v>
      </c>
      <c r="AN327" s="56">
        <v>3</v>
      </c>
      <c r="AO327" s="56">
        <v>1</v>
      </c>
      <c r="AP327" s="56">
        <v>4</v>
      </c>
      <c r="AQ327" s="56">
        <v>2</v>
      </c>
      <c r="AR327" s="56">
        <v>3</v>
      </c>
      <c r="AS327" s="56">
        <v>1</v>
      </c>
      <c r="AT327" s="56">
        <v>5</v>
      </c>
      <c r="AU327" s="56">
        <v>4</v>
      </c>
      <c r="AV327" s="56">
        <v>4</v>
      </c>
      <c r="AW327" s="56">
        <v>1</v>
      </c>
      <c r="AX327" s="56">
        <v>0</v>
      </c>
      <c r="AY327" s="56">
        <v>0</v>
      </c>
      <c r="AZ327" s="56">
        <v>1</v>
      </c>
      <c r="BA327" s="56">
        <v>4</v>
      </c>
      <c r="BB327" s="56">
        <v>1</v>
      </c>
      <c r="BC327" s="56">
        <v>4</v>
      </c>
      <c r="BD327" s="56">
        <v>1</v>
      </c>
      <c r="BE327" s="56">
        <v>2</v>
      </c>
      <c r="BF327" s="56">
        <v>1</v>
      </c>
      <c r="BG327" s="56">
        <v>4</v>
      </c>
      <c r="BH327" s="56">
        <v>4</v>
      </c>
      <c r="BI327" s="56">
        <v>3</v>
      </c>
      <c r="BJ327" s="56">
        <v>1</v>
      </c>
      <c r="BK327" s="56">
        <v>0</v>
      </c>
      <c r="BL327" s="56">
        <v>0</v>
      </c>
      <c r="BM327" s="56">
        <v>0</v>
      </c>
      <c r="BN327" s="56">
        <v>1</v>
      </c>
      <c r="BO327" s="56">
        <v>1</v>
      </c>
      <c r="BP327" s="56">
        <v>2</v>
      </c>
      <c r="BQ327" s="56">
        <v>2</v>
      </c>
      <c r="BR327" s="56">
        <v>2</v>
      </c>
      <c r="BS327" s="56">
        <v>2</v>
      </c>
      <c r="BT327" s="56">
        <v>3</v>
      </c>
      <c r="BU327" s="56">
        <v>1</v>
      </c>
      <c r="BV327" s="56">
        <v>56</v>
      </c>
      <c r="BW327" s="56">
        <v>49</v>
      </c>
      <c r="BX327" s="56">
        <v>0.53333333333333299</v>
      </c>
      <c r="BY327" s="56">
        <v>-204</v>
      </c>
    </row>
    <row r="328" spans="1:77" x14ac:dyDescent="0.25">
      <c r="A328" s="56">
        <v>5</v>
      </c>
      <c r="B328" s="56">
        <v>4</v>
      </c>
      <c r="C328" s="56">
        <v>3</v>
      </c>
      <c r="D328" s="56">
        <v>1</v>
      </c>
      <c r="E328" s="56">
        <v>5</v>
      </c>
      <c r="F328" s="56">
        <v>1</v>
      </c>
      <c r="G328" s="56">
        <v>5</v>
      </c>
      <c r="H328" s="56">
        <v>4</v>
      </c>
      <c r="I328" s="56">
        <v>3</v>
      </c>
      <c r="J328" s="56">
        <v>1</v>
      </c>
      <c r="K328" s="56">
        <v>0</v>
      </c>
      <c r="L328" s="56">
        <v>0</v>
      </c>
      <c r="M328" s="56">
        <v>0</v>
      </c>
      <c r="N328" s="56">
        <v>5</v>
      </c>
      <c r="O328" s="56">
        <v>1</v>
      </c>
      <c r="P328" s="56">
        <v>5</v>
      </c>
      <c r="Q328" s="56">
        <v>1</v>
      </c>
      <c r="R328" s="56">
        <v>3</v>
      </c>
      <c r="S328" s="56">
        <v>1</v>
      </c>
      <c r="T328" s="56">
        <v>5</v>
      </c>
      <c r="U328" s="56">
        <v>4</v>
      </c>
      <c r="V328" s="56">
        <v>3</v>
      </c>
      <c r="W328" s="56">
        <v>1</v>
      </c>
      <c r="X328" s="56">
        <v>0</v>
      </c>
      <c r="Y328" s="56">
        <v>0</v>
      </c>
      <c r="Z328" s="56">
        <v>0</v>
      </c>
      <c r="AA328" s="56">
        <v>3</v>
      </c>
      <c r="AB328" s="56">
        <v>1</v>
      </c>
      <c r="AC328" s="56">
        <v>5</v>
      </c>
      <c r="AD328" s="56">
        <v>1</v>
      </c>
      <c r="AE328" s="56">
        <v>3</v>
      </c>
      <c r="AF328" s="56">
        <v>1</v>
      </c>
      <c r="AG328" s="56">
        <v>4</v>
      </c>
      <c r="AH328" s="56">
        <v>4</v>
      </c>
      <c r="AI328" s="56">
        <v>4</v>
      </c>
      <c r="AJ328" s="56">
        <v>1</v>
      </c>
      <c r="AK328" s="56">
        <v>0</v>
      </c>
      <c r="AL328" s="56">
        <v>0</v>
      </c>
      <c r="AM328" s="56">
        <v>0</v>
      </c>
      <c r="AN328" s="56">
        <v>3</v>
      </c>
      <c r="AO328" s="56">
        <v>1</v>
      </c>
      <c r="AP328" s="56">
        <v>5</v>
      </c>
      <c r="AQ328" s="56">
        <v>3</v>
      </c>
      <c r="AR328" s="56">
        <v>3</v>
      </c>
      <c r="AS328" s="56">
        <v>1</v>
      </c>
      <c r="AT328" s="56">
        <v>5</v>
      </c>
      <c r="AU328" s="56">
        <v>4</v>
      </c>
      <c r="AV328" s="56">
        <v>3</v>
      </c>
      <c r="AW328" s="56">
        <v>1</v>
      </c>
      <c r="AX328" s="56">
        <v>0</v>
      </c>
      <c r="AY328" s="56">
        <v>0</v>
      </c>
      <c r="AZ328" s="56">
        <v>0</v>
      </c>
      <c r="BA328" s="56">
        <v>3</v>
      </c>
      <c r="BB328" s="56">
        <v>1</v>
      </c>
      <c r="BC328" s="56">
        <v>1</v>
      </c>
      <c r="BD328" s="56">
        <v>1</v>
      </c>
      <c r="BE328" s="56">
        <v>2</v>
      </c>
      <c r="BF328" s="56">
        <v>1</v>
      </c>
      <c r="BG328" s="56">
        <v>4</v>
      </c>
      <c r="BH328" s="56">
        <v>4</v>
      </c>
      <c r="BI328" s="56">
        <v>3</v>
      </c>
      <c r="BJ328" s="56">
        <v>1</v>
      </c>
      <c r="BK328" s="56">
        <v>0</v>
      </c>
      <c r="BL328" s="56">
        <v>0</v>
      </c>
      <c r="BM328" s="56">
        <v>0</v>
      </c>
      <c r="BN328" s="56">
        <v>1</v>
      </c>
      <c r="BO328" s="56">
        <v>3</v>
      </c>
      <c r="BP328" s="56">
        <v>2</v>
      </c>
      <c r="BQ328" s="56">
        <v>5</v>
      </c>
      <c r="BR328" s="56">
        <v>2</v>
      </c>
      <c r="BS328" s="56">
        <v>2</v>
      </c>
      <c r="BT328" s="56">
        <v>3</v>
      </c>
      <c r="BU328" s="56">
        <v>2</v>
      </c>
      <c r="BV328" s="56">
        <v>57</v>
      </c>
      <c r="BW328" s="56">
        <v>50</v>
      </c>
      <c r="BX328" s="56">
        <v>0.53271028037383095</v>
      </c>
      <c r="BY328" s="56">
        <v>-204</v>
      </c>
    </row>
    <row r="329" spans="1:77" x14ac:dyDescent="0.25">
      <c r="A329" s="56">
        <v>3</v>
      </c>
      <c r="B329" s="56">
        <v>1</v>
      </c>
      <c r="C329" s="56">
        <v>3</v>
      </c>
      <c r="D329" s="56">
        <v>1</v>
      </c>
      <c r="E329" s="56">
        <v>3</v>
      </c>
      <c r="F329" s="56">
        <v>1</v>
      </c>
      <c r="G329" s="56">
        <v>5</v>
      </c>
      <c r="H329" s="56">
        <v>4</v>
      </c>
      <c r="I329" s="56">
        <v>3</v>
      </c>
      <c r="J329" s="56">
        <v>4</v>
      </c>
      <c r="K329" s="56">
        <v>0</v>
      </c>
      <c r="L329" s="56">
        <v>0</v>
      </c>
      <c r="M329" s="56">
        <v>0</v>
      </c>
      <c r="N329" s="56">
        <v>3</v>
      </c>
      <c r="O329" s="56">
        <v>1</v>
      </c>
      <c r="P329" s="56">
        <v>3</v>
      </c>
      <c r="Q329" s="56">
        <v>1</v>
      </c>
      <c r="R329" s="56">
        <v>3</v>
      </c>
      <c r="S329" s="56">
        <v>1</v>
      </c>
      <c r="T329" s="56">
        <v>4</v>
      </c>
      <c r="U329" s="56">
        <v>4</v>
      </c>
      <c r="V329" s="56">
        <v>4</v>
      </c>
      <c r="W329" s="56">
        <v>1</v>
      </c>
      <c r="X329" s="56">
        <v>0</v>
      </c>
      <c r="Y329" s="56">
        <v>0</v>
      </c>
      <c r="Z329" s="56">
        <v>0</v>
      </c>
      <c r="AA329" s="56">
        <v>3</v>
      </c>
      <c r="AB329" s="56">
        <v>1</v>
      </c>
      <c r="AC329" s="56">
        <v>3</v>
      </c>
      <c r="AD329" s="56">
        <v>1</v>
      </c>
      <c r="AE329" s="56">
        <v>3</v>
      </c>
      <c r="AF329" s="56">
        <v>1</v>
      </c>
      <c r="AG329" s="56">
        <v>5</v>
      </c>
      <c r="AH329" s="56">
        <v>3</v>
      </c>
      <c r="AI329" s="56">
        <v>4</v>
      </c>
      <c r="AJ329" s="56">
        <v>1</v>
      </c>
      <c r="AK329" s="56">
        <v>0</v>
      </c>
      <c r="AL329" s="56">
        <v>0</v>
      </c>
      <c r="AM329" s="56">
        <v>0</v>
      </c>
      <c r="AN329" s="56">
        <v>5</v>
      </c>
      <c r="AO329" s="56">
        <v>1</v>
      </c>
      <c r="AP329" s="56">
        <v>5</v>
      </c>
      <c r="AQ329" s="56">
        <v>1</v>
      </c>
      <c r="AR329" s="56">
        <v>3</v>
      </c>
      <c r="AS329" s="56">
        <v>1</v>
      </c>
      <c r="AT329" s="56">
        <v>5</v>
      </c>
      <c r="AU329" s="56">
        <v>4</v>
      </c>
      <c r="AV329" s="56">
        <v>5</v>
      </c>
      <c r="AW329" s="56">
        <v>1</v>
      </c>
      <c r="AX329" s="56">
        <v>1</v>
      </c>
      <c r="AY329" s="56">
        <v>0</v>
      </c>
      <c r="AZ329" s="56">
        <v>0</v>
      </c>
      <c r="BA329" s="56">
        <v>5</v>
      </c>
      <c r="BB329" s="56">
        <v>5</v>
      </c>
      <c r="BC329" s="56">
        <v>5</v>
      </c>
      <c r="BD329" s="56">
        <v>5</v>
      </c>
      <c r="BE329" s="56">
        <v>3</v>
      </c>
      <c r="BF329" s="56">
        <v>1</v>
      </c>
      <c r="BG329" s="56">
        <v>4</v>
      </c>
      <c r="BH329" s="56">
        <v>5</v>
      </c>
      <c r="BI329" s="56">
        <v>4</v>
      </c>
      <c r="BJ329" s="56">
        <v>1</v>
      </c>
      <c r="BK329" s="56">
        <v>1</v>
      </c>
      <c r="BL329" s="56">
        <v>0</v>
      </c>
      <c r="BM329" s="56">
        <v>0</v>
      </c>
      <c r="BN329" s="56">
        <v>1</v>
      </c>
      <c r="BO329" s="56">
        <v>1</v>
      </c>
      <c r="BP329" s="56">
        <v>2</v>
      </c>
      <c r="BQ329" s="56">
        <v>5</v>
      </c>
      <c r="BR329" s="56">
        <v>2</v>
      </c>
      <c r="BS329" s="56">
        <v>2</v>
      </c>
      <c r="BT329" s="56">
        <v>2</v>
      </c>
      <c r="BU329" s="56">
        <v>2</v>
      </c>
      <c r="BV329" s="56">
        <v>58</v>
      </c>
      <c r="BW329" s="56">
        <v>51</v>
      </c>
      <c r="BX329" s="56">
        <v>0.53211009174311896</v>
      </c>
      <c r="BY329" s="56">
        <v>-204</v>
      </c>
    </row>
    <row r="330" spans="1:77" x14ac:dyDescent="0.25">
      <c r="A330" s="56">
        <v>3</v>
      </c>
      <c r="B330" s="56">
        <v>1</v>
      </c>
      <c r="C330" s="56">
        <v>3</v>
      </c>
      <c r="D330" s="56">
        <v>1</v>
      </c>
      <c r="E330" s="56">
        <v>3</v>
      </c>
      <c r="F330" s="56">
        <v>1</v>
      </c>
      <c r="G330" s="56">
        <v>4</v>
      </c>
      <c r="H330" s="56">
        <v>4</v>
      </c>
      <c r="I330" s="56">
        <v>3</v>
      </c>
      <c r="J330" s="56">
        <v>1</v>
      </c>
      <c r="K330" s="56">
        <v>0</v>
      </c>
      <c r="L330" s="56">
        <v>0</v>
      </c>
      <c r="M330" s="56">
        <v>0</v>
      </c>
      <c r="N330" s="56">
        <v>3</v>
      </c>
      <c r="O330" s="56">
        <v>1</v>
      </c>
      <c r="P330" s="56">
        <v>5</v>
      </c>
      <c r="Q330" s="56">
        <v>1</v>
      </c>
      <c r="R330" s="56">
        <v>3</v>
      </c>
      <c r="S330" s="56">
        <v>1</v>
      </c>
      <c r="T330" s="56">
        <v>5</v>
      </c>
      <c r="U330" s="56">
        <v>4</v>
      </c>
      <c r="V330" s="56">
        <v>3</v>
      </c>
      <c r="W330" s="56">
        <v>3</v>
      </c>
      <c r="X330" s="56">
        <v>0</v>
      </c>
      <c r="Y330" s="56">
        <v>0</v>
      </c>
      <c r="Z330" s="56">
        <v>0</v>
      </c>
      <c r="AA330" s="56">
        <v>3</v>
      </c>
      <c r="AB330" s="56">
        <v>1</v>
      </c>
      <c r="AC330" s="56">
        <v>5</v>
      </c>
      <c r="AD330" s="56">
        <v>1</v>
      </c>
      <c r="AE330" s="56">
        <v>3</v>
      </c>
      <c r="AF330" s="56">
        <v>1</v>
      </c>
      <c r="AG330" s="56">
        <v>4</v>
      </c>
      <c r="AH330" s="56">
        <v>4</v>
      </c>
      <c r="AI330" s="56">
        <v>4</v>
      </c>
      <c r="AJ330" s="56">
        <v>1</v>
      </c>
      <c r="AK330" s="56">
        <v>0</v>
      </c>
      <c r="AL330" s="56">
        <v>0</v>
      </c>
      <c r="AM330" s="56">
        <v>0</v>
      </c>
      <c r="AN330" s="56">
        <v>5</v>
      </c>
      <c r="AO330" s="56">
        <v>1</v>
      </c>
      <c r="AP330" s="56">
        <v>3</v>
      </c>
      <c r="AQ330" s="56">
        <v>1</v>
      </c>
      <c r="AR330" s="56">
        <v>3</v>
      </c>
      <c r="AS330" s="56">
        <v>1</v>
      </c>
      <c r="AT330" s="56">
        <v>5</v>
      </c>
      <c r="AU330" s="56">
        <v>4</v>
      </c>
      <c r="AV330" s="56">
        <v>4</v>
      </c>
      <c r="AW330" s="56">
        <v>1</v>
      </c>
      <c r="AX330" s="56">
        <v>0</v>
      </c>
      <c r="AY330" s="56">
        <v>1</v>
      </c>
      <c r="AZ330" s="56">
        <v>0</v>
      </c>
      <c r="BA330" s="56">
        <v>3</v>
      </c>
      <c r="BB330" s="56">
        <v>1</v>
      </c>
      <c r="BC330" s="56">
        <v>1</v>
      </c>
      <c r="BD330" s="56">
        <v>1</v>
      </c>
      <c r="BE330" s="56">
        <v>3</v>
      </c>
      <c r="BF330" s="56">
        <v>1</v>
      </c>
      <c r="BG330" s="56">
        <v>5</v>
      </c>
      <c r="BH330" s="56">
        <v>4</v>
      </c>
      <c r="BI330" s="56">
        <v>3</v>
      </c>
      <c r="BJ330" s="56">
        <v>1</v>
      </c>
      <c r="BK330" s="56">
        <v>0</v>
      </c>
      <c r="BL330" s="56">
        <v>0</v>
      </c>
      <c r="BM330" s="56">
        <v>0</v>
      </c>
      <c r="BN330" s="56">
        <v>1</v>
      </c>
      <c r="BO330" s="56">
        <v>1</v>
      </c>
      <c r="BP330" s="56">
        <v>2</v>
      </c>
      <c r="BQ330" s="56">
        <v>5</v>
      </c>
      <c r="BR330" s="56">
        <v>2</v>
      </c>
      <c r="BS330" s="56">
        <v>2</v>
      </c>
      <c r="BT330" s="56">
        <v>3</v>
      </c>
      <c r="BU330" s="56">
        <v>1</v>
      </c>
      <c r="BV330" s="56">
        <v>55</v>
      </c>
      <c r="BW330" s="56">
        <v>49</v>
      </c>
      <c r="BX330" s="56">
        <v>0.52884615384615297</v>
      </c>
      <c r="BY330" s="56">
        <v>-204</v>
      </c>
    </row>
    <row r="331" spans="1:77" x14ac:dyDescent="0.25">
      <c r="A331" s="56">
        <v>5</v>
      </c>
      <c r="B331" s="56">
        <v>1</v>
      </c>
      <c r="C331" s="56">
        <v>3</v>
      </c>
      <c r="D331" s="56">
        <v>1</v>
      </c>
      <c r="E331" s="56">
        <v>3</v>
      </c>
      <c r="F331" s="56">
        <v>1</v>
      </c>
      <c r="G331" s="56">
        <v>4</v>
      </c>
      <c r="H331" s="56">
        <v>4</v>
      </c>
      <c r="I331" s="56">
        <v>3</v>
      </c>
      <c r="J331" s="56">
        <v>4</v>
      </c>
      <c r="K331" s="56">
        <v>0</v>
      </c>
      <c r="L331" s="56">
        <v>0</v>
      </c>
      <c r="M331" s="56">
        <v>0</v>
      </c>
      <c r="N331" s="56">
        <v>3</v>
      </c>
      <c r="O331" s="56">
        <v>1</v>
      </c>
      <c r="P331" s="56">
        <v>3</v>
      </c>
      <c r="Q331" s="56">
        <v>1</v>
      </c>
      <c r="R331" s="56">
        <v>3</v>
      </c>
      <c r="S331" s="56">
        <v>1</v>
      </c>
      <c r="T331" s="56">
        <v>4</v>
      </c>
      <c r="U331" s="56">
        <v>4</v>
      </c>
      <c r="V331" s="56">
        <v>3</v>
      </c>
      <c r="W331" s="56">
        <v>1</v>
      </c>
      <c r="X331" s="56">
        <v>0</v>
      </c>
      <c r="Y331" s="56">
        <v>0</v>
      </c>
      <c r="Z331" s="56">
        <v>0</v>
      </c>
      <c r="AA331" s="56">
        <v>5</v>
      </c>
      <c r="AB331" s="56">
        <v>1</v>
      </c>
      <c r="AC331" s="56">
        <v>5</v>
      </c>
      <c r="AD331" s="56">
        <v>1</v>
      </c>
      <c r="AE331" s="56">
        <v>3</v>
      </c>
      <c r="AF331" s="56">
        <v>1</v>
      </c>
      <c r="AG331" s="56">
        <v>5</v>
      </c>
      <c r="AH331" s="56">
        <v>4</v>
      </c>
      <c r="AI331" s="56">
        <v>4</v>
      </c>
      <c r="AJ331" s="56">
        <v>1</v>
      </c>
      <c r="AK331" s="56">
        <v>0</v>
      </c>
      <c r="AL331" s="56">
        <v>0</v>
      </c>
      <c r="AM331" s="56">
        <v>1</v>
      </c>
      <c r="AN331" s="56">
        <v>3</v>
      </c>
      <c r="AO331" s="56">
        <v>1</v>
      </c>
      <c r="AP331" s="56">
        <v>5</v>
      </c>
      <c r="AQ331" s="56">
        <v>2</v>
      </c>
      <c r="AR331" s="56">
        <v>3</v>
      </c>
      <c r="AS331" s="56">
        <v>1</v>
      </c>
      <c r="AT331" s="56">
        <v>5</v>
      </c>
      <c r="AU331" s="56">
        <v>4</v>
      </c>
      <c r="AV331" s="56">
        <v>4</v>
      </c>
      <c r="AW331" s="56">
        <v>1</v>
      </c>
      <c r="AX331" s="56">
        <v>1</v>
      </c>
      <c r="AY331" s="56">
        <v>1</v>
      </c>
      <c r="AZ331" s="56">
        <v>0</v>
      </c>
      <c r="BA331" s="56">
        <v>3</v>
      </c>
      <c r="BB331" s="56">
        <v>1</v>
      </c>
      <c r="BC331" s="56">
        <v>3</v>
      </c>
      <c r="BD331" s="56">
        <v>5</v>
      </c>
      <c r="BE331" s="56">
        <v>3</v>
      </c>
      <c r="BF331" s="56">
        <v>1</v>
      </c>
      <c r="BG331" s="56">
        <v>4</v>
      </c>
      <c r="BH331" s="56">
        <v>4</v>
      </c>
      <c r="BI331" s="56">
        <v>1</v>
      </c>
      <c r="BJ331" s="56">
        <v>2</v>
      </c>
      <c r="BK331" s="56">
        <v>0</v>
      </c>
      <c r="BL331" s="56">
        <v>0</v>
      </c>
      <c r="BM331" s="56">
        <v>0</v>
      </c>
      <c r="BN331" s="56">
        <v>1</v>
      </c>
      <c r="BO331" s="56">
        <v>2</v>
      </c>
      <c r="BP331" s="56">
        <v>2</v>
      </c>
      <c r="BQ331" s="56">
        <v>5</v>
      </c>
      <c r="BR331" s="56">
        <v>2</v>
      </c>
      <c r="BS331" s="56">
        <v>2</v>
      </c>
      <c r="BT331" s="56">
        <v>2</v>
      </c>
      <c r="BU331" s="56">
        <v>1</v>
      </c>
      <c r="BV331" s="56">
        <v>57</v>
      </c>
      <c r="BW331" s="56">
        <v>51</v>
      </c>
      <c r="BX331" s="56">
        <v>0.52777777777777701</v>
      </c>
      <c r="BY331" s="56">
        <v>-204</v>
      </c>
    </row>
    <row r="332" spans="1:77" x14ac:dyDescent="0.25">
      <c r="A332" s="56">
        <v>5</v>
      </c>
      <c r="B332" s="56">
        <v>1</v>
      </c>
      <c r="C332" s="56">
        <v>1</v>
      </c>
      <c r="D332" s="56">
        <v>1</v>
      </c>
      <c r="E332" s="56">
        <v>3</v>
      </c>
      <c r="F332" s="56">
        <v>1</v>
      </c>
      <c r="G332" s="56">
        <v>1</v>
      </c>
      <c r="H332" s="56">
        <v>4</v>
      </c>
      <c r="I332" s="56">
        <v>3</v>
      </c>
      <c r="J332" s="56">
        <v>1</v>
      </c>
      <c r="K332" s="56">
        <v>1</v>
      </c>
      <c r="L332" s="56">
        <v>0</v>
      </c>
      <c r="M332" s="56">
        <v>0</v>
      </c>
      <c r="N332" s="56">
        <v>5</v>
      </c>
      <c r="O332" s="56">
        <v>1</v>
      </c>
      <c r="P332" s="56">
        <v>3</v>
      </c>
      <c r="Q332" s="56">
        <v>5</v>
      </c>
      <c r="R332" s="56">
        <v>3</v>
      </c>
      <c r="S332" s="56">
        <v>1</v>
      </c>
      <c r="T332" s="56">
        <v>5</v>
      </c>
      <c r="U332" s="56">
        <v>4</v>
      </c>
      <c r="V332" s="56">
        <v>3</v>
      </c>
      <c r="W332" s="56">
        <v>3</v>
      </c>
      <c r="X332" s="56">
        <v>0</v>
      </c>
      <c r="Y332" s="56">
        <v>0</v>
      </c>
      <c r="Z332" s="56">
        <v>1</v>
      </c>
      <c r="AA332" s="56">
        <v>4</v>
      </c>
      <c r="AB332" s="56">
        <v>1</v>
      </c>
      <c r="AC332" s="56">
        <v>5</v>
      </c>
      <c r="AD332" s="56">
        <v>1</v>
      </c>
      <c r="AE332" s="56">
        <v>3</v>
      </c>
      <c r="AF332" s="56">
        <v>1</v>
      </c>
      <c r="AG332" s="56">
        <v>4</v>
      </c>
      <c r="AH332" s="56">
        <v>4</v>
      </c>
      <c r="AI332" s="56">
        <v>4</v>
      </c>
      <c r="AJ332" s="56">
        <v>3</v>
      </c>
      <c r="AK332" s="56">
        <v>0</v>
      </c>
      <c r="AL332" s="56">
        <v>0</v>
      </c>
      <c r="AM332" s="56">
        <v>0</v>
      </c>
      <c r="AN332" s="56">
        <v>5</v>
      </c>
      <c r="AO332" s="56">
        <v>1</v>
      </c>
      <c r="AP332" s="56">
        <v>3</v>
      </c>
      <c r="AQ332" s="56">
        <v>2</v>
      </c>
      <c r="AR332" s="56">
        <v>3</v>
      </c>
      <c r="AS332" s="56">
        <v>1</v>
      </c>
      <c r="AT332" s="56">
        <v>5</v>
      </c>
      <c r="AU332" s="56">
        <v>4</v>
      </c>
      <c r="AV332" s="56">
        <v>2</v>
      </c>
      <c r="AW332" s="56">
        <v>1</v>
      </c>
      <c r="AX332" s="56">
        <v>0</v>
      </c>
      <c r="AY332" s="56">
        <v>0</v>
      </c>
      <c r="AZ332" s="56">
        <v>0</v>
      </c>
      <c r="BA332" s="56">
        <v>3</v>
      </c>
      <c r="BB332" s="56">
        <v>4</v>
      </c>
      <c r="BC332" s="56">
        <v>3</v>
      </c>
      <c r="BD332" s="56">
        <v>1</v>
      </c>
      <c r="BE332" s="56">
        <v>3</v>
      </c>
      <c r="BF332" s="56">
        <v>1</v>
      </c>
      <c r="BG332" s="56">
        <v>4</v>
      </c>
      <c r="BH332" s="56">
        <v>2</v>
      </c>
      <c r="BI332" s="56">
        <v>1</v>
      </c>
      <c r="BJ332" s="56">
        <v>1</v>
      </c>
      <c r="BK332" s="56">
        <v>0</v>
      </c>
      <c r="BL332" s="56">
        <v>0</v>
      </c>
      <c r="BM332" s="56">
        <v>1</v>
      </c>
      <c r="BN332" s="56">
        <v>1</v>
      </c>
      <c r="BO332" s="56">
        <v>1</v>
      </c>
      <c r="BP332" s="56">
        <v>2</v>
      </c>
      <c r="BQ332" s="56">
        <v>5</v>
      </c>
      <c r="BR332" s="56">
        <v>2</v>
      </c>
      <c r="BS332" s="56">
        <v>2</v>
      </c>
      <c r="BT332" s="56">
        <v>2</v>
      </c>
      <c r="BU332" s="56">
        <v>1</v>
      </c>
      <c r="BV332" s="56">
        <v>60</v>
      </c>
      <c r="BW332" s="56">
        <v>54</v>
      </c>
      <c r="BX332" s="56">
        <v>0.52631578947368396</v>
      </c>
      <c r="BY332" s="56">
        <v>-204</v>
      </c>
    </row>
    <row r="333" spans="1:77" x14ac:dyDescent="0.25">
      <c r="A333" s="56">
        <v>3</v>
      </c>
      <c r="B333" s="56">
        <v>1</v>
      </c>
      <c r="C333" s="56">
        <v>3</v>
      </c>
      <c r="D333" s="56">
        <v>1</v>
      </c>
      <c r="E333" s="56">
        <v>3</v>
      </c>
      <c r="F333" s="56">
        <v>1</v>
      </c>
      <c r="G333" s="56">
        <v>5</v>
      </c>
      <c r="H333" s="56">
        <v>1</v>
      </c>
      <c r="I333" s="56">
        <v>4</v>
      </c>
      <c r="J333" s="56">
        <v>4</v>
      </c>
      <c r="K333" s="56">
        <v>0</v>
      </c>
      <c r="L333" s="56">
        <v>0</v>
      </c>
      <c r="M333" s="56">
        <v>0</v>
      </c>
      <c r="N333" s="56">
        <v>5</v>
      </c>
      <c r="O333" s="56">
        <v>1</v>
      </c>
      <c r="P333" s="56">
        <v>3</v>
      </c>
      <c r="Q333" s="56">
        <v>1</v>
      </c>
      <c r="R333" s="56">
        <v>3</v>
      </c>
      <c r="S333" s="56">
        <v>1</v>
      </c>
      <c r="T333" s="56">
        <v>5</v>
      </c>
      <c r="U333" s="56">
        <v>4</v>
      </c>
      <c r="V333" s="56">
        <v>4</v>
      </c>
      <c r="W333" s="56">
        <v>1</v>
      </c>
      <c r="X333" s="56">
        <v>1</v>
      </c>
      <c r="Y333" s="56">
        <v>0</v>
      </c>
      <c r="Z333" s="56">
        <v>0</v>
      </c>
      <c r="AA333" s="56">
        <v>5</v>
      </c>
      <c r="AB333" s="56">
        <v>1</v>
      </c>
      <c r="AC333" s="56">
        <v>5</v>
      </c>
      <c r="AD333" s="56">
        <v>1</v>
      </c>
      <c r="AE333" s="56">
        <v>3</v>
      </c>
      <c r="AF333" s="56">
        <v>1</v>
      </c>
      <c r="AG333" s="56">
        <v>4</v>
      </c>
      <c r="AH333" s="56">
        <v>4</v>
      </c>
      <c r="AI333" s="56">
        <v>4</v>
      </c>
      <c r="AJ333" s="56">
        <v>1</v>
      </c>
      <c r="AK333" s="56">
        <v>0</v>
      </c>
      <c r="AL333" s="56">
        <v>1</v>
      </c>
      <c r="AM333" s="56">
        <v>0</v>
      </c>
      <c r="AN333" s="56">
        <v>3</v>
      </c>
      <c r="AO333" s="56">
        <v>1</v>
      </c>
      <c r="AP333" s="56">
        <v>1</v>
      </c>
      <c r="AQ333" s="56">
        <v>2</v>
      </c>
      <c r="AR333" s="56">
        <v>3</v>
      </c>
      <c r="AS333" s="56">
        <v>1</v>
      </c>
      <c r="AT333" s="56">
        <v>1</v>
      </c>
      <c r="AU333" s="56">
        <v>4</v>
      </c>
      <c r="AV333" s="56">
        <v>3</v>
      </c>
      <c r="AW333" s="56">
        <v>1</v>
      </c>
      <c r="AX333" s="56">
        <v>1</v>
      </c>
      <c r="AY333" s="56">
        <v>0</v>
      </c>
      <c r="AZ333" s="56">
        <v>0</v>
      </c>
      <c r="BA333" s="56">
        <v>3</v>
      </c>
      <c r="BB333" s="56">
        <v>1</v>
      </c>
      <c r="BC333" s="56">
        <v>5</v>
      </c>
      <c r="BD333" s="56">
        <v>5</v>
      </c>
      <c r="BE333" s="56">
        <v>3</v>
      </c>
      <c r="BF333" s="56">
        <v>1</v>
      </c>
      <c r="BG333" s="56">
        <v>4</v>
      </c>
      <c r="BH333" s="56">
        <v>4</v>
      </c>
      <c r="BI333" s="56">
        <v>3</v>
      </c>
      <c r="BJ333" s="56">
        <v>1</v>
      </c>
      <c r="BK333" s="56">
        <v>0</v>
      </c>
      <c r="BL333" s="56">
        <v>0</v>
      </c>
      <c r="BM333" s="56">
        <v>1</v>
      </c>
      <c r="BN333" s="56">
        <v>1</v>
      </c>
      <c r="BO333" s="56">
        <v>1</v>
      </c>
      <c r="BP333" s="56">
        <v>2</v>
      </c>
      <c r="BQ333" s="56">
        <v>5</v>
      </c>
      <c r="BR333" s="56">
        <v>2</v>
      </c>
      <c r="BS333" s="56">
        <v>2</v>
      </c>
      <c r="BT333" s="56">
        <v>2</v>
      </c>
      <c r="BU333" s="56">
        <v>1</v>
      </c>
      <c r="BV333" s="56">
        <v>62</v>
      </c>
      <c r="BW333" s="56">
        <v>56</v>
      </c>
      <c r="BX333" s="56">
        <v>0.52542372881355903</v>
      </c>
      <c r="BY333" s="56">
        <v>-204</v>
      </c>
    </row>
    <row r="334" spans="1:77" x14ac:dyDescent="0.25">
      <c r="A334" s="56">
        <v>5</v>
      </c>
      <c r="B334" s="56">
        <v>1</v>
      </c>
      <c r="C334" s="56">
        <v>3</v>
      </c>
      <c r="D334" s="56">
        <v>1</v>
      </c>
      <c r="E334" s="56">
        <v>3</v>
      </c>
      <c r="F334" s="56">
        <v>1</v>
      </c>
      <c r="G334" s="56">
        <v>2</v>
      </c>
      <c r="H334" s="56">
        <v>4</v>
      </c>
      <c r="I334" s="56">
        <v>4</v>
      </c>
      <c r="J334" s="56">
        <v>1</v>
      </c>
      <c r="K334" s="56">
        <v>1</v>
      </c>
      <c r="L334" s="56">
        <v>0</v>
      </c>
      <c r="M334" s="56">
        <v>0</v>
      </c>
      <c r="N334" s="56">
        <v>3</v>
      </c>
      <c r="O334" s="56">
        <v>1</v>
      </c>
      <c r="P334" s="56">
        <v>5</v>
      </c>
      <c r="Q334" s="56">
        <v>5</v>
      </c>
      <c r="R334" s="56">
        <v>3</v>
      </c>
      <c r="S334" s="56">
        <v>3</v>
      </c>
      <c r="T334" s="56">
        <v>5</v>
      </c>
      <c r="U334" s="56">
        <v>4</v>
      </c>
      <c r="V334" s="56">
        <v>3</v>
      </c>
      <c r="W334" s="56">
        <v>1</v>
      </c>
      <c r="X334" s="56">
        <v>0</v>
      </c>
      <c r="Y334" s="56">
        <v>1</v>
      </c>
      <c r="Z334" s="56">
        <v>1</v>
      </c>
      <c r="AA334" s="56">
        <v>4</v>
      </c>
      <c r="AB334" s="56">
        <v>1</v>
      </c>
      <c r="AC334" s="56">
        <v>5</v>
      </c>
      <c r="AD334" s="56">
        <v>1</v>
      </c>
      <c r="AE334" s="56">
        <v>5</v>
      </c>
      <c r="AF334" s="56">
        <v>1</v>
      </c>
      <c r="AG334" s="56">
        <v>5</v>
      </c>
      <c r="AH334" s="56">
        <v>4</v>
      </c>
      <c r="AI334" s="56">
        <v>4</v>
      </c>
      <c r="AJ334" s="56">
        <v>1</v>
      </c>
      <c r="AK334" s="56">
        <v>0</v>
      </c>
      <c r="AL334" s="56">
        <v>0</v>
      </c>
      <c r="AM334" s="56">
        <v>1</v>
      </c>
      <c r="AN334" s="56">
        <v>4</v>
      </c>
      <c r="AO334" s="56">
        <v>1</v>
      </c>
      <c r="AP334" s="56">
        <v>4</v>
      </c>
      <c r="AQ334" s="56">
        <v>2</v>
      </c>
      <c r="AR334" s="56">
        <v>3</v>
      </c>
      <c r="AS334" s="56">
        <v>1</v>
      </c>
      <c r="AT334" s="56">
        <v>5</v>
      </c>
      <c r="AU334" s="56">
        <v>4</v>
      </c>
      <c r="AV334" s="56">
        <v>4</v>
      </c>
      <c r="AW334" s="56">
        <v>1</v>
      </c>
      <c r="AX334" s="56">
        <v>0</v>
      </c>
      <c r="AY334" s="56">
        <v>0</v>
      </c>
      <c r="AZ334" s="56">
        <v>0</v>
      </c>
      <c r="BA334" s="56">
        <v>4</v>
      </c>
      <c r="BB334" s="56">
        <v>1</v>
      </c>
      <c r="BC334" s="56">
        <v>4</v>
      </c>
      <c r="BD334" s="56">
        <v>1</v>
      </c>
      <c r="BE334" s="56">
        <v>2</v>
      </c>
      <c r="BF334" s="56">
        <v>1</v>
      </c>
      <c r="BG334" s="56">
        <v>5</v>
      </c>
      <c r="BH334" s="56">
        <v>2</v>
      </c>
      <c r="BI334" s="56">
        <v>3</v>
      </c>
      <c r="BJ334" s="56">
        <v>1</v>
      </c>
      <c r="BK334" s="56">
        <v>0</v>
      </c>
      <c r="BL334" s="56">
        <v>0</v>
      </c>
      <c r="BM334" s="56">
        <v>0</v>
      </c>
      <c r="BN334" s="56">
        <v>1</v>
      </c>
      <c r="BO334" s="56">
        <v>1</v>
      </c>
      <c r="BP334" s="56">
        <v>3</v>
      </c>
      <c r="BQ334" s="56">
        <v>5</v>
      </c>
      <c r="BR334" s="56">
        <v>2</v>
      </c>
      <c r="BS334" s="56">
        <v>2</v>
      </c>
      <c r="BT334" s="56">
        <v>3</v>
      </c>
      <c r="BU334" s="56">
        <v>1</v>
      </c>
      <c r="BV334" s="56">
        <v>53</v>
      </c>
      <c r="BW334" s="56">
        <v>48</v>
      </c>
      <c r="BX334" s="56">
        <v>0.524752475247524</v>
      </c>
      <c r="BY334" s="56">
        <v>-204</v>
      </c>
    </row>
    <row r="335" spans="1:77" x14ac:dyDescent="0.25">
      <c r="A335" s="56">
        <v>3</v>
      </c>
      <c r="B335" s="56">
        <v>1</v>
      </c>
      <c r="C335" s="56">
        <v>3</v>
      </c>
      <c r="D335" s="56">
        <v>1</v>
      </c>
      <c r="E335" s="56">
        <v>3</v>
      </c>
      <c r="F335" s="56">
        <v>1</v>
      </c>
      <c r="G335" s="56">
        <v>5</v>
      </c>
      <c r="H335" s="56">
        <v>4</v>
      </c>
      <c r="I335" s="56">
        <v>4</v>
      </c>
      <c r="J335" s="56">
        <v>1</v>
      </c>
      <c r="K335" s="56">
        <v>0</v>
      </c>
      <c r="L335" s="56">
        <v>0</v>
      </c>
      <c r="M335" s="56">
        <v>0</v>
      </c>
      <c r="N335" s="56">
        <v>5</v>
      </c>
      <c r="O335" s="56">
        <v>1</v>
      </c>
      <c r="P335" s="56">
        <v>3</v>
      </c>
      <c r="Q335" s="56">
        <v>5</v>
      </c>
      <c r="R335" s="56">
        <v>3</v>
      </c>
      <c r="S335" s="56">
        <v>3</v>
      </c>
      <c r="T335" s="56">
        <v>4</v>
      </c>
      <c r="U335" s="56">
        <v>4</v>
      </c>
      <c r="V335" s="56">
        <v>3</v>
      </c>
      <c r="W335" s="56">
        <v>1</v>
      </c>
      <c r="X335" s="56">
        <v>0</v>
      </c>
      <c r="Y335" s="56">
        <v>0</v>
      </c>
      <c r="Z335" s="56">
        <v>0</v>
      </c>
      <c r="AA335" s="56">
        <v>3</v>
      </c>
      <c r="AB335" s="56">
        <v>1</v>
      </c>
      <c r="AC335" s="56">
        <v>5</v>
      </c>
      <c r="AD335" s="56">
        <v>1</v>
      </c>
      <c r="AE335" s="56">
        <v>3</v>
      </c>
      <c r="AF335" s="56">
        <v>1</v>
      </c>
      <c r="AG335" s="56">
        <v>4</v>
      </c>
      <c r="AH335" s="56">
        <v>3</v>
      </c>
      <c r="AI335" s="56">
        <v>3</v>
      </c>
      <c r="AJ335" s="56">
        <v>1</v>
      </c>
      <c r="AK335" s="56">
        <v>0</v>
      </c>
      <c r="AL335" s="56">
        <v>0</v>
      </c>
      <c r="AM335" s="56">
        <v>0</v>
      </c>
      <c r="AN335" s="56">
        <v>5</v>
      </c>
      <c r="AO335" s="56">
        <v>1</v>
      </c>
      <c r="AP335" s="56">
        <v>5</v>
      </c>
      <c r="AQ335" s="56">
        <v>1</v>
      </c>
      <c r="AR335" s="56">
        <v>3</v>
      </c>
      <c r="AS335" s="56">
        <v>1</v>
      </c>
      <c r="AT335" s="56">
        <v>5</v>
      </c>
      <c r="AU335" s="56">
        <v>4</v>
      </c>
      <c r="AV335" s="56">
        <v>4</v>
      </c>
      <c r="AW335" s="56">
        <v>1</v>
      </c>
      <c r="AX335" s="56">
        <v>1</v>
      </c>
      <c r="AY335" s="56">
        <v>0</v>
      </c>
      <c r="AZ335" s="56">
        <v>0</v>
      </c>
      <c r="BA335" s="56">
        <v>5</v>
      </c>
      <c r="BB335" s="56">
        <v>1</v>
      </c>
      <c r="BC335" s="56">
        <v>5</v>
      </c>
      <c r="BD335" s="56">
        <v>1</v>
      </c>
      <c r="BE335" s="56">
        <v>3</v>
      </c>
      <c r="BF335" s="56">
        <v>1</v>
      </c>
      <c r="BG335" s="56">
        <v>4</v>
      </c>
      <c r="BH335" s="56">
        <v>4</v>
      </c>
      <c r="BI335" s="56">
        <v>4</v>
      </c>
      <c r="BJ335" s="56">
        <v>1</v>
      </c>
      <c r="BK335" s="56">
        <v>0</v>
      </c>
      <c r="BL335" s="56">
        <v>0</v>
      </c>
      <c r="BM335" s="56">
        <v>0</v>
      </c>
      <c r="BN335" s="56">
        <v>1</v>
      </c>
      <c r="BO335" s="56">
        <v>1</v>
      </c>
      <c r="BP335" s="56">
        <v>2</v>
      </c>
      <c r="BQ335" s="56">
        <v>5</v>
      </c>
      <c r="BR335" s="56">
        <v>2</v>
      </c>
      <c r="BS335" s="56">
        <v>2</v>
      </c>
      <c r="BT335" s="56">
        <v>3</v>
      </c>
      <c r="BU335" s="56">
        <v>2</v>
      </c>
      <c r="BV335" s="56">
        <v>54</v>
      </c>
      <c r="BW335" s="56">
        <v>49</v>
      </c>
      <c r="BX335" s="56">
        <v>0.52427184466019405</v>
      </c>
      <c r="BY335" s="56">
        <v>-204</v>
      </c>
    </row>
    <row r="336" spans="1:77" x14ac:dyDescent="0.25">
      <c r="A336" s="56">
        <v>3</v>
      </c>
      <c r="B336" s="56">
        <v>1</v>
      </c>
      <c r="C336" s="56">
        <v>3</v>
      </c>
      <c r="D336" s="56">
        <v>1</v>
      </c>
      <c r="E336" s="56">
        <v>3</v>
      </c>
      <c r="F336" s="56">
        <v>4</v>
      </c>
      <c r="G336" s="56">
        <v>5</v>
      </c>
      <c r="H336" s="56">
        <v>4</v>
      </c>
      <c r="I336" s="56">
        <v>4</v>
      </c>
      <c r="J336" s="56">
        <v>1</v>
      </c>
      <c r="K336" s="56">
        <v>1</v>
      </c>
      <c r="L336" s="56">
        <v>0</v>
      </c>
      <c r="M336" s="56">
        <v>1</v>
      </c>
      <c r="N336" s="56">
        <v>1</v>
      </c>
      <c r="O336" s="56">
        <v>1</v>
      </c>
      <c r="P336" s="56">
        <v>5</v>
      </c>
      <c r="Q336" s="56">
        <v>5</v>
      </c>
      <c r="R336" s="56">
        <v>4</v>
      </c>
      <c r="S336" s="56">
        <v>3</v>
      </c>
      <c r="T336" s="56">
        <v>5</v>
      </c>
      <c r="U336" s="56">
        <v>4</v>
      </c>
      <c r="V336" s="56">
        <v>3</v>
      </c>
      <c r="W336" s="56">
        <v>1</v>
      </c>
      <c r="X336" s="56">
        <v>0</v>
      </c>
      <c r="Y336" s="56">
        <v>0</v>
      </c>
      <c r="Z336" s="56">
        <v>0</v>
      </c>
      <c r="AA336" s="56">
        <v>3</v>
      </c>
      <c r="AB336" s="56">
        <v>5</v>
      </c>
      <c r="AC336" s="56">
        <v>5</v>
      </c>
      <c r="AD336" s="56">
        <v>1</v>
      </c>
      <c r="AE336" s="56">
        <v>3</v>
      </c>
      <c r="AF336" s="56">
        <v>5</v>
      </c>
      <c r="AG336" s="56">
        <v>5</v>
      </c>
      <c r="AH336" s="56">
        <v>2</v>
      </c>
      <c r="AI336" s="56">
        <v>3</v>
      </c>
      <c r="AJ336" s="56">
        <v>1</v>
      </c>
      <c r="AK336" s="56">
        <v>0</v>
      </c>
      <c r="AL336" s="56">
        <v>0</v>
      </c>
      <c r="AM336" s="56">
        <v>0</v>
      </c>
      <c r="AN336" s="56">
        <v>3</v>
      </c>
      <c r="AO336" s="56">
        <v>1</v>
      </c>
      <c r="AP336" s="56">
        <v>2</v>
      </c>
      <c r="AQ336" s="56">
        <v>1</v>
      </c>
      <c r="AR336" s="56">
        <v>1</v>
      </c>
      <c r="AS336" s="56">
        <v>1</v>
      </c>
      <c r="AT336" s="56">
        <v>5</v>
      </c>
      <c r="AU336" s="56">
        <v>4</v>
      </c>
      <c r="AV336" s="56">
        <v>4</v>
      </c>
      <c r="AW336" s="56">
        <v>1</v>
      </c>
      <c r="AX336" s="56">
        <v>1</v>
      </c>
      <c r="AY336" s="56">
        <v>0</v>
      </c>
      <c r="AZ336" s="56">
        <v>0</v>
      </c>
      <c r="BA336" s="56">
        <v>5</v>
      </c>
      <c r="BB336" s="56">
        <v>1</v>
      </c>
      <c r="BC336" s="56">
        <v>5</v>
      </c>
      <c r="BD336" s="56">
        <v>5</v>
      </c>
      <c r="BE336" s="56">
        <v>3</v>
      </c>
      <c r="BF336" s="56">
        <v>1</v>
      </c>
      <c r="BG336" s="56">
        <v>4</v>
      </c>
      <c r="BH336" s="56">
        <v>4</v>
      </c>
      <c r="BI336" s="56">
        <v>4</v>
      </c>
      <c r="BJ336" s="56">
        <v>1</v>
      </c>
      <c r="BK336" s="56">
        <v>0</v>
      </c>
      <c r="BL336" s="56">
        <v>0</v>
      </c>
      <c r="BM336" s="56">
        <v>0</v>
      </c>
      <c r="BN336" s="56">
        <v>1</v>
      </c>
      <c r="BO336" s="56">
        <v>1</v>
      </c>
      <c r="BP336" s="56">
        <v>2</v>
      </c>
      <c r="BQ336" s="56">
        <v>5</v>
      </c>
      <c r="BR336" s="56">
        <v>2</v>
      </c>
      <c r="BS336" s="56">
        <v>2</v>
      </c>
      <c r="BT336" s="56">
        <v>3</v>
      </c>
      <c r="BU336" s="56">
        <v>2</v>
      </c>
      <c r="BV336" s="56">
        <v>61</v>
      </c>
      <c r="BW336" s="56">
        <v>56</v>
      </c>
      <c r="BX336" s="56">
        <v>0.52136752136752096</v>
      </c>
      <c r="BY336" s="56">
        <v>-204</v>
      </c>
    </row>
    <row r="337" spans="1:77" x14ac:dyDescent="0.25">
      <c r="A337" s="56">
        <v>5</v>
      </c>
      <c r="B337" s="56">
        <v>1</v>
      </c>
      <c r="C337" s="56">
        <v>3</v>
      </c>
      <c r="D337" s="56">
        <v>1</v>
      </c>
      <c r="E337" s="56">
        <v>5</v>
      </c>
      <c r="F337" s="56">
        <v>5</v>
      </c>
      <c r="G337" s="56">
        <v>5</v>
      </c>
      <c r="H337" s="56">
        <v>4</v>
      </c>
      <c r="I337" s="56">
        <v>3</v>
      </c>
      <c r="J337" s="56">
        <v>1</v>
      </c>
      <c r="K337" s="56">
        <v>0</v>
      </c>
      <c r="L337" s="56">
        <v>0</v>
      </c>
      <c r="M337" s="56">
        <v>1</v>
      </c>
      <c r="N337" s="56">
        <v>3</v>
      </c>
      <c r="O337" s="56">
        <v>1</v>
      </c>
      <c r="P337" s="56">
        <v>5</v>
      </c>
      <c r="Q337" s="56">
        <v>5</v>
      </c>
      <c r="R337" s="56">
        <v>3</v>
      </c>
      <c r="S337" s="56">
        <v>1</v>
      </c>
      <c r="T337" s="56">
        <v>2</v>
      </c>
      <c r="U337" s="56">
        <v>4</v>
      </c>
      <c r="V337" s="56">
        <v>3</v>
      </c>
      <c r="W337" s="56">
        <v>1</v>
      </c>
      <c r="X337" s="56">
        <v>0</v>
      </c>
      <c r="Y337" s="56">
        <v>0</v>
      </c>
      <c r="Z337" s="56">
        <v>0</v>
      </c>
      <c r="AA337" s="56">
        <v>5</v>
      </c>
      <c r="AB337" s="56">
        <v>1</v>
      </c>
      <c r="AC337" s="56">
        <v>5</v>
      </c>
      <c r="AD337" s="56">
        <v>1</v>
      </c>
      <c r="AE337" s="56">
        <v>2</v>
      </c>
      <c r="AF337" s="56">
        <v>1</v>
      </c>
      <c r="AG337" s="56">
        <v>4</v>
      </c>
      <c r="AH337" s="56">
        <v>4</v>
      </c>
      <c r="AI337" s="56">
        <v>4</v>
      </c>
      <c r="AJ337" s="56">
        <v>1</v>
      </c>
      <c r="AK337" s="56">
        <v>0</v>
      </c>
      <c r="AL337" s="56">
        <v>1</v>
      </c>
      <c r="AM337" s="56">
        <v>1</v>
      </c>
      <c r="AN337" s="56">
        <v>3</v>
      </c>
      <c r="AO337" s="56">
        <v>1</v>
      </c>
      <c r="AP337" s="56">
        <v>5</v>
      </c>
      <c r="AQ337" s="56">
        <v>1</v>
      </c>
      <c r="AR337" s="56">
        <v>3</v>
      </c>
      <c r="AS337" s="56">
        <v>1</v>
      </c>
      <c r="AT337" s="56">
        <v>5</v>
      </c>
      <c r="AU337" s="56">
        <v>4</v>
      </c>
      <c r="AV337" s="56">
        <v>4</v>
      </c>
      <c r="AW337" s="56">
        <v>1</v>
      </c>
      <c r="AX337" s="56">
        <v>0</v>
      </c>
      <c r="AY337" s="56">
        <v>0</v>
      </c>
      <c r="AZ337" s="56">
        <v>0</v>
      </c>
      <c r="BA337" s="56">
        <v>3</v>
      </c>
      <c r="BB337" s="56">
        <v>1</v>
      </c>
      <c r="BC337" s="56">
        <v>1</v>
      </c>
      <c r="BD337" s="56">
        <v>3</v>
      </c>
      <c r="BE337" s="56">
        <v>2</v>
      </c>
      <c r="BF337" s="56">
        <v>1</v>
      </c>
      <c r="BG337" s="56">
        <v>4</v>
      </c>
      <c r="BH337" s="56">
        <v>4</v>
      </c>
      <c r="BI337" s="56">
        <v>3</v>
      </c>
      <c r="BJ337" s="56">
        <v>1</v>
      </c>
      <c r="BK337" s="56">
        <v>0</v>
      </c>
      <c r="BL337" s="56">
        <v>0</v>
      </c>
      <c r="BM337" s="56">
        <v>0</v>
      </c>
      <c r="BN337" s="56">
        <v>1</v>
      </c>
      <c r="BO337" s="56">
        <v>1</v>
      </c>
      <c r="BP337" s="56">
        <v>2</v>
      </c>
      <c r="BQ337" s="56">
        <v>5</v>
      </c>
      <c r="BR337" s="56">
        <v>2</v>
      </c>
      <c r="BS337" s="56">
        <v>2</v>
      </c>
      <c r="BT337" s="56">
        <v>3</v>
      </c>
      <c r="BU337" s="56">
        <v>2</v>
      </c>
      <c r="BV337" s="56">
        <v>51</v>
      </c>
      <c r="BW337" s="56">
        <v>47</v>
      </c>
      <c r="BX337" s="56">
        <v>0.52040816326530603</v>
      </c>
      <c r="BY337" s="56">
        <v>-204</v>
      </c>
    </row>
    <row r="338" spans="1:77" x14ac:dyDescent="0.25">
      <c r="A338" s="56">
        <v>3</v>
      </c>
      <c r="B338" s="56">
        <v>1</v>
      </c>
      <c r="C338" s="56">
        <v>3</v>
      </c>
      <c r="D338" s="56">
        <v>1</v>
      </c>
      <c r="E338" s="56">
        <v>3</v>
      </c>
      <c r="F338" s="56">
        <v>1</v>
      </c>
      <c r="G338" s="56">
        <v>5</v>
      </c>
      <c r="H338" s="56">
        <v>4</v>
      </c>
      <c r="I338" s="56">
        <v>4</v>
      </c>
      <c r="J338" s="56">
        <v>1</v>
      </c>
      <c r="K338" s="56">
        <v>0</v>
      </c>
      <c r="L338" s="56">
        <v>1</v>
      </c>
      <c r="M338" s="56">
        <v>0</v>
      </c>
      <c r="N338" s="56">
        <v>3</v>
      </c>
      <c r="O338" s="56">
        <v>1</v>
      </c>
      <c r="P338" s="56">
        <v>3</v>
      </c>
      <c r="Q338" s="56">
        <v>1</v>
      </c>
      <c r="R338" s="56">
        <v>3</v>
      </c>
      <c r="S338" s="56">
        <v>1</v>
      </c>
      <c r="T338" s="56">
        <v>4</v>
      </c>
      <c r="U338" s="56">
        <v>4</v>
      </c>
      <c r="V338" s="56">
        <v>4</v>
      </c>
      <c r="W338" s="56">
        <v>2</v>
      </c>
      <c r="X338" s="56">
        <v>0</v>
      </c>
      <c r="Y338" s="56">
        <v>0</v>
      </c>
      <c r="Z338" s="56">
        <v>0</v>
      </c>
      <c r="AA338" s="56">
        <v>2</v>
      </c>
      <c r="AB338" s="56">
        <v>1</v>
      </c>
      <c r="AC338" s="56">
        <v>3</v>
      </c>
      <c r="AD338" s="56">
        <v>1</v>
      </c>
      <c r="AE338" s="56">
        <v>5</v>
      </c>
      <c r="AF338" s="56">
        <v>5</v>
      </c>
      <c r="AG338" s="56">
        <v>5</v>
      </c>
      <c r="AH338" s="56">
        <v>4</v>
      </c>
      <c r="AI338" s="56">
        <v>4</v>
      </c>
      <c r="AJ338" s="56">
        <v>1</v>
      </c>
      <c r="AK338" s="56">
        <v>0</v>
      </c>
      <c r="AL338" s="56">
        <v>0</v>
      </c>
      <c r="AM338" s="56">
        <v>0</v>
      </c>
      <c r="AN338" s="56">
        <v>3</v>
      </c>
      <c r="AO338" s="56">
        <v>1</v>
      </c>
      <c r="AP338" s="56">
        <v>3</v>
      </c>
      <c r="AQ338" s="56">
        <v>2</v>
      </c>
      <c r="AR338" s="56">
        <v>3</v>
      </c>
      <c r="AS338" s="56">
        <v>2</v>
      </c>
      <c r="AT338" s="56">
        <v>5</v>
      </c>
      <c r="AU338" s="56">
        <v>4</v>
      </c>
      <c r="AV338" s="56">
        <v>4</v>
      </c>
      <c r="AW338" s="56">
        <v>1</v>
      </c>
      <c r="AX338" s="56">
        <v>1</v>
      </c>
      <c r="AY338" s="56">
        <v>0</v>
      </c>
      <c r="AZ338" s="56">
        <v>0</v>
      </c>
      <c r="BA338" s="56">
        <v>5</v>
      </c>
      <c r="BB338" s="56">
        <v>1</v>
      </c>
      <c r="BC338" s="56">
        <v>5</v>
      </c>
      <c r="BD338" s="56">
        <v>5</v>
      </c>
      <c r="BE338" s="56">
        <v>3</v>
      </c>
      <c r="BF338" s="56">
        <v>1</v>
      </c>
      <c r="BG338" s="56">
        <v>5</v>
      </c>
      <c r="BH338" s="56">
        <v>4</v>
      </c>
      <c r="BI338" s="56">
        <v>3</v>
      </c>
      <c r="BJ338" s="56">
        <v>1</v>
      </c>
      <c r="BK338" s="56">
        <v>0</v>
      </c>
      <c r="BL338" s="56">
        <v>0</v>
      </c>
      <c r="BM338" s="56">
        <v>0</v>
      </c>
      <c r="BN338" s="56">
        <v>1</v>
      </c>
      <c r="BO338" s="56">
        <v>1</v>
      </c>
      <c r="BP338" s="56">
        <v>2</v>
      </c>
      <c r="BQ338" s="56">
        <v>5</v>
      </c>
      <c r="BR338" s="56">
        <v>2</v>
      </c>
      <c r="BS338" s="56">
        <v>2</v>
      </c>
      <c r="BT338" s="56">
        <v>3</v>
      </c>
      <c r="BU338" s="56">
        <v>1</v>
      </c>
      <c r="BV338" s="56">
        <v>51</v>
      </c>
      <c r="BW338" s="56">
        <v>47</v>
      </c>
      <c r="BX338" s="56">
        <v>0.52040816326530603</v>
      </c>
      <c r="BY338" s="56">
        <v>-204</v>
      </c>
    </row>
    <row r="339" spans="1:77" x14ac:dyDescent="0.25">
      <c r="A339" s="56">
        <v>5</v>
      </c>
      <c r="B339" s="56">
        <v>1</v>
      </c>
      <c r="C339" s="56">
        <v>3</v>
      </c>
      <c r="D339" s="56">
        <v>1</v>
      </c>
      <c r="E339" s="56">
        <v>3</v>
      </c>
      <c r="F339" s="56">
        <v>3</v>
      </c>
      <c r="G339" s="56">
        <v>3</v>
      </c>
      <c r="H339" s="56">
        <v>3</v>
      </c>
      <c r="I339" s="56">
        <v>4</v>
      </c>
      <c r="J339" s="56">
        <v>1</v>
      </c>
      <c r="K339" s="56">
        <v>0</v>
      </c>
      <c r="L339" s="56">
        <v>0</v>
      </c>
      <c r="M339" s="56">
        <v>0</v>
      </c>
      <c r="N339" s="56">
        <v>3</v>
      </c>
      <c r="O339" s="56">
        <v>5</v>
      </c>
      <c r="P339" s="56">
        <v>3</v>
      </c>
      <c r="Q339" s="56">
        <v>1</v>
      </c>
      <c r="R339" s="56">
        <v>3</v>
      </c>
      <c r="S339" s="56">
        <v>3</v>
      </c>
      <c r="T339" s="56">
        <v>5</v>
      </c>
      <c r="U339" s="56">
        <v>4</v>
      </c>
      <c r="V339" s="56">
        <v>3</v>
      </c>
      <c r="W339" s="56">
        <v>1</v>
      </c>
      <c r="X339" s="56">
        <v>0</v>
      </c>
      <c r="Y339" s="56">
        <v>0</v>
      </c>
      <c r="Z339" s="56">
        <v>0</v>
      </c>
      <c r="AA339" s="56">
        <v>3</v>
      </c>
      <c r="AB339" s="56">
        <v>1</v>
      </c>
      <c r="AC339" s="56">
        <v>5</v>
      </c>
      <c r="AD339" s="56">
        <v>4</v>
      </c>
      <c r="AE339" s="56">
        <v>3</v>
      </c>
      <c r="AF339" s="56">
        <v>1</v>
      </c>
      <c r="AG339" s="56">
        <v>5</v>
      </c>
      <c r="AH339" s="56">
        <v>4</v>
      </c>
      <c r="AI339" s="56">
        <v>4</v>
      </c>
      <c r="AJ339" s="56">
        <v>1</v>
      </c>
      <c r="AK339" s="56">
        <v>0</v>
      </c>
      <c r="AL339" s="56">
        <v>0</v>
      </c>
      <c r="AM339" s="56">
        <v>0</v>
      </c>
      <c r="AN339" s="56">
        <v>5</v>
      </c>
      <c r="AO339" s="56">
        <v>1</v>
      </c>
      <c r="AP339" s="56">
        <v>1</v>
      </c>
      <c r="AQ339" s="56">
        <v>1</v>
      </c>
      <c r="AR339" s="56">
        <v>3</v>
      </c>
      <c r="AS339" s="56">
        <v>1</v>
      </c>
      <c r="AT339" s="56">
        <v>5</v>
      </c>
      <c r="AU339" s="56">
        <v>4</v>
      </c>
      <c r="AV339" s="56">
        <v>4</v>
      </c>
      <c r="AW339" s="56">
        <v>1</v>
      </c>
      <c r="AX339" s="56">
        <v>1</v>
      </c>
      <c r="AY339" s="56">
        <v>0</v>
      </c>
      <c r="AZ339" s="56">
        <v>1</v>
      </c>
      <c r="BA339" s="56">
        <v>5</v>
      </c>
      <c r="BB339" s="56">
        <v>1</v>
      </c>
      <c r="BC339" s="56">
        <v>5</v>
      </c>
      <c r="BD339" s="56">
        <v>5</v>
      </c>
      <c r="BE339" s="56">
        <v>3</v>
      </c>
      <c r="BF339" s="56">
        <v>1</v>
      </c>
      <c r="BG339" s="56">
        <v>4</v>
      </c>
      <c r="BH339" s="56">
        <v>4</v>
      </c>
      <c r="BI339" s="56">
        <v>3</v>
      </c>
      <c r="BJ339" s="56">
        <v>1</v>
      </c>
      <c r="BK339" s="56">
        <v>0</v>
      </c>
      <c r="BL339" s="56">
        <v>0</v>
      </c>
      <c r="BM339" s="56">
        <v>1</v>
      </c>
      <c r="BN339" s="56">
        <v>1</v>
      </c>
      <c r="BO339" s="56">
        <v>1</v>
      </c>
      <c r="BP339" s="56">
        <v>2</v>
      </c>
      <c r="BQ339" s="56">
        <v>2</v>
      </c>
      <c r="BR339" s="56">
        <v>2</v>
      </c>
      <c r="BS339" s="56">
        <v>2</v>
      </c>
      <c r="BT339" s="56">
        <v>2</v>
      </c>
      <c r="BU339" s="56">
        <v>2</v>
      </c>
      <c r="BV339" s="56">
        <v>54</v>
      </c>
      <c r="BW339" s="56">
        <v>50</v>
      </c>
      <c r="BX339" s="56">
        <v>0.51923076923076905</v>
      </c>
      <c r="BY339" s="56">
        <v>-204</v>
      </c>
    </row>
    <row r="340" spans="1:77" x14ac:dyDescent="0.25">
      <c r="A340" s="56">
        <v>3</v>
      </c>
      <c r="B340" s="56">
        <v>1</v>
      </c>
      <c r="C340" s="56">
        <v>3</v>
      </c>
      <c r="D340" s="56">
        <v>1</v>
      </c>
      <c r="E340" s="56">
        <v>3</v>
      </c>
      <c r="F340" s="56">
        <v>1</v>
      </c>
      <c r="G340" s="56">
        <v>5</v>
      </c>
      <c r="H340" s="56">
        <v>1</v>
      </c>
      <c r="I340" s="56">
        <v>4</v>
      </c>
      <c r="J340" s="56">
        <v>4</v>
      </c>
      <c r="K340" s="56">
        <v>0</v>
      </c>
      <c r="L340" s="56">
        <v>0</v>
      </c>
      <c r="M340" s="56">
        <v>0</v>
      </c>
      <c r="N340" s="56">
        <v>5</v>
      </c>
      <c r="O340" s="56">
        <v>1</v>
      </c>
      <c r="P340" s="56">
        <v>3</v>
      </c>
      <c r="Q340" s="56">
        <v>1</v>
      </c>
      <c r="R340" s="56">
        <v>3</v>
      </c>
      <c r="S340" s="56">
        <v>1</v>
      </c>
      <c r="T340" s="56">
        <v>5</v>
      </c>
      <c r="U340" s="56">
        <v>4</v>
      </c>
      <c r="V340" s="56">
        <v>4</v>
      </c>
      <c r="W340" s="56">
        <v>1</v>
      </c>
      <c r="X340" s="56">
        <v>1</v>
      </c>
      <c r="Y340" s="56">
        <v>0</v>
      </c>
      <c r="Z340" s="56">
        <v>0</v>
      </c>
      <c r="AA340" s="56">
        <v>5</v>
      </c>
      <c r="AB340" s="56">
        <v>1</v>
      </c>
      <c r="AC340" s="56">
        <v>5</v>
      </c>
      <c r="AD340" s="56">
        <v>1</v>
      </c>
      <c r="AE340" s="56">
        <v>3</v>
      </c>
      <c r="AF340" s="56">
        <v>1</v>
      </c>
      <c r="AG340" s="56">
        <v>4</v>
      </c>
      <c r="AH340" s="56">
        <v>4</v>
      </c>
      <c r="AI340" s="56">
        <v>4</v>
      </c>
      <c r="AJ340" s="56">
        <v>1</v>
      </c>
      <c r="AK340" s="56">
        <v>0</v>
      </c>
      <c r="AL340" s="56">
        <v>1</v>
      </c>
      <c r="AM340" s="56">
        <v>0</v>
      </c>
      <c r="AN340" s="56">
        <v>3</v>
      </c>
      <c r="AO340" s="56">
        <v>1</v>
      </c>
      <c r="AP340" s="56">
        <v>1</v>
      </c>
      <c r="AQ340" s="56">
        <v>2</v>
      </c>
      <c r="AR340" s="56">
        <v>3</v>
      </c>
      <c r="AS340" s="56">
        <v>1</v>
      </c>
      <c r="AT340" s="56">
        <v>1</v>
      </c>
      <c r="AU340" s="56">
        <v>4</v>
      </c>
      <c r="AV340" s="56">
        <v>3</v>
      </c>
      <c r="AW340" s="56">
        <v>1</v>
      </c>
      <c r="AX340" s="56">
        <v>1</v>
      </c>
      <c r="AY340" s="56">
        <v>0</v>
      </c>
      <c r="AZ340" s="56">
        <v>0</v>
      </c>
      <c r="BA340" s="56">
        <v>3</v>
      </c>
      <c r="BB340" s="56">
        <v>1</v>
      </c>
      <c r="BC340" s="56">
        <v>5</v>
      </c>
      <c r="BD340" s="56">
        <v>5</v>
      </c>
      <c r="BE340" s="56">
        <v>3</v>
      </c>
      <c r="BF340" s="56">
        <v>1</v>
      </c>
      <c r="BG340" s="56">
        <v>4</v>
      </c>
      <c r="BH340" s="56">
        <v>4</v>
      </c>
      <c r="BI340" s="56">
        <v>3</v>
      </c>
      <c r="BJ340" s="56">
        <v>1</v>
      </c>
      <c r="BK340" s="56">
        <v>0</v>
      </c>
      <c r="BL340" s="56">
        <v>0</v>
      </c>
      <c r="BM340" s="56">
        <v>1</v>
      </c>
      <c r="BN340" s="56">
        <v>1</v>
      </c>
      <c r="BO340" s="56">
        <v>1</v>
      </c>
      <c r="BP340" s="56">
        <v>2</v>
      </c>
      <c r="BQ340" s="56">
        <v>5</v>
      </c>
      <c r="BR340" s="56">
        <v>2</v>
      </c>
      <c r="BS340" s="56">
        <v>2</v>
      </c>
      <c r="BT340" s="56">
        <v>2</v>
      </c>
      <c r="BU340" s="56">
        <v>1</v>
      </c>
      <c r="BV340" s="56">
        <v>55</v>
      </c>
      <c r="BW340" s="56">
        <v>51</v>
      </c>
      <c r="BX340" s="56">
        <v>0.51886792452830099</v>
      </c>
      <c r="BY340" s="56">
        <v>-204</v>
      </c>
    </row>
    <row r="341" spans="1:77" x14ac:dyDescent="0.25">
      <c r="A341" s="56">
        <v>4</v>
      </c>
      <c r="B341" s="56">
        <v>1</v>
      </c>
      <c r="C341" s="56">
        <v>3</v>
      </c>
      <c r="D341" s="56">
        <v>1</v>
      </c>
      <c r="E341" s="56">
        <v>3</v>
      </c>
      <c r="F341" s="56">
        <v>1</v>
      </c>
      <c r="G341" s="56">
        <v>5</v>
      </c>
      <c r="H341" s="56">
        <v>4</v>
      </c>
      <c r="I341" s="56">
        <v>3</v>
      </c>
      <c r="J341" s="56">
        <v>1</v>
      </c>
      <c r="K341" s="56">
        <v>0</v>
      </c>
      <c r="L341" s="56">
        <v>0</v>
      </c>
      <c r="M341" s="56">
        <v>0</v>
      </c>
      <c r="N341" s="56">
        <v>5</v>
      </c>
      <c r="O341" s="56">
        <v>1</v>
      </c>
      <c r="P341" s="56">
        <v>5</v>
      </c>
      <c r="Q341" s="56">
        <v>3</v>
      </c>
      <c r="R341" s="56">
        <v>3</v>
      </c>
      <c r="S341" s="56">
        <v>1</v>
      </c>
      <c r="T341" s="56">
        <v>5</v>
      </c>
      <c r="U341" s="56">
        <v>2</v>
      </c>
      <c r="V341" s="56">
        <v>3</v>
      </c>
      <c r="W341" s="56">
        <v>1</v>
      </c>
      <c r="X341" s="56">
        <v>0</v>
      </c>
      <c r="Y341" s="56">
        <v>1</v>
      </c>
      <c r="Z341" s="56">
        <v>0</v>
      </c>
      <c r="AA341" s="56">
        <v>2</v>
      </c>
      <c r="AB341" s="56">
        <v>1</v>
      </c>
      <c r="AC341" s="56">
        <v>5</v>
      </c>
      <c r="AD341" s="56">
        <v>1</v>
      </c>
      <c r="AE341" s="56">
        <v>3</v>
      </c>
      <c r="AF341" s="56">
        <v>1</v>
      </c>
      <c r="AG341" s="56">
        <v>4</v>
      </c>
      <c r="AH341" s="56">
        <v>4</v>
      </c>
      <c r="AI341" s="56">
        <v>3</v>
      </c>
      <c r="AJ341" s="56">
        <v>1</v>
      </c>
      <c r="AK341" s="56">
        <v>0</v>
      </c>
      <c r="AL341" s="56">
        <v>0</v>
      </c>
      <c r="AM341" s="56">
        <v>0</v>
      </c>
      <c r="AN341" s="56">
        <v>5</v>
      </c>
      <c r="AO341" s="56">
        <v>1</v>
      </c>
      <c r="AP341" s="56">
        <v>5</v>
      </c>
      <c r="AQ341" s="56">
        <v>1</v>
      </c>
      <c r="AR341" s="56">
        <v>3</v>
      </c>
      <c r="AS341" s="56">
        <v>1</v>
      </c>
      <c r="AT341" s="56">
        <v>5</v>
      </c>
      <c r="AU341" s="56">
        <v>4</v>
      </c>
      <c r="AV341" s="56">
        <v>4</v>
      </c>
      <c r="AW341" s="56">
        <v>1</v>
      </c>
      <c r="AX341" s="56">
        <v>0</v>
      </c>
      <c r="AY341" s="56">
        <v>0</v>
      </c>
      <c r="AZ341" s="56">
        <v>0</v>
      </c>
      <c r="BA341" s="56">
        <v>5</v>
      </c>
      <c r="BB341" s="56">
        <v>1</v>
      </c>
      <c r="BC341" s="56">
        <v>1</v>
      </c>
      <c r="BD341" s="56">
        <v>1</v>
      </c>
      <c r="BE341" s="56">
        <v>3</v>
      </c>
      <c r="BF341" s="56">
        <v>1</v>
      </c>
      <c r="BG341" s="56">
        <v>4</v>
      </c>
      <c r="BH341" s="56">
        <v>4</v>
      </c>
      <c r="BI341" s="56">
        <v>1</v>
      </c>
      <c r="BJ341" s="56">
        <v>1</v>
      </c>
      <c r="BK341" s="56">
        <v>0</v>
      </c>
      <c r="BL341" s="56">
        <v>0</v>
      </c>
      <c r="BM341" s="56">
        <v>1</v>
      </c>
      <c r="BN341" s="56">
        <v>1</v>
      </c>
      <c r="BO341" s="56">
        <v>1</v>
      </c>
      <c r="BP341" s="56">
        <v>2</v>
      </c>
      <c r="BQ341" s="56">
        <v>5</v>
      </c>
      <c r="BR341" s="56">
        <v>2</v>
      </c>
      <c r="BS341" s="56">
        <v>2</v>
      </c>
      <c r="BT341" s="56">
        <v>3</v>
      </c>
      <c r="BU341" s="56">
        <v>1</v>
      </c>
      <c r="BV341" s="56">
        <v>56</v>
      </c>
      <c r="BW341" s="56">
        <v>52</v>
      </c>
      <c r="BX341" s="56">
        <v>0.51851851851851805</v>
      </c>
      <c r="BY341" s="56">
        <v>-204</v>
      </c>
    </row>
    <row r="342" spans="1:77" x14ac:dyDescent="0.25">
      <c r="A342" s="56">
        <v>5</v>
      </c>
      <c r="B342" s="56">
        <v>1</v>
      </c>
      <c r="C342" s="56">
        <v>3</v>
      </c>
      <c r="D342" s="56">
        <v>1</v>
      </c>
      <c r="E342" s="56">
        <v>3</v>
      </c>
      <c r="F342" s="56">
        <v>1</v>
      </c>
      <c r="G342" s="56">
        <v>5</v>
      </c>
      <c r="H342" s="56">
        <v>4</v>
      </c>
      <c r="I342" s="56">
        <v>3</v>
      </c>
      <c r="J342" s="56">
        <v>1</v>
      </c>
      <c r="K342" s="56">
        <v>0</v>
      </c>
      <c r="L342" s="56">
        <v>0</v>
      </c>
      <c r="M342" s="56">
        <v>0</v>
      </c>
      <c r="N342" s="56">
        <v>3</v>
      </c>
      <c r="O342" s="56">
        <v>1</v>
      </c>
      <c r="P342" s="56">
        <v>3</v>
      </c>
      <c r="Q342" s="56">
        <v>1</v>
      </c>
      <c r="R342" s="56">
        <v>3</v>
      </c>
      <c r="S342" s="56">
        <v>1</v>
      </c>
      <c r="T342" s="56">
        <v>5</v>
      </c>
      <c r="U342" s="56">
        <v>2</v>
      </c>
      <c r="V342" s="56">
        <v>3</v>
      </c>
      <c r="W342" s="56">
        <v>1</v>
      </c>
      <c r="X342" s="56">
        <v>0</v>
      </c>
      <c r="Y342" s="56">
        <v>0</v>
      </c>
      <c r="Z342" s="56">
        <v>1</v>
      </c>
      <c r="AA342" s="56">
        <v>2</v>
      </c>
      <c r="AB342" s="56">
        <v>1</v>
      </c>
      <c r="AC342" s="56">
        <v>5</v>
      </c>
      <c r="AD342" s="56">
        <v>1</v>
      </c>
      <c r="AE342" s="56">
        <v>3</v>
      </c>
      <c r="AF342" s="56">
        <v>1</v>
      </c>
      <c r="AG342" s="56">
        <v>5</v>
      </c>
      <c r="AH342" s="56">
        <v>4</v>
      </c>
      <c r="AI342" s="56">
        <v>3</v>
      </c>
      <c r="AJ342" s="56">
        <v>1</v>
      </c>
      <c r="AK342" s="56">
        <v>0</v>
      </c>
      <c r="AL342" s="56">
        <v>0</v>
      </c>
      <c r="AM342" s="56">
        <v>0</v>
      </c>
      <c r="AN342" s="56">
        <v>3</v>
      </c>
      <c r="AO342" s="56">
        <v>1</v>
      </c>
      <c r="AP342" s="56">
        <v>3</v>
      </c>
      <c r="AQ342" s="56">
        <v>1</v>
      </c>
      <c r="AR342" s="56">
        <v>3</v>
      </c>
      <c r="AS342" s="56">
        <v>1</v>
      </c>
      <c r="AT342" s="56">
        <v>5</v>
      </c>
      <c r="AU342" s="56">
        <v>4</v>
      </c>
      <c r="AV342" s="56">
        <v>4</v>
      </c>
      <c r="AW342" s="56">
        <v>1</v>
      </c>
      <c r="AX342" s="56">
        <v>1</v>
      </c>
      <c r="AY342" s="56">
        <v>0</v>
      </c>
      <c r="AZ342" s="56">
        <v>0</v>
      </c>
      <c r="BA342" s="56">
        <v>5</v>
      </c>
      <c r="BB342" s="56">
        <v>1</v>
      </c>
      <c r="BC342" s="56">
        <v>5</v>
      </c>
      <c r="BD342" s="56">
        <v>5</v>
      </c>
      <c r="BE342" s="56">
        <v>3</v>
      </c>
      <c r="BF342" s="56">
        <v>2</v>
      </c>
      <c r="BG342" s="56">
        <v>5</v>
      </c>
      <c r="BH342" s="56">
        <v>4</v>
      </c>
      <c r="BI342" s="56">
        <v>1</v>
      </c>
      <c r="BJ342" s="56">
        <v>1</v>
      </c>
      <c r="BK342" s="56">
        <v>0</v>
      </c>
      <c r="BL342" s="56">
        <v>0</v>
      </c>
      <c r="BM342" s="56">
        <v>0</v>
      </c>
      <c r="BN342" s="56">
        <v>1</v>
      </c>
      <c r="BO342" s="56">
        <v>1</v>
      </c>
      <c r="BP342" s="56">
        <v>2</v>
      </c>
      <c r="BQ342" s="56">
        <v>5</v>
      </c>
      <c r="BR342" s="56">
        <v>2</v>
      </c>
      <c r="BS342" s="56">
        <v>2</v>
      </c>
      <c r="BT342" s="56">
        <v>3</v>
      </c>
      <c r="BU342" s="56">
        <v>1</v>
      </c>
      <c r="BV342" s="56">
        <v>47</v>
      </c>
      <c r="BW342" s="56">
        <v>44</v>
      </c>
      <c r="BX342" s="56">
        <v>0.51648351648351598</v>
      </c>
      <c r="BY342" s="56">
        <v>-204</v>
      </c>
    </row>
    <row r="343" spans="1:77" x14ac:dyDescent="0.25">
      <c r="A343" s="56">
        <v>3</v>
      </c>
      <c r="B343" s="56">
        <v>5</v>
      </c>
      <c r="C343" s="56">
        <v>3</v>
      </c>
      <c r="D343" s="56">
        <v>1</v>
      </c>
      <c r="E343" s="56">
        <v>3</v>
      </c>
      <c r="F343" s="56">
        <v>1</v>
      </c>
      <c r="G343" s="56">
        <v>3</v>
      </c>
      <c r="H343" s="56">
        <v>4</v>
      </c>
      <c r="I343" s="56">
        <v>3</v>
      </c>
      <c r="J343" s="56">
        <v>1</v>
      </c>
      <c r="K343" s="56">
        <v>0</v>
      </c>
      <c r="L343" s="56">
        <v>0</v>
      </c>
      <c r="M343" s="56">
        <v>0</v>
      </c>
      <c r="N343" s="56">
        <v>3</v>
      </c>
      <c r="O343" s="56">
        <v>1</v>
      </c>
      <c r="P343" s="56">
        <v>3</v>
      </c>
      <c r="Q343" s="56">
        <v>5</v>
      </c>
      <c r="R343" s="56">
        <v>3</v>
      </c>
      <c r="S343" s="56">
        <v>1</v>
      </c>
      <c r="T343" s="56">
        <v>5</v>
      </c>
      <c r="U343" s="56">
        <v>2</v>
      </c>
      <c r="V343" s="56">
        <v>3</v>
      </c>
      <c r="W343" s="56">
        <v>3</v>
      </c>
      <c r="X343" s="56">
        <v>0</v>
      </c>
      <c r="Y343" s="56">
        <v>0</v>
      </c>
      <c r="Z343" s="56">
        <v>0</v>
      </c>
      <c r="AA343" s="56">
        <v>3</v>
      </c>
      <c r="AB343" s="56">
        <v>1</v>
      </c>
      <c r="AC343" s="56">
        <v>3</v>
      </c>
      <c r="AD343" s="56">
        <v>1</v>
      </c>
      <c r="AE343" s="56">
        <v>3</v>
      </c>
      <c r="AF343" s="56">
        <v>3</v>
      </c>
      <c r="AG343" s="56">
        <v>4</v>
      </c>
      <c r="AH343" s="56">
        <v>4</v>
      </c>
      <c r="AI343" s="56">
        <v>4</v>
      </c>
      <c r="AJ343" s="56">
        <v>1</v>
      </c>
      <c r="AK343" s="56">
        <v>0</v>
      </c>
      <c r="AL343" s="56">
        <v>0</v>
      </c>
      <c r="AM343" s="56">
        <v>0</v>
      </c>
      <c r="AN343" s="56">
        <v>5</v>
      </c>
      <c r="AO343" s="56">
        <v>1</v>
      </c>
      <c r="AP343" s="56">
        <v>3</v>
      </c>
      <c r="AQ343" s="56">
        <v>1</v>
      </c>
      <c r="AR343" s="56">
        <v>3</v>
      </c>
      <c r="AS343" s="56">
        <v>1</v>
      </c>
      <c r="AT343" s="56">
        <v>5</v>
      </c>
      <c r="AU343" s="56">
        <v>4</v>
      </c>
      <c r="AV343" s="56">
        <v>4</v>
      </c>
      <c r="AW343" s="56">
        <v>1</v>
      </c>
      <c r="AX343" s="56">
        <v>0</v>
      </c>
      <c r="AY343" s="56">
        <v>0</v>
      </c>
      <c r="AZ343" s="56">
        <v>0</v>
      </c>
      <c r="BA343" s="56">
        <v>3</v>
      </c>
      <c r="BB343" s="56">
        <v>1</v>
      </c>
      <c r="BC343" s="56">
        <v>5</v>
      </c>
      <c r="BD343" s="56">
        <v>1</v>
      </c>
      <c r="BE343" s="56">
        <v>3</v>
      </c>
      <c r="BF343" s="56">
        <v>1</v>
      </c>
      <c r="BG343" s="56">
        <v>4</v>
      </c>
      <c r="BH343" s="56">
        <v>4</v>
      </c>
      <c r="BI343" s="56">
        <v>4</v>
      </c>
      <c r="BJ343" s="56">
        <v>1</v>
      </c>
      <c r="BK343" s="56">
        <v>0</v>
      </c>
      <c r="BL343" s="56">
        <v>0</v>
      </c>
      <c r="BM343" s="56">
        <v>0</v>
      </c>
      <c r="BN343" s="56">
        <v>1</v>
      </c>
      <c r="BO343" s="56">
        <v>1</v>
      </c>
      <c r="BP343" s="56">
        <v>2</v>
      </c>
      <c r="BQ343" s="56">
        <v>5</v>
      </c>
      <c r="BR343" s="56">
        <v>2</v>
      </c>
      <c r="BS343" s="56">
        <v>2</v>
      </c>
      <c r="BT343" s="56">
        <v>3</v>
      </c>
      <c r="BU343" s="56">
        <v>2</v>
      </c>
      <c r="BV343" s="56">
        <v>49</v>
      </c>
      <c r="BW343" s="56">
        <v>46</v>
      </c>
      <c r="BX343" s="56">
        <v>0.51578947368421002</v>
      </c>
      <c r="BY343" s="56">
        <v>-204</v>
      </c>
    </row>
    <row r="344" spans="1:77" x14ac:dyDescent="0.25">
      <c r="A344" s="56">
        <v>5</v>
      </c>
      <c r="B344" s="56">
        <v>1</v>
      </c>
      <c r="C344" s="56">
        <v>2</v>
      </c>
      <c r="D344" s="56">
        <v>1</v>
      </c>
      <c r="E344" s="56">
        <v>3</v>
      </c>
      <c r="F344" s="56">
        <v>1</v>
      </c>
      <c r="G344" s="56">
        <v>5</v>
      </c>
      <c r="H344" s="56">
        <v>4</v>
      </c>
      <c r="I344" s="56">
        <v>3</v>
      </c>
      <c r="J344" s="56">
        <v>1</v>
      </c>
      <c r="K344" s="56">
        <v>0</v>
      </c>
      <c r="L344" s="56">
        <v>0</v>
      </c>
      <c r="M344" s="56">
        <v>0</v>
      </c>
      <c r="N344" s="56">
        <v>1</v>
      </c>
      <c r="O344" s="56">
        <v>1</v>
      </c>
      <c r="P344" s="56">
        <v>3</v>
      </c>
      <c r="Q344" s="56">
        <v>1</v>
      </c>
      <c r="R344" s="56">
        <v>3</v>
      </c>
      <c r="S344" s="56">
        <v>3</v>
      </c>
      <c r="T344" s="56">
        <v>5</v>
      </c>
      <c r="U344" s="56">
        <v>4</v>
      </c>
      <c r="V344" s="56">
        <v>3</v>
      </c>
      <c r="W344" s="56">
        <v>4</v>
      </c>
      <c r="X344" s="56">
        <v>0</v>
      </c>
      <c r="Y344" s="56">
        <v>1</v>
      </c>
      <c r="Z344" s="56">
        <v>0</v>
      </c>
      <c r="AA344" s="56">
        <v>3</v>
      </c>
      <c r="AB344" s="56">
        <v>1</v>
      </c>
      <c r="AC344" s="56">
        <v>5</v>
      </c>
      <c r="AD344" s="56">
        <v>1</v>
      </c>
      <c r="AE344" s="56">
        <v>3</v>
      </c>
      <c r="AF344" s="56">
        <v>1</v>
      </c>
      <c r="AG344" s="56">
        <v>5</v>
      </c>
      <c r="AH344" s="56">
        <v>4</v>
      </c>
      <c r="AI344" s="56">
        <v>3</v>
      </c>
      <c r="AJ344" s="56">
        <v>4</v>
      </c>
      <c r="AK344" s="56">
        <v>0</v>
      </c>
      <c r="AL344" s="56">
        <v>0</v>
      </c>
      <c r="AM344" s="56">
        <v>0</v>
      </c>
      <c r="AN344" s="56">
        <v>5</v>
      </c>
      <c r="AO344" s="56">
        <v>3</v>
      </c>
      <c r="AP344" s="56">
        <v>5</v>
      </c>
      <c r="AQ344" s="56">
        <v>4</v>
      </c>
      <c r="AR344" s="56">
        <v>3</v>
      </c>
      <c r="AS344" s="56">
        <v>1</v>
      </c>
      <c r="AT344" s="56">
        <v>5</v>
      </c>
      <c r="AU344" s="56">
        <v>4</v>
      </c>
      <c r="AV344" s="56">
        <v>4</v>
      </c>
      <c r="AW344" s="56">
        <v>1</v>
      </c>
      <c r="AX344" s="56">
        <v>0</v>
      </c>
      <c r="AY344" s="56">
        <v>0</v>
      </c>
      <c r="AZ344" s="56">
        <v>0</v>
      </c>
      <c r="BA344" s="56">
        <v>5</v>
      </c>
      <c r="BB344" s="56">
        <v>1</v>
      </c>
      <c r="BC344" s="56">
        <v>5</v>
      </c>
      <c r="BD344" s="56">
        <v>5</v>
      </c>
      <c r="BE344" s="56">
        <v>3</v>
      </c>
      <c r="BF344" s="56">
        <v>1</v>
      </c>
      <c r="BG344" s="56">
        <v>3</v>
      </c>
      <c r="BH344" s="56">
        <v>4</v>
      </c>
      <c r="BI344" s="56">
        <v>3</v>
      </c>
      <c r="BJ344" s="56">
        <v>1</v>
      </c>
      <c r="BK344" s="56">
        <v>0</v>
      </c>
      <c r="BL344" s="56">
        <v>0</v>
      </c>
      <c r="BM344" s="56">
        <v>1</v>
      </c>
      <c r="BN344" s="56">
        <v>1</v>
      </c>
      <c r="BO344" s="56">
        <v>1</v>
      </c>
      <c r="BP344" s="56">
        <v>2</v>
      </c>
      <c r="BQ344" s="56">
        <v>2</v>
      </c>
      <c r="BR344" s="56">
        <v>2</v>
      </c>
      <c r="BS344" s="56">
        <v>2</v>
      </c>
      <c r="BT344" s="56">
        <v>3</v>
      </c>
      <c r="BU344" s="56">
        <v>1</v>
      </c>
      <c r="BV344" s="56">
        <v>53</v>
      </c>
      <c r="BW344" s="56">
        <v>50</v>
      </c>
      <c r="BX344" s="56">
        <v>0.51456310679611605</v>
      </c>
      <c r="BY344" s="56">
        <v>-204</v>
      </c>
    </row>
    <row r="345" spans="1:77" x14ac:dyDescent="0.25">
      <c r="A345" s="56">
        <v>5</v>
      </c>
      <c r="B345" s="56">
        <v>1</v>
      </c>
      <c r="C345" s="56">
        <v>3</v>
      </c>
      <c r="D345" s="56">
        <v>1</v>
      </c>
      <c r="E345" s="56">
        <v>3</v>
      </c>
      <c r="F345" s="56">
        <v>3</v>
      </c>
      <c r="G345" s="56">
        <v>5</v>
      </c>
      <c r="H345" s="56">
        <v>4</v>
      </c>
      <c r="I345" s="56">
        <v>3</v>
      </c>
      <c r="J345" s="56">
        <v>4</v>
      </c>
      <c r="K345" s="56">
        <v>0</v>
      </c>
      <c r="L345" s="56">
        <v>0</v>
      </c>
      <c r="M345" s="56">
        <v>0</v>
      </c>
      <c r="N345" s="56">
        <v>3</v>
      </c>
      <c r="O345" s="56">
        <v>1</v>
      </c>
      <c r="P345" s="56">
        <v>4</v>
      </c>
      <c r="Q345" s="56">
        <v>1</v>
      </c>
      <c r="R345" s="56">
        <v>3</v>
      </c>
      <c r="S345" s="56">
        <v>1</v>
      </c>
      <c r="T345" s="56">
        <v>4</v>
      </c>
      <c r="U345" s="56">
        <v>4</v>
      </c>
      <c r="V345" s="56">
        <v>4</v>
      </c>
      <c r="W345" s="56">
        <v>3</v>
      </c>
      <c r="X345" s="56">
        <v>0</v>
      </c>
      <c r="Y345" s="56">
        <v>0</v>
      </c>
      <c r="Z345" s="56">
        <v>1</v>
      </c>
      <c r="AA345" s="56">
        <v>3</v>
      </c>
      <c r="AB345" s="56">
        <v>1</v>
      </c>
      <c r="AC345" s="56">
        <v>3</v>
      </c>
      <c r="AD345" s="56">
        <v>1</v>
      </c>
      <c r="AE345" s="56">
        <v>3</v>
      </c>
      <c r="AF345" s="56">
        <v>1</v>
      </c>
      <c r="AG345" s="56">
        <v>5</v>
      </c>
      <c r="AH345" s="56">
        <v>3</v>
      </c>
      <c r="AI345" s="56">
        <v>4</v>
      </c>
      <c r="AJ345" s="56">
        <v>1</v>
      </c>
      <c r="AK345" s="56">
        <v>0</v>
      </c>
      <c r="AL345" s="56">
        <v>0</v>
      </c>
      <c r="AM345" s="56">
        <v>0</v>
      </c>
      <c r="AN345" s="56">
        <v>3</v>
      </c>
      <c r="AO345" s="56">
        <v>1</v>
      </c>
      <c r="AP345" s="56">
        <v>5</v>
      </c>
      <c r="AQ345" s="56">
        <v>1</v>
      </c>
      <c r="AR345" s="56">
        <v>3</v>
      </c>
      <c r="AS345" s="56">
        <v>1</v>
      </c>
      <c r="AT345" s="56">
        <v>5</v>
      </c>
      <c r="AU345" s="56">
        <v>4</v>
      </c>
      <c r="AV345" s="56">
        <v>3</v>
      </c>
      <c r="AW345" s="56">
        <v>1</v>
      </c>
      <c r="AX345" s="56">
        <v>0</v>
      </c>
      <c r="AY345" s="56">
        <v>0</v>
      </c>
      <c r="AZ345" s="56">
        <v>0</v>
      </c>
      <c r="BA345" s="56">
        <v>5</v>
      </c>
      <c r="BB345" s="56">
        <v>1</v>
      </c>
      <c r="BC345" s="56">
        <v>3</v>
      </c>
      <c r="BD345" s="56">
        <v>1</v>
      </c>
      <c r="BE345" s="56">
        <v>3</v>
      </c>
      <c r="BF345" s="56">
        <v>1</v>
      </c>
      <c r="BG345" s="56">
        <v>5</v>
      </c>
      <c r="BH345" s="56">
        <v>4</v>
      </c>
      <c r="BI345" s="56">
        <v>4</v>
      </c>
      <c r="BJ345" s="56">
        <v>1</v>
      </c>
      <c r="BK345" s="56">
        <v>0</v>
      </c>
      <c r="BL345" s="56">
        <v>0</v>
      </c>
      <c r="BM345" s="56">
        <v>0</v>
      </c>
      <c r="BN345" s="56">
        <v>1</v>
      </c>
      <c r="BO345" s="56">
        <v>1</v>
      </c>
      <c r="BP345" s="56">
        <v>2</v>
      </c>
      <c r="BQ345" s="56">
        <v>5</v>
      </c>
      <c r="BR345" s="56">
        <v>2</v>
      </c>
      <c r="BS345" s="56">
        <v>2</v>
      </c>
      <c r="BT345" s="56">
        <v>2</v>
      </c>
      <c r="BU345" s="56">
        <v>2</v>
      </c>
      <c r="BV345" s="56">
        <v>54</v>
      </c>
      <c r="BW345" s="56">
        <v>51</v>
      </c>
      <c r="BX345" s="56">
        <v>0.51428571428571401</v>
      </c>
      <c r="BY345" s="56">
        <v>-204</v>
      </c>
    </row>
    <row r="346" spans="1:77" x14ac:dyDescent="0.25">
      <c r="A346" s="56">
        <v>3</v>
      </c>
      <c r="B346" s="56">
        <v>1</v>
      </c>
      <c r="C346" s="56">
        <v>3</v>
      </c>
      <c r="D346" s="56">
        <v>1</v>
      </c>
      <c r="E346" s="56">
        <v>3</v>
      </c>
      <c r="F346" s="56">
        <v>1</v>
      </c>
      <c r="G346" s="56">
        <v>5</v>
      </c>
      <c r="H346" s="56">
        <v>4</v>
      </c>
      <c r="I346" s="56">
        <v>3</v>
      </c>
      <c r="J346" s="56">
        <v>4</v>
      </c>
      <c r="K346" s="56">
        <v>0</v>
      </c>
      <c r="L346" s="56">
        <v>0</v>
      </c>
      <c r="M346" s="56">
        <v>0</v>
      </c>
      <c r="N346" s="56">
        <v>3</v>
      </c>
      <c r="O346" s="56">
        <v>1</v>
      </c>
      <c r="P346" s="56">
        <v>3</v>
      </c>
      <c r="Q346" s="56">
        <v>1</v>
      </c>
      <c r="R346" s="56">
        <v>3</v>
      </c>
      <c r="S346" s="56">
        <v>1</v>
      </c>
      <c r="T346" s="56">
        <v>4</v>
      </c>
      <c r="U346" s="56">
        <v>4</v>
      </c>
      <c r="V346" s="56">
        <v>4</v>
      </c>
      <c r="W346" s="56">
        <v>1</v>
      </c>
      <c r="X346" s="56">
        <v>0</v>
      </c>
      <c r="Y346" s="56">
        <v>0</v>
      </c>
      <c r="Z346" s="56">
        <v>0</v>
      </c>
      <c r="AA346" s="56">
        <v>3</v>
      </c>
      <c r="AB346" s="56">
        <v>1</v>
      </c>
      <c r="AC346" s="56">
        <v>3</v>
      </c>
      <c r="AD346" s="56">
        <v>1</v>
      </c>
      <c r="AE346" s="56">
        <v>3</v>
      </c>
      <c r="AF346" s="56">
        <v>1</v>
      </c>
      <c r="AG346" s="56">
        <v>5</v>
      </c>
      <c r="AH346" s="56">
        <v>3</v>
      </c>
      <c r="AI346" s="56">
        <v>4</v>
      </c>
      <c r="AJ346" s="56">
        <v>1</v>
      </c>
      <c r="AK346" s="56">
        <v>0</v>
      </c>
      <c r="AL346" s="56">
        <v>0</v>
      </c>
      <c r="AM346" s="56">
        <v>0</v>
      </c>
      <c r="AN346" s="56">
        <v>5</v>
      </c>
      <c r="AO346" s="56">
        <v>1</v>
      </c>
      <c r="AP346" s="56">
        <v>5</v>
      </c>
      <c r="AQ346" s="56">
        <v>1</v>
      </c>
      <c r="AR346" s="56">
        <v>3</v>
      </c>
      <c r="AS346" s="56">
        <v>1</v>
      </c>
      <c r="AT346" s="56">
        <v>5</v>
      </c>
      <c r="AU346" s="56">
        <v>4</v>
      </c>
      <c r="AV346" s="56">
        <v>5</v>
      </c>
      <c r="AW346" s="56">
        <v>1</v>
      </c>
      <c r="AX346" s="56">
        <v>1</v>
      </c>
      <c r="AY346" s="56">
        <v>0</v>
      </c>
      <c r="AZ346" s="56">
        <v>0</v>
      </c>
      <c r="BA346" s="56">
        <v>5</v>
      </c>
      <c r="BB346" s="56">
        <v>5</v>
      </c>
      <c r="BC346" s="56">
        <v>5</v>
      </c>
      <c r="BD346" s="56">
        <v>5</v>
      </c>
      <c r="BE346" s="56">
        <v>3</v>
      </c>
      <c r="BF346" s="56">
        <v>1</v>
      </c>
      <c r="BG346" s="56">
        <v>4</v>
      </c>
      <c r="BH346" s="56">
        <v>5</v>
      </c>
      <c r="BI346" s="56">
        <v>4</v>
      </c>
      <c r="BJ346" s="56">
        <v>1</v>
      </c>
      <c r="BK346" s="56">
        <v>1</v>
      </c>
      <c r="BL346" s="56">
        <v>0</v>
      </c>
      <c r="BM346" s="56">
        <v>0</v>
      </c>
      <c r="BN346" s="56">
        <v>1</v>
      </c>
      <c r="BO346" s="56">
        <v>1</v>
      </c>
      <c r="BP346" s="56">
        <v>2</v>
      </c>
      <c r="BQ346" s="56">
        <v>5</v>
      </c>
      <c r="BR346" s="56">
        <v>2</v>
      </c>
      <c r="BS346" s="56">
        <v>2</v>
      </c>
      <c r="BT346" s="56">
        <v>2</v>
      </c>
      <c r="BU346" s="56">
        <v>2</v>
      </c>
      <c r="BV346" s="56">
        <v>55</v>
      </c>
      <c r="BW346" s="56">
        <v>52</v>
      </c>
      <c r="BX346" s="56">
        <v>0.51401869158878499</v>
      </c>
      <c r="BY346" s="56">
        <v>-204</v>
      </c>
    </row>
    <row r="347" spans="1:77" x14ac:dyDescent="0.25">
      <c r="A347" s="56">
        <v>3</v>
      </c>
      <c r="B347" s="56">
        <v>1</v>
      </c>
      <c r="C347" s="56">
        <v>3</v>
      </c>
      <c r="D347" s="56">
        <v>1</v>
      </c>
      <c r="E347" s="56">
        <v>3</v>
      </c>
      <c r="F347" s="56">
        <v>1</v>
      </c>
      <c r="G347" s="56">
        <v>5</v>
      </c>
      <c r="H347" s="56">
        <v>4</v>
      </c>
      <c r="I347" s="56">
        <v>4</v>
      </c>
      <c r="J347" s="56">
        <v>1</v>
      </c>
      <c r="K347" s="56">
        <v>0</v>
      </c>
      <c r="L347" s="56">
        <v>1</v>
      </c>
      <c r="M347" s="56">
        <v>0</v>
      </c>
      <c r="N347" s="56">
        <v>3</v>
      </c>
      <c r="O347" s="56">
        <v>1</v>
      </c>
      <c r="P347" s="56">
        <v>3</v>
      </c>
      <c r="Q347" s="56">
        <v>1</v>
      </c>
      <c r="R347" s="56">
        <v>3</v>
      </c>
      <c r="S347" s="56">
        <v>1</v>
      </c>
      <c r="T347" s="56">
        <v>4</v>
      </c>
      <c r="U347" s="56">
        <v>4</v>
      </c>
      <c r="V347" s="56">
        <v>4</v>
      </c>
      <c r="W347" s="56">
        <v>2</v>
      </c>
      <c r="X347" s="56">
        <v>0</v>
      </c>
      <c r="Y347" s="56">
        <v>0</v>
      </c>
      <c r="Z347" s="56">
        <v>0</v>
      </c>
      <c r="AA347" s="56">
        <v>2</v>
      </c>
      <c r="AB347" s="56">
        <v>1</v>
      </c>
      <c r="AC347" s="56">
        <v>3</v>
      </c>
      <c r="AD347" s="56">
        <v>1</v>
      </c>
      <c r="AE347" s="56">
        <v>5</v>
      </c>
      <c r="AF347" s="56">
        <v>5</v>
      </c>
      <c r="AG347" s="56">
        <v>5</v>
      </c>
      <c r="AH347" s="56">
        <v>4</v>
      </c>
      <c r="AI347" s="56">
        <v>4</v>
      </c>
      <c r="AJ347" s="56">
        <v>1</v>
      </c>
      <c r="AK347" s="56">
        <v>0</v>
      </c>
      <c r="AL347" s="56">
        <v>0</v>
      </c>
      <c r="AM347" s="56">
        <v>0</v>
      </c>
      <c r="AN347" s="56">
        <v>3</v>
      </c>
      <c r="AO347" s="56">
        <v>1</v>
      </c>
      <c r="AP347" s="56">
        <v>3</v>
      </c>
      <c r="AQ347" s="56">
        <v>2</v>
      </c>
      <c r="AR347" s="56">
        <v>3</v>
      </c>
      <c r="AS347" s="56">
        <v>2</v>
      </c>
      <c r="AT347" s="56">
        <v>5</v>
      </c>
      <c r="AU347" s="56">
        <v>4</v>
      </c>
      <c r="AV347" s="56">
        <v>4</v>
      </c>
      <c r="AW347" s="56">
        <v>1</v>
      </c>
      <c r="AX347" s="56">
        <v>1</v>
      </c>
      <c r="AY347" s="56">
        <v>0</v>
      </c>
      <c r="AZ347" s="56">
        <v>0</v>
      </c>
      <c r="BA347" s="56">
        <v>5</v>
      </c>
      <c r="BB347" s="56">
        <v>1</v>
      </c>
      <c r="BC347" s="56">
        <v>5</v>
      </c>
      <c r="BD347" s="56">
        <v>5</v>
      </c>
      <c r="BE347" s="56">
        <v>3</v>
      </c>
      <c r="BF347" s="56">
        <v>1</v>
      </c>
      <c r="BG347" s="56">
        <v>5</v>
      </c>
      <c r="BH347" s="56">
        <v>4</v>
      </c>
      <c r="BI347" s="56">
        <v>3</v>
      </c>
      <c r="BJ347" s="56">
        <v>1</v>
      </c>
      <c r="BK347" s="56">
        <v>0</v>
      </c>
      <c r="BL347" s="56">
        <v>0</v>
      </c>
      <c r="BM347" s="56">
        <v>0</v>
      </c>
      <c r="BN347" s="56">
        <v>1</v>
      </c>
      <c r="BO347" s="56">
        <v>1</v>
      </c>
      <c r="BP347" s="56">
        <v>2</v>
      </c>
      <c r="BQ347" s="56">
        <v>5</v>
      </c>
      <c r="BR347" s="56">
        <v>2</v>
      </c>
      <c r="BS347" s="56">
        <v>2</v>
      </c>
      <c r="BT347" s="56">
        <v>3</v>
      </c>
      <c r="BU347" s="56">
        <v>1</v>
      </c>
      <c r="BV347" s="56">
        <v>55</v>
      </c>
      <c r="BW347" s="56">
        <v>52</v>
      </c>
      <c r="BX347" s="56">
        <v>0.51401869158878499</v>
      </c>
      <c r="BY347" s="56">
        <v>-204</v>
      </c>
    </row>
    <row r="348" spans="1:77" x14ac:dyDescent="0.25">
      <c r="A348" s="56">
        <v>5</v>
      </c>
      <c r="B348" s="56">
        <v>1</v>
      </c>
      <c r="C348" s="56">
        <v>3</v>
      </c>
      <c r="D348" s="56">
        <v>1</v>
      </c>
      <c r="E348" s="56">
        <v>3</v>
      </c>
      <c r="F348" s="56">
        <v>3</v>
      </c>
      <c r="G348" s="56">
        <v>5</v>
      </c>
      <c r="H348" s="56">
        <v>4</v>
      </c>
      <c r="I348" s="56">
        <v>3</v>
      </c>
      <c r="J348" s="56">
        <v>4</v>
      </c>
      <c r="K348" s="56">
        <v>0</v>
      </c>
      <c r="L348" s="56">
        <v>0</v>
      </c>
      <c r="M348" s="56">
        <v>0</v>
      </c>
      <c r="N348" s="56">
        <v>3</v>
      </c>
      <c r="O348" s="56">
        <v>4</v>
      </c>
      <c r="P348" s="56">
        <v>4</v>
      </c>
      <c r="Q348" s="56">
        <v>1</v>
      </c>
      <c r="R348" s="56">
        <v>3</v>
      </c>
      <c r="S348" s="56">
        <v>1</v>
      </c>
      <c r="T348" s="56">
        <v>4</v>
      </c>
      <c r="U348" s="56">
        <v>4</v>
      </c>
      <c r="V348" s="56">
        <v>3</v>
      </c>
      <c r="W348" s="56">
        <v>3</v>
      </c>
      <c r="X348" s="56">
        <v>0</v>
      </c>
      <c r="Y348" s="56">
        <v>0</v>
      </c>
      <c r="Z348" s="56">
        <v>0</v>
      </c>
      <c r="AA348" s="56">
        <v>4</v>
      </c>
      <c r="AB348" s="56">
        <v>1</v>
      </c>
      <c r="AC348" s="56">
        <v>3</v>
      </c>
      <c r="AD348" s="56">
        <v>1</v>
      </c>
      <c r="AE348" s="56">
        <v>3</v>
      </c>
      <c r="AF348" s="56">
        <v>1</v>
      </c>
      <c r="AG348" s="56">
        <v>5</v>
      </c>
      <c r="AH348" s="56">
        <v>4</v>
      </c>
      <c r="AI348" s="56">
        <v>4</v>
      </c>
      <c r="AJ348" s="56">
        <v>1</v>
      </c>
      <c r="AK348" s="56">
        <v>0</v>
      </c>
      <c r="AL348" s="56">
        <v>0</v>
      </c>
      <c r="AM348" s="56">
        <v>0</v>
      </c>
      <c r="AN348" s="56">
        <v>3</v>
      </c>
      <c r="AO348" s="56">
        <v>1</v>
      </c>
      <c r="AP348" s="56">
        <v>3</v>
      </c>
      <c r="AQ348" s="56">
        <v>1</v>
      </c>
      <c r="AR348" s="56">
        <v>3</v>
      </c>
      <c r="AS348" s="56">
        <v>1</v>
      </c>
      <c r="AT348" s="56">
        <v>5</v>
      </c>
      <c r="AU348" s="56">
        <v>4</v>
      </c>
      <c r="AV348" s="56">
        <v>3</v>
      </c>
      <c r="AW348" s="56">
        <v>4</v>
      </c>
      <c r="AX348" s="56">
        <v>0</v>
      </c>
      <c r="AY348" s="56">
        <v>0</v>
      </c>
      <c r="AZ348" s="56">
        <v>0</v>
      </c>
      <c r="BA348" s="56">
        <v>5</v>
      </c>
      <c r="BB348" s="56">
        <v>1</v>
      </c>
      <c r="BC348" s="56">
        <v>3</v>
      </c>
      <c r="BD348" s="56">
        <v>1</v>
      </c>
      <c r="BE348" s="56">
        <v>3</v>
      </c>
      <c r="BF348" s="56">
        <v>1</v>
      </c>
      <c r="BG348" s="56">
        <v>5</v>
      </c>
      <c r="BH348" s="56">
        <v>4</v>
      </c>
      <c r="BI348" s="56">
        <v>4</v>
      </c>
      <c r="BJ348" s="56">
        <v>1</v>
      </c>
      <c r="BK348" s="56">
        <v>0</v>
      </c>
      <c r="BL348" s="56">
        <v>0</v>
      </c>
      <c r="BM348" s="56">
        <v>1</v>
      </c>
      <c r="BN348" s="56">
        <v>1</v>
      </c>
      <c r="BO348" s="56">
        <v>1</v>
      </c>
      <c r="BP348" s="56">
        <v>2</v>
      </c>
      <c r="BQ348" s="56">
        <v>5</v>
      </c>
      <c r="BR348" s="56">
        <v>2</v>
      </c>
      <c r="BS348" s="56">
        <v>2</v>
      </c>
      <c r="BT348" s="56">
        <v>3</v>
      </c>
      <c r="BU348" s="56">
        <v>2</v>
      </c>
      <c r="BV348" s="56">
        <v>56</v>
      </c>
      <c r="BW348" s="56">
        <v>53</v>
      </c>
      <c r="BX348" s="56">
        <v>0.51376146788990795</v>
      </c>
      <c r="BY348" s="56">
        <v>-204</v>
      </c>
    </row>
    <row r="349" spans="1:77" x14ac:dyDescent="0.25">
      <c r="A349" s="56">
        <v>4</v>
      </c>
      <c r="B349" s="56">
        <v>1</v>
      </c>
      <c r="C349" s="56">
        <v>3</v>
      </c>
      <c r="D349" s="56">
        <v>1</v>
      </c>
      <c r="E349" s="56">
        <v>3</v>
      </c>
      <c r="F349" s="56">
        <v>1</v>
      </c>
      <c r="G349" s="56">
        <v>5</v>
      </c>
      <c r="H349" s="56">
        <v>4</v>
      </c>
      <c r="I349" s="56">
        <v>4</v>
      </c>
      <c r="J349" s="56">
        <v>4</v>
      </c>
      <c r="K349" s="56">
        <v>0</v>
      </c>
      <c r="L349" s="56">
        <v>0</v>
      </c>
      <c r="M349" s="56">
        <v>0</v>
      </c>
      <c r="N349" s="56">
        <v>3</v>
      </c>
      <c r="O349" s="56">
        <v>1</v>
      </c>
      <c r="P349" s="56">
        <v>3</v>
      </c>
      <c r="Q349" s="56">
        <v>1</v>
      </c>
      <c r="R349" s="56">
        <v>4</v>
      </c>
      <c r="S349" s="56">
        <v>1</v>
      </c>
      <c r="T349" s="56">
        <v>5</v>
      </c>
      <c r="U349" s="56">
        <v>4</v>
      </c>
      <c r="V349" s="56">
        <v>3</v>
      </c>
      <c r="W349" s="56">
        <v>2</v>
      </c>
      <c r="X349" s="56">
        <v>1</v>
      </c>
      <c r="Y349" s="56">
        <v>0</v>
      </c>
      <c r="Z349" s="56">
        <v>0</v>
      </c>
      <c r="AA349" s="56">
        <v>3</v>
      </c>
      <c r="AB349" s="56">
        <v>1</v>
      </c>
      <c r="AC349" s="56">
        <v>5</v>
      </c>
      <c r="AD349" s="56">
        <v>1</v>
      </c>
      <c r="AE349" s="56">
        <v>2</v>
      </c>
      <c r="AF349" s="56">
        <v>5</v>
      </c>
      <c r="AG349" s="56">
        <v>4</v>
      </c>
      <c r="AH349" s="56">
        <v>4</v>
      </c>
      <c r="AI349" s="56">
        <v>4</v>
      </c>
      <c r="AJ349" s="56">
        <v>1</v>
      </c>
      <c r="AK349" s="56">
        <v>0</v>
      </c>
      <c r="AL349" s="56">
        <v>0</v>
      </c>
      <c r="AM349" s="56">
        <v>0</v>
      </c>
      <c r="AN349" s="56">
        <v>5</v>
      </c>
      <c r="AO349" s="56">
        <v>1</v>
      </c>
      <c r="AP349" s="56">
        <v>3</v>
      </c>
      <c r="AQ349" s="56">
        <v>2</v>
      </c>
      <c r="AR349" s="56">
        <v>3</v>
      </c>
      <c r="AS349" s="56">
        <v>1</v>
      </c>
      <c r="AT349" s="56">
        <v>5</v>
      </c>
      <c r="AU349" s="56">
        <v>4</v>
      </c>
      <c r="AV349" s="56">
        <v>4</v>
      </c>
      <c r="AW349" s="56">
        <v>1</v>
      </c>
      <c r="AX349" s="56">
        <v>0</v>
      </c>
      <c r="AY349" s="56">
        <v>0</v>
      </c>
      <c r="AZ349" s="56">
        <v>0</v>
      </c>
      <c r="BA349" s="56">
        <v>5</v>
      </c>
      <c r="BB349" s="56">
        <v>1</v>
      </c>
      <c r="BC349" s="56">
        <v>3</v>
      </c>
      <c r="BD349" s="56">
        <v>5</v>
      </c>
      <c r="BE349" s="56">
        <v>3</v>
      </c>
      <c r="BF349" s="56">
        <v>1</v>
      </c>
      <c r="BG349" s="56">
        <v>4</v>
      </c>
      <c r="BH349" s="56">
        <v>4</v>
      </c>
      <c r="BI349" s="56">
        <v>1</v>
      </c>
      <c r="BJ349" s="56">
        <v>1</v>
      </c>
      <c r="BK349" s="56">
        <v>0</v>
      </c>
      <c r="BL349" s="56">
        <v>0</v>
      </c>
      <c r="BM349" s="56">
        <v>0</v>
      </c>
      <c r="BN349" s="56">
        <v>1</v>
      </c>
      <c r="BO349" s="56">
        <v>1</v>
      </c>
      <c r="BP349" s="56">
        <v>2</v>
      </c>
      <c r="BQ349" s="56">
        <v>2</v>
      </c>
      <c r="BR349" s="56">
        <v>2</v>
      </c>
      <c r="BS349" s="56">
        <v>2</v>
      </c>
      <c r="BT349" s="56">
        <v>3</v>
      </c>
      <c r="BU349" s="56">
        <v>2</v>
      </c>
      <c r="BV349" s="56">
        <v>56</v>
      </c>
      <c r="BW349" s="56">
        <v>53</v>
      </c>
      <c r="BX349" s="56">
        <v>0.51376146788990795</v>
      </c>
      <c r="BY349" s="56">
        <v>-204</v>
      </c>
    </row>
    <row r="350" spans="1:77" x14ac:dyDescent="0.25">
      <c r="A350" s="56">
        <v>5</v>
      </c>
      <c r="B350" s="56">
        <v>3</v>
      </c>
      <c r="C350" s="56">
        <v>3</v>
      </c>
      <c r="D350" s="56">
        <v>1</v>
      </c>
      <c r="E350" s="56">
        <v>3</v>
      </c>
      <c r="F350" s="56">
        <v>3</v>
      </c>
      <c r="G350" s="56">
        <v>5</v>
      </c>
      <c r="H350" s="56">
        <v>4</v>
      </c>
      <c r="I350" s="56">
        <v>3</v>
      </c>
      <c r="J350" s="56">
        <v>4</v>
      </c>
      <c r="K350" s="56">
        <v>0</v>
      </c>
      <c r="L350" s="56">
        <v>0</v>
      </c>
      <c r="M350" s="56">
        <v>0</v>
      </c>
      <c r="N350" s="56">
        <v>3</v>
      </c>
      <c r="O350" s="56">
        <v>1</v>
      </c>
      <c r="P350" s="56">
        <v>4</v>
      </c>
      <c r="Q350" s="56">
        <v>1</v>
      </c>
      <c r="R350" s="56">
        <v>3</v>
      </c>
      <c r="S350" s="56">
        <v>1</v>
      </c>
      <c r="T350" s="56">
        <v>4</v>
      </c>
      <c r="U350" s="56">
        <v>4</v>
      </c>
      <c r="V350" s="56">
        <v>3</v>
      </c>
      <c r="W350" s="56">
        <v>1</v>
      </c>
      <c r="X350" s="56">
        <v>0</v>
      </c>
      <c r="Y350" s="56">
        <v>0</v>
      </c>
      <c r="Z350" s="56">
        <v>0</v>
      </c>
      <c r="AA350" s="56">
        <v>3</v>
      </c>
      <c r="AB350" s="56">
        <v>1</v>
      </c>
      <c r="AC350" s="56">
        <v>3</v>
      </c>
      <c r="AD350" s="56">
        <v>1</v>
      </c>
      <c r="AE350" s="56">
        <v>3</v>
      </c>
      <c r="AF350" s="56">
        <v>1</v>
      </c>
      <c r="AG350" s="56">
        <v>5</v>
      </c>
      <c r="AH350" s="56">
        <v>3</v>
      </c>
      <c r="AI350" s="56">
        <v>4</v>
      </c>
      <c r="AJ350" s="56">
        <v>1</v>
      </c>
      <c r="AK350" s="56">
        <v>0</v>
      </c>
      <c r="AL350" s="56">
        <v>0</v>
      </c>
      <c r="AM350" s="56">
        <v>0</v>
      </c>
      <c r="AN350" s="56">
        <v>3</v>
      </c>
      <c r="AO350" s="56">
        <v>1</v>
      </c>
      <c r="AP350" s="56">
        <v>3</v>
      </c>
      <c r="AQ350" s="56">
        <v>1</v>
      </c>
      <c r="AR350" s="56">
        <v>3</v>
      </c>
      <c r="AS350" s="56">
        <v>1</v>
      </c>
      <c r="AT350" s="56">
        <v>5</v>
      </c>
      <c r="AU350" s="56">
        <v>4</v>
      </c>
      <c r="AV350" s="56">
        <v>3</v>
      </c>
      <c r="AW350" s="56">
        <v>1</v>
      </c>
      <c r="AX350" s="56">
        <v>0</v>
      </c>
      <c r="AY350" s="56">
        <v>0</v>
      </c>
      <c r="AZ350" s="56">
        <v>0</v>
      </c>
      <c r="BA350" s="56">
        <v>5</v>
      </c>
      <c r="BB350" s="56">
        <v>1</v>
      </c>
      <c r="BC350" s="56">
        <v>5</v>
      </c>
      <c r="BD350" s="56">
        <v>1</v>
      </c>
      <c r="BE350" s="56">
        <v>3</v>
      </c>
      <c r="BF350" s="56">
        <v>1</v>
      </c>
      <c r="BG350" s="56">
        <v>5</v>
      </c>
      <c r="BH350" s="56">
        <v>4</v>
      </c>
      <c r="BI350" s="56">
        <v>4</v>
      </c>
      <c r="BJ350" s="56">
        <v>1</v>
      </c>
      <c r="BK350" s="56">
        <v>0</v>
      </c>
      <c r="BL350" s="56">
        <v>0</v>
      </c>
      <c r="BM350" s="56">
        <v>1</v>
      </c>
      <c r="BN350" s="56">
        <v>1</v>
      </c>
      <c r="BO350" s="56">
        <v>1</v>
      </c>
      <c r="BP350" s="56">
        <v>2</v>
      </c>
      <c r="BQ350" s="56">
        <v>5</v>
      </c>
      <c r="BR350" s="56">
        <v>2</v>
      </c>
      <c r="BS350" s="56">
        <v>2</v>
      </c>
      <c r="BT350" s="56">
        <v>3</v>
      </c>
      <c r="BU350" s="56">
        <v>2</v>
      </c>
      <c r="BV350" s="56">
        <v>57</v>
      </c>
      <c r="BW350" s="56">
        <v>54</v>
      </c>
      <c r="BX350" s="56">
        <v>0.51351351351351304</v>
      </c>
      <c r="BY350" s="56">
        <v>-204</v>
      </c>
    </row>
    <row r="351" spans="1:77" x14ac:dyDescent="0.25">
      <c r="A351" s="56">
        <v>3</v>
      </c>
      <c r="B351" s="56">
        <v>1</v>
      </c>
      <c r="C351" s="56">
        <v>3</v>
      </c>
      <c r="D351" s="56">
        <v>1</v>
      </c>
      <c r="E351" s="56">
        <v>3</v>
      </c>
      <c r="F351" s="56">
        <v>1</v>
      </c>
      <c r="G351" s="56">
        <v>5</v>
      </c>
      <c r="H351" s="56">
        <v>4</v>
      </c>
      <c r="I351" s="56">
        <v>3</v>
      </c>
      <c r="J351" s="56">
        <v>4</v>
      </c>
      <c r="K351" s="56">
        <v>0</v>
      </c>
      <c r="L351" s="56">
        <v>0</v>
      </c>
      <c r="M351" s="56">
        <v>0</v>
      </c>
      <c r="N351" s="56">
        <v>5</v>
      </c>
      <c r="O351" s="56">
        <v>1</v>
      </c>
      <c r="P351" s="56">
        <v>3</v>
      </c>
      <c r="Q351" s="56">
        <v>1</v>
      </c>
      <c r="R351" s="56">
        <v>3</v>
      </c>
      <c r="S351" s="56">
        <v>1</v>
      </c>
      <c r="T351" s="56">
        <v>4</v>
      </c>
      <c r="U351" s="56">
        <v>4</v>
      </c>
      <c r="V351" s="56">
        <v>4</v>
      </c>
      <c r="W351" s="56">
        <v>1</v>
      </c>
      <c r="X351" s="56">
        <v>0</v>
      </c>
      <c r="Y351" s="56">
        <v>0</v>
      </c>
      <c r="Z351" s="56">
        <v>0</v>
      </c>
      <c r="AA351" s="56">
        <v>3</v>
      </c>
      <c r="AB351" s="56">
        <v>1</v>
      </c>
      <c r="AC351" s="56">
        <v>3</v>
      </c>
      <c r="AD351" s="56">
        <v>1</v>
      </c>
      <c r="AE351" s="56">
        <v>2</v>
      </c>
      <c r="AF351" s="56">
        <v>1</v>
      </c>
      <c r="AG351" s="56">
        <v>5</v>
      </c>
      <c r="AH351" s="56">
        <v>4</v>
      </c>
      <c r="AI351" s="56">
        <v>4</v>
      </c>
      <c r="AJ351" s="56">
        <v>1</v>
      </c>
      <c r="AK351" s="56">
        <v>0</v>
      </c>
      <c r="AL351" s="56">
        <v>0</v>
      </c>
      <c r="AM351" s="56">
        <v>1</v>
      </c>
      <c r="AN351" s="56">
        <v>3</v>
      </c>
      <c r="AO351" s="56">
        <v>1</v>
      </c>
      <c r="AP351" s="56">
        <v>3</v>
      </c>
      <c r="AQ351" s="56">
        <v>1</v>
      </c>
      <c r="AR351" s="56">
        <v>3</v>
      </c>
      <c r="AS351" s="56">
        <v>1</v>
      </c>
      <c r="AT351" s="56">
        <v>5</v>
      </c>
      <c r="AU351" s="56">
        <v>4</v>
      </c>
      <c r="AV351" s="56">
        <v>4</v>
      </c>
      <c r="AW351" s="56">
        <v>1</v>
      </c>
      <c r="AX351" s="56">
        <v>1</v>
      </c>
      <c r="AY351" s="56">
        <v>0</v>
      </c>
      <c r="AZ351" s="56">
        <v>0</v>
      </c>
      <c r="BA351" s="56">
        <v>5</v>
      </c>
      <c r="BB351" s="56">
        <v>1</v>
      </c>
      <c r="BC351" s="56">
        <v>5</v>
      </c>
      <c r="BD351" s="56">
        <v>5</v>
      </c>
      <c r="BE351" s="56">
        <v>3</v>
      </c>
      <c r="BF351" s="56">
        <v>1</v>
      </c>
      <c r="BG351" s="56">
        <v>4</v>
      </c>
      <c r="BH351" s="56">
        <v>4</v>
      </c>
      <c r="BI351" s="56">
        <v>4</v>
      </c>
      <c r="BJ351" s="56">
        <v>1</v>
      </c>
      <c r="BK351" s="56">
        <v>0</v>
      </c>
      <c r="BL351" s="56">
        <v>0</v>
      </c>
      <c r="BM351" s="56">
        <v>0</v>
      </c>
      <c r="BN351" s="56">
        <v>1</v>
      </c>
      <c r="BO351" s="56">
        <v>1</v>
      </c>
      <c r="BP351" s="56">
        <v>2</v>
      </c>
      <c r="BQ351" s="56">
        <v>5</v>
      </c>
      <c r="BR351" s="56">
        <v>2</v>
      </c>
      <c r="BS351" s="56">
        <v>2</v>
      </c>
      <c r="BT351" s="56">
        <v>2</v>
      </c>
      <c r="BU351" s="56">
        <v>2</v>
      </c>
      <c r="BV351" s="56">
        <v>59</v>
      </c>
      <c r="BW351" s="56">
        <v>56</v>
      </c>
      <c r="BX351" s="56">
        <v>0.51304347826086905</v>
      </c>
      <c r="BY351" s="56">
        <v>-204</v>
      </c>
    </row>
    <row r="352" spans="1:77" x14ac:dyDescent="0.25">
      <c r="A352" s="56">
        <v>5</v>
      </c>
      <c r="B352" s="56">
        <v>1</v>
      </c>
      <c r="C352" s="56">
        <v>3</v>
      </c>
      <c r="D352" s="56">
        <v>1</v>
      </c>
      <c r="E352" s="56">
        <v>3</v>
      </c>
      <c r="F352" s="56">
        <v>1</v>
      </c>
      <c r="G352" s="56">
        <v>4</v>
      </c>
      <c r="H352" s="56">
        <v>4</v>
      </c>
      <c r="I352" s="56">
        <v>3</v>
      </c>
      <c r="J352" s="56">
        <v>4</v>
      </c>
      <c r="K352" s="56">
        <v>0</v>
      </c>
      <c r="L352" s="56">
        <v>0</v>
      </c>
      <c r="M352" s="56">
        <v>0</v>
      </c>
      <c r="N352" s="56">
        <v>3</v>
      </c>
      <c r="O352" s="56">
        <v>1</v>
      </c>
      <c r="P352" s="56">
        <v>3</v>
      </c>
      <c r="Q352" s="56">
        <v>1</v>
      </c>
      <c r="R352" s="56">
        <v>3</v>
      </c>
      <c r="S352" s="56">
        <v>1</v>
      </c>
      <c r="T352" s="56">
        <v>4</v>
      </c>
      <c r="U352" s="56">
        <v>4</v>
      </c>
      <c r="V352" s="56">
        <v>3</v>
      </c>
      <c r="W352" s="56">
        <v>1</v>
      </c>
      <c r="X352" s="56">
        <v>0</v>
      </c>
      <c r="Y352" s="56">
        <v>0</v>
      </c>
      <c r="Z352" s="56">
        <v>0</v>
      </c>
      <c r="AA352" s="56">
        <v>5</v>
      </c>
      <c r="AB352" s="56">
        <v>1</v>
      </c>
      <c r="AC352" s="56">
        <v>5</v>
      </c>
      <c r="AD352" s="56">
        <v>1</v>
      </c>
      <c r="AE352" s="56">
        <v>3</v>
      </c>
      <c r="AF352" s="56">
        <v>1</v>
      </c>
      <c r="AG352" s="56">
        <v>5</v>
      </c>
      <c r="AH352" s="56">
        <v>4</v>
      </c>
      <c r="AI352" s="56">
        <v>4</v>
      </c>
      <c r="AJ352" s="56">
        <v>1</v>
      </c>
      <c r="AK352" s="56">
        <v>0</v>
      </c>
      <c r="AL352" s="56">
        <v>0</v>
      </c>
      <c r="AM352" s="56">
        <v>1</v>
      </c>
      <c r="AN352" s="56">
        <v>3</v>
      </c>
      <c r="AO352" s="56">
        <v>1</v>
      </c>
      <c r="AP352" s="56">
        <v>5</v>
      </c>
      <c r="AQ352" s="56">
        <v>2</v>
      </c>
      <c r="AR352" s="56">
        <v>3</v>
      </c>
      <c r="AS352" s="56">
        <v>1</v>
      </c>
      <c r="AT352" s="56">
        <v>5</v>
      </c>
      <c r="AU352" s="56">
        <v>4</v>
      </c>
      <c r="AV352" s="56">
        <v>4</v>
      </c>
      <c r="AW352" s="56">
        <v>1</v>
      </c>
      <c r="AX352" s="56">
        <v>1</v>
      </c>
      <c r="AY352" s="56">
        <v>1</v>
      </c>
      <c r="AZ352" s="56">
        <v>0</v>
      </c>
      <c r="BA352" s="56">
        <v>3</v>
      </c>
      <c r="BB352" s="56">
        <v>1</v>
      </c>
      <c r="BC352" s="56">
        <v>3</v>
      </c>
      <c r="BD352" s="56">
        <v>5</v>
      </c>
      <c r="BE352" s="56">
        <v>3</v>
      </c>
      <c r="BF352" s="56">
        <v>1</v>
      </c>
      <c r="BG352" s="56">
        <v>4</v>
      </c>
      <c r="BH352" s="56">
        <v>4</v>
      </c>
      <c r="BI352" s="56">
        <v>1</v>
      </c>
      <c r="BJ352" s="56">
        <v>2</v>
      </c>
      <c r="BK352" s="56">
        <v>0</v>
      </c>
      <c r="BL352" s="56">
        <v>0</v>
      </c>
      <c r="BM352" s="56">
        <v>0</v>
      </c>
      <c r="BN352" s="56">
        <v>1</v>
      </c>
      <c r="BO352" s="56">
        <v>2</v>
      </c>
      <c r="BP352" s="56">
        <v>2</v>
      </c>
      <c r="BQ352" s="56">
        <v>5</v>
      </c>
      <c r="BR352" s="56">
        <v>2</v>
      </c>
      <c r="BS352" s="56">
        <v>2</v>
      </c>
      <c r="BT352" s="56">
        <v>2</v>
      </c>
      <c r="BU352" s="56">
        <v>1</v>
      </c>
      <c r="BV352" s="56">
        <v>53</v>
      </c>
      <c r="BW352" s="56">
        <v>51</v>
      </c>
      <c r="BX352" s="56">
        <v>0.50961538461538403</v>
      </c>
      <c r="BY352" s="56">
        <v>-204</v>
      </c>
    </row>
    <row r="353" spans="1:77" x14ac:dyDescent="0.25">
      <c r="A353" s="56">
        <v>3</v>
      </c>
      <c r="B353" s="56">
        <v>1</v>
      </c>
      <c r="C353" s="56">
        <v>3</v>
      </c>
      <c r="D353" s="56">
        <v>1</v>
      </c>
      <c r="E353" s="56">
        <v>3</v>
      </c>
      <c r="F353" s="56">
        <v>1</v>
      </c>
      <c r="G353" s="56">
        <v>5</v>
      </c>
      <c r="H353" s="56">
        <v>4</v>
      </c>
      <c r="I353" s="56">
        <v>4</v>
      </c>
      <c r="J353" s="56">
        <v>4</v>
      </c>
      <c r="K353" s="56">
        <v>1</v>
      </c>
      <c r="L353" s="56">
        <v>0</v>
      </c>
      <c r="M353" s="56">
        <v>0</v>
      </c>
      <c r="N353" s="56">
        <v>3</v>
      </c>
      <c r="O353" s="56">
        <v>1</v>
      </c>
      <c r="P353" s="56">
        <v>3</v>
      </c>
      <c r="Q353" s="56">
        <v>1</v>
      </c>
      <c r="R353" s="56">
        <v>3</v>
      </c>
      <c r="S353" s="56">
        <v>1</v>
      </c>
      <c r="T353" s="56">
        <v>5</v>
      </c>
      <c r="U353" s="56">
        <v>2</v>
      </c>
      <c r="V353" s="56">
        <v>3</v>
      </c>
      <c r="W353" s="56">
        <v>1</v>
      </c>
      <c r="X353" s="56">
        <v>0</v>
      </c>
      <c r="Y353" s="56">
        <v>0</v>
      </c>
      <c r="Z353" s="56">
        <v>0</v>
      </c>
      <c r="AA353" s="56">
        <v>2</v>
      </c>
      <c r="AB353" s="56">
        <v>1</v>
      </c>
      <c r="AC353" s="56">
        <v>5</v>
      </c>
      <c r="AD353" s="56">
        <v>1</v>
      </c>
      <c r="AE353" s="56">
        <v>3</v>
      </c>
      <c r="AF353" s="56">
        <v>1</v>
      </c>
      <c r="AG353" s="56">
        <v>5</v>
      </c>
      <c r="AH353" s="56">
        <v>4</v>
      </c>
      <c r="AI353" s="56">
        <v>3</v>
      </c>
      <c r="AJ353" s="56">
        <v>1</v>
      </c>
      <c r="AK353" s="56">
        <v>0</v>
      </c>
      <c r="AL353" s="56">
        <v>0</v>
      </c>
      <c r="AM353" s="56">
        <v>0</v>
      </c>
      <c r="AN353" s="56">
        <v>3</v>
      </c>
      <c r="AO353" s="56">
        <v>1</v>
      </c>
      <c r="AP353" s="56">
        <v>3</v>
      </c>
      <c r="AQ353" s="56">
        <v>1</v>
      </c>
      <c r="AR353" s="56">
        <v>1</v>
      </c>
      <c r="AS353" s="56">
        <v>3</v>
      </c>
      <c r="AT353" s="56">
        <v>5</v>
      </c>
      <c r="AU353" s="56">
        <v>5</v>
      </c>
      <c r="AV353" s="56">
        <v>3</v>
      </c>
      <c r="AW353" s="56">
        <v>1</v>
      </c>
      <c r="AX353" s="56">
        <v>0</v>
      </c>
      <c r="AY353" s="56">
        <v>0</v>
      </c>
      <c r="AZ353" s="56">
        <v>0</v>
      </c>
      <c r="BA353" s="56">
        <v>5</v>
      </c>
      <c r="BB353" s="56">
        <v>1</v>
      </c>
      <c r="BC353" s="56">
        <v>5</v>
      </c>
      <c r="BD353" s="56">
        <v>1</v>
      </c>
      <c r="BE353" s="56">
        <v>3</v>
      </c>
      <c r="BF353" s="56">
        <v>2</v>
      </c>
      <c r="BG353" s="56">
        <v>2</v>
      </c>
      <c r="BH353" s="56">
        <v>4</v>
      </c>
      <c r="BI353" s="56">
        <v>5</v>
      </c>
      <c r="BJ353" s="56">
        <v>4</v>
      </c>
      <c r="BK353" s="56">
        <v>0</v>
      </c>
      <c r="BL353" s="56">
        <v>0</v>
      </c>
      <c r="BM353" s="56">
        <v>0</v>
      </c>
      <c r="BN353" s="56">
        <v>1</v>
      </c>
      <c r="BO353" s="56">
        <v>1</v>
      </c>
      <c r="BP353" s="56">
        <v>2</v>
      </c>
      <c r="BQ353" s="56">
        <v>4</v>
      </c>
      <c r="BR353" s="56">
        <v>2</v>
      </c>
      <c r="BS353" s="56">
        <v>2</v>
      </c>
      <c r="BT353" s="56">
        <v>2</v>
      </c>
      <c r="BU353" s="56">
        <v>1</v>
      </c>
      <c r="BV353" s="56">
        <v>53</v>
      </c>
      <c r="BW353" s="56">
        <v>51</v>
      </c>
      <c r="BX353" s="56">
        <v>0.50961538461538403</v>
      </c>
      <c r="BY353" s="56">
        <v>-204</v>
      </c>
    </row>
    <row r="354" spans="1:77" x14ac:dyDescent="0.25">
      <c r="A354" s="56">
        <v>3</v>
      </c>
      <c r="B354" s="56">
        <v>1</v>
      </c>
      <c r="C354" s="56">
        <v>3</v>
      </c>
      <c r="D354" s="56">
        <v>1</v>
      </c>
      <c r="E354" s="56">
        <v>3</v>
      </c>
      <c r="F354" s="56">
        <v>3</v>
      </c>
      <c r="G354" s="56">
        <v>5</v>
      </c>
      <c r="H354" s="56">
        <v>4</v>
      </c>
      <c r="I354" s="56">
        <v>4</v>
      </c>
      <c r="J354" s="56">
        <v>4</v>
      </c>
      <c r="K354" s="56">
        <v>1</v>
      </c>
      <c r="L354" s="56">
        <v>0</v>
      </c>
      <c r="M354" s="56">
        <v>0</v>
      </c>
      <c r="N354" s="56">
        <v>3</v>
      </c>
      <c r="O354" s="56">
        <v>1</v>
      </c>
      <c r="P354" s="56">
        <v>3</v>
      </c>
      <c r="Q354" s="56">
        <v>1</v>
      </c>
      <c r="R354" s="56">
        <v>3</v>
      </c>
      <c r="S354" s="56">
        <v>1</v>
      </c>
      <c r="T354" s="56">
        <v>4</v>
      </c>
      <c r="U354" s="56">
        <v>4</v>
      </c>
      <c r="V354" s="56">
        <v>3</v>
      </c>
      <c r="W354" s="56">
        <v>1</v>
      </c>
      <c r="X354" s="56">
        <v>0</v>
      </c>
      <c r="Y354" s="56">
        <v>1</v>
      </c>
      <c r="Z354" s="56">
        <v>0</v>
      </c>
      <c r="AA354" s="56">
        <v>5</v>
      </c>
      <c r="AB354" s="56">
        <v>1</v>
      </c>
      <c r="AC354" s="56">
        <v>1</v>
      </c>
      <c r="AD354" s="56">
        <v>1</v>
      </c>
      <c r="AE354" s="56">
        <v>3</v>
      </c>
      <c r="AF354" s="56">
        <v>1</v>
      </c>
      <c r="AG354" s="56">
        <v>5</v>
      </c>
      <c r="AH354" s="56">
        <v>4</v>
      </c>
      <c r="AI354" s="56">
        <v>3</v>
      </c>
      <c r="AJ354" s="56">
        <v>1</v>
      </c>
      <c r="AK354" s="56">
        <v>0</v>
      </c>
      <c r="AL354" s="56">
        <v>0</v>
      </c>
      <c r="AM354" s="56">
        <v>0</v>
      </c>
      <c r="AN354" s="56">
        <v>3</v>
      </c>
      <c r="AO354" s="56">
        <v>5</v>
      </c>
      <c r="AP354" s="56">
        <v>5</v>
      </c>
      <c r="AQ354" s="56">
        <v>2</v>
      </c>
      <c r="AR354" s="56">
        <v>3</v>
      </c>
      <c r="AS354" s="56">
        <v>1</v>
      </c>
      <c r="AT354" s="56">
        <v>5</v>
      </c>
      <c r="AU354" s="56">
        <v>4</v>
      </c>
      <c r="AV354" s="56">
        <v>5</v>
      </c>
      <c r="AW354" s="56">
        <v>1</v>
      </c>
      <c r="AX354" s="56">
        <v>0</v>
      </c>
      <c r="AY354" s="56">
        <v>0</v>
      </c>
      <c r="AZ354" s="56">
        <v>0</v>
      </c>
      <c r="BA354" s="56">
        <v>3</v>
      </c>
      <c r="BB354" s="56">
        <v>1</v>
      </c>
      <c r="BC354" s="56">
        <v>3</v>
      </c>
      <c r="BD354" s="56">
        <v>1</v>
      </c>
      <c r="BE354" s="56">
        <v>3</v>
      </c>
      <c r="BF354" s="56">
        <v>1</v>
      </c>
      <c r="BG354" s="56">
        <v>4</v>
      </c>
      <c r="BH354" s="56">
        <v>2</v>
      </c>
      <c r="BI354" s="56">
        <v>4</v>
      </c>
      <c r="BJ354" s="56">
        <v>1</v>
      </c>
      <c r="BK354" s="56">
        <v>0</v>
      </c>
      <c r="BL354" s="56">
        <v>0</v>
      </c>
      <c r="BM354" s="56">
        <v>0</v>
      </c>
      <c r="BN354" s="56">
        <v>1</v>
      </c>
      <c r="BO354" s="56">
        <v>1</v>
      </c>
      <c r="BP354" s="56">
        <v>2</v>
      </c>
      <c r="BQ354" s="56">
        <v>5</v>
      </c>
      <c r="BR354" s="56">
        <v>2</v>
      </c>
      <c r="BS354" s="56">
        <v>3</v>
      </c>
      <c r="BT354" s="56">
        <v>2</v>
      </c>
      <c r="BU354" s="56">
        <v>1</v>
      </c>
      <c r="BV354" s="56">
        <v>55</v>
      </c>
      <c r="BW354" s="56">
        <v>53</v>
      </c>
      <c r="BX354" s="56">
        <v>0.50925925925925897</v>
      </c>
      <c r="BY354" s="56">
        <v>-204</v>
      </c>
    </row>
    <row r="355" spans="1:77" x14ac:dyDescent="0.25">
      <c r="A355" s="56">
        <v>5</v>
      </c>
      <c r="B355" s="56">
        <v>1</v>
      </c>
      <c r="C355" s="56">
        <v>2</v>
      </c>
      <c r="D355" s="56">
        <v>1</v>
      </c>
      <c r="E355" s="56">
        <v>3</v>
      </c>
      <c r="F355" s="56">
        <v>1</v>
      </c>
      <c r="G355" s="56">
        <v>5</v>
      </c>
      <c r="H355" s="56">
        <v>4</v>
      </c>
      <c r="I355" s="56">
        <v>3</v>
      </c>
      <c r="J355" s="56">
        <v>1</v>
      </c>
      <c r="K355" s="56">
        <v>0</v>
      </c>
      <c r="L355" s="56">
        <v>0</v>
      </c>
      <c r="M355" s="56">
        <v>0</v>
      </c>
      <c r="N355" s="56">
        <v>1</v>
      </c>
      <c r="O355" s="56">
        <v>1</v>
      </c>
      <c r="P355" s="56">
        <v>3</v>
      </c>
      <c r="Q355" s="56">
        <v>1</v>
      </c>
      <c r="R355" s="56">
        <v>3</v>
      </c>
      <c r="S355" s="56">
        <v>3</v>
      </c>
      <c r="T355" s="56">
        <v>5</v>
      </c>
      <c r="U355" s="56">
        <v>4</v>
      </c>
      <c r="V355" s="56">
        <v>3</v>
      </c>
      <c r="W355" s="56">
        <v>4</v>
      </c>
      <c r="X355" s="56">
        <v>0</v>
      </c>
      <c r="Y355" s="56">
        <v>1</v>
      </c>
      <c r="Z355" s="56">
        <v>0</v>
      </c>
      <c r="AA355" s="56">
        <v>3</v>
      </c>
      <c r="AB355" s="56">
        <v>1</v>
      </c>
      <c r="AC355" s="56">
        <v>5</v>
      </c>
      <c r="AD355" s="56">
        <v>1</v>
      </c>
      <c r="AE355" s="56">
        <v>3</v>
      </c>
      <c r="AF355" s="56">
        <v>1</v>
      </c>
      <c r="AG355" s="56">
        <v>5</v>
      </c>
      <c r="AH355" s="56">
        <v>4</v>
      </c>
      <c r="AI355" s="56">
        <v>3</v>
      </c>
      <c r="AJ355" s="56">
        <v>4</v>
      </c>
      <c r="AK355" s="56">
        <v>0</v>
      </c>
      <c r="AL355" s="56">
        <v>0</v>
      </c>
      <c r="AM355" s="56">
        <v>0</v>
      </c>
      <c r="AN355" s="56">
        <v>5</v>
      </c>
      <c r="AO355" s="56">
        <v>3</v>
      </c>
      <c r="AP355" s="56">
        <v>5</v>
      </c>
      <c r="AQ355" s="56">
        <v>4</v>
      </c>
      <c r="AR355" s="56">
        <v>3</v>
      </c>
      <c r="AS355" s="56">
        <v>1</v>
      </c>
      <c r="AT355" s="56">
        <v>5</v>
      </c>
      <c r="AU355" s="56">
        <v>4</v>
      </c>
      <c r="AV355" s="56">
        <v>4</v>
      </c>
      <c r="AW355" s="56">
        <v>1</v>
      </c>
      <c r="AX355" s="56">
        <v>0</v>
      </c>
      <c r="AY355" s="56">
        <v>0</v>
      </c>
      <c r="AZ355" s="56">
        <v>0</v>
      </c>
      <c r="BA355" s="56">
        <v>5</v>
      </c>
      <c r="BB355" s="56">
        <v>1</v>
      </c>
      <c r="BC355" s="56">
        <v>5</v>
      </c>
      <c r="BD355" s="56">
        <v>5</v>
      </c>
      <c r="BE355" s="56">
        <v>3</v>
      </c>
      <c r="BF355" s="56">
        <v>1</v>
      </c>
      <c r="BG355" s="56">
        <v>3</v>
      </c>
      <c r="BH355" s="56">
        <v>4</v>
      </c>
      <c r="BI355" s="56">
        <v>3</v>
      </c>
      <c r="BJ355" s="56">
        <v>1</v>
      </c>
      <c r="BK355" s="56">
        <v>0</v>
      </c>
      <c r="BL355" s="56">
        <v>0</v>
      </c>
      <c r="BM355" s="56">
        <v>1</v>
      </c>
      <c r="BN355" s="56">
        <v>1</v>
      </c>
      <c r="BO355" s="56">
        <v>1</v>
      </c>
      <c r="BP355" s="56">
        <v>2</v>
      </c>
      <c r="BQ355" s="56">
        <v>2</v>
      </c>
      <c r="BR355" s="56">
        <v>2</v>
      </c>
      <c r="BS355" s="56">
        <v>2</v>
      </c>
      <c r="BT355" s="56">
        <v>3</v>
      </c>
      <c r="BU355" s="56">
        <v>1</v>
      </c>
      <c r="BV355" s="56">
        <v>46</v>
      </c>
      <c r="BW355" s="56">
        <v>45</v>
      </c>
      <c r="BX355" s="56">
        <v>0.50549450549450503</v>
      </c>
      <c r="BY355" s="56">
        <v>-204</v>
      </c>
    </row>
    <row r="356" spans="1:77" x14ac:dyDescent="0.25">
      <c r="A356" s="56">
        <v>5</v>
      </c>
      <c r="B356" s="56">
        <v>1</v>
      </c>
      <c r="C356" s="56">
        <v>3</v>
      </c>
      <c r="D356" s="56">
        <v>1</v>
      </c>
      <c r="E356" s="56">
        <v>5</v>
      </c>
      <c r="F356" s="56">
        <v>5</v>
      </c>
      <c r="G356" s="56">
        <v>5</v>
      </c>
      <c r="H356" s="56">
        <v>4</v>
      </c>
      <c r="I356" s="56">
        <v>3</v>
      </c>
      <c r="J356" s="56">
        <v>1</v>
      </c>
      <c r="K356" s="56">
        <v>0</v>
      </c>
      <c r="L356" s="56">
        <v>0</v>
      </c>
      <c r="M356" s="56">
        <v>1</v>
      </c>
      <c r="N356" s="56">
        <v>3</v>
      </c>
      <c r="O356" s="56">
        <v>1</v>
      </c>
      <c r="P356" s="56">
        <v>5</v>
      </c>
      <c r="Q356" s="56">
        <v>5</v>
      </c>
      <c r="R356" s="56">
        <v>3</v>
      </c>
      <c r="S356" s="56">
        <v>1</v>
      </c>
      <c r="T356" s="56">
        <v>2</v>
      </c>
      <c r="U356" s="56">
        <v>4</v>
      </c>
      <c r="V356" s="56">
        <v>3</v>
      </c>
      <c r="W356" s="56">
        <v>1</v>
      </c>
      <c r="X356" s="56">
        <v>0</v>
      </c>
      <c r="Y356" s="56">
        <v>0</v>
      </c>
      <c r="Z356" s="56">
        <v>0</v>
      </c>
      <c r="AA356" s="56">
        <v>5</v>
      </c>
      <c r="AB356" s="56">
        <v>1</v>
      </c>
      <c r="AC356" s="56">
        <v>5</v>
      </c>
      <c r="AD356" s="56">
        <v>1</v>
      </c>
      <c r="AE356" s="56">
        <v>2</v>
      </c>
      <c r="AF356" s="56">
        <v>1</v>
      </c>
      <c r="AG356" s="56">
        <v>4</v>
      </c>
      <c r="AH356" s="56">
        <v>4</v>
      </c>
      <c r="AI356" s="56">
        <v>4</v>
      </c>
      <c r="AJ356" s="56">
        <v>1</v>
      </c>
      <c r="AK356" s="56">
        <v>0</v>
      </c>
      <c r="AL356" s="56">
        <v>1</v>
      </c>
      <c r="AM356" s="56">
        <v>1</v>
      </c>
      <c r="AN356" s="56">
        <v>3</v>
      </c>
      <c r="AO356" s="56">
        <v>1</v>
      </c>
      <c r="AP356" s="56">
        <v>5</v>
      </c>
      <c r="AQ356" s="56">
        <v>1</v>
      </c>
      <c r="AR356" s="56">
        <v>3</v>
      </c>
      <c r="AS356" s="56">
        <v>1</v>
      </c>
      <c r="AT356" s="56">
        <v>5</v>
      </c>
      <c r="AU356" s="56">
        <v>4</v>
      </c>
      <c r="AV356" s="56">
        <v>4</v>
      </c>
      <c r="AW356" s="56">
        <v>1</v>
      </c>
      <c r="AX356" s="56">
        <v>0</v>
      </c>
      <c r="AY356" s="56">
        <v>0</v>
      </c>
      <c r="AZ356" s="56">
        <v>0</v>
      </c>
      <c r="BA356" s="56">
        <v>3</v>
      </c>
      <c r="BB356" s="56">
        <v>1</v>
      </c>
      <c r="BC356" s="56">
        <v>1</v>
      </c>
      <c r="BD356" s="56">
        <v>3</v>
      </c>
      <c r="BE356" s="56">
        <v>2</v>
      </c>
      <c r="BF356" s="56">
        <v>1</v>
      </c>
      <c r="BG356" s="56">
        <v>4</v>
      </c>
      <c r="BH356" s="56">
        <v>4</v>
      </c>
      <c r="BI356" s="56">
        <v>3</v>
      </c>
      <c r="BJ356" s="56">
        <v>1</v>
      </c>
      <c r="BK356" s="56">
        <v>0</v>
      </c>
      <c r="BL356" s="56">
        <v>0</v>
      </c>
      <c r="BM356" s="56">
        <v>0</v>
      </c>
      <c r="BN356" s="56">
        <v>1</v>
      </c>
      <c r="BO356" s="56">
        <v>1</v>
      </c>
      <c r="BP356" s="56">
        <v>2</v>
      </c>
      <c r="BQ356" s="56">
        <v>5</v>
      </c>
      <c r="BR356" s="56">
        <v>2</v>
      </c>
      <c r="BS356" s="56">
        <v>2</v>
      </c>
      <c r="BT356" s="56">
        <v>3</v>
      </c>
      <c r="BU356" s="56">
        <v>2</v>
      </c>
      <c r="BV356" s="56">
        <v>48</v>
      </c>
      <c r="BW356" s="56">
        <v>47</v>
      </c>
      <c r="BX356" s="56">
        <v>0.50526315789473597</v>
      </c>
      <c r="BY356" s="56">
        <v>-204</v>
      </c>
    </row>
    <row r="357" spans="1:77" x14ac:dyDescent="0.25">
      <c r="A357" s="56">
        <v>5</v>
      </c>
      <c r="B357" s="56">
        <v>1</v>
      </c>
      <c r="C357" s="56">
        <v>2</v>
      </c>
      <c r="D357" s="56">
        <v>1</v>
      </c>
      <c r="E357" s="56">
        <v>3</v>
      </c>
      <c r="F357" s="56">
        <v>1</v>
      </c>
      <c r="G357" s="56">
        <v>5</v>
      </c>
      <c r="H357" s="56">
        <v>4</v>
      </c>
      <c r="I357" s="56">
        <v>3</v>
      </c>
      <c r="J357" s="56">
        <v>1</v>
      </c>
      <c r="K357" s="56">
        <v>0</v>
      </c>
      <c r="L357" s="56">
        <v>0</v>
      </c>
      <c r="M357" s="56">
        <v>0</v>
      </c>
      <c r="N357" s="56">
        <v>1</v>
      </c>
      <c r="O357" s="56">
        <v>1</v>
      </c>
      <c r="P357" s="56">
        <v>3</v>
      </c>
      <c r="Q357" s="56">
        <v>1</v>
      </c>
      <c r="R357" s="56">
        <v>3</v>
      </c>
      <c r="S357" s="56">
        <v>3</v>
      </c>
      <c r="T357" s="56">
        <v>5</v>
      </c>
      <c r="U357" s="56">
        <v>4</v>
      </c>
      <c r="V357" s="56">
        <v>3</v>
      </c>
      <c r="W357" s="56">
        <v>4</v>
      </c>
      <c r="X357" s="56">
        <v>0</v>
      </c>
      <c r="Y357" s="56">
        <v>1</v>
      </c>
      <c r="Z357" s="56">
        <v>0</v>
      </c>
      <c r="AA357" s="56">
        <v>3</v>
      </c>
      <c r="AB357" s="56">
        <v>1</v>
      </c>
      <c r="AC357" s="56">
        <v>5</v>
      </c>
      <c r="AD357" s="56">
        <v>1</v>
      </c>
      <c r="AE357" s="56">
        <v>3</v>
      </c>
      <c r="AF357" s="56">
        <v>1</v>
      </c>
      <c r="AG357" s="56">
        <v>5</v>
      </c>
      <c r="AH357" s="56">
        <v>4</v>
      </c>
      <c r="AI357" s="56">
        <v>3</v>
      </c>
      <c r="AJ357" s="56">
        <v>4</v>
      </c>
      <c r="AK357" s="56">
        <v>0</v>
      </c>
      <c r="AL357" s="56">
        <v>0</v>
      </c>
      <c r="AM357" s="56">
        <v>0</v>
      </c>
      <c r="AN357" s="56">
        <v>5</v>
      </c>
      <c r="AO357" s="56">
        <v>3</v>
      </c>
      <c r="AP357" s="56">
        <v>5</v>
      </c>
      <c r="AQ357" s="56">
        <v>4</v>
      </c>
      <c r="AR357" s="56">
        <v>3</v>
      </c>
      <c r="AS357" s="56">
        <v>1</v>
      </c>
      <c r="AT357" s="56">
        <v>5</v>
      </c>
      <c r="AU357" s="56">
        <v>4</v>
      </c>
      <c r="AV357" s="56">
        <v>4</v>
      </c>
      <c r="AW357" s="56">
        <v>1</v>
      </c>
      <c r="AX357" s="56">
        <v>0</v>
      </c>
      <c r="AY357" s="56">
        <v>0</v>
      </c>
      <c r="AZ357" s="56">
        <v>0</v>
      </c>
      <c r="BA357" s="56">
        <v>5</v>
      </c>
      <c r="BB357" s="56">
        <v>1</v>
      </c>
      <c r="BC357" s="56">
        <v>5</v>
      </c>
      <c r="BD357" s="56">
        <v>5</v>
      </c>
      <c r="BE357" s="56">
        <v>3</v>
      </c>
      <c r="BF357" s="56">
        <v>1</v>
      </c>
      <c r="BG357" s="56">
        <v>3</v>
      </c>
      <c r="BH357" s="56">
        <v>4</v>
      </c>
      <c r="BI357" s="56">
        <v>3</v>
      </c>
      <c r="BJ357" s="56">
        <v>1</v>
      </c>
      <c r="BK357" s="56">
        <v>0</v>
      </c>
      <c r="BL357" s="56">
        <v>0</v>
      </c>
      <c r="BM357" s="56">
        <v>1</v>
      </c>
      <c r="BN357" s="56">
        <v>1</v>
      </c>
      <c r="BO357" s="56">
        <v>1</v>
      </c>
      <c r="BP357" s="56">
        <v>2</v>
      </c>
      <c r="BQ357" s="56">
        <v>2</v>
      </c>
      <c r="BR357" s="56">
        <v>2</v>
      </c>
      <c r="BS357" s="56">
        <v>2</v>
      </c>
      <c r="BT357" s="56">
        <v>3</v>
      </c>
      <c r="BU357" s="56">
        <v>1</v>
      </c>
      <c r="BV357" s="56">
        <v>52</v>
      </c>
      <c r="BW357" s="56">
        <v>51</v>
      </c>
      <c r="BX357" s="56">
        <v>0.50485436893203794</v>
      </c>
      <c r="BY357" s="56">
        <v>-204</v>
      </c>
    </row>
    <row r="358" spans="1:77" x14ac:dyDescent="0.25">
      <c r="A358" s="56">
        <v>3</v>
      </c>
      <c r="B358" s="56">
        <v>1</v>
      </c>
      <c r="C358" s="56">
        <v>3</v>
      </c>
      <c r="D358" s="56">
        <v>1</v>
      </c>
      <c r="E358" s="56">
        <v>3</v>
      </c>
      <c r="F358" s="56">
        <v>1</v>
      </c>
      <c r="G358" s="56">
        <v>5</v>
      </c>
      <c r="H358" s="56">
        <v>4</v>
      </c>
      <c r="I358" s="56">
        <v>3</v>
      </c>
      <c r="J358" s="56">
        <v>1</v>
      </c>
      <c r="K358" s="56">
        <v>0</v>
      </c>
      <c r="L358" s="56">
        <v>0</v>
      </c>
      <c r="M358" s="56">
        <v>0</v>
      </c>
      <c r="N358" s="56">
        <v>5</v>
      </c>
      <c r="O358" s="56">
        <v>1</v>
      </c>
      <c r="P358" s="56">
        <v>3</v>
      </c>
      <c r="Q358" s="56">
        <v>1</v>
      </c>
      <c r="R358" s="56">
        <v>4</v>
      </c>
      <c r="S358" s="56">
        <v>1</v>
      </c>
      <c r="T358" s="56">
        <v>5</v>
      </c>
      <c r="U358" s="56">
        <v>4</v>
      </c>
      <c r="V358" s="56">
        <v>3</v>
      </c>
      <c r="W358" s="56">
        <v>1</v>
      </c>
      <c r="X358" s="56">
        <v>0</v>
      </c>
      <c r="Y358" s="56">
        <v>0</v>
      </c>
      <c r="Z358" s="56">
        <v>0</v>
      </c>
      <c r="AA358" s="56">
        <v>5</v>
      </c>
      <c r="AB358" s="56">
        <v>1</v>
      </c>
      <c r="AC358" s="56">
        <v>5</v>
      </c>
      <c r="AD358" s="56">
        <v>1</v>
      </c>
      <c r="AE358" s="56">
        <v>3</v>
      </c>
      <c r="AF358" s="56">
        <v>1</v>
      </c>
      <c r="AG358" s="56">
        <v>4</v>
      </c>
      <c r="AH358" s="56">
        <v>2</v>
      </c>
      <c r="AI358" s="56">
        <v>4</v>
      </c>
      <c r="AJ358" s="56">
        <v>1</v>
      </c>
      <c r="AK358" s="56">
        <v>0</v>
      </c>
      <c r="AL358" s="56">
        <v>0</v>
      </c>
      <c r="AM358" s="56">
        <v>0</v>
      </c>
      <c r="AN358" s="56">
        <v>5</v>
      </c>
      <c r="AO358" s="56">
        <v>1</v>
      </c>
      <c r="AP358" s="56">
        <v>3</v>
      </c>
      <c r="AQ358" s="56">
        <v>1</v>
      </c>
      <c r="AR358" s="56">
        <v>3</v>
      </c>
      <c r="AS358" s="56">
        <v>1</v>
      </c>
      <c r="AT358" s="56">
        <v>5</v>
      </c>
      <c r="AU358" s="56">
        <v>4</v>
      </c>
      <c r="AV358" s="56">
        <v>3</v>
      </c>
      <c r="AW358" s="56">
        <v>1</v>
      </c>
      <c r="AX358" s="56">
        <v>0</v>
      </c>
      <c r="AY358" s="56">
        <v>0</v>
      </c>
      <c r="AZ358" s="56">
        <v>0</v>
      </c>
      <c r="BA358" s="56">
        <v>3</v>
      </c>
      <c r="BB358" s="56">
        <v>1</v>
      </c>
      <c r="BC358" s="56">
        <v>5</v>
      </c>
      <c r="BD358" s="56">
        <v>1</v>
      </c>
      <c r="BE358" s="56">
        <v>3</v>
      </c>
      <c r="BF358" s="56">
        <v>2</v>
      </c>
      <c r="BG358" s="56">
        <v>5</v>
      </c>
      <c r="BH358" s="56">
        <v>4</v>
      </c>
      <c r="BI358" s="56">
        <v>3</v>
      </c>
      <c r="BJ358" s="56">
        <v>1</v>
      </c>
      <c r="BK358" s="56">
        <v>0</v>
      </c>
      <c r="BL358" s="56">
        <v>0</v>
      </c>
      <c r="BM358" s="56">
        <v>0</v>
      </c>
      <c r="BN358" s="56">
        <v>1</v>
      </c>
      <c r="BO358" s="56">
        <v>1</v>
      </c>
      <c r="BP358" s="56">
        <v>2</v>
      </c>
      <c r="BQ358" s="56">
        <v>2</v>
      </c>
      <c r="BR358" s="56">
        <v>2</v>
      </c>
      <c r="BS358" s="56">
        <v>2</v>
      </c>
      <c r="BT358" s="56">
        <v>3</v>
      </c>
      <c r="BU358" s="56">
        <v>1</v>
      </c>
      <c r="BV358" s="56">
        <v>59</v>
      </c>
      <c r="BW358" s="56">
        <v>59</v>
      </c>
      <c r="BX358" s="56">
        <v>0.5</v>
      </c>
      <c r="BY358" s="56">
        <v>-204</v>
      </c>
    </row>
    <row r="359" spans="1:77" x14ac:dyDescent="0.25">
      <c r="A359" s="56">
        <v>4</v>
      </c>
      <c r="B359" s="56">
        <v>1</v>
      </c>
      <c r="C359" s="56">
        <v>3</v>
      </c>
      <c r="D359" s="56">
        <v>1</v>
      </c>
      <c r="E359" s="56">
        <v>3</v>
      </c>
      <c r="F359" s="56">
        <v>1</v>
      </c>
      <c r="G359" s="56">
        <v>5</v>
      </c>
      <c r="H359" s="56">
        <v>4</v>
      </c>
      <c r="I359" s="56">
        <v>4</v>
      </c>
      <c r="J359" s="56">
        <v>4</v>
      </c>
      <c r="K359" s="56">
        <v>0</v>
      </c>
      <c r="L359" s="56">
        <v>0</v>
      </c>
      <c r="M359" s="56">
        <v>0</v>
      </c>
      <c r="N359" s="56">
        <v>3</v>
      </c>
      <c r="O359" s="56">
        <v>1</v>
      </c>
      <c r="P359" s="56">
        <v>3</v>
      </c>
      <c r="Q359" s="56">
        <v>1</v>
      </c>
      <c r="R359" s="56">
        <v>4</v>
      </c>
      <c r="S359" s="56">
        <v>1</v>
      </c>
      <c r="T359" s="56">
        <v>5</v>
      </c>
      <c r="U359" s="56">
        <v>4</v>
      </c>
      <c r="V359" s="56">
        <v>3</v>
      </c>
      <c r="W359" s="56">
        <v>2</v>
      </c>
      <c r="X359" s="56">
        <v>1</v>
      </c>
      <c r="Y359" s="56">
        <v>0</v>
      </c>
      <c r="Z359" s="56">
        <v>0</v>
      </c>
      <c r="AA359" s="56">
        <v>3</v>
      </c>
      <c r="AB359" s="56">
        <v>1</v>
      </c>
      <c r="AC359" s="56">
        <v>5</v>
      </c>
      <c r="AD359" s="56">
        <v>1</v>
      </c>
      <c r="AE359" s="56">
        <v>2</v>
      </c>
      <c r="AF359" s="56">
        <v>5</v>
      </c>
      <c r="AG359" s="56">
        <v>4</v>
      </c>
      <c r="AH359" s="56">
        <v>4</v>
      </c>
      <c r="AI359" s="56">
        <v>4</v>
      </c>
      <c r="AJ359" s="56">
        <v>1</v>
      </c>
      <c r="AK359" s="56">
        <v>0</v>
      </c>
      <c r="AL359" s="56">
        <v>0</v>
      </c>
      <c r="AM359" s="56">
        <v>0</v>
      </c>
      <c r="AN359" s="56">
        <v>5</v>
      </c>
      <c r="AO359" s="56">
        <v>1</v>
      </c>
      <c r="AP359" s="56">
        <v>3</v>
      </c>
      <c r="AQ359" s="56">
        <v>2</v>
      </c>
      <c r="AR359" s="56">
        <v>3</v>
      </c>
      <c r="AS359" s="56">
        <v>1</v>
      </c>
      <c r="AT359" s="56">
        <v>5</v>
      </c>
      <c r="AU359" s="56">
        <v>4</v>
      </c>
      <c r="AV359" s="56">
        <v>4</v>
      </c>
      <c r="AW359" s="56">
        <v>1</v>
      </c>
      <c r="AX359" s="56">
        <v>0</v>
      </c>
      <c r="AY359" s="56">
        <v>0</v>
      </c>
      <c r="AZ359" s="56">
        <v>0</v>
      </c>
      <c r="BA359" s="56">
        <v>5</v>
      </c>
      <c r="BB359" s="56">
        <v>1</v>
      </c>
      <c r="BC359" s="56">
        <v>3</v>
      </c>
      <c r="BD359" s="56">
        <v>5</v>
      </c>
      <c r="BE359" s="56">
        <v>3</v>
      </c>
      <c r="BF359" s="56">
        <v>1</v>
      </c>
      <c r="BG359" s="56">
        <v>4</v>
      </c>
      <c r="BH359" s="56">
        <v>4</v>
      </c>
      <c r="BI359" s="56">
        <v>1</v>
      </c>
      <c r="BJ359" s="56">
        <v>1</v>
      </c>
      <c r="BK359" s="56">
        <v>0</v>
      </c>
      <c r="BL359" s="56">
        <v>0</v>
      </c>
      <c r="BM359" s="56">
        <v>0</v>
      </c>
      <c r="BN359" s="56">
        <v>1</v>
      </c>
      <c r="BO359" s="56">
        <v>1</v>
      </c>
      <c r="BP359" s="56">
        <v>2</v>
      </c>
      <c r="BQ359" s="56">
        <v>2</v>
      </c>
      <c r="BR359" s="56">
        <v>2</v>
      </c>
      <c r="BS359" s="56">
        <v>2</v>
      </c>
      <c r="BT359" s="56">
        <v>3</v>
      </c>
      <c r="BU359" s="56">
        <v>2</v>
      </c>
      <c r="BV359" s="56">
        <v>59</v>
      </c>
      <c r="BW359" s="56">
        <v>59</v>
      </c>
      <c r="BX359" s="56">
        <v>0.5</v>
      </c>
      <c r="BY359" s="56">
        <v>-204</v>
      </c>
    </row>
    <row r="360" spans="1:77" x14ac:dyDescent="0.25">
      <c r="A360" s="56">
        <v>5</v>
      </c>
      <c r="B360" s="56">
        <v>1</v>
      </c>
      <c r="C360" s="56">
        <v>3</v>
      </c>
      <c r="D360" s="56">
        <v>1</v>
      </c>
      <c r="E360" s="56">
        <v>5</v>
      </c>
      <c r="F360" s="56">
        <v>1</v>
      </c>
      <c r="G360" s="56">
        <v>1</v>
      </c>
      <c r="H360" s="56">
        <v>5</v>
      </c>
      <c r="I360" s="56">
        <v>3</v>
      </c>
      <c r="J360" s="56">
        <v>5</v>
      </c>
      <c r="K360" s="56">
        <v>0</v>
      </c>
      <c r="L360" s="56">
        <v>0</v>
      </c>
      <c r="M360" s="56">
        <v>0</v>
      </c>
      <c r="N360" s="56">
        <v>3</v>
      </c>
      <c r="O360" s="56">
        <v>1</v>
      </c>
      <c r="P360" s="56">
        <v>5</v>
      </c>
      <c r="Q360" s="56">
        <v>5</v>
      </c>
      <c r="R360" s="56">
        <v>3</v>
      </c>
      <c r="S360" s="56">
        <v>1</v>
      </c>
      <c r="T360" s="56">
        <v>5</v>
      </c>
      <c r="U360" s="56">
        <v>4</v>
      </c>
      <c r="V360" s="56">
        <v>3</v>
      </c>
      <c r="W360" s="56">
        <v>1</v>
      </c>
      <c r="X360" s="56">
        <v>0</v>
      </c>
      <c r="Y360" s="56">
        <v>1</v>
      </c>
      <c r="Z360" s="56">
        <v>0</v>
      </c>
      <c r="AA360" s="56">
        <v>4</v>
      </c>
      <c r="AB360" s="56">
        <v>1</v>
      </c>
      <c r="AC360" s="56">
        <v>5</v>
      </c>
      <c r="AD360" s="56">
        <v>4</v>
      </c>
      <c r="AE360" s="56">
        <v>3</v>
      </c>
      <c r="AF360" s="56">
        <v>1</v>
      </c>
      <c r="AG360" s="56">
        <v>5</v>
      </c>
      <c r="AH360" s="56">
        <v>4</v>
      </c>
      <c r="AI360" s="56">
        <v>5</v>
      </c>
      <c r="AJ360" s="56">
        <v>1</v>
      </c>
      <c r="AK360" s="56">
        <v>0</v>
      </c>
      <c r="AL360" s="56">
        <v>1</v>
      </c>
      <c r="AM360" s="56">
        <v>0</v>
      </c>
      <c r="AN360" s="56">
        <v>3</v>
      </c>
      <c r="AO360" s="56">
        <v>1</v>
      </c>
      <c r="AP360" s="56">
        <v>4</v>
      </c>
      <c r="AQ360" s="56">
        <v>2</v>
      </c>
      <c r="AR360" s="56">
        <v>3</v>
      </c>
      <c r="AS360" s="56">
        <v>1</v>
      </c>
      <c r="AT360" s="56">
        <v>5</v>
      </c>
      <c r="AU360" s="56">
        <v>4</v>
      </c>
      <c r="AV360" s="56">
        <v>4</v>
      </c>
      <c r="AW360" s="56">
        <v>1</v>
      </c>
      <c r="AX360" s="56">
        <v>0</v>
      </c>
      <c r="AY360" s="56">
        <v>0</v>
      </c>
      <c r="AZ360" s="56">
        <v>0</v>
      </c>
      <c r="BA360" s="56">
        <v>3</v>
      </c>
      <c r="BB360" s="56">
        <v>1</v>
      </c>
      <c r="BC360" s="56">
        <v>1</v>
      </c>
      <c r="BD360" s="56">
        <v>1</v>
      </c>
      <c r="BE360" s="56">
        <v>2</v>
      </c>
      <c r="BF360" s="56">
        <v>1</v>
      </c>
      <c r="BG360" s="56">
        <v>4</v>
      </c>
      <c r="BH360" s="56">
        <v>3</v>
      </c>
      <c r="BI360" s="56">
        <v>5</v>
      </c>
      <c r="BJ360" s="56">
        <v>1</v>
      </c>
      <c r="BK360" s="56">
        <v>0</v>
      </c>
      <c r="BL360" s="56">
        <v>0</v>
      </c>
      <c r="BM360" s="56">
        <v>0</v>
      </c>
      <c r="BN360" s="56">
        <v>3</v>
      </c>
      <c r="BO360" s="56">
        <v>1</v>
      </c>
      <c r="BP360" s="56">
        <v>2</v>
      </c>
      <c r="BQ360" s="56">
        <v>5</v>
      </c>
      <c r="BR360" s="56">
        <v>3</v>
      </c>
      <c r="BS360" s="56">
        <v>2</v>
      </c>
      <c r="BT360" s="56">
        <v>3</v>
      </c>
      <c r="BU360" s="56">
        <v>2</v>
      </c>
      <c r="BV360" s="56">
        <v>54</v>
      </c>
      <c r="BW360" s="56">
        <v>54</v>
      </c>
      <c r="BX360" s="56">
        <v>0.5</v>
      </c>
      <c r="BY360" s="56">
        <v>-204</v>
      </c>
    </row>
    <row r="361" spans="1:77" x14ac:dyDescent="0.25">
      <c r="A361" s="56">
        <v>4</v>
      </c>
      <c r="B361" s="56">
        <v>1</v>
      </c>
      <c r="C361" s="56">
        <v>3</v>
      </c>
      <c r="D361" s="56">
        <v>1</v>
      </c>
      <c r="E361" s="56">
        <v>3</v>
      </c>
      <c r="F361" s="56">
        <v>1</v>
      </c>
      <c r="G361" s="56">
        <v>5</v>
      </c>
      <c r="H361" s="56">
        <v>4</v>
      </c>
      <c r="I361" s="56">
        <v>3</v>
      </c>
      <c r="J361" s="56">
        <v>1</v>
      </c>
      <c r="K361" s="56">
        <v>0</v>
      </c>
      <c r="L361" s="56">
        <v>0</v>
      </c>
      <c r="M361" s="56">
        <v>0</v>
      </c>
      <c r="N361" s="56">
        <v>5</v>
      </c>
      <c r="O361" s="56">
        <v>1</v>
      </c>
      <c r="P361" s="56">
        <v>5</v>
      </c>
      <c r="Q361" s="56">
        <v>3</v>
      </c>
      <c r="R361" s="56">
        <v>3</v>
      </c>
      <c r="S361" s="56">
        <v>1</v>
      </c>
      <c r="T361" s="56">
        <v>5</v>
      </c>
      <c r="U361" s="56">
        <v>2</v>
      </c>
      <c r="V361" s="56">
        <v>3</v>
      </c>
      <c r="W361" s="56">
        <v>1</v>
      </c>
      <c r="X361" s="56">
        <v>0</v>
      </c>
      <c r="Y361" s="56">
        <v>1</v>
      </c>
      <c r="Z361" s="56">
        <v>0</v>
      </c>
      <c r="AA361" s="56">
        <v>2</v>
      </c>
      <c r="AB361" s="56">
        <v>1</v>
      </c>
      <c r="AC361" s="56">
        <v>5</v>
      </c>
      <c r="AD361" s="56">
        <v>1</v>
      </c>
      <c r="AE361" s="56">
        <v>3</v>
      </c>
      <c r="AF361" s="56">
        <v>1</v>
      </c>
      <c r="AG361" s="56">
        <v>4</v>
      </c>
      <c r="AH361" s="56">
        <v>4</v>
      </c>
      <c r="AI361" s="56">
        <v>3</v>
      </c>
      <c r="AJ361" s="56">
        <v>1</v>
      </c>
      <c r="AK361" s="56">
        <v>0</v>
      </c>
      <c r="AL361" s="56">
        <v>0</v>
      </c>
      <c r="AM361" s="56">
        <v>0</v>
      </c>
      <c r="AN361" s="56">
        <v>5</v>
      </c>
      <c r="AO361" s="56">
        <v>1</v>
      </c>
      <c r="AP361" s="56">
        <v>5</v>
      </c>
      <c r="AQ361" s="56">
        <v>1</v>
      </c>
      <c r="AR361" s="56">
        <v>3</v>
      </c>
      <c r="AS361" s="56">
        <v>1</v>
      </c>
      <c r="AT361" s="56">
        <v>5</v>
      </c>
      <c r="AU361" s="56">
        <v>4</v>
      </c>
      <c r="AV361" s="56">
        <v>4</v>
      </c>
      <c r="AW361" s="56">
        <v>1</v>
      </c>
      <c r="AX361" s="56">
        <v>0</v>
      </c>
      <c r="AY361" s="56">
        <v>0</v>
      </c>
      <c r="AZ361" s="56">
        <v>0</v>
      </c>
      <c r="BA361" s="56">
        <v>5</v>
      </c>
      <c r="BB361" s="56">
        <v>1</v>
      </c>
      <c r="BC361" s="56">
        <v>1</v>
      </c>
      <c r="BD361" s="56">
        <v>1</v>
      </c>
      <c r="BE361" s="56">
        <v>3</v>
      </c>
      <c r="BF361" s="56">
        <v>1</v>
      </c>
      <c r="BG361" s="56">
        <v>4</v>
      </c>
      <c r="BH361" s="56">
        <v>4</v>
      </c>
      <c r="BI361" s="56">
        <v>1</v>
      </c>
      <c r="BJ361" s="56">
        <v>1</v>
      </c>
      <c r="BK361" s="56">
        <v>0</v>
      </c>
      <c r="BL361" s="56">
        <v>0</v>
      </c>
      <c r="BM361" s="56">
        <v>1</v>
      </c>
      <c r="BN361" s="56">
        <v>1</v>
      </c>
      <c r="BO361" s="56">
        <v>1</v>
      </c>
      <c r="BP361" s="56">
        <v>2</v>
      </c>
      <c r="BQ361" s="56">
        <v>5</v>
      </c>
      <c r="BR361" s="56">
        <v>2</v>
      </c>
      <c r="BS361" s="56">
        <v>2</v>
      </c>
      <c r="BT361" s="56">
        <v>3</v>
      </c>
      <c r="BU361" s="56">
        <v>1</v>
      </c>
      <c r="BV361" s="56">
        <v>51</v>
      </c>
      <c r="BW361" s="56">
        <v>51</v>
      </c>
      <c r="BX361" s="56">
        <v>0.5</v>
      </c>
      <c r="BY361" s="56">
        <v>-204</v>
      </c>
    </row>
    <row r="362" spans="1:77" x14ac:dyDescent="0.25">
      <c r="A362" s="56">
        <v>5</v>
      </c>
      <c r="B362" s="56">
        <v>1</v>
      </c>
      <c r="C362" s="56">
        <v>3</v>
      </c>
      <c r="D362" s="56">
        <v>1</v>
      </c>
      <c r="E362" s="56">
        <v>3</v>
      </c>
      <c r="F362" s="56">
        <v>3</v>
      </c>
      <c r="G362" s="56">
        <v>5</v>
      </c>
      <c r="H362" s="56">
        <v>4</v>
      </c>
      <c r="I362" s="56">
        <v>3</v>
      </c>
      <c r="J362" s="56">
        <v>4</v>
      </c>
      <c r="K362" s="56">
        <v>0</v>
      </c>
      <c r="L362" s="56">
        <v>0</v>
      </c>
      <c r="M362" s="56">
        <v>0</v>
      </c>
      <c r="N362" s="56">
        <v>3</v>
      </c>
      <c r="O362" s="56">
        <v>1</v>
      </c>
      <c r="P362" s="56">
        <v>4</v>
      </c>
      <c r="Q362" s="56">
        <v>1</v>
      </c>
      <c r="R362" s="56">
        <v>3</v>
      </c>
      <c r="S362" s="56">
        <v>1</v>
      </c>
      <c r="T362" s="56">
        <v>4</v>
      </c>
      <c r="U362" s="56">
        <v>4</v>
      </c>
      <c r="V362" s="56">
        <v>4</v>
      </c>
      <c r="W362" s="56">
        <v>3</v>
      </c>
      <c r="X362" s="56">
        <v>0</v>
      </c>
      <c r="Y362" s="56">
        <v>0</v>
      </c>
      <c r="Z362" s="56">
        <v>1</v>
      </c>
      <c r="AA362" s="56">
        <v>3</v>
      </c>
      <c r="AB362" s="56">
        <v>1</v>
      </c>
      <c r="AC362" s="56">
        <v>3</v>
      </c>
      <c r="AD362" s="56">
        <v>1</v>
      </c>
      <c r="AE362" s="56">
        <v>3</v>
      </c>
      <c r="AF362" s="56">
        <v>1</v>
      </c>
      <c r="AG362" s="56">
        <v>5</v>
      </c>
      <c r="AH362" s="56">
        <v>3</v>
      </c>
      <c r="AI362" s="56">
        <v>4</v>
      </c>
      <c r="AJ362" s="56">
        <v>1</v>
      </c>
      <c r="AK362" s="56">
        <v>0</v>
      </c>
      <c r="AL362" s="56">
        <v>0</v>
      </c>
      <c r="AM362" s="56">
        <v>0</v>
      </c>
      <c r="AN362" s="56">
        <v>3</v>
      </c>
      <c r="AO362" s="56">
        <v>1</v>
      </c>
      <c r="AP362" s="56">
        <v>5</v>
      </c>
      <c r="AQ362" s="56">
        <v>1</v>
      </c>
      <c r="AR362" s="56">
        <v>3</v>
      </c>
      <c r="AS362" s="56">
        <v>1</v>
      </c>
      <c r="AT362" s="56">
        <v>5</v>
      </c>
      <c r="AU362" s="56">
        <v>4</v>
      </c>
      <c r="AV362" s="56">
        <v>3</v>
      </c>
      <c r="AW362" s="56">
        <v>1</v>
      </c>
      <c r="AX362" s="56">
        <v>0</v>
      </c>
      <c r="AY362" s="56">
        <v>0</v>
      </c>
      <c r="AZ362" s="56">
        <v>0</v>
      </c>
      <c r="BA362" s="56">
        <v>5</v>
      </c>
      <c r="BB362" s="56">
        <v>1</v>
      </c>
      <c r="BC362" s="56">
        <v>3</v>
      </c>
      <c r="BD362" s="56">
        <v>1</v>
      </c>
      <c r="BE362" s="56">
        <v>3</v>
      </c>
      <c r="BF362" s="56">
        <v>1</v>
      </c>
      <c r="BG362" s="56">
        <v>5</v>
      </c>
      <c r="BH362" s="56">
        <v>4</v>
      </c>
      <c r="BI362" s="56">
        <v>4</v>
      </c>
      <c r="BJ362" s="56">
        <v>1</v>
      </c>
      <c r="BK362" s="56">
        <v>0</v>
      </c>
      <c r="BL362" s="56">
        <v>0</v>
      </c>
      <c r="BM362" s="56">
        <v>0</v>
      </c>
      <c r="BN362" s="56">
        <v>1</v>
      </c>
      <c r="BO362" s="56">
        <v>1</v>
      </c>
      <c r="BP362" s="56">
        <v>2</v>
      </c>
      <c r="BQ362" s="56">
        <v>5</v>
      </c>
      <c r="BR362" s="56">
        <v>2</v>
      </c>
      <c r="BS362" s="56">
        <v>2</v>
      </c>
      <c r="BT362" s="56">
        <v>2</v>
      </c>
      <c r="BU362" s="56">
        <v>2</v>
      </c>
      <c r="BV362" s="56">
        <v>58</v>
      </c>
      <c r="BW362" s="56">
        <v>59</v>
      </c>
      <c r="BX362" s="56">
        <v>0.49572649572649502</v>
      </c>
      <c r="BY362" s="56">
        <v>-204</v>
      </c>
    </row>
    <row r="363" spans="1:77" x14ac:dyDescent="0.25">
      <c r="A363" s="56">
        <v>5</v>
      </c>
      <c r="B363" s="56">
        <v>1</v>
      </c>
      <c r="C363" s="56">
        <v>1</v>
      </c>
      <c r="D363" s="56">
        <v>1</v>
      </c>
      <c r="E363" s="56">
        <v>3</v>
      </c>
      <c r="F363" s="56">
        <v>1</v>
      </c>
      <c r="G363" s="56">
        <v>1</v>
      </c>
      <c r="H363" s="56">
        <v>4</v>
      </c>
      <c r="I363" s="56">
        <v>3</v>
      </c>
      <c r="J363" s="56">
        <v>1</v>
      </c>
      <c r="K363" s="56">
        <v>1</v>
      </c>
      <c r="L363" s="56">
        <v>0</v>
      </c>
      <c r="M363" s="56">
        <v>0</v>
      </c>
      <c r="N363" s="56">
        <v>5</v>
      </c>
      <c r="O363" s="56">
        <v>1</v>
      </c>
      <c r="P363" s="56">
        <v>3</v>
      </c>
      <c r="Q363" s="56">
        <v>5</v>
      </c>
      <c r="R363" s="56">
        <v>3</v>
      </c>
      <c r="S363" s="56">
        <v>1</v>
      </c>
      <c r="T363" s="56">
        <v>5</v>
      </c>
      <c r="U363" s="56">
        <v>4</v>
      </c>
      <c r="V363" s="56">
        <v>3</v>
      </c>
      <c r="W363" s="56">
        <v>3</v>
      </c>
      <c r="X363" s="56">
        <v>0</v>
      </c>
      <c r="Y363" s="56">
        <v>0</v>
      </c>
      <c r="Z363" s="56">
        <v>1</v>
      </c>
      <c r="AA363" s="56">
        <v>4</v>
      </c>
      <c r="AB363" s="56">
        <v>1</v>
      </c>
      <c r="AC363" s="56">
        <v>5</v>
      </c>
      <c r="AD363" s="56">
        <v>1</v>
      </c>
      <c r="AE363" s="56">
        <v>3</v>
      </c>
      <c r="AF363" s="56">
        <v>1</v>
      </c>
      <c r="AG363" s="56">
        <v>4</v>
      </c>
      <c r="AH363" s="56">
        <v>4</v>
      </c>
      <c r="AI363" s="56">
        <v>4</v>
      </c>
      <c r="AJ363" s="56">
        <v>3</v>
      </c>
      <c r="AK363" s="56">
        <v>0</v>
      </c>
      <c r="AL363" s="56">
        <v>0</v>
      </c>
      <c r="AM363" s="56">
        <v>0</v>
      </c>
      <c r="AN363" s="56">
        <v>5</v>
      </c>
      <c r="AO363" s="56">
        <v>1</v>
      </c>
      <c r="AP363" s="56">
        <v>3</v>
      </c>
      <c r="AQ363" s="56">
        <v>2</v>
      </c>
      <c r="AR363" s="56">
        <v>3</v>
      </c>
      <c r="AS363" s="56">
        <v>1</v>
      </c>
      <c r="AT363" s="56">
        <v>5</v>
      </c>
      <c r="AU363" s="56">
        <v>4</v>
      </c>
      <c r="AV363" s="56">
        <v>2</v>
      </c>
      <c r="AW363" s="56">
        <v>1</v>
      </c>
      <c r="AX363" s="56">
        <v>0</v>
      </c>
      <c r="AY363" s="56">
        <v>0</v>
      </c>
      <c r="AZ363" s="56">
        <v>0</v>
      </c>
      <c r="BA363" s="56">
        <v>3</v>
      </c>
      <c r="BB363" s="56">
        <v>4</v>
      </c>
      <c r="BC363" s="56">
        <v>3</v>
      </c>
      <c r="BD363" s="56">
        <v>1</v>
      </c>
      <c r="BE363" s="56">
        <v>3</v>
      </c>
      <c r="BF363" s="56">
        <v>1</v>
      </c>
      <c r="BG363" s="56">
        <v>4</v>
      </c>
      <c r="BH363" s="56">
        <v>2</v>
      </c>
      <c r="BI363" s="56">
        <v>1</v>
      </c>
      <c r="BJ363" s="56">
        <v>1</v>
      </c>
      <c r="BK363" s="56">
        <v>0</v>
      </c>
      <c r="BL363" s="56">
        <v>0</v>
      </c>
      <c r="BM363" s="56">
        <v>1</v>
      </c>
      <c r="BN363" s="56">
        <v>1</v>
      </c>
      <c r="BO363" s="56">
        <v>1</v>
      </c>
      <c r="BP363" s="56">
        <v>2</v>
      </c>
      <c r="BQ363" s="56">
        <v>5</v>
      </c>
      <c r="BR363" s="56">
        <v>2</v>
      </c>
      <c r="BS363" s="56">
        <v>2</v>
      </c>
      <c r="BT363" s="56">
        <v>2</v>
      </c>
      <c r="BU363" s="56">
        <v>1</v>
      </c>
      <c r="BV363" s="56">
        <v>52</v>
      </c>
      <c r="BW363" s="56">
        <v>53</v>
      </c>
      <c r="BX363" s="56">
        <v>0.49523809523809498</v>
      </c>
      <c r="BY363" s="56">
        <v>-204</v>
      </c>
    </row>
    <row r="364" spans="1:77" x14ac:dyDescent="0.25">
      <c r="A364" s="56">
        <v>5</v>
      </c>
      <c r="B364" s="56">
        <v>3</v>
      </c>
      <c r="C364" s="56">
        <v>3</v>
      </c>
      <c r="D364" s="56">
        <v>1</v>
      </c>
      <c r="E364" s="56">
        <v>3</v>
      </c>
      <c r="F364" s="56">
        <v>3</v>
      </c>
      <c r="G364" s="56">
        <v>5</v>
      </c>
      <c r="H364" s="56">
        <v>4</v>
      </c>
      <c r="I364" s="56">
        <v>3</v>
      </c>
      <c r="J364" s="56">
        <v>4</v>
      </c>
      <c r="K364" s="56">
        <v>0</v>
      </c>
      <c r="L364" s="56">
        <v>0</v>
      </c>
      <c r="M364" s="56">
        <v>0</v>
      </c>
      <c r="N364" s="56">
        <v>3</v>
      </c>
      <c r="O364" s="56">
        <v>1</v>
      </c>
      <c r="P364" s="56">
        <v>4</v>
      </c>
      <c r="Q364" s="56">
        <v>1</v>
      </c>
      <c r="R364" s="56">
        <v>3</v>
      </c>
      <c r="S364" s="56">
        <v>1</v>
      </c>
      <c r="T364" s="56">
        <v>4</v>
      </c>
      <c r="U364" s="56">
        <v>4</v>
      </c>
      <c r="V364" s="56">
        <v>3</v>
      </c>
      <c r="W364" s="56">
        <v>1</v>
      </c>
      <c r="X364" s="56">
        <v>0</v>
      </c>
      <c r="Y364" s="56">
        <v>0</v>
      </c>
      <c r="Z364" s="56">
        <v>0</v>
      </c>
      <c r="AA364" s="56">
        <v>3</v>
      </c>
      <c r="AB364" s="56">
        <v>1</v>
      </c>
      <c r="AC364" s="56">
        <v>3</v>
      </c>
      <c r="AD364" s="56">
        <v>1</v>
      </c>
      <c r="AE364" s="56">
        <v>3</v>
      </c>
      <c r="AF364" s="56">
        <v>1</v>
      </c>
      <c r="AG364" s="56">
        <v>5</v>
      </c>
      <c r="AH364" s="56">
        <v>3</v>
      </c>
      <c r="AI364" s="56">
        <v>4</v>
      </c>
      <c r="AJ364" s="56">
        <v>1</v>
      </c>
      <c r="AK364" s="56">
        <v>0</v>
      </c>
      <c r="AL364" s="56">
        <v>0</v>
      </c>
      <c r="AM364" s="56">
        <v>0</v>
      </c>
      <c r="AN364" s="56">
        <v>3</v>
      </c>
      <c r="AO364" s="56">
        <v>1</v>
      </c>
      <c r="AP364" s="56">
        <v>3</v>
      </c>
      <c r="AQ364" s="56">
        <v>1</v>
      </c>
      <c r="AR364" s="56">
        <v>3</v>
      </c>
      <c r="AS364" s="56">
        <v>1</v>
      </c>
      <c r="AT364" s="56">
        <v>5</v>
      </c>
      <c r="AU364" s="56">
        <v>4</v>
      </c>
      <c r="AV364" s="56">
        <v>3</v>
      </c>
      <c r="AW364" s="56">
        <v>1</v>
      </c>
      <c r="AX364" s="56">
        <v>0</v>
      </c>
      <c r="AY364" s="56">
        <v>0</v>
      </c>
      <c r="AZ364" s="56">
        <v>0</v>
      </c>
      <c r="BA364" s="56">
        <v>5</v>
      </c>
      <c r="BB364" s="56">
        <v>1</v>
      </c>
      <c r="BC364" s="56">
        <v>5</v>
      </c>
      <c r="BD364" s="56">
        <v>1</v>
      </c>
      <c r="BE364" s="56">
        <v>3</v>
      </c>
      <c r="BF364" s="56">
        <v>1</v>
      </c>
      <c r="BG364" s="56">
        <v>5</v>
      </c>
      <c r="BH364" s="56">
        <v>4</v>
      </c>
      <c r="BI364" s="56">
        <v>4</v>
      </c>
      <c r="BJ364" s="56">
        <v>1</v>
      </c>
      <c r="BK364" s="56">
        <v>0</v>
      </c>
      <c r="BL364" s="56">
        <v>0</v>
      </c>
      <c r="BM364" s="56">
        <v>1</v>
      </c>
      <c r="BN364" s="56">
        <v>1</v>
      </c>
      <c r="BO364" s="56">
        <v>1</v>
      </c>
      <c r="BP364" s="56">
        <v>2</v>
      </c>
      <c r="BQ364" s="56">
        <v>5</v>
      </c>
      <c r="BR364" s="56">
        <v>2</v>
      </c>
      <c r="BS364" s="56">
        <v>2</v>
      </c>
      <c r="BT364" s="56">
        <v>3</v>
      </c>
      <c r="BU364" s="56">
        <v>2</v>
      </c>
      <c r="BV364" s="56">
        <v>52</v>
      </c>
      <c r="BW364" s="56">
        <v>53</v>
      </c>
      <c r="BX364" s="56">
        <v>0.49523809523809498</v>
      </c>
      <c r="BY364" s="56">
        <v>-204</v>
      </c>
    </row>
    <row r="365" spans="1:77" x14ac:dyDescent="0.25">
      <c r="A365" s="56">
        <v>3</v>
      </c>
      <c r="B365" s="56">
        <v>1</v>
      </c>
      <c r="C365" s="56">
        <v>3</v>
      </c>
      <c r="D365" s="56">
        <v>1</v>
      </c>
      <c r="E365" s="56">
        <v>3</v>
      </c>
      <c r="F365" s="56">
        <v>1</v>
      </c>
      <c r="G365" s="56">
        <v>5</v>
      </c>
      <c r="H365" s="56">
        <v>4</v>
      </c>
      <c r="I365" s="56">
        <v>4</v>
      </c>
      <c r="J365" s="56">
        <v>4</v>
      </c>
      <c r="K365" s="56">
        <v>1</v>
      </c>
      <c r="L365" s="56">
        <v>0</v>
      </c>
      <c r="M365" s="56">
        <v>0</v>
      </c>
      <c r="N365" s="56">
        <v>3</v>
      </c>
      <c r="O365" s="56">
        <v>1</v>
      </c>
      <c r="P365" s="56">
        <v>3</v>
      </c>
      <c r="Q365" s="56">
        <v>1</v>
      </c>
      <c r="R365" s="56">
        <v>3</v>
      </c>
      <c r="S365" s="56">
        <v>1</v>
      </c>
      <c r="T365" s="56">
        <v>5</v>
      </c>
      <c r="U365" s="56">
        <v>2</v>
      </c>
      <c r="V365" s="56">
        <v>3</v>
      </c>
      <c r="W365" s="56">
        <v>1</v>
      </c>
      <c r="X365" s="56">
        <v>0</v>
      </c>
      <c r="Y365" s="56">
        <v>0</v>
      </c>
      <c r="Z365" s="56">
        <v>0</v>
      </c>
      <c r="AA365" s="56">
        <v>2</v>
      </c>
      <c r="AB365" s="56">
        <v>1</v>
      </c>
      <c r="AC365" s="56">
        <v>5</v>
      </c>
      <c r="AD365" s="56">
        <v>1</v>
      </c>
      <c r="AE365" s="56">
        <v>3</v>
      </c>
      <c r="AF365" s="56">
        <v>1</v>
      </c>
      <c r="AG365" s="56">
        <v>5</v>
      </c>
      <c r="AH365" s="56">
        <v>4</v>
      </c>
      <c r="AI365" s="56">
        <v>3</v>
      </c>
      <c r="AJ365" s="56">
        <v>1</v>
      </c>
      <c r="AK365" s="56">
        <v>0</v>
      </c>
      <c r="AL365" s="56">
        <v>0</v>
      </c>
      <c r="AM365" s="56">
        <v>0</v>
      </c>
      <c r="AN365" s="56">
        <v>3</v>
      </c>
      <c r="AO365" s="56">
        <v>1</v>
      </c>
      <c r="AP365" s="56">
        <v>3</v>
      </c>
      <c r="AQ365" s="56">
        <v>1</v>
      </c>
      <c r="AR365" s="56">
        <v>1</v>
      </c>
      <c r="AS365" s="56">
        <v>3</v>
      </c>
      <c r="AT365" s="56">
        <v>5</v>
      </c>
      <c r="AU365" s="56">
        <v>5</v>
      </c>
      <c r="AV365" s="56">
        <v>3</v>
      </c>
      <c r="AW365" s="56">
        <v>1</v>
      </c>
      <c r="AX365" s="56">
        <v>0</v>
      </c>
      <c r="AY365" s="56">
        <v>0</v>
      </c>
      <c r="AZ365" s="56">
        <v>0</v>
      </c>
      <c r="BA365" s="56">
        <v>5</v>
      </c>
      <c r="BB365" s="56">
        <v>1</v>
      </c>
      <c r="BC365" s="56">
        <v>5</v>
      </c>
      <c r="BD365" s="56">
        <v>1</v>
      </c>
      <c r="BE365" s="56">
        <v>3</v>
      </c>
      <c r="BF365" s="56">
        <v>2</v>
      </c>
      <c r="BG365" s="56">
        <v>2</v>
      </c>
      <c r="BH365" s="56">
        <v>4</v>
      </c>
      <c r="BI365" s="56">
        <v>5</v>
      </c>
      <c r="BJ365" s="56">
        <v>4</v>
      </c>
      <c r="BK365" s="56">
        <v>0</v>
      </c>
      <c r="BL365" s="56">
        <v>0</v>
      </c>
      <c r="BM365" s="56">
        <v>0</v>
      </c>
      <c r="BN365" s="56">
        <v>1</v>
      </c>
      <c r="BO365" s="56">
        <v>1</v>
      </c>
      <c r="BP365" s="56">
        <v>2</v>
      </c>
      <c r="BQ365" s="56">
        <v>4</v>
      </c>
      <c r="BR365" s="56">
        <v>2</v>
      </c>
      <c r="BS365" s="56">
        <v>2</v>
      </c>
      <c r="BT365" s="56">
        <v>2</v>
      </c>
      <c r="BU365" s="56">
        <v>1</v>
      </c>
      <c r="BV365" s="56">
        <v>48</v>
      </c>
      <c r="BW365" s="56">
        <v>49</v>
      </c>
      <c r="BX365" s="56">
        <v>0.49484536082474201</v>
      </c>
      <c r="BY365" s="56">
        <v>-204</v>
      </c>
    </row>
    <row r="366" spans="1:77" x14ac:dyDescent="0.25">
      <c r="A366" s="56">
        <v>3</v>
      </c>
      <c r="B366" s="56">
        <v>1</v>
      </c>
      <c r="C366" s="56">
        <v>3</v>
      </c>
      <c r="D366" s="56">
        <v>1</v>
      </c>
      <c r="E366" s="56">
        <v>3</v>
      </c>
      <c r="F366" s="56">
        <v>1</v>
      </c>
      <c r="G366" s="56">
        <v>5</v>
      </c>
      <c r="H366" s="56">
        <v>1</v>
      </c>
      <c r="I366" s="56">
        <v>4</v>
      </c>
      <c r="J366" s="56">
        <v>4</v>
      </c>
      <c r="K366" s="56">
        <v>0</v>
      </c>
      <c r="L366" s="56">
        <v>0</v>
      </c>
      <c r="M366" s="56">
        <v>0</v>
      </c>
      <c r="N366" s="56">
        <v>5</v>
      </c>
      <c r="O366" s="56">
        <v>1</v>
      </c>
      <c r="P366" s="56">
        <v>3</v>
      </c>
      <c r="Q366" s="56">
        <v>1</v>
      </c>
      <c r="R366" s="56">
        <v>3</v>
      </c>
      <c r="S366" s="56">
        <v>1</v>
      </c>
      <c r="T366" s="56">
        <v>5</v>
      </c>
      <c r="U366" s="56">
        <v>4</v>
      </c>
      <c r="V366" s="56">
        <v>4</v>
      </c>
      <c r="W366" s="56">
        <v>1</v>
      </c>
      <c r="X366" s="56">
        <v>1</v>
      </c>
      <c r="Y366" s="56">
        <v>0</v>
      </c>
      <c r="Z366" s="56">
        <v>0</v>
      </c>
      <c r="AA366" s="56">
        <v>5</v>
      </c>
      <c r="AB366" s="56">
        <v>1</v>
      </c>
      <c r="AC366" s="56">
        <v>5</v>
      </c>
      <c r="AD366" s="56">
        <v>1</v>
      </c>
      <c r="AE366" s="56">
        <v>3</v>
      </c>
      <c r="AF366" s="56">
        <v>1</v>
      </c>
      <c r="AG366" s="56">
        <v>4</v>
      </c>
      <c r="AH366" s="56">
        <v>4</v>
      </c>
      <c r="AI366" s="56">
        <v>4</v>
      </c>
      <c r="AJ366" s="56">
        <v>1</v>
      </c>
      <c r="AK366" s="56">
        <v>0</v>
      </c>
      <c r="AL366" s="56">
        <v>1</v>
      </c>
      <c r="AM366" s="56">
        <v>0</v>
      </c>
      <c r="AN366" s="56">
        <v>3</v>
      </c>
      <c r="AO366" s="56">
        <v>1</v>
      </c>
      <c r="AP366" s="56">
        <v>1</v>
      </c>
      <c r="AQ366" s="56">
        <v>2</v>
      </c>
      <c r="AR366" s="56">
        <v>3</v>
      </c>
      <c r="AS366" s="56">
        <v>1</v>
      </c>
      <c r="AT366" s="56">
        <v>1</v>
      </c>
      <c r="AU366" s="56">
        <v>4</v>
      </c>
      <c r="AV366" s="56">
        <v>3</v>
      </c>
      <c r="AW366" s="56">
        <v>1</v>
      </c>
      <c r="AX366" s="56">
        <v>1</v>
      </c>
      <c r="AY366" s="56">
        <v>0</v>
      </c>
      <c r="AZ366" s="56">
        <v>0</v>
      </c>
      <c r="BA366" s="56">
        <v>3</v>
      </c>
      <c r="BB366" s="56">
        <v>1</v>
      </c>
      <c r="BC366" s="56">
        <v>5</v>
      </c>
      <c r="BD366" s="56">
        <v>5</v>
      </c>
      <c r="BE366" s="56">
        <v>3</v>
      </c>
      <c r="BF366" s="56">
        <v>1</v>
      </c>
      <c r="BG366" s="56">
        <v>4</v>
      </c>
      <c r="BH366" s="56">
        <v>4</v>
      </c>
      <c r="BI366" s="56">
        <v>3</v>
      </c>
      <c r="BJ366" s="56">
        <v>1</v>
      </c>
      <c r="BK366" s="56">
        <v>0</v>
      </c>
      <c r="BL366" s="56">
        <v>0</v>
      </c>
      <c r="BM366" s="56">
        <v>1</v>
      </c>
      <c r="BN366" s="56">
        <v>1</v>
      </c>
      <c r="BO366" s="56">
        <v>1</v>
      </c>
      <c r="BP366" s="56">
        <v>2</v>
      </c>
      <c r="BQ366" s="56">
        <v>5</v>
      </c>
      <c r="BR366" s="56">
        <v>2</v>
      </c>
      <c r="BS366" s="56">
        <v>2</v>
      </c>
      <c r="BT366" s="56">
        <v>2</v>
      </c>
      <c r="BU366" s="56">
        <v>1</v>
      </c>
      <c r="BV366" s="56">
        <v>54</v>
      </c>
      <c r="BW366" s="56">
        <v>56</v>
      </c>
      <c r="BX366" s="56">
        <v>0.49090909090909002</v>
      </c>
      <c r="BY366" s="56">
        <v>-204</v>
      </c>
    </row>
    <row r="367" spans="1:77" x14ac:dyDescent="0.25">
      <c r="A367" s="56">
        <v>5</v>
      </c>
      <c r="B367" s="56">
        <v>1</v>
      </c>
      <c r="C367" s="56">
        <v>3</v>
      </c>
      <c r="D367" s="56">
        <v>1</v>
      </c>
      <c r="E367" s="56">
        <v>3</v>
      </c>
      <c r="F367" s="56">
        <v>1</v>
      </c>
      <c r="G367" s="56">
        <v>4</v>
      </c>
      <c r="H367" s="56">
        <v>4</v>
      </c>
      <c r="I367" s="56">
        <v>3</v>
      </c>
      <c r="J367" s="56">
        <v>4</v>
      </c>
      <c r="K367" s="56">
        <v>0</v>
      </c>
      <c r="L367" s="56">
        <v>0</v>
      </c>
      <c r="M367" s="56">
        <v>0</v>
      </c>
      <c r="N367" s="56">
        <v>3</v>
      </c>
      <c r="O367" s="56">
        <v>1</v>
      </c>
      <c r="P367" s="56">
        <v>3</v>
      </c>
      <c r="Q367" s="56">
        <v>1</v>
      </c>
      <c r="R367" s="56">
        <v>3</v>
      </c>
      <c r="S367" s="56">
        <v>1</v>
      </c>
      <c r="T367" s="56">
        <v>4</v>
      </c>
      <c r="U367" s="56">
        <v>4</v>
      </c>
      <c r="V367" s="56">
        <v>3</v>
      </c>
      <c r="W367" s="56">
        <v>1</v>
      </c>
      <c r="X367" s="56">
        <v>0</v>
      </c>
      <c r="Y367" s="56">
        <v>0</v>
      </c>
      <c r="Z367" s="56">
        <v>0</v>
      </c>
      <c r="AA367" s="56">
        <v>5</v>
      </c>
      <c r="AB367" s="56">
        <v>1</v>
      </c>
      <c r="AC367" s="56">
        <v>5</v>
      </c>
      <c r="AD367" s="56">
        <v>1</v>
      </c>
      <c r="AE367" s="56">
        <v>3</v>
      </c>
      <c r="AF367" s="56">
        <v>1</v>
      </c>
      <c r="AG367" s="56">
        <v>5</v>
      </c>
      <c r="AH367" s="56">
        <v>4</v>
      </c>
      <c r="AI367" s="56">
        <v>4</v>
      </c>
      <c r="AJ367" s="56">
        <v>1</v>
      </c>
      <c r="AK367" s="56">
        <v>0</v>
      </c>
      <c r="AL367" s="56">
        <v>0</v>
      </c>
      <c r="AM367" s="56">
        <v>1</v>
      </c>
      <c r="AN367" s="56">
        <v>3</v>
      </c>
      <c r="AO367" s="56">
        <v>1</v>
      </c>
      <c r="AP367" s="56">
        <v>5</v>
      </c>
      <c r="AQ367" s="56">
        <v>2</v>
      </c>
      <c r="AR367" s="56">
        <v>3</v>
      </c>
      <c r="AS367" s="56">
        <v>1</v>
      </c>
      <c r="AT367" s="56">
        <v>5</v>
      </c>
      <c r="AU367" s="56">
        <v>4</v>
      </c>
      <c r="AV367" s="56">
        <v>4</v>
      </c>
      <c r="AW367" s="56">
        <v>1</v>
      </c>
      <c r="AX367" s="56">
        <v>1</v>
      </c>
      <c r="AY367" s="56">
        <v>1</v>
      </c>
      <c r="AZ367" s="56">
        <v>0</v>
      </c>
      <c r="BA367" s="56">
        <v>3</v>
      </c>
      <c r="BB367" s="56">
        <v>1</v>
      </c>
      <c r="BC367" s="56">
        <v>3</v>
      </c>
      <c r="BD367" s="56">
        <v>5</v>
      </c>
      <c r="BE367" s="56">
        <v>3</v>
      </c>
      <c r="BF367" s="56">
        <v>1</v>
      </c>
      <c r="BG367" s="56">
        <v>4</v>
      </c>
      <c r="BH367" s="56">
        <v>4</v>
      </c>
      <c r="BI367" s="56">
        <v>1</v>
      </c>
      <c r="BJ367" s="56">
        <v>2</v>
      </c>
      <c r="BK367" s="56">
        <v>0</v>
      </c>
      <c r="BL367" s="56">
        <v>0</v>
      </c>
      <c r="BM367" s="56">
        <v>0</v>
      </c>
      <c r="BN367" s="56">
        <v>1</v>
      </c>
      <c r="BO367" s="56">
        <v>2</v>
      </c>
      <c r="BP367" s="56">
        <v>2</v>
      </c>
      <c r="BQ367" s="56">
        <v>5</v>
      </c>
      <c r="BR367" s="56">
        <v>2</v>
      </c>
      <c r="BS367" s="56">
        <v>2</v>
      </c>
      <c r="BT367" s="56">
        <v>2</v>
      </c>
      <c r="BU367" s="56">
        <v>1</v>
      </c>
      <c r="BV367" s="56">
        <v>54</v>
      </c>
      <c r="BW367" s="56">
        <v>56</v>
      </c>
      <c r="BX367" s="56">
        <v>0.49090909090909002</v>
      </c>
      <c r="BY367" s="56">
        <v>-204</v>
      </c>
    </row>
    <row r="368" spans="1:77" x14ac:dyDescent="0.25">
      <c r="A368" s="56">
        <v>3</v>
      </c>
      <c r="B368" s="56">
        <v>1</v>
      </c>
      <c r="C368" s="56">
        <v>3</v>
      </c>
      <c r="D368" s="56">
        <v>1</v>
      </c>
      <c r="E368" s="56">
        <v>3</v>
      </c>
      <c r="F368" s="56">
        <v>1</v>
      </c>
      <c r="G368" s="56">
        <v>5</v>
      </c>
      <c r="H368" s="56">
        <v>1</v>
      </c>
      <c r="I368" s="56">
        <v>3</v>
      </c>
      <c r="J368" s="56">
        <v>4</v>
      </c>
      <c r="K368" s="56">
        <v>1</v>
      </c>
      <c r="L368" s="56">
        <v>0</v>
      </c>
      <c r="M368" s="56">
        <v>1</v>
      </c>
      <c r="N368" s="56">
        <v>3</v>
      </c>
      <c r="O368" s="56">
        <v>3</v>
      </c>
      <c r="P368" s="56">
        <v>3</v>
      </c>
      <c r="Q368" s="56">
        <v>1</v>
      </c>
      <c r="R368" s="56">
        <v>4</v>
      </c>
      <c r="S368" s="56">
        <v>1</v>
      </c>
      <c r="T368" s="56">
        <v>5</v>
      </c>
      <c r="U368" s="56">
        <v>4</v>
      </c>
      <c r="V368" s="56">
        <v>3</v>
      </c>
      <c r="W368" s="56">
        <v>3</v>
      </c>
      <c r="X368" s="56">
        <v>0</v>
      </c>
      <c r="Y368" s="56">
        <v>1</v>
      </c>
      <c r="Z368" s="56">
        <v>0</v>
      </c>
      <c r="AA368" s="56">
        <v>5</v>
      </c>
      <c r="AB368" s="56">
        <v>1</v>
      </c>
      <c r="AC368" s="56">
        <v>5</v>
      </c>
      <c r="AD368" s="56">
        <v>1</v>
      </c>
      <c r="AE368" s="56">
        <v>5</v>
      </c>
      <c r="AF368" s="56">
        <v>1</v>
      </c>
      <c r="AG368" s="56">
        <v>4</v>
      </c>
      <c r="AH368" s="56">
        <v>4</v>
      </c>
      <c r="AI368" s="56">
        <v>4</v>
      </c>
      <c r="AJ368" s="56">
        <v>1</v>
      </c>
      <c r="AK368" s="56">
        <v>0</v>
      </c>
      <c r="AL368" s="56">
        <v>0</v>
      </c>
      <c r="AM368" s="56">
        <v>0</v>
      </c>
      <c r="AN368" s="56">
        <v>3</v>
      </c>
      <c r="AO368" s="56">
        <v>3</v>
      </c>
      <c r="AP368" s="56">
        <v>5</v>
      </c>
      <c r="AQ368" s="56">
        <v>2</v>
      </c>
      <c r="AR368" s="56">
        <v>3</v>
      </c>
      <c r="AS368" s="56">
        <v>1</v>
      </c>
      <c r="AT368" s="56">
        <v>5</v>
      </c>
      <c r="AU368" s="56">
        <v>4</v>
      </c>
      <c r="AV368" s="56">
        <v>4</v>
      </c>
      <c r="AW368" s="56">
        <v>1</v>
      </c>
      <c r="AX368" s="56">
        <v>0</v>
      </c>
      <c r="AY368" s="56">
        <v>0</v>
      </c>
      <c r="AZ368" s="56">
        <v>0</v>
      </c>
      <c r="BA368" s="56">
        <v>3</v>
      </c>
      <c r="BB368" s="56">
        <v>1</v>
      </c>
      <c r="BC368" s="56">
        <v>5</v>
      </c>
      <c r="BD368" s="56">
        <v>1</v>
      </c>
      <c r="BE368" s="56">
        <v>4</v>
      </c>
      <c r="BF368" s="56">
        <v>2</v>
      </c>
      <c r="BG368" s="56">
        <v>5</v>
      </c>
      <c r="BH368" s="56">
        <v>4</v>
      </c>
      <c r="BI368" s="56">
        <v>3</v>
      </c>
      <c r="BJ368" s="56">
        <v>1</v>
      </c>
      <c r="BK368" s="56">
        <v>0</v>
      </c>
      <c r="BL368" s="56">
        <v>0</v>
      </c>
      <c r="BM368" s="56">
        <v>0</v>
      </c>
      <c r="BN368" s="56">
        <v>2</v>
      </c>
      <c r="BO368" s="56">
        <v>1</v>
      </c>
      <c r="BP368" s="56">
        <v>1</v>
      </c>
      <c r="BQ368" s="56">
        <v>5</v>
      </c>
      <c r="BR368" s="56">
        <v>2</v>
      </c>
      <c r="BS368" s="56">
        <v>2</v>
      </c>
      <c r="BT368" s="56">
        <v>3</v>
      </c>
      <c r="BU368" s="56">
        <v>1</v>
      </c>
      <c r="BV368" s="56">
        <v>54</v>
      </c>
      <c r="BW368" s="56">
        <v>56</v>
      </c>
      <c r="BX368" s="56">
        <v>0.49090909090909002</v>
      </c>
      <c r="BY368" s="56">
        <v>-204</v>
      </c>
    </row>
    <row r="369" spans="1:77" x14ac:dyDescent="0.25">
      <c r="A369" s="56">
        <v>4</v>
      </c>
      <c r="B369" s="56">
        <v>1</v>
      </c>
      <c r="C369" s="56">
        <v>3</v>
      </c>
      <c r="D369" s="56">
        <v>1</v>
      </c>
      <c r="E369" s="56">
        <v>3</v>
      </c>
      <c r="F369" s="56">
        <v>1</v>
      </c>
      <c r="G369" s="56">
        <v>5</v>
      </c>
      <c r="H369" s="56">
        <v>4</v>
      </c>
      <c r="I369" s="56">
        <v>4</v>
      </c>
      <c r="J369" s="56">
        <v>4</v>
      </c>
      <c r="K369" s="56">
        <v>0</v>
      </c>
      <c r="L369" s="56">
        <v>0</v>
      </c>
      <c r="M369" s="56">
        <v>0</v>
      </c>
      <c r="N369" s="56">
        <v>3</v>
      </c>
      <c r="O369" s="56">
        <v>1</v>
      </c>
      <c r="P369" s="56">
        <v>3</v>
      </c>
      <c r="Q369" s="56">
        <v>1</v>
      </c>
      <c r="R369" s="56">
        <v>4</v>
      </c>
      <c r="S369" s="56">
        <v>1</v>
      </c>
      <c r="T369" s="56">
        <v>5</v>
      </c>
      <c r="U369" s="56">
        <v>4</v>
      </c>
      <c r="V369" s="56">
        <v>3</v>
      </c>
      <c r="W369" s="56">
        <v>2</v>
      </c>
      <c r="X369" s="56">
        <v>1</v>
      </c>
      <c r="Y369" s="56">
        <v>0</v>
      </c>
      <c r="Z369" s="56">
        <v>0</v>
      </c>
      <c r="AA369" s="56">
        <v>3</v>
      </c>
      <c r="AB369" s="56">
        <v>1</v>
      </c>
      <c r="AC369" s="56">
        <v>5</v>
      </c>
      <c r="AD369" s="56">
        <v>1</v>
      </c>
      <c r="AE369" s="56">
        <v>2</v>
      </c>
      <c r="AF369" s="56">
        <v>5</v>
      </c>
      <c r="AG369" s="56">
        <v>4</v>
      </c>
      <c r="AH369" s="56">
        <v>4</v>
      </c>
      <c r="AI369" s="56">
        <v>4</v>
      </c>
      <c r="AJ369" s="56">
        <v>1</v>
      </c>
      <c r="AK369" s="56">
        <v>0</v>
      </c>
      <c r="AL369" s="56">
        <v>0</v>
      </c>
      <c r="AM369" s="56">
        <v>0</v>
      </c>
      <c r="AN369" s="56">
        <v>5</v>
      </c>
      <c r="AO369" s="56">
        <v>1</v>
      </c>
      <c r="AP369" s="56">
        <v>3</v>
      </c>
      <c r="AQ369" s="56">
        <v>2</v>
      </c>
      <c r="AR369" s="56">
        <v>3</v>
      </c>
      <c r="AS369" s="56">
        <v>1</v>
      </c>
      <c r="AT369" s="56">
        <v>5</v>
      </c>
      <c r="AU369" s="56">
        <v>4</v>
      </c>
      <c r="AV369" s="56">
        <v>4</v>
      </c>
      <c r="AW369" s="56">
        <v>1</v>
      </c>
      <c r="AX369" s="56">
        <v>0</v>
      </c>
      <c r="AY369" s="56">
        <v>0</v>
      </c>
      <c r="AZ369" s="56">
        <v>0</v>
      </c>
      <c r="BA369" s="56">
        <v>5</v>
      </c>
      <c r="BB369" s="56">
        <v>1</v>
      </c>
      <c r="BC369" s="56">
        <v>3</v>
      </c>
      <c r="BD369" s="56">
        <v>5</v>
      </c>
      <c r="BE369" s="56">
        <v>3</v>
      </c>
      <c r="BF369" s="56">
        <v>1</v>
      </c>
      <c r="BG369" s="56">
        <v>4</v>
      </c>
      <c r="BH369" s="56">
        <v>4</v>
      </c>
      <c r="BI369" s="56">
        <v>1</v>
      </c>
      <c r="BJ369" s="56">
        <v>1</v>
      </c>
      <c r="BK369" s="56">
        <v>0</v>
      </c>
      <c r="BL369" s="56">
        <v>0</v>
      </c>
      <c r="BM369" s="56">
        <v>0</v>
      </c>
      <c r="BN369" s="56">
        <v>1</v>
      </c>
      <c r="BO369" s="56">
        <v>1</v>
      </c>
      <c r="BP369" s="56">
        <v>2</v>
      </c>
      <c r="BQ369" s="56">
        <v>2</v>
      </c>
      <c r="BR369" s="56">
        <v>2</v>
      </c>
      <c r="BS369" s="56">
        <v>2</v>
      </c>
      <c r="BT369" s="56">
        <v>3</v>
      </c>
      <c r="BU369" s="56">
        <v>2</v>
      </c>
      <c r="BV369" s="56">
        <v>40</v>
      </c>
      <c r="BW369" s="56">
        <v>42</v>
      </c>
      <c r="BX369" s="56">
        <v>0.48780487804877998</v>
      </c>
      <c r="BY369" s="56">
        <v>-204</v>
      </c>
    </row>
    <row r="370" spans="1:77" x14ac:dyDescent="0.25">
      <c r="A370" s="56">
        <v>3</v>
      </c>
      <c r="B370" s="56">
        <v>1</v>
      </c>
      <c r="C370" s="56">
        <v>3</v>
      </c>
      <c r="D370" s="56">
        <v>1</v>
      </c>
      <c r="E370" s="56">
        <v>3</v>
      </c>
      <c r="F370" s="56">
        <v>3</v>
      </c>
      <c r="G370" s="56">
        <v>5</v>
      </c>
      <c r="H370" s="56">
        <v>4</v>
      </c>
      <c r="I370" s="56">
        <v>4</v>
      </c>
      <c r="J370" s="56">
        <v>4</v>
      </c>
      <c r="K370" s="56">
        <v>1</v>
      </c>
      <c r="L370" s="56">
        <v>0</v>
      </c>
      <c r="M370" s="56">
        <v>0</v>
      </c>
      <c r="N370" s="56">
        <v>3</v>
      </c>
      <c r="O370" s="56">
        <v>1</v>
      </c>
      <c r="P370" s="56">
        <v>3</v>
      </c>
      <c r="Q370" s="56">
        <v>1</v>
      </c>
      <c r="R370" s="56">
        <v>3</v>
      </c>
      <c r="S370" s="56">
        <v>1</v>
      </c>
      <c r="T370" s="56">
        <v>4</v>
      </c>
      <c r="U370" s="56">
        <v>4</v>
      </c>
      <c r="V370" s="56">
        <v>3</v>
      </c>
      <c r="W370" s="56">
        <v>1</v>
      </c>
      <c r="X370" s="56">
        <v>0</v>
      </c>
      <c r="Y370" s="56">
        <v>1</v>
      </c>
      <c r="Z370" s="56">
        <v>0</v>
      </c>
      <c r="AA370" s="56">
        <v>5</v>
      </c>
      <c r="AB370" s="56">
        <v>1</v>
      </c>
      <c r="AC370" s="56">
        <v>1</v>
      </c>
      <c r="AD370" s="56">
        <v>1</v>
      </c>
      <c r="AE370" s="56">
        <v>3</v>
      </c>
      <c r="AF370" s="56">
        <v>1</v>
      </c>
      <c r="AG370" s="56">
        <v>5</v>
      </c>
      <c r="AH370" s="56">
        <v>4</v>
      </c>
      <c r="AI370" s="56">
        <v>3</v>
      </c>
      <c r="AJ370" s="56">
        <v>1</v>
      </c>
      <c r="AK370" s="56">
        <v>0</v>
      </c>
      <c r="AL370" s="56">
        <v>0</v>
      </c>
      <c r="AM370" s="56">
        <v>0</v>
      </c>
      <c r="AN370" s="56">
        <v>3</v>
      </c>
      <c r="AO370" s="56">
        <v>5</v>
      </c>
      <c r="AP370" s="56">
        <v>5</v>
      </c>
      <c r="AQ370" s="56">
        <v>2</v>
      </c>
      <c r="AR370" s="56">
        <v>3</v>
      </c>
      <c r="AS370" s="56">
        <v>1</v>
      </c>
      <c r="AT370" s="56">
        <v>5</v>
      </c>
      <c r="AU370" s="56">
        <v>4</v>
      </c>
      <c r="AV370" s="56">
        <v>5</v>
      </c>
      <c r="AW370" s="56">
        <v>1</v>
      </c>
      <c r="AX370" s="56">
        <v>0</v>
      </c>
      <c r="AY370" s="56">
        <v>0</v>
      </c>
      <c r="AZ370" s="56">
        <v>0</v>
      </c>
      <c r="BA370" s="56">
        <v>3</v>
      </c>
      <c r="BB370" s="56">
        <v>1</v>
      </c>
      <c r="BC370" s="56">
        <v>3</v>
      </c>
      <c r="BD370" s="56">
        <v>1</v>
      </c>
      <c r="BE370" s="56">
        <v>3</v>
      </c>
      <c r="BF370" s="56">
        <v>1</v>
      </c>
      <c r="BG370" s="56">
        <v>4</v>
      </c>
      <c r="BH370" s="56">
        <v>2</v>
      </c>
      <c r="BI370" s="56">
        <v>4</v>
      </c>
      <c r="BJ370" s="56">
        <v>1</v>
      </c>
      <c r="BK370" s="56">
        <v>0</v>
      </c>
      <c r="BL370" s="56">
        <v>0</v>
      </c>
      <c r="BM370" s="56">
        <v>0</v>
      </c>
      <c r="BN370" s="56">
        <v>1</v>
      </c>
      <c r="BO370" s="56">
        <v>1</v>
      </c>
      <c r="BP370" s="56">
        <v>2</v>
      </c>
      <c r="BQ370" s="56">
        <v>5</v>
      </c>
      <c r="BR370" s="56">
        <v>2</v>
      </c>
      <c r="BS370" s="56">
        <v>3</v>
      </c>
      <c r="BT370" s="56">
        <v>2</v>
      </c>
      <c r="BU370" s="56">
        <v>1</v>
      </c>
      <c r="BV370" s="56">
        <v>59</v>
      </c>
      <c r="BW370" s="56">
        <v>62</v>
      </c>
      <c r="BX370" s="56">
        <v>0.48760330578512301</v>
      </c>
      <c r="BY370" s="56">
        <v>-204</v>
      </c>
    </row>
    <row r="371" spans="1:77" x14ac:dyDescent="0.25">
      <c r="A371" s="56">
        <v>5</v>
      </c>
      <c r="B371" s="56">
        <v>1</v>
      </c>
      <c r="C371" s="56">
        <v>3</v>
      </c>
      <c r="D371" s="56">
        <v>1</v>
      </c>
      <c r="E371" s="56">
        <v>3</v>
      </c>
      <c r="F371" s="56">
        <v>1</v>
      </c>
      <c r="G371" s="56">
        <v>5</v>
      </c>
      <c r="H371" s="56">
        <v>4</v>
      </c>
      <c r="I371" s="56">
        <v>4</v>
      </c>
      <c r="J371" s="56">
        <v>1</v>
      </c>
      <c r="K371" s="56">
        <v>1</v>
      </c>
      <c r="L371" s="56">
        <v>0</v>
      </c>
      <c r="M371" s="56">
        <v>1</v>
      </c>
      <c r="N371" s="56">
        <v>3</v>
      </c>
      <c r="O371" s="56">
        <v>1</v>
      </c>
      <c r="P371" s="56">
        <v>3</v>
      </c>
      <c r="Q371" s="56">
        <v>1</v>
      </c>
      <c r="R371" s="56">
        <v>3</v>
      </c>
      <c r="S371" s="56">
        <v>1</v>
      </c>
      <c r="T371" s="56">
        <v>5</v>
      </c>
      <c r="U371" s="56">
        <v>4</v>
      </c>
      <c r="V371" s="56">
        <v>3</v>
      </c>
      <c r="W371" s="56">
        <v>1</v>
      </c>
      <c r="X371" s="56">
        <v>0</v>
      </c>
      <c r="Y371" s="56">
        <v>0</v>
      </c>
      <c r="Z371" s="56">
        <v>0</v>
      </c>
      <c r="AA371" s="56">
        <v>4</v>
      </c>
      <c r="AB371" s="56">
        <v>1</v>
      </c>
      <c r="AC371" s="56">
        <v>3</v>
      </c>
      <c r="AD371" s="56">
        <v>1</v>
      </c>
      <c r="AE371" s="56">
        <v>3</v>
      </c>
      <c r="AF371" s="56">
        <v>1</v>
      </c>
      <c r="AG371" s="56">
        <v>5</v>
      </c>
      <c r="AH371" s="56">
        <v>4</v>
      </c>
      <c r="AI371" s="56">
        <v>4</v>
      </c>
      <c r="AJ371" s="56">
        <v>1</v>
      </c>
      <c r="AK371" s="56">
        <v>0</v>
      </c>
      <c r="AL371" s="56">
        <v>0</v>
      </c>
      <c r="AM371" s="56">
        <v>1</v>
      </c>
      <c r="AN371" s="56">
        <v>5</v>
      </c>
      <c r="AO371" s="56">
        <v>1</v>
      </c>
      <c r="AP371" s="56">
        <v>3</v>
      </c>
      <c r="AQ371" s="56">
        <v>2</v>
      </c>
      <c r="AR371" s="56">
        <v>3</v>
      </c>
      <c r="AS371" s="56">
        <v>1</v>
      </c>
      <c r="AT371" s="56">
        <v>5</v>
      </c>
      <c r="AU371" s="56">
        <v>4</v>
      </c>
      <c r="AV371" s="56">
        <v>1</v>
      </c>
      <c r="AW371" s="56">
        <v>1</v>
      </c>
      <c r="AX371" s="56">
        <v>1</v>
      </c>
      <c r="AY371" s="56">
        <v>0</v>
      </c>
      <c r="AZ371" s="56">
        <v>0</v>
      </c>
      <c r="BA371" s="56">
        <v>4</v>
      </c>
      <c r="BB371" s="56">
        <v>1</v>
      </c>
      <c r="BC371" s="56">
        <v>3</v>
      </c>
      <c r="BD371" s="56">
        <v>5</v>
      </c>
      <c r="BE371" s="56">
        <v>1</v>
      </c>
      <c r="BF371" s="56">
        <v>1</v>
      </c>
      <c r="BG371" s="56">
        <v>5</v>
      </c>
      <c r="BH371" s="56">
        <v>5</v>
      </c>
      <c r="BI371" s="56">
        <v>3</v>
      </c>
      <c r="BJ371" s="56">
        <v>1</v>
      </c>
      <c r="BK371" s="56">
        <v>0</v>
      </c>
      <c r="BL371" s="56">
        <v>0</v>
      </c>
      <c r="BM371" s="56">
        <v>1</v>
      </c>
      <c r="BN371" s="56">
        <v>1</v>
      </c>
      <c r="BO371" s="56">
        <v>1</v>
      </c>
      <c r="BP371" s="56">
        <v>2</v>
      </c>
      <c r="BQ371" s="56">
        <v>5</v>
      </c>
      <c r="BR371" s="56">
        <v>2</v>
      </c>
      <c r="BS371" s="56">
        <v>2</v>
      </c>
      <c r="BT371" s="56">
        <v>2</v>
      </c>
      <c r="BU371" s="56">
        <v>1</v>
      </c>
      <c r="BV371" s="56">
        <v>55</v>
      </c>
      <c r="BW371" s="56">
        <v>58</v>
      </c>
      <c r="BX371" s="56">
        <v>0.48672566371681403</v>
      </c>
      <c r="BY371" s="56">
        <v>-204</v>
      </c>
    </row>
    <row r="372" spans="1:77" x14ac:dyDescent="0.25">
      <c r="A372" s="56">
        <v>3</v>
      </c>
      <c r="B372" s="56">
        <v>1</v>
      </c>
      <c r="C372" s="56">
        <v>3</v>
      </c>
      <c r="D372" s="56">
        <v>1</v>
      </c>
      <c r="E372" s="56">
        <v>3</v>
      </c>
      <c r="F372" s="56">
        <v>1</v>
      </c>
      <c r="G372" s="56">
        <v>4</v>
      </c>
      <c r="H372" s="56">
        <v>4</v>
      </c>
      <c r="I372" s="56">
        <v>3</v>
      </c>
      <c r="J372" s="56">
        <v>1</v>
      </c>
      <c r="K372" s="56">
        <v>0</v>
      </c>
      <c r="L372" s="56">
        <v>0</v>
      </c>
      <c r="M372" s="56">
        <v>0</v>
      </c>
      <c r="N372" s="56">
        <v>3</v>
      </c>
      <c r="O372" s="56">
        <v>1</v>
      </c>
      <c r="P372" s="56">
        <v>5</v>
      </c>
      <c r="Q372" s="56">
        <v>1</v>
      </c>
      <c r="R372" s="56">
        <v>3</v>
      </c>
      <c r="S372" s="56">
        <v>1</v>
      </c>
      <c r="T372" s="56">
        <v>5</v>
      </c>
      <c r="U372" s="56">
        <v>4</v>
      </c>
      <c r="V372" s="56">
        <v>3</v>
      </c>
      <c r="W372" s="56">
        <v>3</v>
      </c>
      <c r="X372" s="56">
        <v>0</v>
      </c>
      <c r="Y372" s="56">
        <v>0</v>
      </c>
      <c r="Z372" s="56">
        <v>0</v>
      </c>
      <c r="AA372" s="56">
        <v>3</v>
      </c>
      <c r="AB372" s="56">
        <v>1</v>
      </c>
      <c r="AC372" s="56">
        <v>5</v>
      </c>
      <c r="AD372" s="56">
        <v>1</v>
      </c>
      <c r="AE372" s="56">
        <v>3</v>
      </c>
      <c r="AF372" s="56">
        <v>1</v>
      </c>
      <c r="AG372" s="56">
        <v>4</v>
      </c>
      <c r="AH372" s="56">
        <v>4</v>
      </c>
      <c r="AI372" s="56">
        <v>4</v>
      </c>
      <c r="AJ372" s="56">
        <v>1</v>
      </c>
      <c r="AK372" s="56">
        <v>0</v>
      </c>
      <c r="AL372" s="56">
        <v>0</v>
      </c>
      <c r="AM372" s="56">
        <v>0</v>
      </c>
      <c r="AN372" s="56">
        <v>5</v>
      </c>
      <c r="AO372" s="56">
        <v>1</v>
      </c>
      <c r="AP372" s="56">
        <v>3</v>
      </c>
      <c r="AQ372" s="56">
        <v>1</v>
      </c>
      <c r="AR372" s="56">
        <v>3</v>
      </c>
      <c r="AS372" s="56">
        <v>1</v>
      </c>
      <c r="AT372" s="56">
        <v>5</v>
      </c>
      <c r="AU372" s="56">
        <v>4</v>
      </c>
      <c r="AV372" s="56">
        <v>4</v>
      </c>
      <c r="AW372" s="56">
        <v>1</v>
      </c>
      <c r="AX372" s="56">
        <v>0</v>
      </c>
      <c r="AY372" s="56">
        <v>1</v>
      </c>
      <c r="AZ372" s="56">
        <v>0</v>
      </c>
      <c r="BA372" s="56">
        <v>3</v>
      </c>
      <c r="BB372" s="56">
        <v>1</v>
      </c>
      <c r="BC372" s="56">
        <v>1</v>
      </c>
      <c r="BD372" s="56">
        <v>1</v>
      </c>
      <c r="BE372" s="56">
        <v>3</v>
      </c>
      <c r="BF372" s="56">
        <v>1</v>
      </c>
      <c r="BG372" s="56">
        <v>5</v>
      </c>
      <c r="BH372" s="56">
        <v>4</v>
      </c>
      <c r="BI372" s="56">
        <v>3</v>
      </c>
      <c r="BJ372" s="56">
        <v>1</v>
      </c>
      <c r="BK372" s="56">
        <v>0</v>
      </c>
      <c r="BL372" s="56">
        <v>0</v>
      </c>
      <c r="BM372" s="56">
        <v>0</v>
      </c>
      <c r="BN372" s="56">
        <v>1</v>
      </c>
      <c r="BO372" s="56">
        <v>1</v>
      </c>
      <c r="BP372" s="56">
        <v>2</v>
      </c>
      <c r="BQ372" s="56">
        <v>5</v>
      </c>
      <c r="BR372" s="56">
        <v>2</v>
      </c>
      <c r="BS372" s="56">
        <v>2</v>
      </c>
      <c r="BT372" s="56">
        <v>3</v>
      </c>
      <c r="BU372" s="56">
        <v>1</v>
      </c>
      <c r="BV372" s="56">
        <v>53</v>
      </c>
      <c r="BW372" s="56">
        <v>56</v>
      </c>
      <c r="BX372" s="56">
        <v>0.48623853211009099</v>
      </c>
      <c r="BY372" s="56">
        <v>-204</v>
      </c>
    </row>
    <row r="373" spans="1:77" x14ac:dyDescent="0.25">
      <c r="A373" s="56">
        <v>5</v>
      </c>
      <c r="B373" s="56">
        <v>1</v>
      </c>
      <c r="C373" s="56">
        <v>1</v>
      </c>
      <c r="D373" s="56">
        <v>1</v>
      </c>
      <c r="E373" s="56">
        <v>3</v>
      </c>
      <c r="F373" s="56">
        <v>1</v>
      </c>
      <c r="G373" s="56">
        <v>1</v>
      </c>
      <c r="H373" s="56">
        <v>4</v>
      </c>
      <c r="I373" s="56">
        <v>3</v>
      </c>
      <c r="J373" s="56">
        <v>1</v>
      </c>
      <c r="K373" s="56">
        <v>1</v>
      </c>
      <c r="L373" s="56">
        <v>0</v>
      </c>
      <c r="M373" s="56">
        <v>0</v>
      </c>
      <c r="N373" s="56">
        <v>5</v>
      </c>
      <c r="O373" s="56">
        <v>1</v>
      </c>
      <c r="P373" s="56">
        <v>3</v>
      </c>
      <c r="Q373" s="56">
        <v>5</v>
      </c>
      <c r="R373" s="56">
        <v>3</v>
      </c>
      <c r="S373" s="56">
        <v>1</v>
      </c>
      <c r="T373" s="56">
        <v>5</v>
      </c>
      <c r="U373" s="56">
        <v>4</v>
      </c>
      <c r="V373" s="56">
        <v>3</v>
      </c>
      <c r="W373" s="56">
        <v>3</v>
      </c>
      <c r="X373" s="56">
        <v>0</v>
      </c>
      <c r="Y373" s="56">
        <v>0</v>
      </c>
      <c r="Z373" s="56">
        <v>1</v>
      </c>
      <c r="AA373" s="56">
        <v>4</v>
      </c>
      <c r="AB373" s="56">
        <v>1</v>
      </c>
      <c r="AC373" s="56">
        <v>5</v>
      </c>
      <c r="AD373" s="56">
        <v>1</v>
      </c>
      <c r="AE373" s="56">
        <v>3</v>
      </c>
      <c r="AF373" s="56">
        <v>1</v>
      </c>
      <c r="AG373" s="56">
        <v>4</v>
      </c>
      <c r="AH373" s="56">
        <v>4</v>
      </c>
      <c r="AI373" s="56">
        <v>4</v>
      </c>
      <c r="AJ373" s="56">
        <v>3</v>
      </c>
      <c r="AK373" s="56">
        <v>0</v>
      </c>
      <c r="AL373" s="56">
        <v>0</v>
      </c>
      <c r="AM373" s="56">
        <v>0</v>
      </c>
      <c r="AN373" s="56">
        <v>5</v>
      </c>
      <c r="AO373" s="56">
        <v>1</v>
      </c>
      <c r="AP373" s="56">
        <v>3</v>
      </c>
      <c r="AQ373" s="56">
        <v>2</v>
      </c>
      <c r="AR373" s="56">
        <v>3</v>
      </c>
      <c r="AS373" s="56">
        <v>1</v>
      </c>
      <c r="AT373" s="56">
        <v>5</v>
      </c>
      <c r="AU373" s="56">
        <v>4</v>
      </c>
      <c r="AV373" s="56">
        <v>2</v>
      </c>
      <c r="AW373" s="56">
        <v>1</v>
      </c>
      <c r="AX373" s="56">
        <v>0</v>
      </c>
      <c r="AY373" s="56">
        <v>0</v>
      </c>
      <c r="AZ373" s="56">
        <v>0</v>
      </c>
      <c r="BA373" s="56">
        <v>3</v>
      </c>
      <c r="BB373" s="56">
        <v>4</v>
      </c>
      <c r="BC373" s="56">
        <v>3</v>
      </c>
      <c r="BD373" s="56">
        <v>1</v>
      </c>
      <c r="BE373" s="56">
        <v>3</v>
      </c>
      <c r="BF373" s="56">
        <v>1</v>
      </c>
      <c r="BG373" s="56">
        <v>4</v>
      </c>
      <c r="BH373" s="56">
        <v>2</v>
      </c>
      <c r="BI373" s="56">
        <v>1</v>
      </c>
      <c r="BJ373" s="56">
        <v>1</v>
      </c>
      <c r="BK373" s="56">
        <v>0</v>
      </c>
      <c r="BL373" s="56">
        <v>0</v>
      </c>
      <c r="BM373" s="56">
        <v>1</v>
      </c>
      <c r="BN373" s="56">
        <v>1</v>
      </c>
      <c r="BO373" s="56">
        <v>1</v>
      </c>
      <c r="BP373" s="56">
        <v>2</v>
      </c>
      <c r="BQ373" s="56">
        <v>5</v>
      </c>
      <c r="BR373" s="56">
        <v>2</v>
      </c>
      <c r="BS373" s="56">
        <v>2</v>
      </c>
      <c r="BT373" s="56">
        <v>2</v>
      </c>
      <c r="BU373" s="56">
        <v>1</v>
      </c>
      <c r="BV373" s="56">
        <v>50</v>
      </c>
      <c r="BW373" s="56">
        <v>53</v>
      </c>
      <c r="BX373" s="56">
        <v>0.485436893203883</v>
      </c>
      <c r="BY373" s="56">
        <v>-204</v>
      </c>
    </row>
    <row r="374" spans="1:77" x14ac:dyDescent="0.25">
      <c r="A374" s="56">
        <v>5</v>
      </c>
      <c r="B374" s="56">
        <v>5</v>
      </c>
      <c r="C374" s="56">
        <v>3</v>
      </c>
      <c r="D374" s="56">
        <v>1</v>
      </c>
      <c r="E374" s="56">
        <v>3</v>
      </c>
      <c r="F374" s="56">
        <v>3</v>
      </c>
      <c r="G374" s="56">
        <v>5</v>
      </c>
      <c r="H374" s="56">
        <v>1</v>
      </c>
      <c r="I374" s="56">
        <v>4</v>
      </c>
      <c r="J374" s="56">
        <v>4</v>
      </c>
      <c r="K374" s="56">
        <v>0</v>
      </c>
      <c r="L374" s="56">
        <v>0</v>
      </c>
      <c r="M374" s="56">
        <v>0</v>
      </c>
      <c r="N374" s="56">
        <v>5</v>
      </c>
      <c r="O374" s="56">
        <v>1</v>
      </c>
      <c r="P374" s="56">
        <v>3</v>
      </c>
      <c r="Q374" s="56">
        <v>1</v>
      </c>
      <c r="R374" s="56">
        <v>3</v>
      </c>
      <c r="S374" s="56">
        <v>1</v>
      </c>
      <c r="T374" s="56">
        <v>5</v>
      </c>
      <c r="U374" s="56">
        <v>4</v>
      </c>
      <c r="V374" s="56">
        <v>3</v>
      </c>
      <c r="W374" s="56">
        <v>1</v>
      </c>
      <c r="X374" s="56">
        <v>0</v>
      </c>
      <c r="Y374" s="56">
        <v>0</v>
      </c>
      <c r="Z374" s="56">
        <v>0</v>
      </c>
      <c r="AA374" s="56">
        <v>5</v>
      </c>
      <c r="AB374" s="56">
        <v>1</v>
      </c>
      <c r="AC374" s="56">
        <v>5</v>
      </c>
      <c r="AD374" s="56">
        <v>1</v>
      </c>
      <c r="AE374" s="56">
        <v>3</v>
      </c>
      <c r="AF374" s="56">
        <v>1</v>
      </c>
      <c r="AG374" s="56">
        <v>4</v>
      </c>
      <c r="AH374" s="56">
        <v>4</v>
      </c>
      <c r="AI374" s="56">
        <v>4</v>
      </c>
      <c r="AJ374" s="56">
        <v>1</v>
      </c>
      <c r="AK374" s="56">
        <v>0</v>
      </c>
      <c r="AL374" s="56">
        <v>1</v>
      </c>
      <c r="AM374" s="56">
        <v>0</v>
      </c>
      <c r="AN374" s="56">
        <v>3</v>
      </c>
      <c r="AO374" s="56">
        <v>1</v>
      </c>
      <c r="AP374" s="56">
        <v>1</v>
      </c>
      <c r="AQ374" s="56">
        <v>2</v>
      </c>
      <c r="AR374" s="56">
        <v>3</v>
      </c>
      <c r="AS374" s="56">
        <v>1</v>
      </c>
      <c r="AT374" s="56">
        <v>1</v>
      </c>
      <c r="AU374" s="56">
        <v>4</v>
      </c>
      <c r="AV374" s="56">
        <v>3</v>
      </c>
      <c r="AW374" s="56">
        <v>1</v>
      </c>
      <c r="AX374" s="56">
        <v>0</v>
      </c>
      <c r="AY374" s="56">
        <v>0</v>
      </c>
      <c r="AZ374" s="56">
        <v>0</v>
      </c>
      <c r="BA374" s="56">
        <v>3</v>
      </c>
      <c r="BB374" s="56">
        <v>1</v>
      </c>
      <c r="BC374" s="56">
        <v>5</v>
      </c>
      <c r="BD374" s="56">
        <v>1</v>
      </c>
      <c r="BE374" s="56">
        <v>3</v>
      </c>
      <c r="BF374" s="56">
        <v>1</v>
      </c>
      <c r="BG374" s="56">
        <v>5</v>
      </c>
      <c r="BH374" s="56">
        <v>4</v>
      </c>
      <c r="BI374" s="56">
        <v>3</v>
      </c>
      <c r="BJ374" s="56">
        <v>1</v>
      </c>
      <c r="BK374" s="56">
        <v>0</v>
      </c>
      <c r="BL374" s="56">
        <v>0</v>
      </c>
      <c r="BM374" s="56">
        <v>1</v>
      </c>
      <c r="BN374" s="56">
        <v>1</v>
      </c>
      <c r="BO374" s="56">
        <v>1</v>
      </c>
      <c r="BP374" s="56">
        <v>2</v>
      </c>
      <c r="BQ374" s="56">
        <v>5</v>
      </c>
      <c r="BR374" s="56">
        <v>2</v>
      </c>
      <c r="BS374" s="56">
        <v>3</v>
      </c>
      <c r="BT374" s="56">
        <v>2</v>
      </c>
      <c r="BU374" s="56">
        <v>1</v>
      </c>
      <c r="BV374" s="56">
        <v>55</v>
      </c>
      <c r="BW374" s="56">
        <v>59</v>
      </c>
      <c r="BX374" s="56">
        <v>0.48245614035087703</v>
      </c>
      <c r="BY374" s="56">
        <v>-204</v>
      </c>
    </row>
    <row r="375" spans="1:77" x14ac:dyDescent="0.25">
      <c r="A375" s="56">
        <v>3</v>
      </c>
      <c r="B375" s="56">
        <v>1</v>
      </c>
      <c r="C375" s="56">
        <v>3</v>
      </c>
      <c r="D375" s="56">
        <v>1</v>
      </c>
      <c r="E375" s="56">
        <v>3</v>
      </c>
      <c r="F375" s="56">
        <v>1</v>
      </c>
      <c r="G375" s="56">
        <v>5</v>
      </c>
      <c r="H375" s="56">
        <v>4</v>
      </c>
      <c r="I375" s="56">
        <v>4</v>
      </c>
      <c r="J375" s="56">
        <v>4</v>
      </c>
      <c r="K375" s="56">
        <v>1</v>
      </c>
      <c r="L375" s="56">
        <v>0</v>
      </c>
      <c r="M375" s="56">
        <v>0</v>
      </c>
      <c r="N375" s="56">
        <v>3</v>
      </c>
      <c r="O375" s="56">
        <v>1</v>
      </c>
      <c r="P375" s="56">
        <v>3</v>
      </c>
      <c r="Q375" s="56">
        <v>1</v>
      </c>
      <c r="R375" s="56">
        <v>3</v>
      </c>
      <c r="S375" s="56">
        <v>1</v>
      </c>
      <c r="T375" s="56">
        <v>5</v>
      </c>
      <c r="U375" s="56">
        <v>2</v>
      </c>
      <c r="V375" s="56">
        <v>3</v>
      </c>
      <c r="W375" s="56">
        <v>1</v>
      </c>
      <c r="X375" s="56">
        <v>0</v>
      </c>
      <c r="Y375" s="56">
        <v>0</v>
      </c>
      <c r="Z375" s="56">
        <v>0</v>
      </c>
      <c r="AA375" s="56">
        <v>2</v>
      </c>
      <c r="AB375" s="56">
        <v>1</v>
      </c>
      <c r="AC375" s="56">
        <v>5</v>
      </c>
      <c r="AD375" s="56">
        <v>1</v>
      </c>
      <c r="AE375" s="56">
        <v>3</v>
      </c>
      <c r="AF375" s="56">
        <v>1</v>
      </c>
      <c r="AG375" s="56">
        <v>5</v>
      </c>
      <c r="AH375" s="56">
        <v>4</v>
      </c>
      <c r="AI375" s="56">
        <v>3</v>
      </c>
      <c r="AJ375" s="56">
        <v>1</v>
      </c>
      <c r="AK375" s="56">
        <v>0</v>
      </c>
      <c r="AL375" s="56">
        <v>0</v>
      </c>
      <c r="AM375" s="56">
        <v>0</v>
      </c>
      <c r="AN375" s="56">
        <v>3</v>
      </c>
      <c r="AO375" s="56">
        <v>1</v>
      </c>
      <c r="AP375" s="56">
        <v>3</v>
      </c>
      <c r="AQ375" s="56">
        <v>1</v>
      </c>
      <c r="AR375" s="56">
        <v>1</v>
      </c>
      <c r="AS375" s="56">
        <v>3</v>
      </c>
      <c r="AT375" s="56">
        <v>5</v>
      </c>
      <c r="AU375" s="56">
        <v>5</v>
      </c>
      <c r="AV375" s="56">
        <v>3</v>
      </c>
      <c r="AW375" s="56">
        <v>1</v>
      </c>
      <c r="AX375" s="56">
        <v>0</v>
      </c>
      <c r="AY375" s="56">
        <v>0</v>
      </c>
      <c r="AZ375" s="56">
        <v>0</v>
      </c>
      <c r="BA375" s="56">
        <v>5</v>
      </c>
      <c r="BB375" s="56">
        <v>1</v>
      </c>
      <c r="BC375" s="56">
        <v>5</v>
      </c>
      <c r="BD375" s="56">
        <v>1</v>
      </c>
      <c r="BE375" s="56">
        <v>3</v>
      </c>
      <c r="BF375" s="56">
        <v>2</v>
      </c>
      <c r="BG375" s="56">
        <v>2</v>
      </c>
      <c r="BH375" s="56">
        <v>4</v>
      </c>
      <c r="BI375" s="56">
        <v>5</v>
      </c>
      <c r="BJ375" s="56">
        <v>4</v>
      </c>
      <c r="BK375" s="56">
        <v>0</v>
      </c>
      <c r="BL375" s="56">
        <v>0</v>
      </c>
      <c r="BM375" s="56">
        <v>0</v>
      </c>
      <c r="BN375" s="56">
        <v>1</v>
      </c>
      <c r="BO375" s="56">
        <v>1</v>
      </c>
      <c r="BP375" s="56">
        <v>2</v>
      </c>
      <c r="BQ375" s="56">
        <v>4</v>
      </c>
      <c r="BR375" s="56">
        <v>2</v>
      </c>
      <c r="BS375" s="56">
        <v>2</v>
      </c>
      <c r="BT375" s="56">
        <v>2</v>
      </c>
      <c r="BU375" s="56">
        <v>1</v>
      </c>
      <c r="BV375" s="56">
        <v>54</v>
      </c>
      <c r="BW375" s="56">
        <v>58</v>
      </c>
      <c r="BX375" s="56">
        <v>0.48214285714285698</v>
      </c>
      <c r="BY375" s="56">
        <v>-204</v>
      </c>
    </row>
    <row r="376" spans="1:77" x14ac:dyDescent="0.25">
      <c r="A376" s="56">
        <v>3</v>
      </c>
      <c r="B376" s="56">
        <v>1</v>
      </c>
      <c r="C376" s="56">
        <v>3</v>
      </c>
      <c r="D376" s="56">
        <v>1</v>
      </c>
      <c r="E376" s="56">
        <v>3</v>
      </c>
      <c r="F376" s="56">
        <v>1</v>
      </c>
      <c r="G376" s="56">
        <v>5</v>
      </c>
      <c r="H376" s="56">
        <v>1</v>
      </c>
      <c r="I376" s="56">
        <v>3</v>
      </c>
      <c r="J376" s="56">
        <v>4</v>
      </c>
      <c r="K376" s="56">
        <v>1</v>
      </c>
      <c r="L376" s="56">
        <v>0</v>
      </c>
      <c r="M376" s="56">
        <v>1</v>
      </c>
      <c r="N376" s="56">
        <v>3</v>
      </c>
      <c r="O376" s="56">
        <v>3</v>
      </c>
      <c r="P376" s="56">
        <v>3</v>
      </c>
      <c r="Q376" s="56">
        <v>1</v>
      </c>
      <c r="R376" s="56">
        <v>4</v>
      </c>
      <c r="S376" s="56">
        <v>1</v>
      </c>
      <c r="T376" s="56">
        <v>5</v>
      </c>
      <c r="U376" s="56">
        <v>4</v>
      </c>
      <c r="V376" s="56">
        <v>3</v>
      </c>
      <c r="W376" s="56">
        <v>3</v>
      </c>
      <c r="X376" s="56">
        <v>0</v>
      </c>
      <c r="Y376" s="56">
        <v>1</v>
      </c>
      <c r="Z376" s="56">
        <v>0</v>
      </c>
      <c r="AA376" s="56">
        <v>5</v>
      </c>
      <c r="AB376" s="56">
        <v>1</v>
      </c>
      <c r="AC376" s="56">
        <v>5</v>
      </c>
      <c r="AD376" s="56">
        <v>1</v>
      </c>
      <c r="AE376" s="56">
        <v>5</v>
      </c>
      <c r="AF376" s="56">
        <v>1</v>
      </c>
      <c r="AG376" s="56">
        <v>4</v>
      </c>
      <c r="AH376" s="56">
        <v>4</v>
      </c>
      <c r="AI376" s="56">
        <v>4</v>
      </c>
      <c r="AJ376" s="56">
        <v>1</v>
      </c>
      <c r="AK376" s="56">
        <v>0</v>
      </c>
      <c r="AL376" s="56">
        <v>0</v>
      </c>
      <c r="AM376" s="56">
        <v>0</v>
      </c>
      <c r="AN376" s="56">
        <v>3</v>
      </c>
      <c r="AO376" s="56">
        <v>3</v>
      </c>
      <c r="AP376" s="56">
        <v>5</v>
      </c>
      <c r="AQ376" s="56">
        <v>2</v>
      </c>
      <c r="AR376" s="56">
        <v>3</v>
      </c>
      <c r="AS376" s="56">
        <v>1</v>
      </c>
      <c r="AT376" s="56">
        <v>5</v>
      </c>
      <c r="AU376" s="56">
        <v>4</v>
      </c>
      <c r="AV376" s="56">
        <v>4</v>
      </c>
      <c r="AW376" s="56">
        <v>1</v>
      </c>
      <c r="AX376" s="56">
        <v>0</v>
      </c>
      <c r="AY376" s="56">
        <v>0</v>
      </c>
      <c r="AZ376" s="56">
        <v>0</v>
      </c>
      <c r="BA376" s="56">
        <v>3</v>
      </c>
      <c r="BB376" s="56">
        <v>1</v>
      </c>
      <c r="BC376" s="56">
        <v>5</v>
      </c>
      <c r="BD376" s="56">
        <v>1</v>
      </c>
      <c r="BE376" s="56">
        <v>4</v>
      </c>
      <c r="BF376" s="56">
        <v>2</v>
      </c>
      <c r="BG376" s="56">
        <v>5</v>
      </c>
      <c r="BH376" s="56">
        <v>4</v>
      </c>
      <c r="BI376" s="56">
        <v>3</v>
      </c>
      <c r="BJ376" s="56">
        <v>1</v>
      </c>
      <c r="BK376" s="56">
        <v>0</v>
      </c>
      <c r="BL376" s="56">
        <v>0</v>
      </c>
      <c r="BM376" s="56">
        <v>0</v>
      </c>
      <c r="BN376" s="56">
        <v>2</v>
      </c>
      <c r="BO376" s="56">
        <v>1</v>
      </c>
      <c r="BP376" s="56">
        <v>1</v>
      </c>
      <c r="BQ376" s="56">
        <v>5</v>
      </c>
      <c r="BR376" s="56">
        <v>2</v>
      </c>
      <c r="BS376" s="56">
        <v>2</v>
      </c>
      <c r="BT376" s="56">
        <v>3</v>
      </c>
      <c r="BU376" s="56">
        <v>1</v>
      </c>
      <c r="BV376" s="56">
        <v>46</v>
      </c>
      <c r="BW376" s="56">
        <v>50</v>
      </c>
      <c r="BX376" s="56">
        <v>0.47916666666666602</v>
      </c>
      <c r="BY376" s="56">
        <v>-204</v>
      </c>
    </row>
    <row r="377" spans="1:77" x14ac:dyDescent="0.25">
      <c r="A377" s="56">
        <v>5</v>
      </c>
      <c r="B377" s="56">
        <v>3</v>
      </c>
      <c r="C377" s="56">
        <v>3</v>
      </c>
      <c r="D377" s="56">
        <v>1</v>
      </c>
      <c r="E377" s="56">
        <v>3</v>
      </c>
      <c r="F377" s="56">
        <v>3</v>
      </c>
      <c r="G377" s="56">
        <v>5</v>
      </c>
      <c r="H377" s="56">
        <v>4</v>
      </c>
      <c r="I377" s="56">
        <v>3</v>
      </c>
      <c r="J377" s="56">
        <v>4</v>
      </c>
      <c r="K377" s="56">
        <v>0</v>
      </c>
      <c r="L377" s="56">
        <v>0</v>
      </c>
      <c r="M377" s="56">
        <v>0</v>
      </c>
      <c r="N377" s="56">
        <v>3</v>
      </c>
      <c r="O377" s="56">
        <v>1</v>
      </c>
      <c r="P377" s="56">
        <v>4</v>
      </c>
      <c r="Q377" s="56">
        <v>1</v>
      </c>
      <c r="R377" s="56">
        <v>3</v>
      </c>
      <c r="S377" s="56">
        <v>1</v>
      </c>
      <c r="T377" s="56">
        <v>4</v>
      </c>
      <c r="U377" s="56">
        <v>4</v>
      </c>
      <c r="V377" s="56">
        <v>3</v>
      </c>
      <c r="W377" s="56">
        <v>1</v>
      </c>
      <c r="X377" s="56">
        <v>0</v>
      </c>
      <c r="Y377" s="56">
        <v>0</v>
      </c>
      <c r="Z377" s="56">
        <v>0</v>
      </c>
      <c r="AA377" s="56">
        <v>3</v>
      </c>
      <c r="AB377" s="56">
        <v>1</v>
      </c>
      <c r="AC377" s="56">
        <v>3</v>
      </c>
      <c r="AD377" s="56">
        <v>1</v>
      </c>
      <c r="AE377" s="56">
        <v>3</v>
      </c>
      <c r="AF377" s="56">
        <v>1</v>
      </c>
      <c r="AG377" s="56">
        <v>5</v>
      </c>
      <c r="AH377" s="56">
        <v>3</v>
      </c>
      <c r="AI377" s="56">
        <v>4</v>
      </c>
      <c r="AJ377" s="56">
        <v>1</v>
      </c>
      <c r="AK377" s="56">
        <v>0</v>
      </c>
      <c r="AL377" s="56">
        <v>0</v>
      </c>
      <c r="AM377" s="56">
        <v>0</v>
      </c>
      <c r="AN377" s="56">
        <v>3</v>
      </c>
      <c r="AO377" s="56">
        <v>1</v>
      </c>
      <c r="AP377" s="56">
        <v>3</v>
      </c>
      <c r="AQ377" s="56">
        <v>1</v>
      </c>
      <c r="AR377" s="56">
        <v>3</v>
      </c>
      <c r="AS377" s="56">
        <v>1</v>
      </c>
      <c r="AT377" s="56">
        <v>5</v>
      </c>
      <c r="AU377" s="56">
        <v>4</v>
      </c>
      <c r="AV377" s="56">
        <v>3</v>
      </c>
      <c r="AW377" s="56">
        <v>1</v>
      </c>
      <c r="AX377" s="56">
        <v>0</v>
      </c>
      <c r="AY377" s="56">
        <v>0</v>
      </c>
      <c r="AZ377" s="56">
        <v>0</v>
      </c>
      <c r="BA377" s="56">
        <v>5</v>
      </c>
      <c r="BB377" s="56">
        <v>1</v>
      </c>
      <c r="BC377" s="56">
        <v>5</v>
      </c>
      <c r="BD377" s="56">
        <v>1</v>
      </c>
      <c r="BE377" s="56">
        <v>3</v>
      </c>
      <c r="BF377" s="56">
        <v>1</v>
      </c>
      <c r="BG377" s="56">
        <v>5</v>
      </c>
      <c r="BH377" s="56">
        <v>4</v>
      </c>
      <c r="BI377" s="56">
        <v>4</v>
      </c>
      <c r="BJ377" s="56">
        <v>1</v>
      </c>
      <c r="BK377" s="56">
        <v>0</v>
      </c>
      <c r="BL377" s="56">
        <v>0</v>
      </c>
      <c r="BM377" s="56">
        <v>1</v>
      </c>
      <c r="BN377" s="56">
        <v>1</v>
      </c>
      <c r="BO377" s="56">
        <v>1</v>
      </c>
      <c r="BP377" s="56">
        <v>2</v>
      </c>
      <c r="BQ377" s="56">
        <v>5</v>
      </c>
      <c r="BR377" s="56">
        <v>2</v>
      </c>
      <c r="BS377" s="56">
        <v>2</v>
      </c>
      <c r="BT377" s="56">
        <v>3</v>
      </c>
      <c r="BU377" s="56">
        <v>2</v>
      </c>
      <c r="BV377" s="56">
        <v>44</v>
      </c>
      <c r="BW377" s="56">
        <v>48</v>
      </c>
      <c r="BX377" s="56">
        <v>0.47826086956521702</v>
      </c>
      <c r="BY377" s="56">
        <v>-204</v>
      </c>
    </row>
    <row r="378" spans="1:77" x14ac:dyDescent="0.25">
      <c r="A378" s="56">
        <v>5</v>
      </c>
      <c r="B378" s="56">
        <v>1</v>
      </c>
      <c r="C378" s="56">
        <v>3</v>
      </c>
      <c r="D378" s="56">
        <v>1</v>
      </c>
      <c r="E378" s="56">
        <v>5</v>
      </c>
      <c r="F378" s="56">
        <v>1</v>
      </c>
      <c r="G378" s="56">
        <v>1</v>
      </c>
      <c r="H378" s="56">
        <v>5</v>
      </c>
      <c r="I378" s="56">
        <v>3</v>
      </c>
      <c r="J378" s="56">
        <v>5</v>
      </c>
      <c r="K378" s="56">
        <v>0</v>
      </c>
      <c r="L378" s="56">
        <v>0</v>
      </c>
      <c r="M378" s="56">
        <v>0</v>
      </c>
      <c r="N378" s="56">
        <v>3</v>
      </c>
      <c r="O378" s="56">
        <v>1</v>
      </c>
      <c r="P378" s="56">
        <v>5</v>
      </c>
      <c r="Q378" s="56">
        <v>5</v>
      </c>
      <c r="R378" s="56">
        <v>3</v>
      </c>
      <c r="S378" s="56">
        <v>1</v>
      </c>
      <c r="T378" s="56">
        <v>5</v>
      </c>
      <c r="U378" s="56">
        <v>4</v>
      </c>
      <c r="V378" s="56">
        <v>3</v>
      </c>
      <c r="W378" s="56">
        <v>1</v>
      </c>
      <c r="X378" s="56">
        <v>0</v>
      </c>
      <c r="Y378" s="56">
        <v>1</v>
      </c>
      <c r="Z378" s="56">
        <v>0</v>
      </c>
      <c r="AA378" s="56">
        <v>4</v>
      </c>
      <c r="AB378" s="56">
        <v>1</v>
      </c>
      <c r="AC378" s="56">
        <v>5</v>
      </c>
      <c r="AD378" s="56">
        <v>4</v>
      </c>
      <c r="AE378" s="56">
        <v>3</v>
      </c>
      <c r="AF378" s="56">
        <v>1</v>
      </c>
      <c r="AG378" s="56">
        <v>5</v>
      </c>
      <c r="AH378" s="56">
        <v>4</v>
      </c>
      <c r="AI378" s="56">
        <v>5</v>
      </c>
      <c r="AJ378" s="56">
        <v>1</v>
      </c>
      <c r="AK378" s="56">
        <v>0</v>
      </c>
      <c r="AL378" s="56">
        <v>1</v>
      </c>
      <c r="AM378" s="56">
        <v>0</v>
      </c>
      <c r="AN378" s="56">
        <v>3</v>
      </c>
      <c r="AO378" s="56">
        <v>1</v>
      </c>
      <c r="AP378" s="56">
        <v>4</v>
      </c>
      <c r="AQ378" s="56">
        <v>2</v>
      </c>
      <c r="AR378" s="56">
        <v>3</v>
      </c>
      <c r="AS378" s="56">
        <v>1</v>
      </c>
      <c r="AT378" s="56">
        <v>5</v>
      </c>
      <c r="AU378" s="56">
        <v>4</v>
      </c>
      <c r="AV378" s="56">
        <v>4</v>
      </c>
      <c r="AW378" s="56">
        <v>1</v>
      </c>
      <c r="AX378" s="56">
        <v>0</v>
      </c>
      <c r="AY378" s="56">
        <v>0</v>
      </c>
      <c r="AZ378" s="56">
        <v>0</v>
      </c>
      <c r="BA378" s="56">
        <v>3</v>
      </c>
      <c r="BB378" s="56">
        <v>1</v>
      </c>
      <c r="BC378" s="56">
        <v>1</v>
      </c>
      <c r="BD378" s="56">
        <v>1</v>
      </c>
      <c r="BE378" s="56">
        <v>2</v>
      </c>
      <c r="BF378" s="56">
        <v>1</v>
      </c>
      <c r="BG378" s="56">
        <v>4</v>
      </c>
      <c r="BH378" s="56">
        <v>3</v>
      </c>
      <c r="BI378" s="56">
        <v>5</v>
      </c>
      <c r="BJ378" s="56">
        <v>1</v>
      </c>
      <c r="BK378" s="56">
        <v>0</v>
      </c>
      <c r="BL378" s="56">
        <v>0</v>
      </c>
      <c r="BM378" s="56">
        <v>0</v>
      </c>
      <c r="BN378" s="56">
        <v>3</v>
      </c>
      <c r="BO378" s="56">
        <v>1</v>
      </c>
      <c r="BP378" s="56">
        <v>2</v>
      </c>
      <c r="BQ378" s="56">
        <v>5</v>
      </c>
      <c r="BR378" s="56">
        <v>3</v>
      </c>
      <c r="BS378" s="56">
        <v>2</v>
      </c>
      <c r="BT378" s="56">
        <v>3</v>
      </c>
      <c r="BU378" s="56">
        <v>2</v>
      </c>
      <c r="BV378" s="56">
        <v>53</v>
      </c>
      <c r="BW378" s="56">
        <v>58</v>
      </c>
      <c r="BX378" s="56">
        <v>0.47747747747747699</v>
      </c>
      <c r="BY378" s="56">
        <v>-204</v>
      </c>
    </row>
    <row r="379" spans="1:77" x14ac:dyDescent="0.25">
      <c r="A379" s="56">
        <v>5</v>
      </c>
      <c r="B379" s="56">
        <v>5</v>
      </c>
      <c r="C379" s="56">
        <v>3</v>
      </c>
      <c r="D379" s="56">
        <v>1</v>
      </c>
      <c r="E379" s="56">
        <v>3</v>
      </c>
      <c r="F379" s="56">
        <v>3</v>
      </c>
      <c r="G379" s="56">
        <v>5</v>
      </c>
      <c r="H379" s="56">
        <v>1</v>
      </c>
      <c r="I379" s="56">
        <v>4</v>
      </c>
      <c r="J379" s="56">
        <v>4</v>
      </c>
      <c r="K379" s="56">
        <v>0</v>
      </c>
      <c r="L379" s="56">
        <v>0</v>
      </c>
      <c r="M379" s="56">
        <v>0</v>
      </c>
      <c r="N379" s="56">
        <v>5</v>
      </c>
      <c r="O379" s="56">
        <v>1</v>
      </c>
      <c r="P379" s="56">
        <v>3</v>
      </c>
      <c r="Q379" s="56">
        <v>1</v>
      </c>
      <c r="R379" s="56">
        <v>3</v>
      </c>
      <c r="S379" s="56">
        <v>1</v>
      </c>
      <c r="T379" s="56">
        <v>5</v>
      </c>
      <c r="U379" s="56">
        <v>4</v>
      </c>
      <c r="V379" s="56">
        <v>3</v>
      </c>
      <c r="W379" s="56">
        <v>1</v>
      </c>
      <c r="X379" s="56">
        <v>0</v>
      </c>
      <c r="Y379" s="56">
        <v>0</v>
      </c>
      <c r="Z379" s="56">
        <v>0</v>
      </c>
      <c r="AA379" s="56">
        <v>5</v>
      </c>
      <c r="AB379" s="56">
        <v>1</v>
      </c>
      <c r="AC379" s="56">
        <v>5</v>
      </c>
      <c r="AD379" s="56">
        <v>1</v>
      </c>
      <c r="AE379" s="56">
        <v>3</v>
      </c>
      <c r="AF379" s="56">
        <v>1</v>
      </c>
      <c r="AG379" s="56">
        <v>4</v>
      </c>
      <c r="AH379" s="56">
        <v>4</v>
      </c>
      <c r="AI379" s="56">
        <v>4</v>
      </c>
      <c r="AJ379" s="56">
        <v>1</v>
      </c>
      <c r="AK379" s="56">
        <v>0</v>
      </c>
      <c r="AL379" s="56">
        <v>1</v>
      </c>
      <c r="AM379" s="56">
        <v>0</v>
      </c>
      <c r="AN379" s="56">
        <v>3</v>
      </c>
      <c r="AO379" s="56">
        <v>1</v>
      </c>
      <c r="AP379" s="56">
        <v>1</v>
      </c>
      <c r="AQ379" s="56">
        <v>2</v>
      </c>
      <c r="AR379" s="56">
        <v>3</v>
      </c>
      <c r="AS379" s="56">
        <v>1</v>
      </c>
      <c r="AT379" s="56">
        <v>1</v>
      </c>
      <c r="AU379" s="56">
        <v>4</v>
      </c>
      <c r="AV379" s="56">
        <v>3</v>
      </c>
      <c r="AW379" s="56">
        <v>1</v>
      </c>
      <c r="AX379" s="56">
        <v>0</v>
      </c>
      <c r="AY379" s="56">
        <v>0</v>
      </c>
      <c r="AZ379" s="56">
        <v>0</v>
      </c>
      <c r="BA379" s="56">
        <v>3</v>
      </c>
      <c r="BB379" s="56">
        <v>1</v>
      </c>
      <c r="BC379" s="56">
        <v>5</v>
      </c>
      <c r="BD379" s="56">
        <v>1</v>
      </c>
      <c r="BE379" s="56">
        <v>3</v>
      </c>
      <c r="BF379" s="56">
        <v>1</v>
      </c>
      <c r="BG379" s="56">
        <v>5</v>
      </c>
      <c r="BH379" s="56">
        <v>4</v>
      </c>
      <c r="BI379" s="56">
        <v>3</v>
      </c>
      <c r="BJ379" s="56">
        <v>1</v>
      </c>
      <c r="BK379" s="56">
        <v>0</v>
      </c>
      <c r="BL379" s="56">
        <v>0</v>
      </c>
      <c r="BM379" s="56">
        <v>1</v>
      </c>
      <c r="BN379" s="56">
        <v>1</v>
      </c>
      <c r="BO379" s="56">
        <v>1</v>
      </c>
      <c r="BP379" s="56">
        <v>2</v>
      </c>
      <c r="BQ379" s="56">
        <v>5</v>
      </c>
      <c r="BR379" s="56">
        <v>2</v>
      </c>
      <c r="BS379" s="56">
        <v>3</v>
      </c>
      <c r="BT379" s="56">
        <v>2</v>
      </c>
      <c r="BU379" s="56">
        <v>1</v>
      </c>
      <c r="BV379" s="56">
        <v>49</v>
      </c>
      <c r="BW379" s="56">
        <v>54</v>
      </c>
      <c r="BX379" s="56">
        <v>0.475728155339805</v>
      </c>
      <c r="BY379" s="56">
        <v>-204</v>
      </c>
    </row>
    <row r="380" spans="1:77" x14ac:dyDescent="0.25">
      <c r="A380" s="56">
        <v>5</v>
      </c>
      <c r="B380" s="56">
        <v>1</v>
      </c>
      <c r="C380" s="56">
        <v>3</v>
      </c>
      <c r="D380" s="56">
        <v>1</v>
      </c>
      <c r="E380" s="56">
        <v>5</v>
      </c>
      <c r="F380" s="56">
        <v>1</v>
      </c>
      <c r="G380" s="56">
        <v>1</v>
      </c>
      <c r="H380" s="56">
        <v>5</v>
      </c>
      <c r="I380" s="56">
        <v>3</v>
      </c>
      <c r="J380" s="56">
        <v>5</v>
      </c>
      <c r="K380" s="56">
        <v>0</v>
      </c>
      <c r="L380" s="56">
        <v>0</v>
      </c>
      <c r="M380" s="56">
        <v>0</v>
      </c>
      <c r="N380" s="56">
        <v>3</v>
      </c>
      <c r="O380" s="56">
        <v>1</v>
      </c>
      <c r="P380" s="56">
        <v>5</v>
      </c>
      <c r="Q380" s="56">
        <v>5</v>
      </c>
      <c r="R380" s="56">
        <v>3</v>
      </c>
      <c r="S380" s="56">
        <v>1</v>
      </c>
      <c r="T380" s="56">
        <v>5</v>
      </c>
      <c r="U380" s="56">
        <v>4</v>
      </c>
      <c r="V380" s="56">
        <v>3</v>
      </c>
      <c r="W380" s="56">
        <v>1</v>
      </c>
      <c r="X380" s="56">
        <v>0</v>
      </c>
      <c r="Y380" s="56">
        <v>1</v>
      </c>
      <c r="Z380" s="56">
        <v>0</v>
      </c>
      <c r="AA380" s="56">
        <v>4</v>
      </c>
      <c r="AB380" s="56">
        <v>1</v>
      </c>
      <c r="AC380" s="56">
        <v>5</v>
      </c>
      <c r="AD380" s="56">
        <v>4</v>
      </c>
      <c r="AE380" s="56">
        <v>3</v>
      </c>
      <c r="AF380" s="56">
        <v>1</v>
      </c>
      <c r="AG380" s="56">
        <v>5</v>
      </c>
      <c r="AH380" s="56">
        <v>4</v>
      </c>
      <c r="AI380" s="56">
        <v>5</v>
      </c>
      <c r="AJ380" s="56">
        <v>1</v>
      </c>
      <c r="AK380" s="56">
        <v>0</v>
      </c>
      <c r="AL380" s="56">
        <v>1</v>
      </c>
      <c r="AM380" s="56">
        <v>0</v>
      </c>
      <c r="AN380" s="56">
        <v>3</v>
      </c>
      <c r="AO380" s="56">
        <v>1</v>
      </c>
      <c r="AP380" s="56">
        <v>4</v>
      </c>
      <c r="AQ380" s="56">
        <v>2</v>
      </c>
      <c r="AR380" s="56">
        <v>3</v>
      </c>
      <c r="AS380" s="56">
        <v>1</v>
      </c>
      <c r="AT380" s="56">
        <v>5</v>
      </c>
      <c r="AU380" s="56">
        <v>4</v>
      </c>
      <c r="AV380" s="56">
        <v>4</v>
      </c>
      <c r="AW380" s="56">
        <v>1</v>
      </c>
      <c r="AX380" s="56">
        <v>0</v>
      </c>
      <c r="AY380" s="56">
        <v>0</v>
      </c>
      <c r="AZ380" s="56">
        <v>0</v>
      </c>
      <c r="BA380" s="56">
        <v>3</v>
      </c>
      <c r="BB380" s="56">
        <v>1</v>
      </c>
      <c r="BC380" s="56">
        <v>1</v>
      </c>
      <c r="BD380" s="56">
        <v>1</v>
      </c>
      <c r="BE380" s="56">
        <v>2</v>
      </c>
      <c r="BF380" s="56">
        <v>1</v>
      </c>
      <c r="BG380" s="56">
        <v>4</v>
      </c>
      <c r="BH380" s="56">
        <v>3</v>
      </c>
      <c r="BI380" s="56">
        <v>5</v>
      </c>
      <c r="BJ380" s="56">
        <v>1</v>
      </c>
      <c r="BK380" s="56">
        <v>0</v>
      </c>
      <c r="BL380" s="56">
        <v>0</v>
      </c>
      <c r="BM380" s="56">
        <v>0</v>
      </c>
      <c r="BN380" s="56">
        <v>3</v>
      </c>
      <c r="BO380" s="56">
        <v>1</v>
      </c>
      <c r="BP380" s="56">
        <v>2</v>
      </c>
      <c r="BQ380" s="56">
        <v>5</v>
      </c>
      <c r="BR380" s="56">
        <v>3</v>
      </c>
      <c r="BS380" s="56">
        <v>2</v>
      </c>
      <c r="BT380" s="56">
        <v>3</v>
      </c>
      <c r="BU380" s="56">
        <v>2</v>
      </c>
      <c r="BV380" s="56">
        <v>51</v>
      </c>
      <c r="BW380" s="56">
        <v>57</v>
      </c>
      <c r="BX380" s="56">
        <v>0.47222222222222199</v>
      </c>
      <c r="BY380" s="56">
        <v>-204</v>
      </c>
    </row>
    <row r="381" spans="1:77" x14ac:dyDescent="0.25">
      <c r="A381" s="56">
        <v>5</v>
      </c>
      <c r="B381" s="56">
        <v>1</v>
      </c>
      <c r="C381" s="56">
        <v>3</v>
      </c>
      <c r="D381" s="56">
        <v>1</v>
      </c>
      <c r="E381" s="56">
        <v>3</v>
      </c>
      <c r="F381" s="56">
        <v>3</v>
      </c>
      <c r="G381" s="56">
        <v>5</v>
      </c>
      <c r="H381" s="56">
        <v>4</v>
      </c>
      <c r="I381" s="56">
        <v>3</v>
      </c>
      <c r="J381" s="56">
        <v>4</v>
      </c>
      <c r="K381" s="56">
        <v>0</v>
      </c>
      <c r="L381" s="56">
        <v>0</v>
      </c>
      <c r="M381" s="56">
        <v>0</v>
      </c>
      <c r="N381" s="56">
        <v>3</v>
      </c>
      <c r="O381" s="56">
        <v>4</v>
      </c>
      <c r="P381" s="56">
        <v>4</v>
      </c>
      <c r="Q381" s="56">
        <v>1</v>
      </c>
      <c r="R381" s="56">
        <v>3</v>
      </c>
      <c r="S381" s="56">
        <v>1</v>
      </c>
      <c r="T381" s="56">
        <v>4</v>
      </c>
      <c r="U381" s="56">
        <v>4</v>
      </c>
      <c r="V381" s="56">
        <v>3</v>
      </c>
      <c r="W381" s="56">
        <v>3</v>
      </c>
      <c r="X381" s="56">
        <v>0</v>
      </c>
      <c r="Y381" s="56">
        <v>0</v>
      </c>
      <c r="Z381" s="56">
        <v>0</v>
      </c>
      <c r="AA381" s="56">
        <v>4</v>
      </c>
      <c r="AB381" s="56">
        <v>1</v>
      </c>
      <c r="AC381" s="56">
        <v>3</v>
      </c>
      <c r="AD381" s="56">
        <v>1</v>
      </c>
      <c r="AE381" s="56">
        <v>3</v>
      </c>
      <c r="AF381" s="56">
        <v>1</v>
      </c>
      <c r="AG381" s="56">
        <v>5</v>
      </c>
      <c r="AH381" s="56">
        <v>4</v>
      </c>
      <c r="AI381" s="56">
        <v>4</v>
      </c>
      <c r="AJ381" s="56">
        <v>1</v>
      </c>
      <c r="AK381" s="56">
        <v>0</v>
      </c>
      <c r="AL381" s="56">
        <v>0</v>
      </c>
      <c r="AM381" s="56">
        <v>0</v>
      </c>
      <c r="AN381" s="56">
        <v>3</v>
      </c>
      <c r="AO381" s="56">
        <v>1</v>
      </c>
      <c r="AP381" s="56">
        <v>3</v>
      </c>
      <c r="AQ381" s="56">
        <v>1</v>
      </c>
      <c r="AR381" s="56">
        <v>3</v>
      </c>
      <c r="AS381" s="56">
        <v>1</v>
      </c>
      <c r="AT381" s="56">
        <v>5</v>
      </c>
      <c r="AU381" s="56">
        <v>4</v>
      </c>
      <c r="AV381" s="56">
        <v>3</v>
      </c>
      <c r="AW381" s="56">
        <v>4</v>
      </c>
      <c r="AX381" s="56">
        <v>0</v>
      </c>
      <c r="AY381" s="56">
        <v>0</v>
      </c>
      <c r="AZ381" s="56">
        <v>0</v>
      </c>
      <c r="BA381" s="56">
        <v>5</v>
      </c>
      <c r="BB381" s="56">
        <v>1</v>
      </c>
      <c r="BC381" s="56">
        <v>3</v>
      </c>
      <c r="BD381" s="56">
        <v>1</v>
      </c>
      <c r="BE381" s="56">
        <v>3</v>
      </c>
      <c r="BF381" s="56">
        <v>1</v>
      </c>
      <c r="BG381" s="56">
        <v>5</v>
      </c>
      <c r="BH381" s="56">
        <v>4</v>
      </c>
      <c r="BI381" s="56">
        <v>4</v>
      </c>
      <c r="BJ381" s="56">
        <v>1</v>
      </c>
      <c r="BK381" s="56">
        <v>0</v>
      </c>
      <c r="BL381" s="56">
        <v>0</v>
      </c>
      <c r="BM381" s="56">
        <v>1</v>
      </c>
      <c r="BN381" s="56">
        <v>1</v>
      </c>
      <c r="BO381" s="56">
        <v>1</v>
      </c>
      <c r="BP381" s="56">
        <v>2</v>
      </c>
      <c r="BQ381" s="56">
        <v>5</v>
      </c>
      <c r="BR381" s="56">
        <v>2</v>
      </c>
      <c r="BS381" s="56">
        <v>2</v>
      </c>
      <c r="BT381" s="56">
        <v>3</v>
      </c>
      <c r="BU381" s="56">
        <v>2</v>
      </c>
      <c r="BV381" s="56">
        <v>48</v>
      </c>
      <c r="BW381" s="56">
        <v>54</v>
      </c>
      <c r="BX381" s="56">
        <v>0.47058823529411697</v>
      </c>
      <c r="BY381" s="56">
        <v>-204</v>
      </c>
    </row>
    <row r="382" spans="1:77" x14ac:dyDescent="0.25">
      <c r="A382" s="56">
        <v>5</v>
      </c>
      <c r="B382" s="56">
        <v>1</v>
      </c>
      <c r="C382" s="56">
        <v>3</v>
      </c>
      <c r="D382" s="56">
        <v>1</v>
      </c>
      <c r="E382" s="56">
        <v>3</v>
      </c>
      <c r="F382" s="56">
        <v>1</v>
      </c>
      <c r="G382" s="56">
        <v>5</v>
      </c>
      <c r="H382" s="56">
        <v>4</v>
      </c>
      <c r="I382" s="56">
        <v>4</v>
      </c>
      <c r="J382" s="56">
        <v>1</v>
      </c>
      <c r="K382" s="56">
        <v>1</v>
      </c>
      <c r="L382" s="56">
        <v>0</v>
      </c>
      <c r="M382" s="56">
        <v>1</v>
      </c>
      <c r="N382" s="56">
        <v>3</v>
      </c>
      <c r="O382" s="56">
        <v>1</v>
      </c>
      <c r="P382" s="56">
        <v>3</v>
      </c>
      <c r="Q382" s="56">
        <v>1</v>
      </c>
      <c r="R382" s="56">
        <v>3</v>
      </c>
      <c r="S382" s="56">
        <v>1</v>
      </c>
      <c r="T382" s="56">
        <v>5</v>
      </c>
      <c r="U382" s="56">
        <v>4</v>
      </c>
      <c r="V382" s="56">
        <v>3</v>
      </c>
      <c r="W382" s="56">
        <v>1</v>
      </c>
      <c r="X382" s="56">
        <v>0</v>
      </c>
      <c r="Y382" s="56">
        <v>0</v>
      </c>
      <c r="Z382" s="56">
        <v>0</v>
      </c>
      <c r="AA382" s="56">
        <v>4</v>
      </c>
      <c r="AB382" s="56">
        <v>1</v>
      </c>
      <c r="AC382" s="56">
        <v>3</v>
      </c>
      <c r="AD382" s="56">
        <v>1</v>
      </c>
      <c r="AE382" s="56">
        <v>3</v>
      </c>
      <c r="AF382" s="56">
        <v>1</v>
      </c>
      <c r="AG382" s="56">
        <v>5</v>
      </c>
      <c r="AH382" s="56">
        <v>4</v>
      </c>
      <c r="AI382" s="56">
        <v>4</v>
      </c>
      <c r="AJ382" s="56">
        <v>1</v>
      </c>
      <c r="AK382" s="56">
        <v>0</v>
      </c>
      <c r="AL382" s="56">
        <v>0</v>
      </c>
      <c r="AM382" s="56">
        <v>1</v>
      </c>
      <c r="AN382" s="56">
        <v>5</v>
      </c>
      <c r="AO382" s="56">
        <v>1</v>
      </c>
      <c r="AP382" s="56">
        <v>3</v>
      </c>
      <c r="AQ382" s="56">
        <v>2</v>
      </c>
      <c r="AR382" s="56">
        <v>3</v>
      </c>
      <c r="AS382" s="56">
        <v>1</v>
      </c>
      <c r="AT382" s="56">
        <v>5</v>
      </c>
      <c r="AU382" s="56">
        <v>4</v>
      </c>
      <c r="AV382" s="56">
        <v>1</v>
      </c>
      <c r="AW382" s="56">
        <v>1</v>
      </c>
      <c r="AX382" s="56">
        <v>1</v>
      </c>
      <c r="AY382" s="56">
        <v>0</v>
      </c>
      <c r="AZ382" s="56">
        <v>0</v>
      </c>
      <c r="BA382" s="56">
        <v>4</v>
      </c>
      <c r="BB382" s="56">
        <v>1</v>
      </c>
      <c r="BC382" s="56">
        <v>3</v>
      </c>
      <c r="BD382" s="56">
        <v>5</v>
      </c>
      <c r="BE382" s="56">
        <v>1</v>
      </c>
      <c r="BF382" s="56">
        <v>1</v>
      </c>
      <c r="BG382" s="56">
        <v>5</v>
      </c>
      <c r="BH382" s="56">
        <v>5</v>
      </c>
      <c r="BI382" s="56">
        <v>3</v>
      </c>
      <c r="BJ382" s="56">
        <v>1</v>
      </c>
      <c r="BK382" s="56">
        <v>0</v>
      </c>
      <c r="BL382" s="56">
        <v>0</v>
      </c>
      <c r="BM382" s="56">
        <v>1</v>
      </c>
      <c r="BN382" s="56">
        <v>1</v>
      </c>
      <c r="BO382" s="56">
        <v>1</v>
      </c>
      <c r="BP382" s="56">
        <v>2</v>
      </c>
      <c r="BQ382" s="56">
        <v>5</v>
      </c>
      <c r="BR382" s="56">
        <v>2</v>
      </c>
      <c r="BS382" s="56">
        <v>2</v>
      </c>
      <c r="BT382" s="56">
        <v>2</v>
      </c>
      <c r="BU382" s="56">
        <v>1</v>
      </c>
      <c r="BV382" s="56">
        <v>48</v>
      </c>
      <c r="BW382" s="56">
        <v>54</v>
      </c>
      <c r="BX382" s="56">
        <v>0.47058823529411697</v>
      </c>
      <c r="BY382" s="56">
        <v>-204</v>
      </c>
    </row>
    <row r="383" spans="1:77" x14ac:dyDescent="0.25">
      <c r="A383" s="56">
        <v>5</v>
      </c>
      <c r="B383" s="56">
        <v>1</v>
      </c>
      <c r="C383" s="56">
        <v>3</v>
      </c>
      <c r="D383" s="56">
        <v>1</v>
      </c>
      <c r="E383" s="56">
        <v>3</v>
      </c>
      <c r="F383" s="56">
        <v>3</v>
      </c>
      <c r="G383" s="56">
        <v>5</v>
      </c>
      <c r="H383" s="56">
        <v>4</v>
      </c>
      <c r="I383" s="56">
        <v>4</v>
      </c>
      <c r="J383" s="56">
        <v>4</v>
      </c>
      <c r="K383" s="56">
        <v>0</v>
      </c>
      <c r="L383" s="56">
        <v>0</v>
      </c>
      <c r="M383" s="56">
        <v>0</v>
      </c>
      <c r="N383" s="56">
        <v>1</v>
      </c>
      <c r="O383" s="56">
        <v>5</v>
      </c>
      <c r="P383" s="56">
        <v>3</v>
      </c>
      <c r="Q383" s="56">
        <v>1</v>
      </c>
      <c r="R383" s="56">
        <v>3</v>
      </c>
      <c r="S383" s="56">
        <v>3</v>
      </c>
      <c r="T383" s="56">
        <v>4</v>
      </c>
      <c r="U383" s="56">
        <v>4</v>
      </c>
      <c r="V383" s="56">
        <v>3</v>
      </c>
      <c r="W383" s="56">
        <v>1</v>
      </c>
      <c r="X383" s="56">
        <v>0</v>
      </c>
      <c r="Y383" s="56">
        <v>1</v>
      </c>
      <c r="Z383" s="56">
        <v>0</v>
      </c>
      <c r="AA383" s="56">
        <v>4</v>
      </c>
      <c r="AB383" s="56">
        <v>1</v>
      </c>
      <c r="AC383" s="56">
        <v>3</v>
      </c>
      <c r="AD383" s="56">
        <v>1</v>
      </c>
      <c r="AE383" s="56">
        <v>3</v>
      </c>
      <c r="AF383" s="56">
        <v>1</v>
      </c>
      <c r="AG383" s="56">
        <v>5</v>
      </c>
      <c r="AH383" s="56">
        <v>4</v>
      </c>
      <c r="AI383" s="56">
        <v>4</v>
      </c>
      <c r="AJ383" s="56">
        <v>1</v>
      </c>
      <c r="AK383" s="56">
        <v>1</v>
      </c>
      <c r="AL383" s="56">
        <v>0</v>
      </c>
      <c r="AM383" s="56">
        <v>0</v>
      </c>
      <c r="AN383" s="56">
        <v>3</v>
      </c>
      <c r="AO383" s="56">
        <v>1</v>
      </c>
      <c r="AP383" s="56">
        <v>3</v>
      </c>
      <c r="AQ383" s="56">
        <v>2</v>
      </c>
      <c r="AR383" s="56">
        <v>3</v>
      </c>
      <c r="AS383" s="56">
        <v>1</v>
      </c>
      <c r="AT383" s="56">
        <v>5</v>
      </c>
      <c r="AU383" s="56">
        <v>4</v>
      </c>
      <c r="AV383" s="56">
        <v>4</v>
      </c>
      <c r="AW383" s="56">
        <v>1</v>
      </c>
      <c r="AX383" s="56">
        <v>1</v>
      </c>
      <c r="AY383" s="56">
        <v>0</v>
      </c>
      <c r="AZ383" s="56">
        <v>0</v>
      </c>
      <c r="BA383" s="56">
        <v>5</v>
      </c>
      <c r="BB383" s="56">
        <v>1</v>
      </c>
      <c r="BC383" s="56">
        <v>3</v>
      </c>
      <c r="BD383" s="56">
        <v>3</v>
      </c>
      <c r="BE383" s="56">
        <v>1</v>
      </c>
      <c r="BF383" s="56">
        <v>1</v>
      </c>
      <c r="BG383" s="56">
        <v>5</v>
      </c>
      <c r="BH383" s="56">
        <v>5</v>
      </c>
      <c r="BI383" s="56">
        <v>4</v>
      </c>
      <c r="BJ383" s="56">
        <v>1</v>
      </c>
      <c r="BK383" s="56">
        <v>0</v>
      </c>
      <c r="BL383" s="56">
        <v>0</v>
      </c>
      <c r="BM383" s="56">
        <v>1</v>
      </c>
      <c r="BN383" s="56">
        <v>1</v>
      </c>
      <c r="BO383" s="56">
        <v>1</v>
      </c>
      <c r="BP383" s="56">
        <v>2</v>
      </c>
      <c r="BQ383" s="56">
        <v>2</v>
      </c>
      <c r="BR383" s="56">
        <v>2</v>
      </c>
      <c r="BS383" s="56">
        <v>2</v>
      </c>
      <c r="BT383" s="56">
        <v>3</v>
      </c>
      <c r="BU383" s="56">
        <v>1</v>
      </c>
      <c r="BV383" s="56">
        <v>53</v>
      </c>
      <c r="BW383" s="56">
        <v>60</v>
      </c>
      <c r="BX383" s="56">
        <v>0.46902654867256599</v>
      </c>
      <c r="BY383" s="56">
        <v>-204</v>
      </c>
    </row>
    <row r="384" spans="1:77" x14ac:dyDescent="0.25">
      <c r="A384" s="56">
        <v>5</v>
      </c>
      <c r="B384" s="56">
        <v>5</v>
      </c>
      <c r="C384" s="56">
        <v>3</v>
      </c>
      <c r="D384" s="56">
        <v>1</v>
      </c>
      <c r="E384" s="56">
        <v>5</v>
      </c>
      <c r="F384" s="56">
        <v>1</v>
      </c>
      <c r="G384" s="56">
        <v>5</v>
      </c>
      <c r="H384" s="56">
        <v>4</v>
      </c>
      <c r="I384" s="56">
        <v>4</v>
      </c>
      <c r="J384" s="56">
        <v>1</v>
      </c>
      <c r="K384" s="56">
        <v>0</v>
      </c>
      <c r="L384" s="56">
        <v>0</v>
      </c>
      <c r="M384" s="56">
        <v>1</v>
      </c>
      <c r="N384" s="56">
        <v>3</v>
      </c>
      <c r="O384" s="56">
        <v>1</v>
      </c>
      <c r="P384" s="56">
        <v>5</v>
      </c>
      <c r="Q384" s="56">
        <v>5</v>
      </c>
      <c r="R384" s="56">
        <v>3</v>
      </c>
      <c r="S384" s="56">
        <v>1</v>
      </c>
      <c r="T384" s="56">
        <v>5</v>
      </c>
      <c r="U384" s="56">
        <v>4</v>
      </c>
      <c r="V384" s="56">
        <v>3</v>
      </c>
      <c r="W384" s="56">
        <v>1</v>
      </c>
      <c r="X384" s="56">
        <v>0</v>
      </c>
      <c r="Y384" s="56">
        <v>1</v>
      </c>
      <c r="Z384" s="56">
        <v>0</v>
      </c>
      <c r="AA384" s="56">
        <v>4</v>
      </c>
      <c r="AB384" s="56">
        <v>1</v>
      </c>
      <c r="AC384" s="56">
        <v>5</v>
      </c>
      <c r="AD384" s="56">
        <v>1</v>
      </c>
      <c r="AE384" s="56">
        <v>3</v>
      </c>
      <c r="AF384" s="56">
        <v>1</v>
      </c>
      <c r="AG384" s="56">
        <v>5</v>
      </c>
      <c r="AH384" s="56">
        <v>2</v>
      </c>
      <c r="AI384" s="56">
        <v>4</v>
      </c>
      <c r="AJ384" s="56">
        <v>1</v>
      </c>
      <c r="AK384" s="56">
        <v>1</v>
      </c>
      <c r="AL384" s="56">
        <v>0</v>
      </c>
      <c r="AM384" s="56">
        <v>0</v>
      </c>
      <c r="AN384" s="56">
        <v>3</v>
      </c>
      <c r="AO384" s="56">
        <v>1</v>
      </c>
      <c r="AP384" s="56">
        <v>4</v>
      </c>
      <c r="AQ384" s="56">
        <v>2</v>
      </c>
      <c r="AR384" s="56">
        <v>3</v>
      </c>
      <c r="AS384" s="56">
        <v>1</v>
      </c>
      <c r="AT384" s="56">
        <v>5</v>
      </c>
      <c r="AU384" s="56">
        <v>4</v>
      </c>
      <c r="AV384" s="56">
        <v>4</v>
      </c>
      <c r="AW384" s="56">
        <v>1</v>
      </c>
      <c r="AX384" s="56">
        <v>0</v>
      </c>
      <c r="AY384" s="56">
        <v>0</v>
      </c>
      <c r="AZ384" s="56">
        <v>1</v>
      </c>
      <c r="BA384" s="56">
        <v>4</v>
      </c>
      <c r="BB384" s="56">
        <v>1</v>
      </c>
      <c r="BC384" s="56">
        <v>4</v>
      </c>
      <c r="BD384" s="56">
        <v>1</v>
      </c>
      <c r="BE384" s="56">
        <v>2</v>
      </c>
      <c r="BF384" s="56">
        <v>1</v>
      </c>
      <c r="BG384" s="56">
        <v>4</v>
      </c>
      <c r="BH384" s="56">
        <v>4</v>
      </c>
      <c r="BI384" s="56">
        <v>3</v>
      </c>
      <c r="BJ384" s="56">
        <v>1</v>
      </c>
      <c r="BK384" s="56">
        <v>0</v>
      </c>
      <c r="BL384" s="56">
        <v>0</v>
      </c>
      <c r="BM384" s="56">
        <v>0</v>
      </c>
      <c r="BN384" s="56">
        <v>1</v>
      </c>
      <c r="BO384" s="56">
        <v>1</v>
      </c>
      <c r="BP384" s="56">
        <v>2</v>
      </c>
      <c r="BQ384" s="56">
        <v>2</v>
      </c>
      <c r="BR384" s="56">
        <v>2</v>
      </c>
      <c r="BS384" s="56">
        <v>2</v>
      </c>
      <c r="BT384" s="56">
        <v>3</v>
      </c>
      <c r="BU384" s="56">
        <v>1</v>
      </c>
      <c r="BV384" s="56">
        <v>52</v>
      </c>
      <c r="BW384" s="56">
        <v>59</v>
      </c>
      <c r="BX384" s="56">
        <v>0.46846846846846801</v>
      </c>
      <c r="BY384" s="56">
        <v>-204</v>
      </c>
    </row>
    <row r="385" spans="1:77" x14ac:dyDescent="0.25">
      <c r="A385" s="56">
        <v>5</v>
      </c>
      <c r="B385" s="56">
        <v>1</v>
      </c>
      <c r="C385" s="56">
        <v>1</v>
      </c>
      <c r="D385" s="56">
        <v>1</v>
      </c>
      <c r="E385" s="56">
        <v>3</v>
      </c>
      <c r="F385" s="56">
        <v>1</v>
      </c>
      <c r="G385" s="56">
        <v>1</v>
      </c>
      <c r="H385" s="56">
        <v>4</v>
      </c>
      <c r="I385" s="56">
        <v>3</v>
      </c>
      <c r="J385" s="56">
        <v>1</v>
      </c>
      <c r="K385" s="56">
        <v>1</v>
      </c>
      <c r="L385" s="56">
        <v>0</v>
      </c>
      <c r="M385" s="56">
        <v>0</v>
      </c>
      <c r="N385" s="56">
        <v>5</v>
      </c>
      <c r="O385" s="56">
        <v>1</v>
      </c>
      <c r="P385" s="56">
        <v>3</v>
      </c>
      <c r="Q385" s="56">
        <v>5</v>
      </c>
      <c r="R385" s="56">
        <v>3</v>
      </c>
      <c r="S385" s="56">
        <v>1</v>
      </c>
      <c r="T385" s="56">
        <v>5</v>
      </c>
      <c r="U385" s="56">
        <v>4</v>
      </c>
      <c r="V385" s="56">
        <v>3</v>
      </c>
      <c r="W385" s="56">
        <v>3</v>
      </c>
      <c r="X385" s="56">
        <v>0</v>
      </c>
      <c r="Y385" s="56">
        <v>0</v>
      </c>
      <c r="Z385" s="56">
        <v>1</v>
      </c>
      <c r="AA385" s="56">
        <v>4</v>
      </c>
      <c r="AB385" s="56">
        <v>1</v>
      </c>
      <c r="AC385" s="56">
        <v>5</v>
      </c>
      <c r="AD385" s="56">
        <v>1</v>
      </c>
      <c r="AE385" s="56">
        <v>3</v>
      </c>
      <c r="AF385" s="56">
        <v>1</v>
      </c>
      <c r="AG385" s="56">
        <v>4</v>
      </c>
      <c r="AH385" s="56">
        <v>4</v>
      </c>
      <c r="AI385" s="56">
        <v>4</v>
      </c>
      <c r="AJ385" s="56">
        <v>3</v>
      </c>
      <c r="AK385" s="56">
        <v>0</v>
      </c>
      <c r="AL385" s="56">
        <v>0</v>
      </c>
      <c r="AM385" s="56">
        <v>0</v>
      </c>
      <c r="AN385" s="56">
        <v>5</v>
      </c>
      <c r="AO385" s="56">
        <v>1</v>
      </c>
      <c r="AP385" s="56">
        <v>3</v>
      </c>
      <c r="AQ385" s="56">
        <v>2</v>
      </c>
      <c r="AR385" s="56">
        <v>3</v>
      </c>
      <c r="AS385" s="56">
        <v>1</v>
      </c>
      <c r="AT385" s="56">
        <v>5</v>
      </c>
      <c r="AU385" s="56">
        <v>4</v>
      </c>
      <c r="AV385" s="56">
        <v>2</v>
      </c>
      <c r="AW385" s="56">
        <v>1</v>
      </c>
      <c r="AX385" s="56">
        <v>0</v>
      </c>
      <c r="AY385" s="56">
        <v>0</v>
      </c>
      <c r="AZ385" s="56">
        <v>0</v>
      </c>
      <c r="BA385" s="56">
        <v>3</v>
      </c>
      <c r="BB385" s="56">
        <v>4</v>
      </c>
      <c r="BC385" s="56">
        <v>3</v>
      </c>
      <c r="BD385" s="56">
        <v>1</v>
      </c>
      <c r="BE385" s="56">
        <v>3</v>
      </c>
      <c r="BF385" s="56">
        <v>1</v>
      </c>
      <c r="BG385" s="56">
        <v>4</v>
      </c>
      <c r="BH385" s="56">
        <v>2</v>
      </c>
      <c r="BI385" s="56">
        <v>1</v>
      </c>
      <c r="BJ385" s="56">
        <v>1</v>
      </c>
      <c r="BK385" s="56">
        <v>0</v>
      </c>
      <c r="BL385" s="56">
        <v>0</v>
      </c>
      <c r="BM385" s="56">
        <v>1</v>
      </c>
      <c r="BN385" s="56">
        <v>1</v>
      </c>
      <c r="BO385" s="56">
        <v>1</v>
      </c>
      <c r="BP385" s="56">
        <v>2</v>
      </c>
      <c r="BQ385" s="56">
        <v>5</v>
      </c>
      <c r="BR385" s="56">
        <v>2</v>
      </c>
      <c r="BS385" s="56">
        <v>2</v>
      </c>
      <c r="BT385" s="56">
        <v>2</v>
      </c>
      <c r="BU385" s="56">
        <v>1</v>
      </c>
      <c r="BV385" s="56">
        <v>52</v>
      </c>
      <c r="BW385" s="56">
        <v>59</v>
      </c>
      <c r="BX385" s="56">
        <v>0.46846846846846801</v>
      </c>
      <c r="BY385" s="56">
        <v>-204</v>
      </c>
    </row>
    <row r="386" spans="1:77" x14ac:dyDescent="0.25">
      <c r="A386" s="56">
        <v>5</v>
      </c>
      <c r="B386" s="56">
        <v>4</v>
      </c>
      <c r="C386" s="56">
        <v>3</v>
      </c>
      <c r="D386" s="56">
        <v>1</v>
      </c>
      <c r="E386" s="56">
        <v>5</v>
      </c>
      <c r="F386" s="56">
        <v>1</v>
      </c>
      <c r="G386" s="56">
        <v>5</v>
      </c>
      <c r="H386" s="56">
        <v>4</v>
      </c>
      <c r="I386" s="56">
        <v>3</v>
      </c>
      <c r="J386" s="56">
        <v>1</v>
      </c>
      <c r="K386" s="56">
        <v>0</v>
      </c>
      <c r="L386" s="56">
        <v>0</v>
      </c>
      <c r="M386" s="56">
        <v>0</v>
      </c>
      <c r="N386" s="56">
        <v>5</v>
      </c>
      <c r="O386" s="56">
        <v>1</v>
      </c>
      <c r="P386" s="56">
        <v>5</v>
      </c>
      <c r="Q386" s="56">
        <v>1</v>
      </c>
      <c r="R386" s="56">
        <v>3</v>
      </c>
      <c r="S386" s="56">
        <v>1</v>
      </c>
      <c r="T386" s="56">
        <v>5</v>
      </c>
      <c r="U386" s="56">
        <v>4</v>
      </c>
      <c r="V386" s="56">
        <v>3</v>
      </c>
      <c r="W386" s="56">
        <v>1</v>
      </c>
      <c r="X386" s="56">
        <v>0</v>
      </c>
      <c r="Y386" s="56">
        <v>0</v>
      </c>
      <c r="Z386" s="56">
        <v>0</v>
      </c>
      <c r="AA386" s="56">
        <v>3</v>
      </c>
      <c r="AB386" s="56">
        <v>1</v>
      </c>
      <c r="AC386" s="56">
        <v>5</v>
      </c>
      <c r="AD386" s="56">
        <v>1</v>
      </c>
      <c r="AE386" s="56">
        <v>3</v>
      </c>
      <c r="AF386" s="56">
        <v>1</v>
      </c>
      <c r="AG386" s="56">
        <v>4</v>
      </c>
      <c r="AH386" s="56">
        <v>4</v>
      </c>
      <c r="AI386" s="56">
        <v>4</v>
      </c>
      <c r="AJ386" s="56">
        <v>1</v>
      </c>
      <c r="AK386" s="56">
        <v>0</v>
      </c>
      <c r="AL386" s="56">
        <v>0</v>
      </c>
      <c r="AM386" s="56">
        <v>0</v>
      </c>
      <c r="AN386" s="56">
        <v>3</v>
      </c>
      <c r="AO386" s="56">
        <v>1</v>
      </c>
      <c r="AP386" s="56">
        <v>5</v>
      </c>
      <c r="AQ386" s="56">
        <v>3</v>
      </c>
      <c r="AR386" s="56">
        <v>3</v>
      </c>
      <c r="AS386" s="56">
        <v>1</v>
      </c>
      <c r="AT386" s="56">
        <v>5</v>
      </c>
      <c r="AU386" s="56">
        <v>4</v>
      </c>
      <c r="AV386" s="56">
        <v>3</v>
      </c>
      <c r="AW386" s="56">
        <v>1</v>
      </c>
      <c r="AX386" s="56">
        <v>0</v>
      </c>
      <c r="AY386" s="56">
        <v>0</v>
      </c>
      <c r="AZ386" s="56">
        <v>0</v>
      </c>
      <c r="BA386" s="56">
        <v>3</v>
      </c>
      <c r="BB386" s="56">
        <v>1</v>
      </c>
      <c r="BC386" s="56">
        <v>1</v>
      </c>
      <c r="BD386" s="56">
        <v>1</v>
      </c>
      <c r="BE386" s="56">
        <v>2</v>
      </c>
      <c r="BF386" s="56">
        <v>1</v>
      </c>
      <c r="BG386" s="56">
        <v>4</v>
      </c>
      <c r="BH386" s="56">
        <v>4</v>
      </c>
      <c r="BI386" s="56">
        <v>3</v>
      </c>
      <c r="BJ386" s="56">
        <v>1</v>
      </c>
      <c r="BK386" s="56">
        <v>0</v>
      </c>
      <c r="BL386" s="56">
        <v>0</v>
      </c>
      <c r="BM386" s="56">
        <v>0</v>
      </c>
      <c r="BN386" s="56">
        <v>1</v>
      </c>
      <c r="BO386" s="56">
        <v>3</v>
      </c>
      <c r="BP386" s="56">
        <v>2</v>
      </c>
      <c r="BQ386" s="56">
        <v>5</v>
      </c>
      <c r="BR386" s="56">
        <v>2</v>
      </c>
      <c r="BS386" s="56">
        <v>2</v>
      </c>
      <c r="BT386" s="56">
        <v>3</v>
      </c>
      <c r="BU386" s="56">
        <v>2</v>
      </c>
      <c r="BV386" s="56">
        <v>48</v>
      </c>
      <c r="BW386" s="56">
        <v>55</v>
      </c>
      <c r="BX386" s="56">
        <v>0.466019417475728</v>
      </c>
      <c r="BY386" s="56">
        <v>-204</v>
      </c>
    </row>
    <row r="387" spans="1:77" x14ac:dyDescent="0.25">
      <c r="A387" s="56">
        <v>5</v>
      </c>
      <c r="B387" s="56">
        <v>1</v>
      </c>
      <c r="C387" s="56">
        <v>3</v>
      </c>
      <c r="D387" s="56">
        <v>1</v>
      </c>
      <c r="E387" s="56">
        <v>3</v>
      </c>
      <c r="F387" s="56">
        <v>3</v>
      </c>
      <c r="G387" s="56">
        <v>5</v>
      </c>
      <c r="H387" s="56">
        <v>4</v>
      </c>
      <c r="I387" s="56">
        <v>3</v>
      </c>
      <c r="J387" s="56">
        <v>4</v>
      </c>
      <c r="K387" s="56">
        <v>0</v>
      </c>
      <c r="L387" s="56">
        <v>0</v>
      </c>
      <c r="M387" s="56">
        <v>0</v>
      </c>
      <c r="N387" s="56">
        <v>3</v>
      </c>
      <c r="O387" s="56">
        <v>4</v>
      </c>
      <c r="P387" s="56">
        <v>4</v>
      </c>
      <c r="Q387" s="56">
        <v>1</v>
      </c>
      <c r="R387" s="56">
        <v>3</v>
      </c>
      <c r="S387" s="56">
        <v>1</v>
      </c>
      <c r="T387" s="56">
        <v>4</v>
      </c>
      <c r="U387" s="56">
        <v>4</v>
      </c>
      <c r="V387" s="56">
        <v>3</v>
      </c>
      <c r="W387" s="56">
        <v>3</v>
      </c>
      <c r="X387" s="56">
        <v>0</v>
      </c>
      <c r="Y387" s="56">
        <v>0</v>
      </c>
      <c r="Z387" s="56">
        <v>0</v>
      </c>
      <c r="AA387" s="56">
        <v>4</v>
      </c>
      <c r="AB387" s="56">
        <v>1</v>
      </c>
      <c r="AC387" s="56">
        <v>3</v>
      </c>
      <c r="AD387" s="56">
        <v>1</v>
      </c>
      <c r="AE387" s="56">
        <v>3</v>
      </c>
      <c r="AF387" s="56">
        <v>1</v>
      </c>
      <c r="AG387" s="56">
        <v>5</v>
      </c>
      <c r="AH387" s="56">
        <v>4</v>
      </c>
      <c r="AI387" s="56">
        <v>4</v>
      </c>
      <c r="AJ387" s="56">
        <v>1</v>
      </c>
      <c r="AK387" s="56">
        <v>0</v>
      </c>
      <c r="AL387" s="56">
        <v>0</v>
      </c>
      <c r="AM387" s="56">
        <v>0</v>
      </c>
      <c r="AN387" s="56">
        <v>3</v>
      </c>
      <c r="AO387" s="56">
        <v>1</v>
      </c>
      <c r="AP387" s="56">
        <v>3</v>
      </c>
      <c r="AQ387" s="56">
        <v>1</v>
      </c>
      <c r="AR387" s="56">
        <v>3</v>
      </c>
      <c r="AS387" s="56">
        <v>1</v>
      </c>
      <c r="AT387" s="56">
        <v>5</v>
      </c>
      <c r="AU387" s="56">
        <v>4</v>
      </c>
      <c r="AV387" s="56">
        <v>3</v>
      </c>
      <c r="AW387" s="56">
        <v>4</v>
      </c>
      <c r="AX387" s="56">
        <v>0</v>
      </c>
      <c r="AY387" s="56">
        <v>0</v>
      </c>
      <c r="AZ387" s="56">
        <v>0</v>
      </c>
      <c r="BA387" s="56">
        <v>5</v>
      </c>
      <c r="BB387" s="56">
        <v>1</v>
      </c>
      <c r="BC387" s="56">
        <v>3</v>
      </c>
      <c r="BD387" s="56">
        <v>1</v>
      </c>
      <c r="BE387" s="56">
        <v>3</v>
      </c>
      <c r="BF387" s="56">
        <v>1</v>
      </c>
      <c r="BG387" s="56">
        <v>5</v>
      </c>
      <c r="BH387" s="56">
        <v>4</v>
      </c>
      <c r="BI387" s="56">
        <v>4</v>
      </c>
      <c r="BJ387" s="56">
        <v>1</v>
      </c>
      <c r="BK387" s="56">
        <v>0</v>
      </c>
      <c r="BL387" s="56">
        <v>0</v>
      </c>
      <c r="BM387" s="56">
        <v>1</v>
      </c>
      <c r="BN387" s="56">
        <v>1</v>
      </c>
      <c r="BO387" s="56">
        <v>1</v>
      </c>
      <c r="BP387" s="56">
        <v>2</v>
      </c>
      <c r="BQ387" s="56">
        <v>5</v>
      </c>
      <c r="BR387" s="56">
        <v>2</v>
      </c>
      <c r="BS387" s="56">
        <v>2</v>
      </c>
      <c r="BT387" s="56">
        <v>3</v>
      </c>
      <c r="BU387" s="56">
        <v>2</v>
      </c>
      <c r="BV387" s="56">
        <v>48</v>
      </c>
      <c r="BW387" s="56">
        <v>55</v>
      </c>
      <c r="BX387" s="56">
        <v>0.466019417475728</v>
      </c>
      <c r="BY387" s="56">
        <v>-204</v>
      </c>
    </row>
    <row r="388" spans="1:77" x14ac:dyDescent="0.25">
      <c r="A388" s="56">
        <v>3</v>
      </c>
      <c r="B388" s="56">
        <v>1</v>
      </c>
      <c r="C388" s="56">
        <v>3</v>
      </c>
      <c r="D388" s="56">
        <v>1</v>
      </c>
      <c r="E388" s="56">
        <v>3</v>
      </c>
      <c r="F388" s="56">
        <v>1</v>
      </c>
      <c r="G388" s="56">
        <v>5</v>
      </c>
      <c r="H388" s="56">
        <v>4</v>
      </c>
      <c r="I388" s="56">
        <v>4</v>
      </c>
      <c r="J388" s="56">
        <v>4</v>
      </c>
      <c r="K388" s="56">
        <v>1</v>
      </c>
      <c r="L388" s="56">
        <v>0</v>
      </c>
      <c r="M388" s="56">
        <v>0</v>
      </c>
      <c r="N388" s="56">
        <v>3</v>
      </c>
      <c r="O388" s="56">
        <v>1</v>
      </c>
      <c r="P388" s="56">
        <v>3</v>
      </c>
      <c r="Q388" s="56">
        <v>1</v>
      </c>
      <c r="R388" s="56">
        <v>3</v>
      </c>
      <c r="S388" s="56">
        <v>1</v>
      </c>
      <c r="T388" s="56">
        <v>5</v>
      </c>
      <c r="U388" s="56">
        <v>2</v>
      </c>
      <c r="V388" s="56">
        <v>3</v>
      </c>
      <c r="W388" s="56">
        <v>1</v>
      </c>
      <c r="X388" s="56">
        <v>0</v>
      </c>
      <c r="Y388" s="56">
        <v>0</v>
      </c>
      <c r="Z388" s="56">
        <v>0</v>
      </c>
      <c r="AA388" s="56">
        <v>2</v>
      </c>
      <c r="AB388" s="56">
        <v>1</v>
      </c>
      <c r="AC388" s="56">
        <v>5</v>
      </c>
      <c r="AD388" s="56">
        <v>1</v>
      </c>
      <c r="AE388" s="56">
        <v>3</v>
      </c>
      <c r="AF388" s="56">
        <v>1</v>
      </c>
      <c r="AG388" s="56">
        <v>5</v>
      </c>
      <c r="AH388" s="56">
        <v>4</v>
      </c>
      <c r="AI388" s="56">
        <v>3</v>
      </c>
      <c r="AJ388" s="56">
        <v>1</v>
      </c>
      <c r="AK388" s="56">
        <v>0</v>
      </c>
      <c r="AL388" s="56">
        <v>0</v>
      </c>
      <c r="AM388" s="56">
        <v>0</v>
      </c>
      <c r="AN388" s="56">
        <v>3</v>
      </c>
      <c r="AO388" s="56">
        <v>1</v>
      </c>
      <c r="AP388" s="56">
        <v>3</v>
      </c>
      <c r="AQ388" s="56">
        <v>1</v>
      </c>
      <c r="AR388" s="56">
        <v>1</v>
      </c>
      <c r="AS388" s="56">
        <v>3</v>
      </c>
      <c r="AT388" s="56">
        <v>5</v>
      </c>
      <c r="AU388" s="56">
        <v>5</v>
      </c>
      <c r="AV388" s="56">
        <v>3</v>
      </c>
      <c r="AW388" s="56">
        <v>1</v>
      </c>
      <c r="AX388" s="56">
        <v>0</v>
      </c>
      <c r="AY388" s="56">
        <v>0</v>
      </c>
      <c r="AZ388" s="56">
        <v>0</v>
      </c>
      <c r="BA388" s="56">
        <v>5</v>
      </c>
      <c r="BB388" s="56">
        <v>1</v>
      </c>
      <c r="BC388" s="56">
        <v>5</v>
      </c>
      <c r="BD388" s="56">
        <v>1</v>
      </c>
      <c r="BE388" s="56">
        <v>3</v>
      </c>
      <c r="BF388" s="56">
        <v>2</v>
      </c>
      <c r="BG388" s="56">
        <v>2</v>
      </c>
      <c r="BH388" s="56">
        <v>4</v>
      </c>
      <c r="BI388" s="56">
        <v>5</v>
      </c>
      <c r="BJ388" s="56">
        <v>4</v>
      </c>
      <c r="BK388" s="56">
        <v>0</v>
      </c>
      <c r="BL388" s="56">
        <v>0</v>
      </c>
      <c r="BM388" s="56">
        <v>0</v>
      </c>
      <c r="BN388" s="56">
        <v>1</v>
      </c>
      <c r="BO388" s="56">
        <v>1</v>
      </c>
      <c r="BP388" s="56">
        <v>2</v>
      </c>
      <c r="BQ388" s="56">
        <v>4</v>
      </c>
      <c r="BR388" s="56">
        <v>2</v>
      </c>
      <c r="BS388" s="56">
        <v>2</v>
      </c>
      <c r="BT388" s="56">
        <v>2</v>
      </c>
      <c r="BU388" s="56">
        <v>1</v>
      </c>
      <c r="BV388" s="56">
        <v>40</v>
      </c>
      <c r="BW388" s="56">
        <v>46</v>
      </c>
      <c r="BX388" s="56">
        <v>0.46511627906976699</v>
      </c>
      <c r="BY388" s="56">
        <v>-204</v>
      </c>
    </row>
    <row r="389" spans="1:77" x14ac:dyDescent="0.25">
      <c r="A389" s="56">
        <v>3</v>
      </c>
      <c r="B389" s="56">
        <v>1</v>
      </c>
      <c r="C389" s="56">
        <v>3</v>
      </c>
      <c r="D389" s="56">
        <v>1</v>
      </c>
      <c r="E389" s="56">
        <v>3</v>
      </c>
      <c r="F389" s="56">
        <v>1</v>
      </c>
      <c r="G389" s="56">
        <v>1</v>
      </c>
      <c r="H389" s="56">
        <v>4</v>
      </c>
      <c r="I389" s="56">
        <v>3</v>
      </c>
      <c r="J389" s="56">
        <v>1</v>
      </c>
      <c r="K389" s="56">
        <v>0</v>
      </c>
      <c r="L389" s="56">
        <v>0</v>
      </c>
      <c r="M389" s="56">
        <v>0</v>
      </c>
      <c r="N389" s="56">
        <v>3</v>
      </c>
      <c r="O389" s="56">
        <v>1</v>
      </c>
      <c r="P389" s="56">
        <v>3</v>
      </c>
      <c r="Q389" s="56">
        <v>1</v>
      </c>
      <c r="R389" s="56">
        <v>3</v>
      </c>
      <c r="S389" s="56">
        <v>1</v>
      </c>
      <c r="T389" s="56">
        <v>5</v>
      </c>
      <c r="U389" s="56">
        <v>4</v>
      </c>
      <c r="V389" s="56">
        <v>3</v>
      </c>
      <c r="W389" s="56">
        <v>1</v>
      </c>
      <c r="X389" s="56">
        <v>0</v>
      </c>
      <c r="Y389" s="56">
        <v>0</v>
      </c>
      <c r="Z389" s="56">
        <v>0</v>
      </c>
      <c r="AA389" s="56">
        <v>5</v>
      </c>
      <c r="AB389" s="56">
        <v>1</v>
      </c>
      <c r="AC389" s="56">
        <v>5</v>
      </c>
      <c r="AD389" s="56">
        <v>1</v>
      </c>
      <c r="AE389" s="56">
        <v>3</v>
      </c>
      <c r="AF389" s="56">
        <v>1</v>
      </c>
      <c r="AG389" s="56">
        <v>3</v>
      </c>
      <c r="AH389" s="56">
        <v>4</v>
      </c>
      <c r="AI389" s="56">
        <v>4</v>
      </c>
      <c r="AJ389" s="56">
        <v>1</v>
      </c>
      <c r="AK389" s="56">
        <v>0</v>
      </c>
      <c r="AL389" s="56">
        <v>0</v>
      </c>
      <c r="AM389" s="56">
        <v>0</v>
      </c>
      <c r="AN389" s="56">
        <v>3</v>
      </c>
      <c r="AO389" s="56">
        <v>1</v>
      </c>
      <c r="AP389" s="56">
        <v>3</v>
      </c>
      <c r="AQ389" s="56">
        <v>2</v>
      </c>
      <c r="AR389" s="56">
        <v>3</v>
      </c>
      <c r="AS389" s="56">
        <v>1</v>
      </c>
      <c r="AT389" s="56">
        <v>5</v>
      </c>
      <c r="AU389" s="56">
        <v>4</v>
      </c>
      <c r="AV389" s="56">
        <v>4</v>
      </c>
      <c r="AW389" s="56">
        <v>1</v>
      </c>
      <c r="AX389" s="56">
        <v>1</v>
      </c>
      <c r="AY389" s="56">
        <v>0</v>
      </c>
      <c r="AZ389" s="56">
        <v>0</v>
      </c>
      <c r="BA389" s="56">
        <v>5</v>
      </c>
      <c r="BB389" s="56">
        <v>1</v>
      </c>
      <c r="BC389" s="56">
        <v>3</v>
      </c>
      <c r="BD389" s="56">
        <v>1</v>
      </c>
      <c r="BE389" s="56">
        <v>3</v>
      </c>
      <c r="BF389" s="56">
        <v>1</v>
      </c>
      <c r="BG389" s="56">
        <v>4</v>
      </c>
      <c r="BH389" s="56">
        <v>4</v>
      </c>
      <c r="BI389" s="56">
        <v>1</v>
      </c>
      <c r="BJ389" s="56">
        <v>2</v>
      </c>
      <c r="BK389" s="56">
        <v>0</v>
      </c>
      <c r="BL389" s="56">
        <v>0</v>
      </c>
      <c r="BM389" s="56">
        <v>0</v>
      </c>
      <c r="BN389" s="56">
        <v>1</v>
      </c>
      <c r="BO389" s="56">
        <v>1</v>
      </c>
      <c r="BP389" s="56">
        <v>2</v>
      </c>
      <c r="BQ389" s="56">
        <v>4</v>
      </c>
      <c r="BR389" s="56">
        <v>2</v>
      </c>
      <c r="BS389" s="56">
        <v>2</v>
      </c>
      <c r="BT389" s="56">
        <v>3</v>
      </c>
      <c r="BU389" s="56">
        <v>2</v>
      </c>
      <c r="BV389" s="56">
        <v>62</v>
      </c>
      <c r="BW389" s="56">
        <v>72</v>
      </c>
      <c r="BX389" s="56">
        <v>0.462686567164179</v>
      </c>
      <c r="BY389" s="56">
        <v>-204</v>
      </c>
    </row>
    <row r="390" spans="1:77" x14ac:dyDescent="0.25">
      <c r="A390" s="56">
        <v>3</v>
      </c>
      <c r="B390" s="56">
        <v>1</v>
      </c>
      <c r="C390" s="56">
        <v>3</v>
      </c>
      <c r="D390" s="56">
        <v>1</v>
      </c>
      <c r="E390" s="56">
        <v>3</v>
      </c>
      <c r="F390" s="56">
        <v>1</v>
      </c>
      <c r="G390" s="56">
        <v>1</v>
      </c>
      <c r="H390" s="56">
        <v>4</v>
      </c>
      <c r="I390" s="56">
        <v>3</v>
      </c>
      <c r="J390" s="56">
        <v>1</v>
      </c>
      <c r="K390" s="56">
        <v>0</v>
      </c>
      <c r="L390" s="56">
        <v>0</v>
      </c>
      <c r="M390" s="56">
        <v>0</v>
      </c>
      <c r="N390" s="56">
        <v>3</v>
      </c>
      <c r="O390" s="56">
        <v>1</v>
      </c>
      <c r="P390" s="56">
        <v>3</v>
      </c>
      <c r="Q390" s="56">
        <v>1</v>
      </c>
      <c r="R390" s="56">
        <v>3</v>
      </c>
      <c r="S390" s="56">
        <v>1</v>
      </c>
      <c r="T390" s="56">
        <v>5</v>
      </c>
      <c r="U390" s="56">
        <v>4</v>
      </c>
      <c r="V390" s="56">
        <v>3</v>
      </c>
      <c r="W390" s="56">
        <v>1</v>
      </c>
      <c r="X390" s="56">
        <v>0</v>
      </c>
      <c r="Y390" s="56">
        <v>0</v>
      </c>
      <c r="Z390" s="56">
        <v>0</v>
      </c>
      <c r="AA390" s="56">
        <v>5</v>
      </c>
      <c r="AB390" s="56">
        <v>1</v>
      </c>
      <c r="AC390" s="56">
        <v>5</v>
      </c>
      <c r="AD390" s="56">
        <v>1</v>
      </c>
      <c r="AE390" s="56">
        <v>3</v>
      </c>
      <c r="AF390" s="56">
        <v>1</v>
      </c>
      <c r="AG390" s="56">
        <v>3</v>
      </c>
      <c r="AH390" s="56">
        <v>4</v>
      </c>
      <c r="AI390" s="56">
        <v>4</v>
      </c>
      <c r="AJ390" s="56">
        <v>1</v>
      </c>
      <c r="AK390" s="56">
        <v>0</v>
      </c>
      <c r="AL390" s="56">
        <v>0</v>
      </c>
      <c r="AM390" s="56">
        <v>0</v>
      </c>
      <c r="AN390" s="56">
        <v>3</v>
      </c>
      <c r="AO390" s="56">
        <v>1</v>
      </c>
      <c r="AP390" s="56">
        <v>3</v>
      </c>
      <c r="AQ390" s="56">
        <v>2</v>
      </c>
      <c r="AR390" s="56">
        <v>3</v>
      </c>
      <c r="AS390" s="56">
        <v>1</v>
      </c>
      <c r="AT390" s="56">
        <v>5</v>
      </c>
      <c r="AU390" s="56">
        <v>4</v>
      </c>
      <c r="AV390" s="56">
        <v>4</v>
      </c>
      <c r="AW390" s="56">
        <v>1</v>
      </c>
      <c r="AX390" s="56">
        <v>1</v>
      </c>
      <c r="AY390" s="56">
        <v>0</v>
      </c>
      <c r="AZ390" s="56">
        <v>0</v>
      </c>
      <c r="BA390" s="56">
        <v>5</v>
      </c>
      <c r="BB390" s="56">
        <v>1</v>
      </c>
      <c r="BC390" s="56">
        <v>3</v>
      </c>
      <c r="BD390" s="56">
        <v>1</v>
      </c>
      <c r="BE390" s="56">
        <v>3</v>
      </c>
      <c r="BF390" s="56">
        <v>1</v>
      </c>
      <c r="BG390" s="56">
        <v>4</v>
      </c>
      <c r="BH390" s="56">
        <v>4</v>
      </c>
      <c r="BI390" s="56">
        <v>1</v>
      </c>
      <c r="BJ390" s="56">
        <v>2</v>
      </c>
      <c r="BK390" s="56">
        <v>0</v>
      </c>
      <c r="BL390" s="56">
        <v>0</v>
      </c>
      <c r="BM390" s="56">
        <v>0</v>
      </c>
      <c r="BN390" s="56">
        <v>1</v>
      </c>
      <c r="BO390" s="56">
        <v>1</v>
      </c>
      <c r="BP390" s="56">
        <v>2</v>
      </c>
      <c r="BQ390" s="56">
        <v>4</v>
      </c>
      <c r="BR390" s="56">
        <v>2</v>
      </c>
      <c r="BS390" s="56">
        <v>2</v>
      </c>
      <c r="BT390" s="56">
        <v>3</v>
      </c>
      <c r="BU390" s="56">
        <v>2</v>
      </c>
      <c r="BV390" s="56">
        <v>51</v>
      </c>
      <c r="BW390" s="56">
        <v>60</v>
      </c>
      <c r="BX390" s="56">
        <v>0.45945945945945899</v>
      </c>
      <c r="BY390" s="56">
        <v>-204</v>
      </c>
    </row>
    <row r="391" spans="1:77" x14ac:dyDescent="0.25">
      <c r="A391" s="56">
        <v>5</v>
      </c>
      <c r="B391" s="56">
        <v>1</v>
      </c>
      <c r="C391" s="56">
        <v>3</v>
      </c>
      <c r="D391" s="56">
        <v>1</v>
      </c>
      <c r="E391" s="56">
        <v>3</v>
      </c>
      <c r="F391" s="56">
        <v>1</v>
      </c>
      <c r="G391" s="56">
        <v>4</v>
      </c>
      <c r="H391" s="56">
        <v>4</v>
      </c>
      <c r="I391" s="56">
        <v>2</v>
      </c>
      <c r="J391" s="56">
        <v>4</v>
      </c>
      <c r="K391" s="56">
        <v>0</v>
      </c>
      <c r="L391" s="56">
        <v>0</v>
      </c>
      <c r="M391" s="56">
        <v>0</v>
      </c>
      <c r="N391" s="56">
        <v>5</v>
      </c>
      <c r="O391" s="56">
        <v>1</v>
      </c>
      <c r="P391" s="56">
        <v>3</v>
      </c>
      <c r="Q391" s="56">
        <v>1</v>
      </c>
      <c r="R391" s="56">
        <v>3</v>
      </c>
      <c r="S391" s="56">
        <v>1</v>
      </c>
      <c r="T391" s="56">
        <v>4</v>
      </c>
      <c r="U391" s="56">
        <v>4</v>
      </c>
      <c r="V391" s="56">
        <v>3</v>
      </c>
      <c r="W391" s="56">
        <v>1</v>
      </c>
      <c r="X391" s="56">
        <v>0</v>
      </c>
      <c r="Y391" s="56">
        <v>0</v>
      </c>
      <c r="Z391" s="56">
        <v>0</v>
      </c>
      <c r="AA391" s="56">
        <v>5</v>
      </c>
      <c r="AB391" s="56">
        <v>1</v>
      </c>
      <c r="AC391" s="56">
        <v>5</v>
      </c>
      <c r="AD391" s="56">
        <v>1</v>
      </c>
      <c r="AE391" s="56">
        <v>3</v>
      </c>
      <c r="AF391" s="56">
        <v>1</v>
      </c>
      <c r="AG391" s="56">
        <v>5</v>
      </c>
      <c r="AH391" s="56">
        <v>4</v>
      </c>
      <c r="AI391" s="56">
        <v>4</v>
      </c>
      <c r="AJ391" s="56">
        <v>1</v>
      </c>
      <c r="AK391" s="56">
        <v>0</v>
      </c>
      <c r="AL391" s="56">
        <v>0</v>
      </c>
      <c r="AM391" s="56">
        <v>0</v>
      </c>
      <c r="AN391" s="56">
        <v>3</v>
      </c>
      <c r="AO391" s="56">
        <v>1</v>
      </c>
      <c r="AP391" s="56">
        <v>3</v>
      </c>
      <c r="AQ391" s="56">
        <v>2</v>
      </c>
      <c r="AR391" s="56">
        <v>3</v>
      </c>
      <c r="AS391" s="56">
        <v>1</v>
      </c>
      <c r="AT391" s="56">
        <v>5</v>
      </c>
      <c r="AU391" s="56">
        <v>4</v>
      </c>
      <c r="AV391" s="56">
        <v>4</v>
      </c>
      <c r="AW391" s="56">
        <v>1</v>
      </c>
      <c r="AX391" s="56">
        <v>1</v>
      </c>
      <c r="AY391" s="56">
        <v>0</v>
      </c>
      <c r="AZ391" s="56">
        <v>0</v>
      </c>
      <c r="BA391" s="56">
        <v>3</v>
      </c>
      <c r="BB391" s="56">
        <v>4</v>
      </c>
      <c r="BC391" s="56">
        <v>3</v>
      </c>
      <c r="BD391" s="56">
        <v>5</v>
      </c>
      <c r="BE391" s="56">
        <v>3</v>
      </c>
      <c r="BF391" s="56">
        <v>1</v>
      </c>
      <c r="BG391" s="56">
        <v>4</v>
      </c>
      <c r="BH391" s="56">
        <v>4</v>
      </c>
      <c r="BI391" s="56">
        <v>4</v>
      </c>
      <c r="BJ391" s="56">
        <v>1</v>
      </c>
      <c r="BK391" s="56">
        <v>0</v>
      </c>
      <c r="BL391" s="56">
        <v>0</v>
      </c>
      <c r="BM391" s="56">
        <v>0</v>
      </c>
      <c r="BN391" s="56">
        <v>1</v>
      </c>
      <c r="BO391" s="56">
        <v>1</v>
      </c>
      <c r="BP391" s="56">
        <v>2</v>
      </c>
      <c r="BQ391" s="56">
        <v>5</v>
      </c>
      <c r="BR391" s="56">
        <v>2</v>
      </c>
      <c r="BS391" s="56">
        <v>2</v>
      </c>
      <c r="BT391" s="56">
        <v>2</v>
      </c>
      <c r="BU391" s="56">
        <v>2</v>
      </c>
      <c r="BV391" s="56">
        <v>54</v>
      </c>
      <c r="BW391" s="56">
        <v>65</v>
      </c>
      <c r="BX391" s="56">
        <v>0.45378151260504201</v>
      </c>
      <c r="BY391" s="56">
        <v>-204</v>
      </c>
    </row>
    <row r="392" spans="1:77" x14ac:dyDescent="0.25">
      <c r="A392" s="56">
        <v>5</v>
      </c>
      <c r="B392" s="56">
        <v>1</v>
      </c>
      <c r="C392" s="56">
        <v>3</v>
      </c>
      <c r="D392" s="56">
        <v>1</v>
      </c>
      <c r="E392" s="56">
        <v>3</v>
      </c>
      <c r="F392" s="56">
        <v>3</v>
      </c>
      <c r="G392" s="56">
        <v>5</v>
      </c>
      <c r="H392" s="56">
        <v>4</v>
      </c>
      <c r="I392" s="56">
        <v>3</v>
      </c>
      <c r="J392" s="56">
        <v>4</v>
      </c>
      <c r="K392" s="56">
        <v>0</v>
      </c>
      <c r="L392" s="56">
        <v>0</v>
      </c>
      <c r="M392" s="56">
        <v>0</v>
      </c>
      <c r="N392" s="56">
        <v>5</v>
      </c>
      <c r="O392" s="56">
        <v>1</v>
      </c>
      <c r="P392" s="56">
        <v>3</v>
      </c>
      <c r="Q392" s="56">
        <v>1</v>
      </c>
      <c r="R392" s="56">
        <v>3</v>
      </c>
      <c r="S392" s="56">
        <v>1</v>
      </c>
      <c r="T392" s="56">
        <v>4</v>
      </c>
      <c r="U392" s="56">
        <v>4</v>
      </c>
      <c r="V392" s="56">
        <v>3</v>
      </c>
      <c r="W392" s="56">
        <v>3</v>
      </c>
      <c r="X392" s="56">
        <v>0</v>
      </c>
      <c r="Y392" s="56">
        <v>0</v>
      </c>
      <c r="Z392" s="56">
        <v>0</v>
      </c>
      <c r="AA392" s="56">
        <v>3</v>
      </c>
      <c r="AB392" s="56">
        <v>3</v>
      </c>
      <c r="AC392" s="56">
        <v>5</v>
      </c>
      <c r="AD392" s="56">
        <v>1</v>
      </c>
      <c r="AE392" s="56">
        <v>3</v>
      </c>
      <c r="AF392" s="56">
        <v>1</v>
      </c>
      <c r="AG392" s="56">
        <v>4</v>
      </c>
      <c r="AH392" s="56">
        <v>4</v>
      </c>
      <c r="AI392" s="56">
        <v>4</v>
      </c>
      <c r="AJ392" s="56">
        <v>1</v>
      </c>
      <c r="AK392" s="56">
        <v>0</v>
      </c>
      <c r="AL392" s="56">
        <v>0</v>
      </c>
      <c r="AM392" s="56">
        <v>0</v>
      </c>
      <c r="AN392" s="56">
        <v>3</v>
      </c>
      <c r="AO392" s="56">
        <v>1</v>
      </c>
      <c r="AP392" s="56">
        <v>3</v>
      </c>
      <c r="AQ392" s="56">
        <v>1</v>
      </c>
      <c r="AR392" s="56">
        <v>3</v>
      </c>
      <c r="AS392" s="56">
        <v>1</v>
      </c>
      <c r="AT392" s="56">
        <v>5</v>
      </c>
      <c r="AU392" s="56">
        <v>4</v>
      </c>
      <c r="AV392" s="56">
        <v>3</v>
      </c>
      <c r="AW392" s="56">
        <v>1</v>
      </c>
      <c r="AX392" s="56">
        <v>0</v>
      </c>
      <c r="AY392" s="56">
        <v>0</v>
      </c>
      <c r="AZ392" s="56">
        <v>0</v>
      </c>
      <c r="BA392" s="56">
        <v>3</v>
      </c>
      <c r="BB392" s="56">
        <v>1</v>
      </c>
      <c r="BC392" s="56">
        <v>3</v>
      </c>
      <c r="BD392" s="56">
        <v>1</v>
      </c>
      <c r="BE392" s="56">
        <v>3</v>
      </c>
      <c r="BF392" s="56">
        <v>1</v>
      </c>
      <c r="BG392" s="56">
        <v>5</v>
      </c>
      <c r="BH392" s="56">
        <v>4</v>
      </c>
      <c r="BI392" s="56">
        <v>4</v>
      </c>
      <c r="BJ392" s="56">
        <v>1</v>
      </c>
      <c r="BK392" s="56">
        <v>0</v>
      </c>
      <c r="BL392" s="56">
        <v>0</v>
      </c>
      <c r="BM392" s="56">
        <v>0</v>
      </c>
      <c r="BN392" s="56">
        <v>1</v>
      </c>
      <c r="BO392" s="56">
        <v>1</v>
      </c>
      <c r="BP392" s="56">
        <v>2</v>
      </c>
      <c r="BQ392" s="56">
        <v>2</v>
      </c>
      <c r="BR392" s="56">
        <v>2</v>
      </c>
      <c r="BS392" s="56">
        <v>2</v>
      </c>
      <c r="BT392" s="56">
        <v>3</v>
      </c>
      <c r="BU392" s="56">
        <v>1</v>
      </c>
      <c r="BV392" s="56">
        <v>47</v>
      </c>
      <c r="BW392" s="56">
        <v>57</v>
      </c>
      <c r="BX392" s="56">
        <v>0.45192307692307598</v>
      </c>
      <c r="BY392" s="56">
        <v>-204</v>
      </c>
    </row>
    <row r="393" spans="1:77" x14ac:dyDescent="0.25">
      <c r="A393" s="56">
        <v>5</v>
      </c>
      <c r="B393" s="56">
        <v>1</v>
      </c>
      <c r="C393" s="56">
        <v>3</v>
      </c>
      <c r="D393" s="56">
        <v>1</v>
      </c>
      <c r="E393" s="56">
        <v>3</v>
      </c>
      <c r="F393" s="56">
        <v>1</v>
      </c>
      <c r="G393" s="56">
        <v>5</v>
      </c>
      <c r="H393" s="56">
        <v>4</v>
      </c>
      <c r="I393" s="56">
        <v>4</v>
      </c>
      <c r="J393" s="56">
        <v>1</v>
      </c>
      <c r="K393" s="56">
        <v>1</v>
      </c>
      <c r="L393" s="56">
        <v>0</v>
      </c>
      <c r="M393" s="56">
        <v>0</v>
      </c>
      <c r="N393" s="56">
        <v>1</v>
      </c>
      <c r="O393" s="56">
        <v>3</v>
      </c>
      <c r="P393" s="56">
        <v>5</v>
      </c>
      <c r="Q393" s="56">
        <v>5</v>
      </c>
      <c r="R393" s="56">
        <v>4</v>
      </c>
      <c r="S393" s="56">
        <v>1</v>
      </c>
      <c r="T393" s="56">
        <v>5</v>
      </c>
      <c r="U393" s="56">
        <v>4</v>
      </c>
      <c r="V393" s="56">
        <v>3</v>
      </c>
      <c r="W393" s="56">
        <v>1</v>
      </c>
      <c r="X393" s="56">
        <v>0</v>
      </c>
      <c r="Y393" s="56">
        <v>1</v>
      </c>
      <c r="Z393" s="56">
        <v>0</v>
      </c>
      <c r="AA393" s="56">
        <v>1</v>
      </c>
      <c r="AB393" s="56">
        <v>1</v>
      </c>
      <c r="AC393" s="56">
        <v>5</v>
      </c>
      <c r="AD393" s="56">
        <v>1</v>
      </c>
      <c r="AE393" s="56">
        <v>2</v>
      </c>
      <c r="AF393" s="56">
        <v>3</v>
      </c>
      <c r="AG393" s="56">
        <v>5</v>
      </c>
      <c r="AH393" s="56">
        <v>2</v>
      </c>
      <c r="AI393" s="56">
        <v>4</v>
      </c>
      <c r="AJ393" s="56">
        <v>1</v>
      </c>
      <c r="AK393" s="56">
        <v>0</v>
      </c>
      <c r="AL393" s="56">
        <v>0</v>
      </c>
      <c r="AM393" s="56">
        <v>1</v>
      </c>
      <c r="AN393" s="56">
        <v>3</v>
      </c>
      <c r="AO393" s="56">
        <v>1</v>
      </c>
      <c r="AP393" s="56">
        <v>5</v>
      </c>
      <c r="AQ393" s="56">
        <v>1</v>
      </c>
      <c r="AR393" s="56">
        <v>1</v>
      </c>
      <c r="AS393" s="56">
        <v>1</v>
      </c>
      <c r="AT393" s="56">
        <v>5</v>
      </c>
      <c r="AU393" s="56">
        <v>4</v>
      </c>
      <c r="AV393" s="56">
        <v>4</v>
      </c>
      <c r="AW393" s="56">
        <v>1</v>
      </c>
      <c r="AX393" s="56">
        <v>0</v>
      </c>
      <c r="AY393" s="56">
        <v>0</v>
      </c>
      <c r="AZ393" s="56">
        <v>0</v>
      </c>
      <c r="BA393" s="56">
        <v>3</v>
      </c>
      <c r="BB393" s="56">
        <v>1</v>
      </c>
      <c r="BC393" s="56">
        <v>5</v>
      </c>
      <c r="BD393" s="56">
        <v>5</v>
      </c>
      <c r="BE393" s="56">
        <v>3</v>
      </c>
      <c r="BF393" s="56">
        <v>1</v>
      </c>
      <c r="BG393" s="56">
        <v>5</v>
      </c>
      <c r="BH393" s="56">
        <v>4</v>
      </c>
      <c r="BI393" s="56">
        <v>5</v>
      </c>
      <c r="BJ393" s="56">
        <v>1</v>
      </c>
      <c r="BK393" s="56">
        <v>0</v>
      </c>
      <c r="BL393" s="56">
        <v>0</v>
      </c>
      <c r="BM393" s="56">
        <v>0</v>
      </c>
      <c r="BN393" s="56">
        <v>2</v>
      </c>
      <c r="BO393" s="56">
        <v>1</v>
      </c>
      <c r="BP393" s="56">
        <v>2</v>
      </c>
      <c r="BQ393" s="56">
        <v>5</v>
      </c>
      <c r="BR393" s="56">
        <v>3</v>
      </c>
      <c r="BS393" s="56">
        <v>2</v>
      </c>
      <c r="BT393" s="56">
        <v>3</v>
      </c>
      <c r="BU393" s="56">
        <v>1</v>
      </c>
      <c r="BV393" s="56">
        <v>46</v>
      </c>
      <c r="BW393" s="56">
        <v>56</v>
      </c>
      <c r="BX393" s="56">
        <v>0.45098039215686198</v>
      </c>
      <c r="BY393" s="56">
        <v>-204</v>
      </c>
    </row>
    <row r="394" spans="1:77" x14ac:dyDescent="0.25">
      <c r="A394" s="56">
        <v>3</v>
      </c>
      <c r="B394" s="56">
        <v>1</v>
      </c>
      <c r="C394" s="56">
        <v>3</v>
      </c>
      <c r="D394" s="56">
        <v>1</v>
      </c>
      <c r="E394" s="56">
        <v>3</v>
      </c>
      <c r="F394" s="56">
        <v>1</v>
      </c>
      <c r="G394" s="56">
        <v>5</v>
      </c>
      <c r="H394" s="56">
        <v>4</v>
      </c>
      <c r="I394" s="56">
        <v>4</v>
      </c>
      <c r="J394" s="56">
        <v>1</v>
      </c>
      <c r="K394" s="56">
        <v>0</v>
      </c>
      <c r="L394" s="56">
        <v>1</v>
      </c>
      <c r="M394" s="56">
        <v>0</v>
      </c>
      <c r="N394" s="56">
        <v>3</v>
      </c>
      <c r="O394" s="56">
        <v>1</v>
      </c>
      <c r="P394" s="56">
        <v>3</v>
      </c>
      <c r="Q394" s="56">
        <v>1</v>
      </c>
      <c r="R394" s="56">
        <v>3</v>
      </c>
      <c r="S394" s="56">
        <v>1</v>
      </c>
      <c r="T394" s="56">
        <v>4</v>
      </c>
      <c r="U394" s="56">
        <v>4</v>
      </c>
      <c r="V394" s="56">
        <v>4</v>
      </c>
      <c r="W394" s="56">
        <v>2</v>
      </c>
      <c r="X394" s="56">
        <v>0</v>
      </c>
      <c r="Y394" s="56">
        <v>0</v>
      </c>
      <c r="Z394" s="56">
        <v>0</v>
      </c>
      <c r="AA394" s="56">
        <v>2</v>
      </c>
      <c r="AB394" s="56">
        <v>1</v>
      </c>
      <c r="AC394" s="56">
        <v>3</v>
      </c>
      <c r="AD394" s="56">
        <v>1</v>
      </c>
      <c r="AE394" s="56">
        <v>5</v>
      </c>
      <c r="AF394" s="56">
        <v>5</v>
      </c>
      <c r="AG394" s="56">
        <v>5</v>
      </c>
      <c r="AH394" s="56">
        <v>4</v>
      </c>
      <c r="AI394" s="56">
        <v>4</v>
      </c>
      <c r="AJ394" s="56">
        <v>1</v>
      </c>
      <c r="AK394" s="56">
        <v>0</v>
      </c>
      <c r="AL394" s="56">
        <v>0</v>
      </c>
      <c r="AM394" s="56">
        <v>0</v>
      </c>
      <c r="AN394" s="56">
        <v>3</v>
      </c>
      <c r="AO394" s="56">
        <v>1</v>
      </c>
      <c r="AP394" s="56">
        <v>3</v>
      </c>
      <c r="AQ394" s="56">
        <v>2</v>
      </c>
      <c r="AR394" s="56">
        <v>3</v>
      </c>
      <c r="AS394" s="56">
        <v>2</v>
      </c>
      <c r="AT394" s="56">
        <v>5</v>
      </c>
      <c r="AU394" s="56">
        <v>4</v>
      </c>
      <c r="AV394" s="56">
        <v>4</v>
      </c>
      <c r="AW394" s="56">
        <v>1</v>
      </c>
      <c r="AX394" s="56">
        <v>1</v>
      </c>
      <c r="AY394" s="56">
        <v>0</v>
      </c>
      <c r="AZ394" s="56">
        <v>0</v>
      </c>
      <c r="BA394" s="56">
        <v>5</v>
      </c>
      <c r="BB394" s="56">
        <v>1</v>
      </c>
      <c r="BC394" s="56">
        <v>5</v>
      </c>
      <c r="BD394" s="56">
        <v>5</v>
      </c>
      <c r="BE394" s="56">
        <v>3</v>
      </c>
      <c r="BF394" s="56">
        <v>1</v>
      </c>
      <c r="BG394" s="56">
        <v>5</v>
      </c>
      <c r="BH394" s="56">
        <v>4</v>
      </c>
      <c r="BI394" s="56">
        <v>3</v>
      </c>
      <c r="BJ394" s="56">
        <v>1</v>
      </c>
      <c r="BK394" s="56">
        <v>0</v>
      </c>
      <c r="BL394" s="56">
        <v>0</v>
      </c>
      <c r="BM394" s="56">
        <v>0</v>
      </c>
      <c r="BN394" s="56">
        <v>1</v>
      </c>
      <c r="BO394" s="56">
        <v>1</v>
      </c>
      <c r="BP394" s="56">
        <v>2</v>
      </c>
      <c r="BQ394" s="56">
        <v>5</v>
      </c>
      <c r="BR394" s="56">
        <v>2</v>
      </c>
      <c r="BS394" s="56">
        <v>2</v>
      </c>
      <c r="BT394" s="56">
        <v>3</v>
      </c>
      <c r="BU394" s="56">
        <v>1</v>
      </c>
      <c r="BV394" s="56">
        <v>48</v>
      </c>
      <c r="BW394" s="56">
        <v>59</v>
      </c>
      <c r="BX394" s="56">
        <v>0.44859813084112099</v>
      </c>
      <c r="BY394" s="56">
        <v>-204</v>
      </c>
    </row>
    <row r="395" spans="1:77" x14ac:dyDescent="0.25">
      <c r="A395" s="56">
        <v>3</v>
      </c>
      <c r="B395" s="56">
        <v>1</v>
      </c>
      <c r="C395" s="56">
        <v>3</v>
      </c>
      <c r="D395" s="56">
        <v>1</v>
      </c>
      <c r="E395" s="56">
        <v>3</v>
      </c>
      <c r="F395" s="56">
        <v>3</v>
      </c>
      <c r="G395" s="56">
        <v>5</v>
      </c>
      <c r="H395" s="56">
        <v>4</v>
      </c>
      <c r="I395" s="56">
        <v>4</v>
      </c>
      <c r="J395" s="56">
        <v>4</v>
      </c>
      <c r="K395" s="56">
        <v>1</v>
      </c>
      <c r="L395" s="56">
        <v>0</v>
      </c>
      <c r="M395" s="56">
        <v>0</v>
      </c>
      <c r="N395" s="56">
        <v>3</v>
      </c>
      <c r="O395" s="56">
        <v>1</v>
      </c>
      <c r="P395" s="56">
        <v>3</v>
      </c>
      <c r="Q395" s="56">
        <v>1</v>
      </c>
      <c r="R395" s="56">
        <v>3</v>
      </c>
      <c r="S395" s="56">
        <v>1</v>
      </c>
      <c r="T395" s="56">
        <v>4</v>
      </c>
      <c r="U395" s="56">
        <v>4</v>
      </c>
      <c r="V395" s="56">
        <v>3</v>
      </c>
      <c r="W395" s="56">
        <v>1</v>
      </c>
      <c r="X395" s="56">
        <v>0</v>
      </c>
      <c r="Y395" s="56">
        <v>1</v>
      </c>
      <c r="Z395" s="56">
        <v>0</v>
      </c>
      <c r="AA395" s="56">
        <v>5</v>
      </c>
      <c r="AB395" s="56">
        <v>1</v>
      </c>
      <c r="AC395" s="56">
        <v>1</v>
      </c>
      <c r="AD395" s="56">
        <v>1</v>
      </c>
      <c r="AE395" s="56">
        <v>3</v>
      </c>
      <c r="AF395" s="56">
        <v>1</v>
      </c>
      <c r="AG395" s="56">
        <v>5</v>
      </c>
      <c r="AH395" s="56">
        <v>4</v>
      </c>
      <c r="AI395" s="56">
        <v>3</v>
      </c>
      <c r="AJ395" s="56">
        <v>1</v>
      </c>
      <c r="AK395" s="56">
        <v>0</v>
      </c>
      <c r="AL395" s="56">
        <v>0</v>
      </c>
      <c r="AM395" s="56">
        <v>0</v>
      </c>
      <c r="AN395" s="56">
        <v>3</v>
      </c>
      <c r="AO395" s="56">
        <v>5</v>
      </c>
      <c r="AP395" s="56">
        <v>5</v>
      </c>
      <c r="AQ395" s="56">
        <v>2</v>
      </c>
      <c r="AR395" s="56">
        <v>3</v>
      </c>
      <c r="AS395" s="56">
        <v>1</v>
      </c>
      <c r="AT395" s="56">
        <v>5</v>
      </c>
      <c r="AU395" s="56">
        <v>4</v>
      </c>
      <c r="AV395" s="56">
        <v>5</v>
      </c>
      <c r="AW395" s="56">
        <v>1</v>
      </c>
      <c r="AX395" s="56">
        <v>0</v>
      </c>
      <c r="AY395" s="56">
        <v>0</v>
      </c>
      <c r="AZ395" s="56">
        <v>0</v>
      </c>
      <c r="BA395" s="56">
        <v>3</v>
      </c>
      <c r="BB395" s="56">
        <v>1</v>
      </c>
      <c r="BC395" s="56">
        <v>3</v>
      </c>
      <c r="BD395" s="56">
        <v>1</v>
      </c>
      <c r="BE395" s="56">
        <v>3</v>
      </c>
      <c r="BF395" s="56">
        <v>1</v>
      </c>
      <c r="BG395" s="56">
        <v>4</v>
      </c>
      <c r="BH395" s="56">
        <v>2</v>
      </c>
      <c r="BI395" s="56">
        <v>4</v>
      </c>
      <c r="BJ395" s="56">
        <v>1</v>
      </c>
      <c r="BK395" s="56">
        <v>0</v>
      </c>
      <c r="BL395" s="56">
        <v>0</v>
      </c>
      <c r="BM395" s="56">
        <v>0</v>
      </c>
      <c r="BN395" s="56">
        <v>1</v>
      </c>
      <c r="BO395" s="56">
        <v>1</v>
      </c>
      <c r="BP395" s="56">
        <v>2</v>
      </c>
      <c r="BQ395" s="56">
        <v>5</v>
      </c>
      <c r="BR395" s="56">
        <v>2</v>
      </c>
      <c r="BS395" s="56">
        <v>3</v>
      </c>
      <c r="BT395" s="56">
        <v>2</v>
      </c>
      <c r="BU395" s="56">
        <v>1</v>
      </c>
      <c r="BV395" s="56">
        <v>47</v>
      </c>
      <c r="BW395" s="56">
        <v>58</v>
      </c>
      <c r="BX395" s="56">
        <v>0.44761904761904697</v>
      </c>
      <c r="BY395" s="56">
        <v>-204</v>
      </c>
    </row>
    <row r="396" spans="1:77" x14ac:dyDescent="0.25">
      <c r="A396" s="56">
        <v>5</v>
      </c>
      <c r="B396" s="56">
        <v>1</v>
      </c>
      <c r="C396" s="56">
        <v>3</v>
      </c>
      <c r="D396" s="56">
        <v>1</v>
      </c>
      <c r="E396" s="56">
        <v>5</v>
      </c>
      <c r="F396" s="56">
        <v>1</v>
      </c>
      <c r="G396" s="56">
        <v>1</v>
      </c>
      <c r="H396" s="56">
        <v>5</v>
      </c>
      <c r="I396" s="56">
        <v>3</v>
      </c>
      <c r="J396" s="56">
        <v>5</v>
      </c>
      <c r="K396" s="56">
        <v>0</v>
      </c>
      <c r="L396" s="56">
        <v>0</v>
      </c>
      <c r="M396" s="56">
        <v>0</v>
      </c>
      <c r="N396" s="56">
        <v>3</v>
      </c>
      <c r="O396" s="56">
        <v>1</v>
      </c>
      <c r="P396" s="56">
        <v>5</v>
      </c>
      <c r="Q396" s="56">
        <v>5</v>
      </c>
      <c r="R396" s="56">
        <v>3</v>
      </c>
      <c r="S396" s="56">
        <v>1</v>
      </c>
      <c r="T396" s="56">
        <v>5</v>
      </c>
      <c r="U396" s="56">
        <v>4</v>
      </c>
      <c r="V396" s="56">
        <v>3</v>
      </c>
      <c r="W396" s="56">
        <v>1</v>
      </c>
      <c r="X396" s="56">
        <v>0</v>
      </c>
      <c r="Y396" s="56">
        <v>1</v>
      </c>
      <c r="Z396" s="56">
        <v>0</v>
      </c>
      <c r="AA396" s="56">
        <v>4</v>
      </c>
      <c r="AB396" s="56">
        <v>1</v>
      </c>
      <c r="AC396" s="56">
        <v>5</v>
      </c>
      <c r="AD396" s="56">
        <v>4</v>
      </c>
      <c r="AE396" s="56">
        <v>3</v>
      </c>
      <c r="AF396" s="56">
        <v>1</v>
      </c>
      <c r="AG396" s="56">
        <v>5</v>
      </c>
      <c r="AH396" s="56">
        <v>4</v>
      </c>
      <c r="AI396" s="56">
        <v>5</v>
      </c>
      <c r="AJ396" s="56">
        <v>1</v>
      </c>
      <c r="AK396" s="56">
        <v>0</v>
      </c>
      <c r="AL396" s="56">
        <v>1</v>
      </c>
      <c r="AM396" s="56">
        <v>0</v>
      </c>
      <c r="AN396" s="56">
        <v>3</v>
      </c>
      <c r="AO396" s="56">
        <v>1</v>
      </c>
      <c r="AP396" s="56">
        <v>4</v>
      </c>
      <c r="AQ396" s="56">
        <v>2</v>
      </c>
      <c r="AR396" s="56">
        <v>3</v>
      </c>
      <c r="AS396" s="56">
        <v>1</v>
      </c>
      <c r="AT396" s="56">
        <v>5</v>
      </c>
      <c r="AU396" s="56">
        <v>4</v>
      </c>
      <c r="AV396" s="56">
        <v>4</v>
      </c>
      <c r="AW396" s="56">
        <v>1</v>
      </c>
      <c r="AX396" s="56">
        <v>0</v>
      </c>
      <c r="AY396" s="56">
        <v>0</v>
      </c>
      <c r="AZ396" s="56">
        <v>0</v>
      </c>
      <c r="BA396" s="56">
        <v>3</v>
      </c>
      <c r="BB396" s="56">
        <v>1</v>
      </c>
      <c r="BC396" s="56">
        <v>1</v>
      </c>
      <c r="BD396" s="56">
        <v>1</v>
      </c>
      <c r="BE396" s="56">
        <v>2</v>
      </c>
      <c r="BF396" s="56">
        <v>1</v>
      </c>
      <c r="BG396" s="56">
        <v>4</v>
      </c>
      <c r="BH396" s="56">
        <v>3</v>
      </c>
      <c r="BI396" s="56">
        <v>5</v>
      </c>
      <c r="BJ396" s="56">
        <v>1</v>
      </c>
      <c r="BK396" s="56">
        <v>0</v>
      </c>
      <c r="BL396" s="56">
        <v>0</v>
      </c>
      <c r="BM396" s="56">
        <v>0</v>
      </c>
      <c r="BN396" s="56">
        <v>3</v>
      </c>
      <c r="BO396" s="56">
        <v>1</v>
      </c>
      <c r="BP396" s="56">
        <v>2</v>
      </c>
      <c r="BQ396" s="56">
        <v>5</v>
      </c>
      <c r="BR396" s="56">
        <v>3</v>
      </c>
      <c r="BS396" s="56">
        <v>2</v>
      </c>
      <c r="BT396" s="56">
        <v>3</v>
      </c>
      <c r="BU396" s="56">
        <v>2</v>
      </c>
      <c r="BV396" s="56">
        <v>55</v>
      </c>
      <c r="BW396" s="56">
        <v>69</v>
      </c>
      <c r="BX396" s="56">
        <v>0.44354838709677402</v>
      </c>
      <c r="BY396" s="56">
        <v>-204</v>
      </c>
    </row>
    <row r="397" spans="1:77" x14ac:dyDescent="0.25">
      <c r="A397" s="56">
        <v>3</v>
      </c>
      <c r="B397" s="56">
        <v>1</v>
      </c>
      <c r="C397" s="56">
        <v>3</v>
      </c>
      <c r="D397" s="56">
        <v>1</v>
      </c>
      <c r="E397" s="56">
        <v>3</v>
      </c>
      <c r="F397" s="56">
        <v>1</v>
      </c>
      <c r="G397" s="56">
        <v>5</v>
      </c>
      <c r="H397" s="56">
        <v>4</v>
      </c>
      <c r="I397" s="56">
        <v>3</v>
      </c>
      <c r="J397" s="56">
        <v>4</v>
      </c>
      <c r="K397" s="56">
        <v>0</v>
      </c>
      <c r="L397" s="56">
        <v>0</v>
      </c>
      <c r="M397" s="56">
        <v>0</v>
      </c>
      <c r="N397" s="56">
        <v>3</v>
      </c>
      <c r="O397" s="56">
        <v>1</v>
      </c>
      <c r="P397" s="56">
        <v>3</v>
      </c>
      <c r="Q397" s="56">
        <v>1</v>
      </c>
      <c r="R397" s="56">
        <v>3</v>
      </c>
      <c r="S397" s="56">
        <v>1</v>
      </c>
      <c r="T397" s="56">
        <v>4</v>
      </c>
      <c r="U397" s="56">
        <v>4</v>
      </c>
      <c r="V397" s="56">
        <v>4</v>
      </c>
      <c r="W397" s="56">
        <v>1</v>
      </c>
      <c r="X397" s="56">
        <v>0</v>
      </c>
      <c r="Y397" s="56">
        <v>0</v>
      </c>
      <c r="Z397" s="56">
        <v>0</v>
      </c>
      <c r="AA397" s="56">
        <v>3</v>
      </c>
      <c r="AB397" s="56">
        <v>1</v>
      </c>
      <c r="AC397" s="56">
        <v>3</v>
      </c>
      <c r="AD397" s="56">
        <v>1</v>
      </c>
      <c r="AE397" s="56">
        <v>3</v>
      </c>
      <c r="AF397" s="56">
        <v>1</v>
      </c>
      <c r="AG397" s="56">
        <v>5</v>
      </c>
      <c r="AH397" s="56">
        <v>3</v>
      </c>
      <c r="AI397" s="56">
        <v>4</v>
      </c>
      <c r="AJ397" s="56">
        <v>1</v>
      </c>
      <c r="AK397" s="56">
        <v>0</v>
      </c>
      <c r="AL397" s="56">
        <v>0</v>
      </c>
      <c r="AM397" s="56">
        <v>0</v>
      </c>
      <c r="AN397" s="56">
        <v>5</v>
      </c>
      <c r="AO397" s="56">
        <v>1</v>
      </c>
      <c r="AP397" s="56">
        <v>5</v>
      </c>
      <c r="AQ397" s="56">
        <v>1</v>
      </c>
      <c r="AR397" s="56">
        <v>3</v>
      </c>
      <c r="AS397" s="56">
        <v>1</v>
      </c>
      <c r="AT397" s="56">
        <v>5</v>
      </c>
      <c r="AU397" s="56">
        <v>4</v>
      </c>
      <c r="AV397" s="56">
        <v>5</v>
      </c>
      <c r="AW397" s="56">
        <v>1</v>
      </c>
      <c r="AX397" s="56">
        <v>1</v>
      </c>
      <c r="AY397" s="56">
        <v>0</v>
      </c>
      <c r="AZ397" s="56">
        <v>0</v>
      </c>
      <c r="BA397" s="56">
        <v>5</v>
      </c>
      <c r="BB397" s="56">
        <v>5</v>
      </c>
      <c r="BC397" s="56">
        <v>5</v>
      </c>
      <c r="BD397" s="56">
        <v>5</v>
      </c>
      <c r="BE397" s="56">
        <v>3</v>
      </c>
      <c r="BF397" s="56">
        <v>1</v>
      </c>
      <c r="BG397" s="56">
        <v>4</v>
      </c>
      <c r="BH397" s="56">
        <v>5</v>
      </c>
      <c r="BI397" s="56">
        <v>4</v>
      </c>
      <c r="BJ397" s="56">
        <v>1</v>
      </c>
      <c r="BK397" s="56">
        <v>1</v>
      </c>
      <c r="BL397" s="56">
        <v>0</v>
      </c>
      <c r="BM397" s="56">
        <v>0</v>
      </c>
      <c r="BN397" s="56">
        <v>1</v>
      </c>
      <c r="BO397" s="56">
        <v>1</v>
      </c>
      <c r="BP397" s="56">
        <v>2</v>
      </c>
      <c r="BQ397" s="56">
        <v>5</v>
      </c>
      <c r="BR397" s="56">
        <v>2</v>
      </c>
      <c r="BS397" s="56">
        <v>2</v>
      </c>
      <c r="BT397" s="56">
        <v>2</v>
      </c>
      <c r="BU397" s="56">
        <v>2</v>
      </c>
      <c r="BV397" s="56">
        <v>45</v>
      </c>
      <c r="BW397" s="56">
        <v>58</v>
      </c>
      <c r="BX397" s="56">
        <v>0.43689320388349501</v>
      </c>
      <c r="BY397" s="56">
        <v>-204</v>
      </c>
    </row>
    <row r="398" spans="1:77" x14ac:dyDescent="0.25">
      <c r="A398" s="56">
        <v>5</v>
      </c>
      <c r="B398" s="56">
        <v>1</v>
      </c>
      <c r="C398" s="56">
        <v>3</v>
      </c>
      <c r="D398" s="56">
        <v>1</v>
      </c>
      <c r="E398" s="56">
        <v>3</v>
      </c>
      <c r="F398" s="56">
        <v>1</v>
      </c>
      <c r="G398" s="56">
        <v>5</v>
      </c>
      <c r="H398" s="56">
        <v>4</v>
      </c>
      <c r="I398" s="56">
        <v>4</v>
      </c>
      <c r="J398" s="56">
        <v>4</v>
      </c>
      <c r="K398" s="56">
        <v>0</v>
      </c>
      <c r="L398" s="56">
        <v>0</v>
      </c>
      <c r="M398" s="56">
        <v>0</v>
      </c>
      <c r="N398" s="56">
        <v>3</v>
      </c>
      <c r="O398" s="56">
        <v>1</v>
      </c>
      <c r="P398" s="56">
        <v>3</v>
      </c>
      <c r="Q398" s="56">
        <v>1</v>
      </c>
      <c r="R398" s="56">
        <v>3</v>
      </c>
      <c r="S398" s="56">
        <v>1</v>
      </c>
      <c r="T398" s="56">
        <v>5</v>
      </c>
      <c r="U398" s="56">
        <v>4</v>
      </c>
      <c r="V398" s="56">
        <v>3</v>
      </c>
      <c r="W398" s="56">
        <v>1</v>
      </c>
      <c r="X398" s="56">
        <v>0</v>
      </c>
      <c r="Y398" s="56">
        <v>0</v>
      </c>
      <c r="Z398" s="56">
        <v>0</v>
      </c>
      <c r="AA398" s="56">
        <v>5</v>
      </c>
      <c r="AB398" s="56">
        <v>1</v>
      </c>
      <c r="AC398" s="56">
        <v>3</v>
      </c>
      <c r="AD398" s="56">
        <v>1</v>
      </c>
      <c r="AE398" s="56">
        <v>3</v>
      </c>
      <c r="AF398" s="56">
        <v>1</v>
      </c>
      <c r="AG398" s="56">
        <v>5</v>
      </c>
      <c r="AH398" s="56">
        <v>4</v>
      </c>
      <c r="AI398" s="56">
        <v>4</v>
      </c>
      <c r="AJ398" s="56">
        <v>1</v>
      </c>
      <c r="AK398" s="56">
        <v>0</v>
      </c>
      <c r="AL398" s="56">
        <v>0</v>
      </c>
      <c r="AM398" s="56">
        <v>0</v>
      </c>
      <c r="AN398" s="56">
        <v>5</v>
      </c>
      <c r="AO398" s="56">
        <v>1</v>
      </c>
      <c r="AP398" s="56">
        <v>3</v>
      </c>
      <c r="AQ398" s="56">
        <v>2</v>
      </c>
      <c r="AR398" s="56">
        <v>3</v>
      </c>
      <c r="AS398" s="56">
        <v>1</v>
      </c>
      <c r="AT398" s="56">
        <v>5</v>
      </c>
      <c r="AU398" s="56">
        <v>4</v>
      </c>
      <c r="AV398" s="56">
        <v>1</v>
      </c>
      <c r="AW398" s="56">
        <v>1</v>
      </c>
      <c r="AX398" s="56">
        <v>1</v>
      </c>
      <c r="AY398" s="56">
        <v>0</v>
      </c>
      <c r="AZ398" s="56">
        <v>0</v>
      </c>
      <c r="BA398" s="56">
        <v>5</v>
      </c>
      <c r="BB398" s="56">
        <v>1</v>
      </c>
      <c r="BC398" s="56">
        <v>3</v>
      </c>
      <c r="BD398" s="56">
        <v>1</v>
      </c>
      <c r="BE398" s="56">
        <v>1</v>
      </c>
      <c r="BF398" s="56">
        <v>1</v>
      </c>
      <c r="BG398" s="56">
        <v>5</v>
      </c>
      <c r="BH398" s="56">
        <v>5</v>
      </c>
      <c r="BI398" s="56">
        <v>4</v>
      </c>
      <c r="BJ398" s="56">
        <v>1</v>
      </c>
      <c r="BK398" s="56">
        <v>0</v>
      </c>
      <c r="BL398" s="56">
        <v>0</v>
      </c>
      <c r="BM398" s="56">
        <v>1</v>
      </c>
      <c r="BN398" s="56">
        <v>1</v>
      </c>
      <c r="BO398" s="56">
        <v>1</v>
      </c>
      <c r="BP398" s="56">
        <v>2</v>
      </c>
      <c r="BQ398" s="56">
        <v>5</v>
      </c>
      <c r="BR398" s="56">
        <v>2</v>
      </c>
      <c r="BS398" s="56">
        <v>2</v>
      </c>
      <c r="BT398" s="56">
        <v>2</v>
      </c>
      <c r="BU398" s="56">
        <v>1</v>
      </c>
      <c r="BV398" s="56">
        <v>48</v>
      </c>
      <c r="BW398" s="56">
        <v>64</v>
      </c>
      <c r="BX398" s="56">
        <v>0.42857142857142799</v>
      </c>
      <c r="BY398" s="56">
        <v>-204</v>
      </c>
    </row>
    <row r="399" spans="1:77" x14ac:dyDescent="0.25">
      <c r="A399" s="56">
        <v>3</v>
      </c>
      <c r="B399" s="56">
        <v>1</v>
      </c>
      <c r="C399" s="56">
        <v>3</v>
      </c>
      <c r="D399" s="56">
        <v>1</v>
      </c>
      <c r="E399" s="56">
        <v>3</v>
      </c>
      <c r="F399" s="56">
        <v>1</v>
      </c>
      <c r="G399" s="56">
        <v>4</v>
      </c>
      <c r="H399" s="56">
        <v>4</v>
      </c>
      <c r="I399" s="56">
        <v>4</v>
      </c>
      <c r="J399" s="56">
        <v>4</v>
      </c>
      <c r="K399" s="56">
        <v>1</v>
      </c>
      <c r="L399" s="56">
        <v>0</v>
      </c>
      <c r="M399" s="56">
        <v>0</v>
      </c>
      <c r="N399" s="56">
        <v>3</v>
      </c>
      <c r="O399" s="56">
        <v>1</v>
      </c>
      <c r="P399" s="56">
        <v>3</v>
      </c>
      <c r="Q399" s="56">
        <v>5</v>
      </c>
      <c r="R399" s="56">
        <v>1</v>
      </c>
      <c r="S399" s="56">
        <v>4</v>
      </c>
      <c r="T399" s="56">
        <v>4</v>
      </c>
      <c r="U399" s="56">
        <v>4</v>
      </c>
      <c r="V399" s="56">
        <v>4</v>
      </c>
      <c r="W399" s="56">
        <v>1</v>
      </c>
      <c r="X399" s="56">
        <v>0</v>
      </c>
      <c r="Y399" s="56">
        <v>0</v>
      </c>
      <c r="Z399" s="56">
        <v>0</v>
      </c>
      <c r="AA399" s="56">
        <v>3</v>
      </c>
      <c r="AB399" s="56">
        <v>1</v>
      </c>
      <c r="AC399" s="56">
        <v>5</v>
      </c>
      <c r="AD399" s="56">
        <v>1</v>
      </c>
      <c r="AE399" s="56">
        <v>3</v>
      </c>
      <c r="AF399" s="56">
        <v>1</v>
      </c>
      <c r="AG399" s="56">
        <v>4</v>
      </c>
      <c r="AH399" s="56">
        <v>4</v>
      </c>
      <c r="AI399" s="56">
        <v>4</v>
      </c>
      <c r="AJ399" s="56">
        <v>1</v>
      </c>
      <c r="AK399" s="56">
        <v>0</v>
      </c>
      <c r="AL399" s="56">
        <v>0</v>
      </c>
      <c r="AM399" s="56">
        <v>0</v>
      </c>
      <c r="AN399" s="56">
        <v>5</v>
      </c>
      <c r="AO399" s="56">
        <v>1</v>
      </c>
      <c r="AP399" s="56">
        <v>5</v>
      </c>
      <c r="AQ399" s="56">
        <v>1</v>
      </c>
      <c r="AR399" s="56">
        <v>3</v>
      </c>
      <c r="AS399" s="56">
        <v>1</v>
      </c>
      <c r="AT399" s="56">
        <v>5</v>
      </c>
      <c r="AU399" s="56">
        <v>4</v>
      </c>
      <c r="AV399" s="56">
        <v>4</v>
      </c>
      <c r="AW399" s="56">
        <v>1</v>
      </c>
      <c r="AX399" s="56">
        <v>1</v>
      </c>
      <c r="AY399" s="56">
        <v>0</v>
      </c>
      <c r="AZ399" s="56">
        <v>0</v>
      </c>
      <c r="BA399" s="56">
        <v>3</v>
      </c>
      <c r="BB399" s="56">
        <v>1</v>
      </c>
      <c r="BC399" s="56">
        <v>1</v>
      </c>
      <c r="BD399" s="56">
        <v>1</v>
      </c>
      <c r="BE399" s="56">
        <v>3</v>
      </c>
      <c r="BF399" s="56">
        <v>1</v>
      </c>
      <c r="BG399" s="56">
        <v>4</v>
      </c>
      <c r="BH399" s="56">
        <v>2</v>
      </c>
      <c r="BI399" s="56">
        <v>4</v>
      </c>
      <c r="BJ399" s="56">
        <v>1</v>
      </c>
      <c r="BK399" s="56">
        <v>0</v>
      </c>
      <c r="BL399" s="56">
        <v>0</v>
      </c>
      <c r="BM399" s="56">
        <v>0</v>
      </c>
      <c r="BN399" s="56">
        <v>1</v>
      </c>
      <c r="BO399" s="56">
        <v>1</v>
      </c>
      <c r="BP399" s="56">
        <v>2</v>
      </c>
      <c r="BQ399" s="56">
        <v>5</v>
      </c>
      <c r="BR399" s="56">
        <v>2</v>
      </c>
      <c r="BS399" s="56">
        <v>2</v>
      </c>
      <c r="BT399" s="56">
        <v>3</v>
      </c>
      <c r="BU399" s="56">
        <v>1</v>
      </c>
      <c r="BV399" s="56">
        <v>45</v>
      </c>
      <c r="BW399" s="56">
        <v>60</v>
      </c>
      <c r="BX399" s="56">
        <v>0.42857142857142799</v>
      </c>
      <c r="BY399" s="56">
        <v>-204</v>
      </c>
    </row>
    <row r="400" spans="1:77" x14ac:dyDescent="0.25">
      <c r="A400" s="56">
        <v>5</v>
      </c>
      <c r="B400" s="56">
        <v>1</v>
      </c>
      <c r="C400" s="56">
        <v>3</v>
      </c>
      <c r="D400" s="56">
        <v>1</v>
      </c>
      <c r="E400" s="56">
        <v>5</v>
      </c>
      <c r="F400" s="56">
        <v>1</v>
      </c>
      <c r="G400" s="56">
        <v>1</v>
      </c>
      <c r="H400" s="56">
        <v>5</v>
      </c>
      <c r="I400" s="56">
        <v>3</v>
      </c>
      <c r="J400" s="56">
        <v>5</v>
      </c>
      <c r="K400" s="56">
        <v>0</v>
      </c>
      <c r="L400" s="56">
        <v>0</v>
      </c>
      <c r="M400" s="56">
        <v>0</v>
      </c>
      <c r="N400" s="56">
        <v>3</v>
      </c>
      <c r="O400" s="56">
        <v>1</v>
      </c>
      <c r="P400" s="56">
        <v>5</v>
      </c>
      <c r="Q400" s="56">
        <v>5</v>
      </c>
      <c r="R400" s="56">
        <v>3</v>
      </c>
      <c r="S400" s="56">
        <v>1</v>
      </c>
      <c r="T400" s="56">
        <v>5</v>
      </c>
      <c r="U400" s="56">
        <v>4</v>
      </c>
      <c r="V400" s="56">
        <v>3</v>
      </c>
      <c r="W400" s="56">
        <v>1</v>
      </c>
      <c r="X400" s="56">
        <v>0</v>
      </c>
      <c r="Y400" s="56">
        <v>1</v>
      </c>
      <c r="Z400" s="56">
        <v>0</v>
      </c>
      <c r="AA400" s="56">
        <v>4</v>
      </c>
      <c r="AB400" s="56">
        <v>1</v>
      </c>
      <c r="AC400" s="56">
        <v>5</v>
      </c>
      <c r="AD400" s="56">
        <v>4</v>
      </c>
      <c r="AE400" s="56">
        <v>3</v>
      </c>
      <c r="AF400" s="56">
        <v>1</v>
      </c>
      <c r="AG400" s="56">
        <v>5</v>
      </c>
      <c r="AH400" s="56">
        <v>4</v>
      </c>
      <c r="AI400" s="56">
        <v>5</v>
      </c>
      <c r="AJ400" s="56">
        <v>1</v>
      </c>
      <c r="AK400" s="56">
        <v>0</v>
      </c>
      <c r="AL400" s="56">
        <v>1</v>
      </c>
      <c r="AM400" s="56">
        <v>0</v>
      </c>
      <c r="AN400" s="56">
        <v>3</v>
      </c>
      <c r="AO400" s="56">
        <v>1</v>
      </c>
      <c r="AP400" s="56">
        <v>4</v>
      </c>
      <c r="AQ400" s="56">
        <v>2</v>
      </c>
      <c r="AR400" s="56">
        <v>3</v>
      </c>
      <c r="AS400" s="56">
        <v>1</v>
      </c>
      <c r="AT400" s="56">
        <v>5</v>
      </c>
      <c r="AU400" s="56">
        <v>4</v>
      </c>
      <c r="AV400" s="56">
        <v>4</v>
      </c>
      <c r="AW400" s="56">
        <v>1</v>
      </c>
      <c r="AX400" s="56">
        <v>0</v>
      </c>
      <c r="AY400" s="56">
        <v>0</v>
      </c>
      <c r="AZ400" s="56">
        <v>0</v>
      </c>
      <c r="BA400" s="56">
        <v>3</v>
      </c>
      <c r="BB400" s="56">
        <v>1</v>
      </c>
      <c r="BC400" s="56">
        <v>1</v>
      </c>
      <c r="BD400" s="56">
        <v>1</v>
      </c>
      <c r="BE400" s="56">
        <v>2</v>
      </c>
      <c r="BF400" s="56">
        <v>1</v>
      </c>
      <c r="BG400" s="56">
        <v>4</v>
      </c>
      <c r="BH400" s="56">
        <v>3</v>
      </c>
      <c r="BI400" s="56">
        <v>5</v>
      </c>
      <c r="BJ400" s="56">
        <v>1</v>
      </c>
      <c r="BK400" s="56">
        <v>0</v>
      </c>
      <c r="BL400" s="56">
        <v>0</v>
      </c>
      <c r="BM400" s="56">
        <v>0</v>
      </c>
      <c r="BN400" s="56">
        <v>3</v>
      </c>
      <c r="BO400" s="56">
        <v>1</v>
      </c>
      <c r="BP400" s="56">
        <v>2</v>
      </c>
      <c r="BQ400" s="56">
        <v>5</v>
      </c>
      <c r="BR400" s="56">
        <v>3</v>
      </c>
      <c r="BS400" s="56">
        <v>2</v>
      </c>
      <c r="BT400" s="56">
        <v>3</v>
      </c>
      <c r="BU400" s="56">
        <v>2</v>
      </c>
      <c r="BV400" s="56">
        <v>44</v>
      </c>
      <c r="BW400" s="56">
        <v>59</v>
      </c>
      <c r="BX400" s="56">
        <v>0.42718446601941701</v>
      </c>
      <c r="BY400" s="56">
        <v>-204</v>
      </c>
    </row>
    <row r="401" spans="1:77" x14ac:dyDescent="0.25">
      <c r="A401" s="56">
        <v>5</v>
      </c>
      <c r="B401" s="56">
        <v>1</v>
      </c>
      <c r="C401" s="56">
        <v>3</v>
      </c>
      <c r="D401" s="56">
        <v>1</v>
      </c>
      <c r="E401" s="56">
        <v>5</v>
      </c>
      <c r="F401" s="56">
        <v>1</v>
      </c>
      <c r="G401" s="56">
        <v>1</v>
      </c>
      <c r="H401" s="56">
        <v>5</v>
      </c>
      <c r="I401" s="56">
        <v>3</v>
      </c>
      <c r="J401" s="56">
        <v>5</v>
      </c>
      <c r="K401" s="56">
        <v>0</v>
      </c>
      <c r="L401" s="56">
        <v>0</v>
      </c>
      <c r="M401" s="56">
        <v>0</v>
      </c>
      <c r="N401" s="56">
        <v>3</v>
      </c>
      <c r="O401" s="56">
        <v>1</v>
      </c>
      <c r="P401" s="56">
        <v>5</v>
      </c>
      <c r="Q401" s="56">
        <v>5</v>
      </c>
      <c r="R401" s="56">
        <v>3</v>
      </c>
      <c r="S401" s="56">
        <v>1</v>
      </c>
      <c r="T401" s="56">
        <v>5</v>
      </c>
      <c r="U401" s="56">
        <v>4</v>
      </c>
      <c r="V401" s="56">
        <v>3</v>
      </c>
      <c r="W401" s="56">
        <v>1</v>
      </c>
      <c r="X401" s="56">
        <v>0</v>
      </c>
      <c r="Y401" s="56">
        <v>1</v>
      </c>
      <c r="Z401" s="56">
        <v>0</v>
      </c>
      <c r="AA401" s="56">
        <v>4</v>
      </c>
      <c r="AB401" s="56">
        <v>1</v>
      </c>
      <c r="AC401" s="56">
        <v>5</v>
      </c>
      <c r="AD401" s="56">
        <v>4</v>
      </c>
      <c r="AE401" s="56">
        <v>3</v>
      </c>
      <c r="AF401" s="56">
        <v>1</v>
      </c>
      <c r="AG401" s="56">
        <v>5</v>
      </c>
      <c r="AH401" s="56">
        <v>4</v>
      </c>
      <c r="AI401" s="56">
        <v>5</v>
      </c>
      <c r="AJ401" s="56">
        <v>1</v>
      </c>
      <c r="AK401" s="56">
        <v>0</v>
      </c>
      <c r="AL401" s="56">
        <v>1</v>
      </c>
      <c r="AM401" s="56">
        <v>0</v>
      </c>
      <c r="AN401" s="56">
        <v>3</v>
      </c>
      <c r="AO401" s="56">
        <v>1</v>
      </c>
      <c r="AP401" s="56">
        <v>4</v>
      </c>
      <c r="AQ401" s="56">
        <v>2</v>
      </c>
      <c r="AR401" s="56">
        <v>3</v>
      </c>
      <c r="AS401" s="56">
        <v>1</v>
      </c>
      <c r="AT401" s="56">
        <v>5</v>
      </c>
      <c r="AU401" s="56">
        <v>4</v>
      </c>
      <c r="AV401" s="56">
        <v>4</v>
      </c>
      <c r="AW401" s="56">
        <v>1</v>
      </c>
      <c r="AX401" s="56">
        <v>0</v>
      </c>
      <c r="AY401" s="56">
        <v>0</v>
      </c>
      <c r="AZ401" s="56">
        <v>0</v>
      </c>
      <c r="BA401" s="56">
        <v>3</v>
      </c>
      <c r="BB401" s="56">
        <v>1</v>
      </c>
      <c r="BC401" s="56">
        <v>1</v>
      </c>
      <c r="BD401" s="56">
        <v>1</v>
      </c>
      <c r="BE401" s="56">
        <v>2</v>
      </c>
      <c r="BF401" s="56">
        <v>1</v>
      </c>
      <c r="BG401" s="56">
        <v>4</v>
      </c>
      <c r="BH401" s="56">
        <v>3</v>
      </c>
      <c r="BI401" s="56">
        <v>5</v>
      </c>
      <c r="BJ401" s="56">
        <v>1</v>
      </c>
      <c r="BK401" s="56">
        <v>0</v>
      </c>
      <c r="BL401" s="56">
        <v>0</v>
      </c>
      <c r="BM401" s="56">
        <v>0</v>
      </c>
      <c r="BN401" s="56">
        <v>3</v>
      </c>
      <c r="BO401" s="56">
        <v>1</v>
      </c>
      <c r="BP401" s="56">
        <v>2</v>
      </c>
      <c r="BQ401" s="56">
        <v>5</v>
      </c>
      <c r="BR401" s="56">
        <v>3</v>
      </c>
      <c r="BS401" s="56">
        <v>2</v>
      </c>
      <c r="BT401" s="56">
        <v>3</v>
      </c>
      <c r="BU401" s="56">
        <v>2</v>
      </c>
      <c r="BV401" s="56">
        <v>45</v>
      </c>
      <c r="BW401" s="56">
        <v>70</v>
      </c>
      <c r="BX401" s="56">
        <v>0.39130434782608697</v>
      </c>
      <c r="BY401" s="56">
        <v>-204</v>
      </c>
    </row>
    <row r="402" spans="1:77" x14ac:dyDescent="0.25">
      <c r="A402" s="57">
        <v>5</v>
      </c>
      <c r="B402" s="57">
        <v>4</v>
      </c>
      <c r="C402" s="57">
        <v>3</v>
      </c>
      <c r="D402" s="57">
        <v>1</v>
      </c>
      <c r="E402" s="57">
        <v>3</v>
      </c>
      <c r="F402" s="57">
        <v>1</v>
      </c>
      <c r="G402" s="57">
        <v>3</v>
      </c>
      <c r="H402" s="57">
        <v>4</v>
      </c>
      <c r="I402" s="57">
        <v>4</v>
      </c>
      <c r="J402" s="57">
        <v>1</v>
      </c>
      <c r="K402" s="57">
        <v>0</v>
      </c>
      <c r="L402" s="57">
        <v>0</v>
      </c>
      <c r="M402" s="57">
        <v>1</v>
      </c>
      <c r="N402" s="57">
        <v>3</v>
      </c>
      <c r="O402" s="57">
        <v>1</v>
      </c>
      <c r="P402" s="57">
        <v>3</v>
      </c>
      <c r="Q402" s="57">
        <v>1</v>
      </c>
      <c r="R402" s="57">
        <v>3</v>
      </c>
      <c r="S402" s="57">
        <v>1</v>
      </c>
      <c r="T402" s="57">
        <v>2</v>
      </c>
      <c r="U402" s="57">
        <v>2</v>
      </c>
      <c r="V402" s="57">
        <v>3</v>
      </c>
      <c r="W402" s="57">
        <v>1</v>
      </c>
      <c r="X402" s="57">
        <v>0</v>
      </c>
      <c r="Y402" s="57">
        <v>0</v>
      </c>
      <c r="Z402" s="57">
        <v>1</v>
      </c>
      <c r="AA402" s="57">
        <v>2</v>
      </c>
      <c r="AB402" s="57">
        <v>1</v>
      </c>
      <c r="AC402" s="57">
        <v>2</v>
      </c>
      <c r="AD402" s="57">
        <v>1</v>
      </c>
      <c r="AE402" s="57">
        <v>3</v>
      </c>
      <c r="AF402" s="57">
        <v>1</v>
      </c>
      <c r="AG402" s="57">
        <v>5</v>
      </c>
      <c r="AH402" s="57">
        <v>3</v>
      </c>
      <c r="AI402" s="57">
        <v>4</v>
      </c>
      <c r="AJ402" s="57">
        <v>1</v>
      </c>
      <c r="AK402" s="57">
        <v>0</v>
      </c>
      <c r="AL402" s="57">
        <v>0</v>
      </c>
      <c r="AM402" s="57">
        <v>0</v>
      </c>
      <c r="AN402" s="57">
        <v>3</v>
      </c>
      <c r="AO402" s="57">
        <v>1</v>
      </c>
      <c r="AP402" s="57">
        <v>3</v>
      </c>
      <c r="AQ402" s="57">
        <v>1</v>
      </c>
      <c r="AR402" s="57">
        <v>3</v>
      </c>
      <c r="AS402" s="57">
        <v>1</v>
      </c>
      <c r="AT402" s="57">
        <v>5</v>
      </c>
      <c r="AU402" s="57">
        <v>4</v>
      </c>
      <c r="AV402" s="57">
        <v>4</v>
      </c>
      <c r="AW402" s="57">
        <v>1</v>
      </c>
      <c r="AX402" s="57">
        <v>1</v>
      </c>
      <c r="AY402" s="57">
        <v>0</v>
      </c>
      <c r="AZ402" s="57">
        <v>0</v>
      </c>
      <c r="BA402" s="57">
        <v>3</v>
      </c>
      <c r="BB402" s="57">
        <v>1</v>
      </c>
      <c r="BC402" s="57">
        <v>3</v>
      </c>
      <c r="BD402" s="57">
        <v>1</v>
      </c>
      <c r="BE402" s="57">
        <v>3</v>
      </c>
      <c r="BF402" s="57">
        <v>1</v>
      </c>
      <c r="BG402" s="57">
        <v>5</v>
      </c>
      <c r="BH402" s="57">
        <v>4</v>
      </c>
      <c r="BI402" s="57">
        <v>4</v>
      </c>
      <c r="BJ402" s="57">
        <v>1</v>
      </c>
      <c r="BK402" s="57">
        <v>0</v>
      </c>
      <c r="BL402" s="57">
        <v>0</v>
      </c>
      <c r="BM402" s="57">
        <v>1</v>
      </c>
      <c r="BN402" s="57">
        <v>1</v>
      </c>
      <c r="BO402" s="57">
        <v>1</v>
      </c>
      <c r="BP402" s="57">
        <v>2</v>
      </c>
      <c r="BQ402" s="57">
        <v>5</v>
      </c>
      <c r="BR402" s="57">
        <v>2</v>
      </c>
      <c r="BS402" s="57">
        <v>2</v>
      </c>
      <c r="BT402" s="57">
        <v>3</v>
      </c>
      <c r="BU402" s="57">
        <v>1</v>
      </c>
      <c r="BV402" s="57">
        <v>60</v>
      </c>
      <c r="BW402" s="57">
        <v>41</v>
      </c>
      <c r="BX402" s="57">
        <v>0.59405940599999996</v>
      </c>
      <c r="BY402">
        <v>-205</v>
      </c>
    </row>
    <row r="403" spans="1:77" x14ac:dyDescent="0.25">
      <c r="A403" s="57">
        <v>5</v>
      </c>
      <c r="B403" s="57">
        <v>4</v>
      </c>
      <c r="C403" s="57">
        <v>3</v>
      </c>
      <c r="D403" s="57">
        <v>1</v>
      </c>
      <c r="E403" s="57">
        <v>3</v>
      </c>
      <c r="F403" s="57">
        <v>1</v>
      </c>
      <c r="G403" s="57">
        <v>3</v>
      </c>
      <c r="H403" s="57">
        <v>4</v>
      </c>
      <c r="I403" s="57">
        <v>4</v>
      </c>
      <c r="J403" s="57">
        <v>1</v>
      </c>
      <c r="K403" s="57">
        <v>0</v>
      </c>
      <c r="L403" s="57">
        <v>0</v>
      </c>
      <c r="M403" s="57">
        <v>1</v>
      </c>
      <c r="N403" s="57">
        <v>3</v>
      </c>
      <c r="O403" s="57">
        <v>1</v>
      </c>
      <c r="P403" s="57">
        <v>3</v>
      </c>
      <c r="Q403" s="57">
        <v>1</v>
      </c>
      <c r="R403" s="57">
        <v>3</v>
      </c>
      <c r="S403" s="57">
        <v>1</v>
      </c>
      <c r="T403" s="57">
        <v>2</v>
      </c>
      <c r="U403" s="57">
        <v>2</v>
      </c>
      <c r="V403" s="57">
        <v>3</v>
      </c>
      <c r="W403" s="57">
        <v>1</v>
      </c>
      <c r="X403" s="57">
        <v>0</v>
      </c>
      <c r="Y403" s="57">
        <v>0</v>
      </c>
      <c r="Z403" s="57">
        <v>1</v>
      </c>
      <c r="AA403" s="57">
        <v>2</v>
      </c>
      <c r="AB403" s="57">
        <v>1</v>
      </c>
      <c r="AC403" s="57">
        <v>2</v>
      </c>
      <c r="AD403" s="57">
        <v>1</v>
      </c>
      <c r="AE403" s="57">
        <v>3</v>
      </c>
      <c r="AF403" s="57">
        <v>1</v>
      </c>
      <c r="AG403" s="57">
        <v>5</v>
      </c>
      <c r="AH403" s="57">
        <v>3</v>
      </c>
      <c r="AI403" s="57">
        <v>4</v>
      </c>
      <c r="AJ403" s="57">
        <v>1</v>
      </c>
      <c r="AK403" s="57">
        <v>0</v>
      </c>
      <c r="AL403" s="57">
        <v>0</v>
      </c>
      <c r="AM403" s="57">
        <v>0</v>
      </c>
      <c r="AN403" s="57">
        <v>3</v>
      </c>
      <c r="AO403" s="57">
        <v>1</v>
      </c>
      <c r="AP403" s="57">
        <v>3</v>
      </c>
      <c r="AQ403" s="57">
        <v>1</v>
      </c>
      <c r="AR403" s="57">
        <v>3</v>
      </c>
      <c r="AS403" s="57">
        <v>1</v>
      </c>
      <c r="AT403" s="57">
        <v>5</v>
      </c>
      <c r="AU403" s="57">
        <v>4</v>
      </c>
      <c r="AV403" s="57">
        <v>4</v>
      </c>
      <c r="AW403" s="57">
        <v>1</v>
      </c>
      <c r="AX403" s="57">
        <v>1</v>
      </c>
      <c r="AY403" s="57">
        <v>0</v>
      </c>
      <c r="AZ403" s="57">
        <v>0</v>
      </c>
      <c r="BA403" s="57">
        <v>3</v>
      </c>
      <c r="BB403" s="57">
        <v>1</v>
      </c>
      <c r="BC403" s="57">
        <v>3</v>
      </c>
      <c r="BD403" s="57">
        <v>1</v>
      </c>
      <c r="BE403" s="57">
        <v>3</v>
      </c>
      <c r="BF403" s="57">
        <v>1</v>
      </c>
      <c r="BG403" s="57">
        <v>5</v>
      </c>
      <c r="BH403" s="57">
        <v>4</v>
      </c>
      <c r="BI403" s="57">
        <v>4</v>
      </c>
      <c r="BJ403" s="57">
        <v>1</v>
      </c>
      <c r="BK403" s="57">
        <v>0</v>
      </c>
      <c r="BL403" s="57">
        <v>0</v>
      </c>
      <c r="BM403" s="57">
        <v>1</v>
      </c>
      <c r="BN403" s="57">
        <v>1</v>
      </c>
      <c r="BO403" s="57">
        <v>1</v>
      </c>
      <c r="BP403" s="57">
        <v>2</v>
      </c>
      <c r="BQ403" s="57">
        <v>5</v>
      </c>
      <c r="BR403" s="57">
        <v>2</v>
      </c>
      <c r="BS403" s="57">
        <v>2</v>
      </c>
      <c r="BT403" s="57">
        <v>3</v>
      </c>
      <c r="BU403" s="57">
        <v>1</v>
      </c>
      <c r="BV403" s="57">
        <v>61</v>
      </c>
      <c r="BW403" s="57">
        <v>43</v>
      </c>
      <c r="BX403" s="57">
        <v>0.58653846200000004</v>
      </c>
      <c r="BY403" s="56">
        <v>-205</v>
      </c>
    </row>
    <row r="404" spans="1:77" x14ac:dyDescent="0.25">
      <c r="A404" s="57">
        <v>5</v>
      </c>
      <c r="B404" s="57">
        <v>1</v>
      </c>
      <c r="C404" s="57">
        <v>3</v>
      </c>
      <c r="D404" s="57">
        <v>1</v>
      </c>
      <c r="E404" s="57">
        <v>5</v>
      </c>
      <c r="F404" s="57">
        <v>1</v>
      </c>
      <c r="G404" s="57">
        <v>5</v>
      </c>
      <c r="H404" s="57">
        <v>4</v>
      </c>
      <c r="I404" s="57">
        <v>3</v>
      </c>
      <c r="J404" s="57">
        <v>4</v>
      </c>
      <c r="K404" s="57">
        <v>1</v>
      </c>
      <c r="L404" s="57">
        <v>0</v>
      </c>
      <c r="M404" s="57">
        <v>0</v>
      </c>
      <c r="N404" s="57">
        <v>3</v>
      </c>
      <c r="O404" s="57">
        <v>1</v>
      </c>
      <c r="P404" s="57">
        <v>3</v>
      </c>
      <c r="Q404" s="57">
        <v>1</v>
      </c>
      <c r="R404" s="57">
        <v>3</v>
      </c>
      <c r="S404" s="57">
        <v>1</v>
      </c>
      <c r="T404" s="57">
        <v>4</v>
      </c>
      <c r="U404" s="57">
        <v>4</v>
      </c>
      <c r="V404" s="57">
        <v>4</v>
      </c>
      <c r="W404" s="57">
        <v>1</v>
      </c>
      <c r="X404" s="57">
        <v>0</v>
      </c>
      <c r="Y404" s="57">
        <v>0</v>
      </c>
      <c r="Z404" s="57">
        <v>0</v>
      </c>
      <c r="AA404" s="57">
        <v>4</v>
      </c>
      <c r="AB404" s="57">
        <v>1</v>
      </c>
      <c r="AC404" s="57">
        <v>5</v>
      </c>
      <c r="AD404" s="57">
        <v>1</v>
      </c>
      <c r="AE404" s="57">
        <v>3</v>
      </c>
      <c r="AF404" s="57">
        <v>1</v>
      </c>
      <c r="AG404" s="57">
        <v>5</v>
      </c>
      <c r="AH404" s="57">
        <v>4</v>
      </c>
      <c r="AI404" s="57">
        <v>4</v>
      </c>
      <c r="AJ404" s="57">
        <v>1</v>
      </c>
      <c r="AK404" s="57">
        <v>1</v>
      </c>
      <c r="AL404" s="57">
        <v>0</v>
      </c>
      <c r="AM404" s="57">
        <v>1</v>
      </c>
      <c r="AN404" s="57">
        <v>3</v>
      </c>
      <c r="AO404" s="57">
        <v>1</v>
      </c>
      <c r="AP404" s="57">
        <v>3</v>
      </c>
      <c r="AQ404" s="57">
        <v>2</v>
      </c>
      <c r="AR404" s="57">
        <v>3</v>
      </c>
      <c r="AS404" s="57">
        <v>1</v>
      </c>
      <c r="AT404" s="57">
        <v>5</v>
      </c>
      <c r="AU404" s="57">
        <v>4</v>
      </c>
      <c r="AV404" s="57">
        <v>4</v>
      </c>
      <c r="AW404" s="57">
        <v>1</v>
      </c>
      <c r="AX404" s="57">
        <v>1</v>
      </c>
      <c r="AY404" s="57">
        <v>0</v>
      </c>
      <c r="AZ404" s="57">
        <v>0</v>
      </c>
      <c r="BA404" s="57">
        <v>5</v>
      </c>
      <c r="BB404" s="57">
        <v>1</v>
      </c>
      <c r="BC404" s="57">
        <v>5</v>
      </c>
      <c r="BD404" s="57">
        <v>1</v>
      </c>
      <c r="BE404" s="57">
        <v>3</v>
      </c>
      <c r="BF404" s="57">
        <v>1</v>
      </c>
      <c r="BG404" s="57">
        <v>5</v>
      </c>
      <c r="BH404" s="57">
        <v>4</v>
      </c>
      <c r="BI404" s="57">
        <v>3</v>
      </c>
      <c r="BJ404" s="57">
        <v>1</v>
      </c>
      <c r="BK404" s="57">
        <v>0</v>
      </c>
      <c r="BL404" s="57">
        <v>0</v>
      </c>
      <c r="BM404" s="57">
        <v>0</v>
      </c>
      <c r="BN404" s="57">
        <v>1</v>
      </c>
      <c r="BO404" s="57">
        <v>1</v>
      </c>
      <c r="BP404" s="57">
        <v>2</v>
      </c>
      <c r="BQ404" s="57">
        <v>5</v>
      </c>
      <c r="BR404" s="57">
        <v>2</v>
      </c>
      <c r="BS404" s="57">
        <v>2</v>
      </c>
      <c r="BT404" s="57">
        <v>3</v>
      </c>
      <c r="BU404" s="57">
        <v>1</v>
      </c>
      <c r="BV404" s="57">
        <v>62</v>
      </c>
      <c r="BW404" s="57">
        <v>44</v>
      </c>
      <c r="BX404" s="57">
        <v>0.58490565999999999</v>
      </c>
      <c r="BY404" s="56">
        <v>-205</v>
      </c>
    </row>
    <row r="405" spans="1:77" x14ac:dyDescent="0.25">
      <c r="A405" s="57">
        <v>5</v>
      </c>
      <c r="B405" s="57">
        <v>1</v>
      </c>
      <c r="C405" s="57">
        <v>3</v>
      </c>
      <c r="D405" s="57">
        <v>1</v>
      </c>
      <c r="E405" s="57">
        <v>3</v>
      </c>
      <c r="F405" s="57">
        <v>1</v>
      </c>
      <c r="G405" s="57">
        <v>5</v>
      </c>
      <c r="H405" s="57">
        <v>4</v>
      </c>
      <c r="I405" s="57">
        <v>3</v>
      </c>
      <c r="J405" s="57">
        <v>1</v>
      </c>
      <c r="K405" s="57">
        <v>0</v>
      </c>
      <c r="L405" s="57">
        <v>0</v>
      </c>
      <c r="M405" s="57">
        <v>0</v>
      </c>
      <c r="N405" s="57">
        <v>3</v>
      </c>
      <c r="O405" s="57">
        <v>1</v>
      </c>
      <c r="P405" s="57">
        <v>5</v>
      </c>
      <c r="Q405" s="57">
        <v>1</v>
      </c>
      <c r="R405" s="57">
        <v>3</v>
      </c>
      <c r="S405" s="57">
        <v>4</v>
      </c>
      <c r="T405" s="57">
        <v>5</v>
      </c>
      <c r="U405" s="57">
        <v>2</v>
      </c>
      <c r="V405" s="57">
        <v>3</v>
      </c>
      <c r="W405" s="57">
        <v>3</v>
      </c>
      <c r="X405" s="57">
        <v>1</v>
      </c>
      <c r="Y405" s="57">
        <v>0</v>
      </c>
      <c r="Z405" s="57">
        <v>1</v>
      </c>
      <c r="AA405" s="57">
        <v>3</v>
      </c>
      <c r="AB405" s="57">
        <v>1</v>
      </c>
      <c r="AC405" s="57">
        <v>5</v>
      </c>
      <c r="AD405" s="57">
        <v>1</v>
      </c>
      <c r="AE405" s="57">
        <v>3</v>
      </c>
      <c r="AF405" s="57">
        <v>1</v>
      </c>
      <c r="AG405" s="57">
        <v>4</v>
      </c>
      <c r="AH405" s="57">
        <v>2</v>
      </c>
      <c r="AI405" s="57">
        <v>4</v>
      </c>
      <c r="AJ405" s="57">
        <v>1</v>
      </c>
      <c r="AK405" s="57">
        <v>0</v>
      </c>
      <c r="AL405" s="57">
        <v>0</v>
      </c>
      <c r="AM405" s="57">
        <v>0</v>
      </c>
      <c r="AN405" s="57">
        <v>5</v>
      </c>
      <c r="AO405" s="57">
        <v>3</v>
      </c>
      <c r="AP405" s="57">
        <v>3</v>
      </c>
      <c r="AQ405" s="57">
        <v>1</v>
      </c>
      <c r="AR405" s="57">
        <v>3</v>
      </c>
      <c r="AS405" s="57">
        <v>1</v>
      </c>
      <c r="AT405" s="57">
        <v>5</v>
      </c>
      <c r="AU405" s="57">
        <v>4</v>
      </c>
      <c r="AV405" s="57">
        <v>2</v>
      </c>
      <c r="AW405" s="57">
        <v>1</v>
      </c>
      <c r="AX405" s="57">
        <v>0</v>
      </c>
      <c r="AY405" s="57">
        <v>0</v>
      </c>
      <c r="AZ405" s="57">
        <v>0</v>
      </c>
      <c r="BA405" s="57">
        <v>5</v>
      </c>
      <c r="BB405" s="57">
        <v>1</v>
      </c>
      <c r="BC405" s="57">
        <v>1</v>
      </c>
      <c r="BD405" s="57">
        <v>5</v>
      </c>
      <c r="BE405" s="57">
        <v>3</v>
      </c>
      <c r="BF405" s="57">
        <v>1</v>
      </c>
      <c r="BG405" s="57">
        <v>5</v>
      </c>
      <c r="BH405" s="57">
        <v>4</v>
      </c>
      <c r="BI405" s="57">
        <v>3</v>
      </c>
      <c r="BJ405" s="57">
        <v>1</v>
      </c>
      <c r="BK405" s="57">
        <v>0</v>
      </c>
      <c r="BL405" s="57">
        <v>0</v>
      </c>
      <c r="BM405" s="57">
        <v>0</v>
      </c>
      <c r="BN405" s="57">
        <v>1</v>
      </c>
      <c r="BO405" s="57">
        <v>4</v>
      </c>
      <c r="BP405" s="57">
        <v>2</v>
      </c>
      <c r="BQ405" s="57">
        <v>5</v>
      </c>
      <c r="BR405" s="57">
        <v>2</v>
      </c>
      <c r="BS405" s="57">
        <v>2</v>
      </c>
      <c r="BT405" s="57">
        <v>3</v>
      </c>
      <c r="BU405" s="57">
        <v>2</v>
      </c>
      <c r="BV405" s="57">
        <v>62</v>
      </c>
      <c r="BW405" s="57">
        <v>45</v>
      </c>
      <c r="BX405" s="57">
        <v>0.57943925200000002</v>
      </c>
      <c r="BY405" s="56">
        <v>-205</v>
      </c>
    </row>
    <row r="406" spans="1:77" x14ac:dyDescent="0.25">
      <c r="A406" s="57">
        <v>5</v>
      </c>
      <c r="B406" s="57">
        <v>1</v>
      </c>
      <c r="C406" s="57">
        <v>3</v>
      </c>
      <c r="D406" s="57">
        <v>2</v>
      </c>
      <c r="E406" s="57">
        <v>2</v>
      </c>
      <c r="F406" s="57">
        <v>1</v>
      </c>
      <c r="G406" s="57">
        <v>5</v>
      </c>
      <c r="H406" s="57">
        <v>4</v>
      </c>
      <c r="I406" s="57">
        <v>3</v>
      </c>
      <c r="J406" s="57">
        <v>4</v>
      </c>
      <c r="K406" s="57">
        <v>0</v>
      </c>
      <c r="L406" s="57">
        <v>0</v>
      </c>
      <c r="M406" s="57">
        <v>0</v>
      </c>
      <c r="N406" s="57">
        <v>3</v>
      </c>
      <c r="O406" s="57">
        <v>1</v>
      </c>
      <c r="P406" s="57">
        <v>3</v>
      </c>
      <c r="Q406" s="57">
        <v>1</v>
      </c>
      <c r="R406" s="57">
        <v>4</v>
      </c>
      <c r="S406" s="57">
        <v>1</v>
      </c>
      <c r="T406" s="57">
        <v>5</v>
      </c>
      <c r="U406" s="57">
        <v>4</v>
      </c>
      <c r="V406" s="57">
        <v>3</v>
      </c>
      <c r="W406" s="57">
        <v>3</v>
      </c>
      <c r="X406" s="57">
        <v>0</v>
      </c>
      <c r="Y406" s="57">
        <v>0</v>
      </c>
      <c r="Z406" s="57">
        <v>0</v>
      </c>
      <c r="AA406" s="57">
        <v>2</v>
      </c>
      <c r="AB406" s="57">
        <v>1</v>
      </c>
      <c r="AC406" s="57">
        <v>5</v>
      </c>
      <c r="AD406" s="57">
        <v>1</v>
      </c>
      <c r="AE406" s="57">
        <v>3</v>
      </c>
      <c r="AF406" s="57">
        <v>1</v>
      </c>
      <c r="AG406" s="57">
        <v>5</v>
      </c>
      <c r="AH406" s="57">
        <v>4</v>
      </c>
      <c r="AI406" s="57">
        <v>2</v>
      </c>
      <c r="AJ406" s="57">
        <v>1</v>
      </c>
      <c r="AK406" s="57">
        <v>0</v>
      </c>
      <c r="AL406" s="57">
        <v>0</v>
      </c>
      <c r="AM406" s="57">
        <v>0</v>
      </c>
      <c r="AN406" s="57">
        <v>3</v>
      </c>
      <c r="AO406" s="57">
        <v>1</v>
      </c>
      <c r="AP406" s="57">
        <v>3</v>
      </c>
      <c r="AQ406" s="57">
        <v>1</v>
      </c>
      <c r="AR406" s="57">
        <v>3</v>
      </c>
      <c r="AS406" s="57">
        <v>1</v>
      </c>
      <c r="AT406" s="57">
        <v>5</v>
      </c>
      <c r="AU406" s="57">
        <v>4</v>
      </c>
      <c r="AV406" s="57">
        <v>3</v>
      </c>
      <c r="AW406" s="57">
        <v>1</v>
      </c>
      <c r="AX406" s="57">
        <v>1</v>
      </c>
      <c r="AY406" s="57">
        <v>0</v>
      </c>
      <c r="AZ406" s="57">
        <v>0</v>
      </c>
      <c r="BA406" s="57">
        <v>5</v>
      </c>
      <c r="BB406" s="57">
        <v>1</v>
      </c>
      <c r="BC406" s="57">
        <v>5</v>
      </c>
      <c r="BD406" s="57">
        <v>5</v>
      </c>
      <c r="BE406" s="57">
        <v>3</v>
      </c>
      <c r="BF406" s="57">
        <v>2</v>
      </c>
      <c r="BG406" s="57">
        <v>5</v>
      </c>
      <c r="BH406" s="57">
        <v>4</v>
      </c>
      <c r="BI406" s="57">
        <v>1</v>
      </c>
      <c r="BJ406" s="57">
        <v>1</v>
      </c>
      <c r="BK406" s="57">
        <v>0</v>
      </c>
      <c r="BL406" s="57">
        <v>0</v>
      </c>
      <c r="BM406" s="57">
        <v>1</v>
      </c>
      <c r="BN406" s="57">
        <v>1</v>
      </c>
      <c r="BO406" s="57">
        <v>1</v>
      </c>
      <c r="BP406" s="57">
        <v>2</v>
      </c>
      <c r="BQ406" s="57">
        <v>5</v>
      </c>
      <c r="BR406" s="57">
        <v>2</v>
      </c>
      <c r="BS406" s="57">
        <v>2</v>
      </c>
      <c r="BT406" s="57">
        <v>3</v>
      </c>
      <c r="BU406" s="57">
        <v>2</v>
      </c>
      <c r="BV406" s="57">
        <v>62</v>
      </c>
      <c r="BW406" s="57">
        <v>47</v>
      </c>
      <c r="BX406" s="57">
        <v>0.56880733900000002</v>
      </c>
      <c r="BY406" s="56">
        <v>-205</v>
      </c>
    </row>
    <row r="407" spans="1:77" x14ac:dyDescent="0.25">
      <c r="A407" s="57">
        <v>3</v>
      </c>
      <c r="B407" s="57">
        <v>1</v>
      </c>
      <c r="C407" s="57">
        <v>3</v>
      </c>
      <c r="D407" s="57">
        <v>1</v>
      </c>
      <c r="E407" s="57">
        <v>3</v>
      </c>
      <c r="F407" s="57">
        <v>1</v>
      </c>
      <c r="G407" s="57">
        <v>4</v>
      </c>
      <c r="H407" s="57">
        <v>4</v>
      </c>
      <c r="I407" s="57">
        <v>4</v>
      </c>
      <c r="J407" s="57">
        <v>1</v>
      </c>
      <c r="K407" s="57">
        <v>0</v>
      </c>
      <c r="L407" s="57">
        <v>0</v>
      </c>
      <c r="M407" s="57">
        <v>0</v>
      </c>
      <c r="N407" s="57">
        <v>3</v>
      </c>
      <c r="O407" s="57">
        <v>1</v>
      </c>
      <c r="P407" s="57">
        <v>3</v>
      </c>
      <c r="Q407" s="57">
        <v>1</v>
      </c>
      <c r="R407" s="57">
        <v>3</v>
      </c>
      <c r="S407" s="57">
        <v>1</v>
      </c>
      <c r="T407" s="57">
        <v>4</v>
      </c>
      <c r="U407" s="57">
        <v>4</v>
      </c>
      <c r="V407" s="57">
        <v>4</v>
      </c>
      <c r="W407" s="57">
        <v>1</v>
      </c>
      <c r="X407" s="57">
        <v>0</v>
      </c>
      <c r="Y407" s="57">
        <v>0</v>
      </c>
      <c r="Z407" s="57">
        <v>0</v>
      </c>
      <c r="AA407" s="57">
        <v>3</v>
      </c>
      <c r="AB407" s="57">
        <v>1</v>
      </c>
      <c r="AC407" s="57">
        <v>3</v>
      </c>
      <c r="AD407" s="57">
        <v>1</v>
      </c>
      <c r="AE407" s="57">
        <v>3</v>
      </c>
      <c r="AF407" s="57">
        <v>1</v>
      </c>
      <c r="AG407" s="57">
        <v>4</v>
      </c>
      <c r="AH407" s="57">
        <v>4</v>
      </c>
      <c r="AI407" s="57">
        <v>4</v>
      </c>
      <c r="AJ407" s="57">
        <v>1</v>
      </c>
      <c r="AK407" s="57">
        <v>0</v>
      </c>
      <c r="AL407" s="57">
        <v>0</v>
      </c>
      <c r="AM407" s="57">
        <v>0</v>
      </c>
      <c r="AN407" s="57">
        <v>3</v>
      </c>
      <c r="AO407" s="57">
        <v>1</v>
      </c>
      <c r="AP407" s="57">
        <v>3</v>
      </c>
      <c r="AQ407" s="57">
        <v>1</v>
      </c>
      <c r="AR407" s="57">
        <v>3</v>
      </c>
      <c r="AS407" s="57">
        <v>1</v>
      </c>
      <c r="AT407" s="57">
        <v>4</v>
      </c>
      <c r="AU407" s="57">
        <v>4</v>
      </c>
      <c r="AV407" s="57">
        <v>4</v>
      </c>
      <c r="AW407" s="57">
        <v>1</v>
      </c>
      <c r="AX407" s="57">
        <v>0</v>
      </c>
      <c r="AY407" s="57">
        <v>0</v>
      </c>
      <c r="AZ407" s="57">
        <v>0</v>
      </c>
      <c r="BA407" s="57">
        <v>3</v>
      </c>
      <c r="BB407" s="57">
        <v>1</v>
      </c>
      <c r="BC407" s="57">
        <v>3</v>
      </c>
      <c r="BD407" s="57">
        <v>1</v>
      </c>
      <c r="BE407" s="57">
        <v>3</v>
      </c>
      <c r="BF407" s="57">
        <v>1</v>
      </c>
      <c r="BG407" s="57">
        <v>4</v>
      </c>
      <c r="BH407" s="57">
        <v>4</v>
      </c>
      <c r="BI407" s="57">
        <v>4</v>
      </c>
      <c r="BJ407" s="57">
        <v>1</v>
      </c>
      <c r="BK407" s="57">
        <v>0</v>
      </c>
      <c r="BL407" s="57">
        <v>0</v>
      </c>
      <c r="BM407" s="57">
        <v>0</v>
      </c>
      <c r="BN407" s="57">
        <v>1</v>
      </c>
      <c r="BO407" s="57">
        <v>1</v>
      </c>
      <c r="BP407" s="57">
        <v>2</v>
      </c>
      <c r="BQ407" s="57">
        <v>5</v>
      </c>
      <c r="BR407" s="57">
        <v>2</v>
      </c>
      <c r="BS407" s="57">
        <v>2</v>
      </c>
      <c r="BT407" s="57">
        <v>3</v>
      </c>
      <c r="BU407" s="57">
        <v>2</v>
      </c>
      <c r="BV407" s="57">
        <v>201</v>
      </c>
      <c r="BW407" s="57">
        <v>157</v>
      </c>
      <c r="BX407" s="57">
        <v>0.56145251396647999</v>
      </c>
      <c r="BY407" s="56">
        <v>-205</v>
      </c>
    </row>
    <row r="408" spans="1:77" x14ac:dyDescent="0.25">
      <c r="A408" s="57">
        <v>5</v>
      </c>
      <c r="B408" s="57">
        <v>1</v>
      </c>
      <c r="C408" s="57">
        <v>3</v>
      </c>
      <c r="D408" s="57">
        <v>1</v>
      </c>
      <c r="E408" s="57">
        <v>5</v>
      </c>
      <c r="F408" s="57">
        <v>3</v>
      </c>
      <c r="G408" s="57">
        <v>5</v>
      </c>
      <c r="H408" s="57">
        <v>4</v>
      </c>
      <c r="I408" s="57">
        <v>4</v>
      </c>
      <c r="J408" s="57">
        <v>1</v>
      </c>
      <c r="K408" s="57">
        <v>0</v>
      </c>
      <c r="L408" s="57">
        <v>0</v>
      </c>
      <c r="M408" s="57">
        <v>0</v>
      </c>
      <c r="N408" s="57">
        <v>3</v>
      </c>
      <c r="O408" s="57">
        <v>1</v>
      </c>
      <c r="P408" s="57">
        <v>3</v>
      </c>
      <c r="Q408" s="57">
        <v>1</v>
      </c>
      <c r="R408" s="57">
        <v>3</v>
      </c>
      <c r="S408" s="57">
        <v>1</v>
      </c>
      <c r="T408" s="57">
        <v>4</v>
      </c>
      <c r="U408" s="57">
        <v>4</v>
      </c>
      <c r="V408" s="57">
        <v>3</v>
      </c>
      <c r="W408" s="57">
        <v>1</v>
      </c>
      <c r="X408" s="57">
        <v>0</v>
      </c>
      <c r="Y408" s="57">
        <v>0</v>
      </c>
      <c r="Z408" s="57">
        <v>0</v>
      </c>
      <c r="AA408" s="57">
        <v>5</v>
      </c>
      <c r="AB408" s="57">
        <v>1</v>
      </c>
      <c r="AC408" s="57">
        <v>3</v>
      </c>
      <c r="AD408" s="57">
        <v>1</v>
      </c>
      <c r="AE408" s="57">
        <v>2</v>
      </c>
      <c r="AF408" s="57">
        <v>1</v>
      </c>
      <c r="AG408" s="57">
        <v>5</v>
      </c>
      <c r="AH408" s="57">
        <v>4</v>
      </c>
      <c r="AI408" s="57">
        <v>4</v>
      </c>
      <c r="AJ408" s="57">
        <v>1</v>
      </c>
      <c r="AK408" s="57">
        <v>1</v>
      </c>
      <c r="AL408" s="57">
        <v>0</v>
      </c>
      <c r="AM408" s="57">
        <v>1</v>
      </c>
      <c r="AN408" s="57">
        <v>5</v>
      </c>
      <c r="AO408" s="57">
        <v>1</v>
      </c>
      <c r="AP408" s="57">
        <v>2</v>
      </c>
      <c r="AQ408" s="57">
        <v>2</v>
      </c>
      <c r="AR408" s="57">
        <v>3</v>
      </c>
      <c r="AS408" s="57">
        <v>1</v>
      </c>
      <c r="AT408" s="57">
        <v>5</v>
      </c>
      <c r="AU408" s="57">
        <v>4</v>
      </c>
      <c r="AV408" s="57">
        <v>4</v>
      </c>
      <c r="AW408" s="57">
        <v>1</v>
      </c>
      <c r="AX408" s="57">
        <v>1</v>
      </c>
      <c r="AY408" s="57">
        <v>0</v>
      </c>
      <c r="AZ408" s="57">
        <v>0</v>
      </c>
      <c r="BA408" s="57">
        <v>3</v>
      </c>
      <c r="BB408" s="57">
        <v>1</v>
      </c>
      <c r="BC408" s="57">
        <v>5</v>
      </c>
      <c r="BD408" s="57">
        <v>1</v>
      </c>
      <c r="BE408" s="57">
        <v>2</v>
      </c>
      <c r="BF408" s="57">
        <v>1</v>
      </c>
      <c r="BG408" s="57">
        <v>5</v>
      </c>
      <c r="BH408" s="57">
        <v>4</v>
      </c>
      <c r="BI408" s="57">
        <v>4</v>
      </c>
      <c r="BJ408" s="57">
        <v>1</v>
      </c>
      <c r="BK408" s="57">
        <v>0</v>
      </c>
      <c r="BL408" s="57">
        <v>1</v>
      </c>
      <c r="BM408" s="57">
        <v>0</v>
      </c>
      <c r="BN408" s="57">
        <v>1</v>
      </c>
      <c r="BO408" s="57">
        <v>1</v>
      </c>
      <c r="BP408" s="57">
        <v>3</v>
      </c>
      <c r="BQ408" s="57">
        <v>5</v>
      </c>
      <c r="BR408" s="57">
        <v>2</v>
      </c>
      <c r="BS408" s="57">
        <v>2</v>
      </c>
      <c r="BT408" s="57">
        <v>3</v>
      </c>
      <c r="BU408" s="57">
        <v>2</v>
      </c>
      <c r="BV408" s="57">
        <v>55</v>
      </c>
      <c r="BW408" s="57">
        <v>43</v>
      </c>
      <c r="BX408" s="57">
        <v>0.56122448999999996</v>
      </c>
      <c r="BY408" s="56">
        <v>-205</v>
      </c>
    </row>
    <row r="409" spans="1:77" x14ac:dyDescent="0.25">
      <c r="A409" s="57">
        <v>3</v>
      </c>
      <c r="B409" s="57">
        <v>1</v>
      </c>
      <c r="C409" s="57">
        <v>3</v>
      </c>
      <c r="D409" s="57">
        <v>1</v>
      </c>
      <c r="E409" s="57">
        <v>3</v>
      </c>
      <c r="F409" s="57">
        <v>3</v>
      </c>
      <c r="G409" s="57">
        <v>5</v>
      </c>
      <c r="H409" s="57">
        <v>1</v>
      </c>
      <c r="I409" s="57">
        <v>3</v>
      </c>
      <c r="J409" s="57">
        <v>4</v>
      </c>
      <c r="K409" s="57">
        <v>0</v>
      </c>
      <c r="L409" s="57">
        <v>0</v>
      </c>
      <c r="M409" s="57">
        <v>0</v>
      </c>
      <c r="N409" s="57">
        <v>3</v>
      </c>
      <c r="O409" s="57">
        <v>1</v>
      </c>
      <c r="P409" s="57">
        <v>3</v>
      </c>
      <c r="Q409" s="57">
        <v>1</v>
      </c>
      <c r="R409" s="57">
        <v>3</v>
      </c>
      <c r="S409" s="57">
        <v>1</v>
      </c>
      <c r="T409" s="57">
        <v>5</v>
      </c>
      <c r="U409" s="57">
        <v>4</v>
      </c>
      <c r="V409" s="57">
        <v>4</v>
      </c>
      <c r="W409" s="57">
        <v>3</v>
      </c>
      <c r="X409" s="57">
        <v>0</v>
      </c>
      <c r="Y409" s="57">
        <v>0</v>
      </c>
      <c r="Z409" s="57">
        <v>1</v>
      </c>
      <c r="AA409" s="57">
        <v>3</v>
      </c>
      <c r="AB409" s="57">
        <v>1</v>
      </c>
      <c r="AC409" s="57">
        <v>3</v>
      </c>
      <c r="AD409" s="57">
        <v>1</v>
      </c>
      <c r="AE409" s="57">
        <v>5</v>
      </c>
      <c r="AF409" s="57">
        <v>1</v>
      </c>
      <c r="AG409" s="57">
        <v>5</v>
      </c>
      <c r="AH409" s="57">
        <v>4</v>
      </c>
      <c r="AI409" s="57">
        <v>4</v>
      </c>
      <c r="AJ409" s="57">
        <v>1</v>
      </c>
      <c r="AK409" s="57">
        <v>0</v>
      </c>
      <c r="AL409" s="57">
        <v>0</v>
      </c>
      <c r="AM409" s="57">
        <v>0</v>
      </c>
      <c r="AN409" s="57">
        <v>3</v>
      </c>
      <c r="AO409" s="57">
        <v>1</v>
      </c>
      <c r="AP409" s="57">
        <v>5</v>
      </c>
      <c r="AQ409" s="57">
        <v>1</v>
      </c>
      <c r="AR409" s="57">
        <v>3</v>
      </c>
      <c r="AS409" s="57">
        <v>1</v>
      </c>
      <c r="AT409" s="57">
        <v>5</v>
      </c>
      <c r="AU409" s="57">
        <v>4</v>
      </c>
      <c r="AV409" s="57">
        <v>3</v>
      </c>
      <c r="AW409" s="57">
        <v>1</v>
      </c>
      <c r="AX409" s="57">
        <v>1</v>
      </c>
      <c r="AY409" s="57">
        <v>0</v>
      </c>
      <c r="AZ409" s="57">
        <v>0</v>
      </c>
      <c r="BA409" s="57">
        <v>3</v>
      </c>
      <c r="BB409" s="57">
        <v>1</v>
      </c>
      <c r="BC409" s="57">
        <v>5</v>
      </c>
      <c r="BD409" s="57">
        <v>1</v>
      </c>
      <c r="BE409" s="57">
        <v>3</v>
      </c>
      <c r="BF409" s="57">
        <v>2</v>
      </c>
      <c r="BG409" s="57">
        <v>5</v>
      </c>
      <c r="BH409" s="57">
        <v>4</v>
      </c>
      <c r="BI409" s="57">
        <v>5</v>
      </c>
      <c r="BJ409" s="57">
        <v>1</v>
      </c>
      <c r="BK409" s="57">
        <v>0</v>
      </c>
      <c r="BL409" s="57">
        <v>0</v>
      </c>
      <c r="BM409" s="57">
        <v>0</v>
      </c>
      <c r="BN409" s="57">
        <v>1</v>
      </c>
      <c r="BO409" s="57">
        <v>1</v>
      </c>
      <c r="BP409" s="57">
        <v>2</v>
      </c>
      <c r="BQ409" s="57">
        <v>5</v>
      </c>
      <c r="BR409" s="57">
        <v>2</v>
      </c>
      <c r="BS409" s="57">
        <v>2</v>
      </c>
      <c r="BT409" s="57">
        <v>2</v>
      </c>
      <c r="BU409" s="57">
        <v>2</v>
      </c>
      <c r="BV409" s="57">
        <v>58</v>
      </c>
      <c r="BW409" s="57">
        <v>47</v>
      </c>
      <c r="BX409" s="57">
        <v>0.55238095200000004</v>
      </c>
      <c r="BY409" s="56">
        <v>-205</v>
      </c>
    </row>
    <row r="410" spans="1:77" x14ac:dyDescent="0.25">
      <c r="A410" s="57">
        <v>3</v>
      </c>
      <c r="B410" s="57">
        <v>1</v>
      </c>
      <c r="C410" s="57">
        <v>3</v>
      </c>
      <c r="D410" s="57">
        <v>1</v>
      </c>
      <c r="E410" s="57">
        <v>3</v>
      </c>
      <c r="F410" s="57">
        <v>3</v>
      </c>
      <c r="G410" s="57">
        <v>5</v>
      </c>
      <c r="H410" s="57">
        <v>1</v>
      </c>
      <c r="I410" s="57">
        <v>3</v>
      </c>
      <c r="J410" s="57">
        <v>1</v>
      </c>
      <c r="K410" s="57">
        <v>0</v>
      </c>
      <c r="L410" s="57">
        <v>0</v>
      </c>
      <c r="M410" s="57">
        <v>1</v>
      </c>
      <c r="N410" s="57">
        <v>3</v>
      </c>
      <c r="O410" s="57">
        <v>1</v>
      </c>
      <c r="P410" s="57">
        <v>3</v>
      </c>
      <c r="Q410" s="57">
        <v>1</v>
      </c>
      <c r="R410" s="57">
        <v>4</v>
      </c>
      <c r="S410" s="57">
        <v>1</v>
      </c>
      <c r="T410" s="57">
        <v>5</v>
      </c>
      <c r="U410" s="57">
        <v>4</v>
      </c>
      <c r="V410" s="57">
        <v>3</v>
      </c>
      <c r="W410" s="57">
        <v>3</v>
      </c>
      <c r="X410" s="57">
        <v>0</v>
      </c>
      <c r="Y410" s="57">
        <v>0</v>
      </c>
      <c r="Z410" s="57">
        <v>0</v>
      </c>
      <c r="AA410" s="57">
        <v>2</v>
      </c>
      <c r="AB410" s="57">
        <v>1</v>
      </c>
      <c r="AC410" s="57">
        <v>5</v>
      </c>
      <c r="AD410" s="57">
        <v>1</v>
      </c>
      <c r="AE410" s="57">
        <v>5</v>
      </c>
      <c r="AF410" s="57">
        <v>1</v>
      </c>
      <c r="AG410" s="57">
        <v>5</v>
      </c>
      <c r="AH410" s="57">
        <v>4</v>
      </c>
      <c r="AI410" s="57">
        <v>4</v>
      </c>
      <c r="AJ410" s="57">
        <v>4</v>
      </c>
      <c r="AK410" s="57">
        <v>0</v>
      </c>
      <c r="AL410" s="57">
        <v>0</v>
      </c>
      <c r="AM410" s="57">
        <v>0</v>
      </c>
      <c r="AN410" s="57">
        <v>3</v>
      </c>
      <c r="AO410" s="57">
        <v>1</v>
      </c>
      <c r="AP410" s="57">
        <v>3</v>
      </c>
      <c r="AQ410" s="57">
        <v>1</v>
      </c>
      <c r="AR410" s="57">
        <v>3</v>
      </c>
      <c r="AS410" s="57">
        <v>3</v>
      </c>
      <c r="AT410" s="57">
        <v>5</v>
      </c>
      <c r="AU410" s="57">
        <v>4</v>
      </c>
      <c r="AV410" s="57">
        <v>4</v>
      </c>
      <c r="AW410" s="57">
        <v>1</v>
      </c>
      <c r="AX410" s="57">
        <v>1</v>
      </c>
      <c r="AY410" s="57">
        <v>0</v>
      </c>
      <c r="AZ410" s="57">
        <v>0</v>
      </c>
      <c r="BA410" s="57">
        <v>3</v>
      </c>
      <c r="BB410" s="57">
        <v>1</v>
      </c>
      <c r="BC410" s="57">
        <v>5</v>
      </c>
      <c r="BD410" s="57">
        <v>1</v>
      </c>
      <c r="BE410" s="57">
        <v>3</v>
      </c>
      <c r="BF410" s="57">
        <v>2</v>
      </c>
      <c r="BG410" s="57">
        <v>5</v>
      </c>
      <c r="BH410" s="57">
        <v>4</v>
      </c>
      <c r="BI410" s="57">
        <v>5</v>
      </c>
      <c r="BJ410" s="57">
        <v>1</v>
      </c>
      <c r="BK410" s="57">
        <v>0</v>
      </c>
      <c r="BL410" s="57">
        <v>0</v>
      </c>
      <c r="BM410" s="57">
        <v>0</v>
      </c>
      <c r="BN410" s="57">
        <v>1</v>
      </c>
      <c r="BO410" s="57">
        <v>1</v>
      </c>
      <c r="BP410" s="57">
        <v>2</v>
      </c>
      <c r="BQ410" s="57">
        <v>5</v>
      </c>
      <c r="BR410" s="57">
        <v>2</v>
      </c>
      <c r="BS410" s="57">
        <v>2</v>
      </c>
      <c r="BT410" s="57">
        <v>3</v>
      </c>
      <c r="BU410" s="57">
        <v>1</v>
      </c>
      <c r="BV410" s="57">
        <v>59</v>
      </c>
      <c r="BW410" s="57">
        <v>48</v>
      </c>
      <c r="BX410" s="57">
        <v>0.55140186899999999</v>
      </c>
      <c r="BY410" s="56">
        <v>-205</v>
      </c>
    </row>
    <row r="411" spans="1:77" x14ac:dyDescent="0.25">
      <c r="A411" s="57">
        <v>3</v>
      </c>
      <c r="B411" s="57">
        <v>1</v>
      </c>
      <c r="C411" s="57">
        <v>3</v>
      </c>
      <c r="D411" s="57">
        <v>1</v>
      </c>
      <c r="E411" s="57">
        <v>3</v>
      </c>
      <c r="F411" s="57">
        <v>1</v>
      </c>
      <c r="G411" s="57">
        <v>3</v>
      </c>
      <c r="H411" s="57">
        <v>4</v>
      </c>
      <c r="I411" s="57">
        <v>3</v>
      </c>
      <c r="J411" s="57">
        <v>1</v>
      </c>
      <c r="K411" s="57">
        <v>0</v>
      </c>
      <c r="L411" s="57">
        <v>0</v>
      </c>
      <c r="M411" s="57">
        <v>0</v>
      </c>
      <c r="N411" s="57">
        <v>3</v>
      </c>
      <c r="O411" s="57">
        <v>1</v>
      </c>
      <c r="P411" s="57">
        <v>3</v>
      </c>
      <c r="Q411" s="57">
        <v>1</v>
      </c>
      <c r="R411" s="57">
        <v>3</v>
      </c>
      <c r="S411" s="57">
        <v>1</v>
      </c>
      <c r="T411" s="57">
        <v>5</v>
      </c>
      <c r="U411" s="57">
        <v>4</v>
      </c>
      <c r="V411" s="57">
        <v>3</v>
      </c>
      <c r="W411" s="57">
        <v>1</v>
      </c>
      <c r="X411" s="57">
        <v>1</v>
      </c>
      <c r="Y411" s="57">
        <v>1</v>
      </c>
      <c r="Z411" s="57">
        <v>0</v>
      </c>
      <c r="AA411" s="57">
        <v>3</v>
      </c>
      <c r="AB411" s="57">
        <v>1</v>
      </c>
      <c r="AC411" s="57">
        <v>3</v>
      </c>
      <c r="AD411" s="57">
        <v>1</v>
      </c>
      <c r="AE411" s="57">
        <v>3</v>
      </c>
      <c r="AF411" s="57">
        <v>1</v>
      </c>
      <c r="AG411" s="57">
        <v>4</v>
      </c>
      <c r="AH411" s="57">
        <v>4</v>
      </c>
      <c r="AI411" s="57">
        <v>4</v>
      </c>
      <c r="AJ411" s="57">
        <v>1</v>
      </c>
      <c r="AK411" s="57">
        <v>0</v>
      </c>
      <c r="AL411" s="57">
        <v>0</v>
      </c>
      <c r="AM411" s="57">
        <v>0</v>
      </c>
      <c r="AN411" s="57">
        <v>3</v>
      </c>
      <c r="AO411" s="57">
        <v>1</v>
      </c>
      <c r="AP411" s="57">
        <v>5</v>
      </c>
      <c r="AQ411" s="57">
        <v>1</v>
      </c>
      <c r="AR411" s="57">
        <v>3</v>
      </c>
      <c r="AS411" s="57">
        <v>1</v>
      </c>
      <c r="AT411" s="57">
        <v>5</v>
      </c>
      <c r="AU411" s="57">
        <v>4</v>
      </c>
      <c r="AV411" s="57">
        <v>4</v>
      </c>
      <c r="AW411" s="57">
        <v>1</v>
      </c>
      <c r="AX411" s="57">
        <v>0</v>
      </c>
      <c r="AY411" s="57">
        <v>0</v>
      </c>
      <c r="AZ411" s="57">
        <v>0</v>
      </c>
      <c r="BA411" s="57">
        <v>3</v>
      </c>
      <c r="BB411" s="57">
        <v>1</v>
      </c>
      <c r="BC411" s="57">
        <v>5</v>
      </c>
      <c r="BD411" s="57">
        <v>1</v>
      </c>
      <c r="BE411" s="57">
        <v>3</v>
      </c>
      <c r="BF411" s="57">
        <v>1</v>
      </c>
      <c r="BG411" s="57">
        <v>5</v>
      </c>
      <c r="BH411" s="57">
        <v>4</v>
      </c>
      <c r="BI411" s="57">
        <v>3</v>
      </c>
      <c r="BJ411" s="57">
        <v>1</v>
      </c>
      <c r="BK411" s="57">
        <v>0</v>
      </c>
      <c r="BL411" s="57">
        <v>1</v>
      </c>
      <c r="BM411" s="57">
        <v>0</v>
      </c>
      <c r="BN411" s="57">
        <v>1</v>
      </c>
      <c r="BO411" s="57">
        <v>1</v>
      </c>
      <c r="BP411" s="57">
        <v>2</v>
      </c>
      <c r="BQ411" s="57">
        <v>5</v>
      </c>
      <c r="BR411" s="57">
        <v>2</v>
      </c>
      <c r="BS411" s="57">
        <v>2</v>
      </c>
      <c r="BT411" s="57">
        <v>3</v>
      </c>
      <c r="BU411" s="57">
        <v>1</v>
      </c>
      <c r="BV411" s="57">
        <v>62</v>
      </c>
      <c r="BW411" s="57">
        <v>51</v>
      </c>
      <c r="BX411" s="57">
        <v>0.54867256600000003</v>
      </c>
      <c r="BY411" s="56">
        <v>-205</v>
      </c>
    </row>
    <row r="412" spans="1:77" x14ac:dyDescent="0.25">
      <c r="A412" s="57">
        <v>5</v>
      </c>
      <c r="B412" s="57">
        <v>1</v>
      </c>
      <c r="C412" s="57">
        <v>3</v>
      </c>
      <c r="D412" s="57">
        <v>1</v>
      </c>
      <c r="E412" s="57">
        <v>5</v>
      </c>
      <c r="F412" s="57">
        <v>1</v>
      </c>
      <c r="G412" s="57">
        <v>5</v>
      </c>
      <c r="H412" s="57">
        <v>4</v>
      </c>
      <c r="I412" s="57">
        <v>4</v>
      </c>
      <c r="J412" s="57">
        <v>4</v>
      </c>
      <c r="K412" s="57">
        <v>0</v>
      </c>
      <c r="L412" s="57">
        <v>0</v>
      </c>
      <c r="M412" s="57">
        <v>1</v>
      </c>
      <c r="N412" s="57">
        <v>3</v>
      </c>
      <c r="O412" s="57">
        <v>1</v>
      </c>
      <c r="P412" s="57">
        <v>3</v>
      </c>
      <c r="Q412" s="57">
        <v>1</v>
      </c>
      <c r="R412" s="57">
        <v>3</v>
      </c>
      <c r="S412" s="57">
        <v>1</v>
      </c>
      <c r="T412" s="57">
        <v>4</v>
      </c>
      <c r="U412" s="57">
        <v>4</v>
      </c>
      <c r="V412" s="57">
        <v>4</v>
      </c>
      <c r="W412" s="57">
        <v>1</v>
      </c>
      <c r="X412" s="57">
        <v>0</v>
      </c>
      <c r="Y412" s="57">
        <v>0</v>
      </c>
      <c r="Z412" s="57">
        <v>0</v>
      </c>
      <c r="AA412" s="57">
        <v>4</v>
      </c>
      <c r="AB412" s="57">
        <v>1</v>
      </c>
      <c r="AC412" s="57">
        <v>5</v>
      </c>
      <c r="AD412" s="57">
        <v>1</v>
      </c>
      <c r="AE412" s="57">
        <v>2</v>
      </c>
      <c r="AF412" s="57">
        <v>1</v>
      </c>
      <c r="AG412" s="57">
        <v>5</v>
      </c>
      <c r="AH412" s="57">
        <v>4</v>
      </c>
      <c r="AI412" s="57">
        <v>4</v>
      </c>
      <c r="AJ412" s="57">
        <v>1</v>
      </c>
      <c r="AK412" s="57">
        <v>1</v>
      </c>
      <c r="AL412" s="57">
        <v>0</v>
      </c>
      <c r="AM412" s="57">
        <v>1</v>
      </c>
      <c r="AN412" s="57">
        <v>3</v>
      </c>
      <c r="AO412" s="57">
        <v>1</v>
      </c>
      <c r="AP412" s="57">
        <v>3</v>
      </c>
      <c r="AQ412" s="57">
        <v>2</v>
      </c>
      <c r="AR412" s="57">
        <v>3</v>
      </c>
      <c r="AS412" s="57">
        <v>1</v>
      </c>
      <c r="AT412" s="57">
        <v>5</v>
      </c>
      <c r="AU412" s="57">
        <v>4</v>
      </c>
      <c r="AV412" s="57">
        <v>4</v>
      </c>
      <c r="AW412" s="57">
        <v>1</v>
      </c>
      <c r="AX412" s="57">
        <v>1</v>
      </c>
      <c r="AY412" s="57">
        <v>0</v>
      </c>
      <c r="AZ412" s="57">
        <v>0</v>
      </c>
      <c r="BA412" s="57">
        <v>4</v>
      </c>
      <c r="BB412" s="57">
        <v>1</v>
      </c>
      <c r="BC412" s="57">
        <v>5</v>
      </c>
      <c r="BD412" s="57">
        <v>5</v>
      </c>
      <c r="BE412" s="57">
        <v>2</v>
      </c>
      <c r="BF412" s="57">
        <v>1</v>
      </c>
      <c r="BG412" s="57">
        <v>4</v>
      </c>
      <c r="BH412" s="57">
        <v>4</v>
      </c>
      <c r="BI412" s="57">
        <v>3</v>
      </c>
      <c r="BJ412" s="57">
        <v>1</v>
      </c>
      <c r="BK412" s="57">
        <v>0</v>
      </c>
      <c r="BL412" s="57">
        <v>0</v>
      </c>
      <c r="BM412" s="57">
        <v>0</v>
      </c>
      <c r="BN412" s="57">
        <v>1</v>
      </c>
      <c r="BO412" s="57">
        <v>1</v>
      </c>
      <c r="BP412" s="57">
        <v>2</v>
      </c>
      <c r="BQ412" s="57">
        <v>5</v>
      </c>
      <c r="BR412" s="57">
        <v>2</v>
      </c>
      <c r="BS412" s="57">
        <v>2</v>
      </c>
      <c r="BT412" s="57">
        <v>2</v>
      </c>
      <c r="BU412" s="57">
        <v>1</v>
      </c>
      <c r="BV412" s="57">
        <v>62</v>
      </c>
      <c r="BW412" s="57">
        <v>51</v>
      </c>
      <c r="BX412" s="57">
        <v>0.54867256600000003</v>
      </c>
      <c r="BY412" s="56">
        <v>-205</v>
      </c>
    </row>
    <row r="413" spans="1:77" x14ac:dyDescent="0.25">
      <c r="A413" s="57">
        <v>5</v>
      </c>
      <c r="B413" s="57">
        <v>1</v>
      </c>
      <c r="C413" s="57">
        <v>3</v>
      </c>
      <c r="D413" s="57">
        <v>1</v>
      </c>
      <c r="E413" s="57">
        <v>3</v>
      </c>
      <c r="F413" s="57">
        <v>1</v>
      </c>
      <c r="G413" s="57">
        <v>4</v>
      </c>
      <c r="H413" s="57">
        <v>4</v>
      </c>
      <c r="I413" s="57">
        <v>4</v>
      </c>
      <c r="J413" s="57">
        <v>1</v>
      </c>
      <c r="K413" s="57">
        <v>0</v>
      </c>
      <c r="L413" s="57">
        <v>0</v>
      </c>
      <c r="M413" s="57">
        <v>1</v>
      </c>
      <c r="N413" s="57">
        <v>3</v>
      </c>
      <c r="O413" s="57">
        <v>1</v>
      </c>
      <c r="P413" s="57">
        <v>3</v>
      </c>
      <c r="Q413" s="57">
        <v>5</v>
      </c>
      <c r="R413" s="57">
        <v>3</v>
      </c>
      <c r="S413" s="57">
        <v>3</v>
      </c>
      <c r="T413" s="57">
        <v>5</v>
      </c>
      <c r="U413" s="57">
        <v>4</v>
      </c>
      <c r="V413" s="57">
        <v>3</v>
      </c>
      <c r="W413" s="57">
        <v>1</v>
      </c>
      <c r="X413" s="57">
        <v>0</v>
      </c>
      <c r="Y413" s="57">
        <v>0</v>
      </c>
      <c r="Z413" s="57">
        <v>0</v>
      </c>
      <c r="AA413" s="57">
        <v>4</v>
      </c>
      <c r="AB413" s="57">
        <v>1</v>
      </c>
      <c r="AC413" s="57">
        <v>5</v>
      </c>
      <c r="AD413" s="57">
        <v>1</v>
      </c>
      <c r="AE413" s="57">
        <v>3</v>
      </c>
      <c r="AF413" s="57">
        <v>1</v>
      </c>
      <c r="AG413" s="57">
        <v>4</v>
      </c>
      <c r="AH413" s="57">
        <v>4</v>
      </c>
      <c r="AI413" s="57">
        <v>4</v>
      </c>
      <c r="AJ413" s="57">
        <v>1</v>
      </c>
      <c r="AK413" s="57">
        <v>0</v>
      </c>
      <c r="AL413" s="57">
        <v>0</v>
      </c>
      <c r="AM413" s="57">
        <v>0</v>
      </c>
      <c r="AN413" s="57">
        <v>4</v>
      </c>
      <c r="AO413" s="57">
        <v>1</v>
      </c>
      <c r="AP413" s="57">
        <v>4</v>
      </c>
      <c r="AQ413" s="57">
        <v>2</v>
      </c>
      <c r="AR413" s="57">
        <v>3</v>
      </c>
      <c r="AS413" s="57">
        <v>1</v>
      </c>
      <c r="AT413" s="57">
        <v>1</v>
      </c>
      <c r="AU413" s="57">
        <v>4</v>
      </c>
      <c r="AV413" s="57">
        <v>2</v>
      </c>
      <c r="AW413" s="57">
        <v>1</v>
      </c>
      <c r="AX413" s="57">
        <v>1</v>
      </c>
      <c r="AY413" s="57">
        <v>0</v>
      </c>
      <c r="AZ413" s="57">
        <v>0</v>
      </c>
      <c r="BA413" s="57">
        <v>5</v>
      </c>
      <c r="BB413" s="57">
        <v>1</v>
      </c>
      <c r="BC413" s="57">
        <v>1</v>
      </c>
      <c r="BD413" s="57">
        <v>1</v>
      </c>
      <c r="BE413" s="57">
        <v>1</v>
      </c>
      <c r="BF413" s="57">
        <v>1</v>
      </c>
      <c r="BG413" s="57">
        <v>4</v>
      </c>
      <c r="BH413" s="57">
        <v>4</v>
      </c>
      <c r="BI413" s="57">
        <v>4</v>
      </c>
      <c r="BJ413" s="57">
        <v>1</v>
      </c>
      <c r="BK413" s="57">
        <v>0</v>
      </c>
      <c r="BL413" s="57">
        <v>0</v>
      </c>
      <c r="BM413" s="57">
        <v>1</v>
      </c>
      <c r="BN413" s="57">
        <v>1</v>
      </c>
      <c r="BO413" s="57">
        <v>4</v>
      </c>
      <c r="BP413" s="57">
        <v>2</v>
      </c>
      <c r="BQ413" s="57">
        <v>5</v>
      </c>
      <c r="BR413" s="57">
        <v>2</v>
      </c>
      <c r="BS413" s="57">
        <v>2</v>
      </c>
      <c r="BT413" s="57">
        <v>3</v>
      </c>
      <c r="BU413" s="57">
        <v>2</v>
      </c>
      <c r="BV413" s="57">
        <v>66</v>
      </c>
      <c r="BW413" s="57">
        <v>55</v>
      </c>
      <c r="BX413" s="57">
        <v>0.54545454500000001</v>
      </c>
      <c r="BY413" s="56">
        <v>-205</v>
      </c>
    </row>
    <row r="414" spans="1:77" x14ac:dyDescent="0.25">
      <c r="A414" s="57">
        <v>5</v>
      </c>
      <c r="B414" s="57">
        <v>1</v>
      </c>
      <c r="C414" s="57">
        <v>3</v>
      </c>
      <c r="D414" s="57">
        <v>1</v>
      </c>
      <c r="E414" s="57">
        <v>3</v>
      </c>
      <c r="F414" s="57">
        <v>5</v>
      </c>
      <c r="G414" s="57">
        <v>4</v>
      </c>
      <c r="H414" s="57">
        <v>4</v>
      </c>
      <c r="I414" s="57">
        <v>5</v>
      </c>
      <c r="J414" s="57">
        <v>1</v>
      </c>
      <c r="K414" s="57">
        <v>0</v>
      </c>
      <c r="L414" s="57">
        <v>0</v>
      </c>
      <c r="M414" s="57">
        <v>0</v>
      </c>
      <c r="N414" s="57">
        <v>3</v>
      </c>
      <c r="O414" s="57">
        <v>1</v>
      </c>
      <c r="P414" s="57">
        <v>3</v>
      </c>
      <c r="Q414" s="57">
        <v>5</v>
      </c>
      <c r="R414" s="57">
        <v>3</v>
      </c>
      <c r="S414" s="57">
        <v>1</v>
      </c>
      <c r="T414" s="57">
        <v>5</v>
      </c>
      <c r="U414" s="57">
        <v>4</v>
      </c>
      <c r="V414" s="57">
        <v>3</v>
      </c>
      <c r="W414" s="57">
        <v>1</v>
      </c>
      <c r="X414" s="57">
        <v>1</v>
      </c>
      <c r="Y414" s="57">
        <v>0</v>
      </c>
      <c r="Z414" s="57">
        <v>0</v>
      </c>
      <c r="AA414" s="57">
        <v>4</v>
      </c>
      <c r="AB414" s="57">
        <v>1</v>
      </c>
      <c r="AC414" s="57">
        <v>5</v>
      </c>
      <c r="AD414" s="57">
        <v>1</v>
      </c>
      <c r="AE414" s="57">
        <v>3</v>
      </c>
      <c r="AF414" s="57">
        <v>1</v>
      </c>
      <c r="AG414" s="57">
        <v>4</v>
      </c>
      <c r="AH414" s="57">
        <v>4</v>
      </c>
      <c r="AI414" s="57">
        <v>4</v>
      </c>
      <c r="AJ414" s="57">
        <v>1</v>
      </c>
      <c r="AK414" s="57">
        <v>0</v>
      </c>
      <c r="AL414" s="57">
        <v>0</v>
      </c>
      <c r="AM414" s="57">
        <v>0</v>
      </c>
      <c r="AN414" s="57">
        <v>4</v>
      </c>
      <c r="AO414" s="57">
        <v>1</v>
      </c>
      <c r="AP414" s="57">
        <v>4</v>
      </c>
      <c r="AQ414" s="57">
        <v>2</v>
      </c>
      <c r="AR414" s="57">
        <v>3</v>
      </c>
      <c r="AS414" s="57">
        <v>1</v>
      </c>
      <c r="AT414" s="57">
        <v>1</v>
      </c>
      <c r="AU414" s="57">
        <v>4</v>
      </c>
      <c r="AV414" s="57">
        <v>4</v>
      </c>
      <c r="AW414" s="57">
        <v>1</v>
      </c>
      <c r="AX414" s="57">
        <v>1</v>
      </c>
      <c r="AY414" s="57">
        <v>1</v>
      </c>
      <c r="AZ414" s="57">
        <v>0</v>
      </c>
      <c r="BA414" s="57">
        <v>4</v>
      </c>
      <c r="BB414" s="57">
        <v>1</v>
      </c>
      <c r="BC414" s="57">
        <v>5</v>
      </c>
      <c r="BD414" s="57">
        <v>1</v>
      </c>
      <c r="BE414" s="57">
        <v>3</v>
      </c>
      <c r="BF414" s="57">
        <v>1</v>
      </c>
      <c r="BG414" s="57">
        <v>4</v>
      </c>
      <c r="BH414" s="57">
        <v>2</v>
      </c>
      <c r="BI414" s="57">
        <v>4</v>
      </c>
      <c r="BJ414" s="57">
        <v>1</v>
      </c>
      <c r="BK414" s="57">
        <v>0</v>
      </c>
      <c r="BL414" s="57">
        <v>0</v>
      </c>
      <c r="BM414" s="57">
        <v>0</v>
      </c>
      <c r="BN414" s="57">
        <v>1</v>
      </c>
      <c r="BO414" s="57">
        <v>1</v>
      </c>
      <c r="BP414" s="57">
        <v>2</v>
      </c>
      <c r="BQ414" s="57">
        <v>5</v>
      </c>
      <c r="BR414" s="57">
        <v>2</v>
      </c>
      <c r="BS414" s="57">
        <v>2</v>
      </c>
      <c r="BT414" s="57">
        <v>3</v>
      </c>
      <c r="BU414" s="57">
        <v>2</v>
      </c>
      <c r="BV414" s="57">
        <v>60</v>
      </c>
      <c r="BW414" s="57">
        <v>50</v>
      </c>
      <c r="BX414" s="57">
        <v>0.54545454500000001</v>
      </c>
      <c r="BY414" s="56">
        <v>-205</v>
      </c>
    </row>
    <row r="415" spans="1:77" x14ac:dyDescent="0.25">
      <c r="A415" s="57">
        <v>5</v>
      </c>
      <c r="B415" s="57">
        <v>1</v>
      </c>
      <c r="C415" s="57">
        <v>3</v>
      </c>
      <c r="D415" s="57">
        <v>1</v>
      </c>
      <c r="E415" s="57">
        <v>3</v>
      </c>
      <c r="F415" s="57">
        <v>4</v>
      </c>
      <c r="G415" s="57">
        <v>2</v>
      </c>
      <c r="H415" s="57">
        <v>4</v>
      </c>
      <c r="I415" s="57">
        <v>4</v>
      </c>
      <c r="J415" s="57">
        <v>1</v>
      </c>
      <c r="K415" s="57">
        <v>1</v>
      </c>
      <c r="L415" s="57">
        <v>0</v>
      </c>
      <c r="M415" s="57">
        <v>0</v>
      </c>
      <c r="N415" s="57">
        <v>1</v>
      </c>
      <c r="O415" s="57">
        <v>1</v>
      </c>
      <c r="P415" s="57">
        <v>3</v>
      </c>
      <c r="Q415" s="57">
        <v>5</v>
      </c>
      <c r="R415" s="57">
        <v>3</v>
      </c>
      <c r="S415" s="57">
        <v>3</v>
      </c>
      <c r="T415" s="57">
        <v>5</v>
      </c>
      <c r="U415" s="57">
        <v>4</v>
      </c>
      <c r="V415" s="57">
        <v>3</v>
      </c>
      <c r="W415" s="57">
        <v>1</v>
      </c>
      <c r="X415" s="57">
        <v>0</v>
      </c>
      <c r="Y415" s="57">
        <v>0</v>
      </c>
      <c r="Z415" s="57">
        <v>1</v>
      </c>
      <c r="AA415" s="57">
        <v>5</v>
      </c>
      <c r="AB415" s="57">
        <v>5</v>
      </c>
      <c r="AC415" s="57">
        <v>5</v>
      </c>
      <c r="AD415" s="57">
        <v>1</v>
      </c>
      <c r="AE415" s="57">
        <v>3</v>
      </c>
      <c r="AF415" s="57">
        <v>1</v>
      </c>
      <c r="AG415" s="57">
        <v>5</v>
      </c>
      <c r="AH415" s="57">
        <v>4</v>
      </c>
      <c r="AI415" s="57">
        <v>4</v>
      </c>
      <c r="AJ415" s="57">
        <v>1</v>
      </c>
      <c r="AK415" s="57">
        <v>0</v>
      </c>
      <c r="AL415" s="57">
        <v>0</v>
      </c>
      <c r="AM415" s="57">
        <v>0</v>
      </c>
      <c r="AN415" s="57">
        <v>3</v>
      </c>
      <c r="AO415" s="57">
        <v>1</v>
      </c>
      <c r="AP415" s="57">
        <v>5</v>
      </c>
      <c r="AQ415" s="57">
        <v>1</v>
      </c>
      <c r="AR415" s="57">
        <v>1</v>
      </c>
      <c r="AS415" s="57">
        <v>1</v>
      </c>
      <c r="AT415" s="57">
        <v>5</v>
      </c>
      <c r="AU415" s="57">
        <v>4</v>
      </c>
      <c r="AV415" s="57">
        <v>4</v>
      </c>
      <c r="AW415" s="57">
        <v>1</v>
      </c>
      <c r="AX415" s="57">
        <v>1</v>
      </c>
      <c r="AY415" s="57">
        <v>0</v>
      </c>
      <c r="AZ415" s="57">
        <v>0</v>
      </c>
      <c r="BA415" s="57">
        <v>5</v>
      </c>
      <c r="BB415" s="57">
        <v>1</v>
      </c>
      <c r="BC415" s="57">
        <v>4</v>
      </c>
      <c r="BD415" s="57">
        <v>1</v>
      </c>
      <c r="BE415" s="57">
        <v>3</v>
      </c>
      <c r="BF415" s="57">
        <v>1</v>
      </c>
      <c r="BG415" s="57">
        <v>4</v>
      </c>
      <c r="BH415" s="57">
        <v>2</v>
      </c>
      <c r="BI415" s="57">
        <v>3</v>
      </c>
      <c r="BJ415" s="57">
        <v>1</v>
      </c>
      <c r="BK415" s="57">
        <v>0</v>
      </c>
      <c r="BL415" s="57">
        <v>0</v>
      </c>
      <c r="BM415" s="57">
        <v>0</v>
      </c>
      <c r="BN415" s="57">
        <v>1</v>
      </c>
      <c r="BO415" s="57">
        <v>1</v>
      </c>
      <c r="BP415" s="57">
        <v>2</v>
      </c>
      <c r="BQ415" s="57">
        <v>5</v>
      </c>
      <c r="BR415" s="57">
        <v>2</v>
      </c>
      <c r="BS415" s="57">
        <v>2</v>
      </c>
      <c r="BT415" s="57">
        <v>3</v>
      </c>
      <c r="BU415" s="57">
        <v>2</v>
      </c>
      <c r="BV415" s="57">
        <v>52</v>
      </c>
      <c r="BW415" s="57">
        <v>44</v>
      </c>
      <c r="BX415" s="57">
        <v>0.54166666699999999</v>
      </c>
      <c r="BY415" s="56">
        <v>-205</v>
      </c>
    </row>
    <row r="416" spans="1:77" x14ac:dyDescent="0.25">
      <c r="A416" s="57">
        <v>3</v>
      </c>
      <c r="B416" s="57">
        <v>1</v>
      </c>
      <c r="C416" s="57">
        <v>3</v>
      </c>
      <c r="D416" s="57">
        <v>1</v>
      </c>
      <c r="E416" s="57">
        <v>3</v>
      </c>
      <c r="F416" s="57">
        <v>1</v>
      </c>
      <c r="G416" s="57">
        <v>3</v>
      </c>
      <c r="H416" s="57">
        <v>4</v>
      </c>
      <c r="I416" s="57">
        <v>3</v>
      </c>
      <c r="J416" s="57">
        <v>1</v>
      </c>
      <c r="K416" s="57">
        <v>0</v>
      </c>
      <c r="L416" s="57">
        <v>0</v>
      </c>
      <c r="M416" s="57">
        <v>0</v>
      </c>
      <c r="N416" s="57">
        <v>1</v>
      </c>
      <c r="O416" s="57">
        <v>3</v>
      </c>
      <c r="P416" s="57">
        <v>3</v>
      </c>
      <c r="Q416" s="57">
        <v>1</v>
      </c>
      <c r="R416" s="57">
        <v>3</v>
      </c>
      <c r="S416" s="57">
        <v>1</v>
      </c>
      <c r="T416" s="57">
        <v>5</v>
      </c>
      <c r="U416" s="57">
        <v>4</v>
      </c>
      <c r="V416" s="57">
        <v>3</v>
      </c>
      <c r="W416" s="57">
        <v>1</v>
      </c>
      <c r="X416" s="57">
        <v>1</v>
      </c>
      <c r="Y416" s="57">
        <v>0</v>
      </c>
      <c r="Z416" s="57">
        <v>0</v>
      </c>
      <c r="AA416" s="57">
        <v>5</v>
      </c>
      <c r="AB416" s="57">
        <v>1</v>
      </c>
      <c r="AC416" s="57">
        <v>5</v>
      </c>
      <c r="AD416" s="57">
        <v>1</v>
      </c>
      <c r="AE416" s="57">
        <v>2</v>
      </c>
      <c r="AF416" s="57">
        <v>1</v>
      </c>
      <c r="AG416" s="57">
        <v>4</v>
      </c>
      <c r="AH416" s="57">
        <v>4</v>
      </c>
      <c r="AI416" s="57">
        <v>4</v>
      </c>
      <c r="AJ416" s="57">
        <v>5</v>
      </c>
      <c r="AK416" s="57">
        <v>1</v>
      </c>
      <c r="AL416" s="57">
        <v>0</v>
      </c>
      <c r="AM416" s="57">
        <v>0</v>
      </c>
      <c r="AN416" s="57">
        <v>3</v>
      </c>
      <c r="AO416" s="57">
        <v>1</v>
      </c>
      <c r="AP416" s="57">
        <v>5</v>
      </c>
      <c r="AQ416" s="57">
        <v>1</v>
      </c>
      <c r="AR416" s="57">
        <v>1</v>
      </c>
      <c r="AS416" s="57">
        <v>1</v>
      </c>
      <c r="AT416" s="57">
        <v>5</v>
      </c>
      <c r="AU416" s="57">
        <v>4</v>
      </c>
      <c r="AV416" s="57">
        <v>3</v>
      </c>
      <c r="AW416" s="57">
        <v>1</v>
      </c>
      <c r="AX416" s="57">
        <v>0</v>
      </c>
      <c r="AY416" s="57">
        <v>0</v>
      </c>
      <c r="AZ416" s="57">
        <v>1</v>
      </c>
      <c r="BA416" s="57">
        <v>3</v>
      </c>
      <c r="BB416" s="57">
        <v>1</v>
      </c>
      <c r="BC416" s="57">
        <v>5</v>
      </c>
      <c r="BD416" s="57">
        <v>1</v>
      </c>
      <c r="BE416" s="57">
        <v>3</v>
      </c>
      <c r="BF416" s="57">
        <v>1</v>
      </c>
      <c r="BG416" s="57">
        <v>5</v>
      </c>
      <c r="BH416" s="57">
        <v>4</v>
      </c>
      <c r="BI416" s="57">
        <v>3</v>
      </c>
      <c r="BJ416" s="57">
        <v>1</v>
      </c>
      <c r="BK416" s="57">
        <v>0</v>
      </c>
      <c r="BL416" s="57">
        <v>0</v>
      </c>
      <c r="BM416" s="57">
        <v>0</v>
      </c>
      <c r="BN416" s="57">
        <v>1</v>
      </c>
      <c r="BO416" s="57">
        <v>1</v>
      </c>
      <c r="BP416" s="57">
        <v>2</v>
      </c>
      <c r="BQ416" s="57">
        <v>5</v>
      </c>
      <c r="BR416" s="57">
        <v>2</v>
      </c>
      <c r="BS416" s="57">
        <v>2</v>
      </c>
      <c r="BT416" s="57">
        <v>3</v>
      </c>
      <c r="BU416" s="57">
        <v>2</v>
      </c>
      <c r="BV416" s="57">
        <v>170</v>
      </c>
      <c r="BW416" s="57">
        <v>145</v>
      </c>
      <c r="BX416" s="57">
        <v>0.53968253968253899</v>
      </c>
      <c r="BY416" s="56">
        <v>-205</v>
      </c>
    </row>
    <row r="417" spans="1:77" x14ac:dyDescent="0.25">
      <c r="A417" s="57">
        <v>5</v>
      </c>
      <c r="B417" s="57">
        <v>1</v>
      </c>
      <c r="C417" s="57">
        <v>3</v>
      </c>
      <c r="D417" s="57">
        <v>1</v>
      </c>
      <c r="E417" s="57">
        <v>3</v>
      </c>
      <c r="F417" s="57">
        <v>3</v>
      </c>
      <c r="G417" s="57">
        <v>3</v>
      </c>
      <c r="H417" s="57">
        <v>4</v>
      </c>
      <c r="I417" s="57">
        <v>4</v>
      </c>
      <c r="J417" s="57">
        <v>4</v>
      </c>
      <c r="K417" s="57">
        <v>0</v>
      </c>
      <c r="L417" s="57">
        <v>0</v>
      </c>
      <c r="M417" s="57">
        <v>0</v>
      </c>
      <c r="N417" s="57">
        <v>3</v>
      </c>
      <c r="O417" s="57">
        <v>1</v>
      </c>
      <c r="P417" s="57">
        <v>3</v>
      </c>
      <c r="Q417" s="57">
        <v>5</v>
      </c>
      <c r="R417" s="57">
        <v>3</v>
      </c>
      <c r="S417" s="57">
        <v>1</v>
      </c>
      <c r="T417" s="57">
        <v>5</v>
      </c>
      <c r="U417" s="57">
        <v>4</v>
      </c>
      <c r="V417" s="57">
        <v>3</v>
      </c>
      <c r="W417" s="57">
        <v>3</v>
      </c>
      <c r="X417" s="57">
        <v>0</v>
      </c>
      <c r="Y417" s="57">
        <v>1</v>
      </c>
      <c r="Z417" s="57">
        <v>0</v>
      </c>
      <c r="AA417" s="57">
        <v>3</v>
      </c>
      <c r="AB417" s="57">
        <v>1</v>
      </c>
      <c r="AC417" s="57">
        <v>3</v>
      </c>
      <c r="AD417" s="57">
        <v>1</v>
      </c>
      <c r="AE417" s="57">
        <v>3</v>
      </c>
      <c r="AF417" s="57">
        <v>1</v>
      </c>
      <c r="AG417" s="57">
        <v>4</v>
      </c>
      <c r="AH417" s="57">
        <v>4</v>
      </c>
      <c r="AI417" s="57">
        <v>4</v>
      </c>
      <c r="AJ417" s="57">
        <v>1</v>
      </c>
      <c r="AK417" s="57">
        <v>0</v>
      </c>
      <c r="AL417" s="57">
        <v>0</v>
      </c>
      <c r="AM417" s="57">
        <v>0</v>
      </c>
      <c r="AN417" s="57">
        <v>3</v>
      </c>
      <c r="AO417" s="57">
        <v>1</v>
      </c>
      <c r="AP417" s="57">
        <v>3</v>
      </c>
      <c r="AQ417" s="57">
        <v>1</v>
      </c>
      <c r="AR417" s="57">
        <v>3</v>
      </c>
      <c r="AS417" s="57">
        <v>1</v>
      </c>
      <c r="AT417" s="57">
        <v>5</v>
      </c>
      <c r="AU417" s="57">
        <v>4</v>
      </c>
      <c r="AV417" s="57">
        <v>4</v>
      </c>
      <c r="AW417" s="57">
        <v>1</v>
      </c>
      <c r="AX417" s="57">
        <v>0</v>
      </c>
      <c r="AY417" s="57">
        <v>0</v>
      </c>
      <c r="AZ417" s="57">
        <v>0</v>
      </c>
      <c r="BA417" s="57">
        <v>3</v>
      </c>
      <c r="BB417" s="57">
        <v>1</v>
      </c>
      <c r="BC417" s="57">
        <v>5</v>
      </c>
      <c r="BD417" s="57">
        <v>1</v>
      </c>
      <c r="BE417" s="57">
        <v>3</v>
      </c>
      <c r="BF417" s="57">
        <v>1</v>
      </c>
      <c r="BG417" s="57">
        <v>5</v>
      </c>
      <c r="BH417" s="57">
        <v>4</v>
      </c>
      <c r="BI417" s="57">
        <v>4</v>
      </c>
      <c r="BJ417" s="57">
        <v>1</v>
      </c>
      <c r="BK417" s="57">
        <v>0</v>
      </c>
      <c r="BL417" s="57">
        <v>0</v>
      </c>
      <c r="BM417" s="57">
        <v>1</v>
      </c>
      <c r="BN417" s="57">
        <v>1</v>
      </c>
      <c r="BO417" s="57">
        <v>1</v>
      </c>
      <c r="BP417" s="57">
        <v>2</v>
      </c>
      <c r="BQ417" s="57">
        <v>5</v>
      </c>
      <c r="BR417" s="57">
        <v>2</v>
      </c>
      <c r="BS417" s="57">
        <v>2</v>
      </c>
      <c r="BT417" s="57">
        <v>3</v>
      </c>
      <c r="BU417" s="57">
        <v>1</v>
      </c>
      <c r="BV417" s="57">
        <v>56</v>
      </c>
      <c r="BW417" s="57">
        <v>48</v>
      </c>
      <c r="BX417" s="57">
        <v>0.53846153799999996</v>
      </c>
      <c r="BY417" s="56">
        <v>-205</v>
      </c>
    </row>
    <row r="418" spans="1:77" x14ac:dyDescent="0.25">
      <c r="A418" s="57">
        <v>5</v>
      </c>
      <c r="B418" s="57">
        <v>1</v>
      </c>
      <c r="C418" s="57">
        <v>3</v>
      </c>
      <c r="D418" s="57">
        <v>1</v>
      </c>
      <c r="E418" s="57">
        <v>5</v>
      </c>
      <c r="F418" s="57">
        <v>1</v>
      </c>
      <c r="G418" s="57">
        <v>5</v>
      </c>
      <c r="H418" s="57">
        <v>4</v>
      </c>
      <c r="I418" s="57">
        <v>3</v>
      </c>
      <c r="J418" s="57">
        <v>4</v>
      </c>
      <c r="K418" s="57">
        <v>1</v>
      </c>
      <c r="L418" s="57">
        <v>0</v>
      </c>
      <c r="M418" s="57">
        <v>0</v>
      </c>
      <c r="N418" s="57">
        <v>3</v>
      </c>
      <c r="O418" s="57">
        <v>1</v>
      </c>
      <c r="P418" s="57">
        <v>3</v>
      </c>
      <c r="Q418" s="57">
        <v>1</v>
      </c>
      <c r="R418" s="57">
        <v>3</v>
      </c>
      <c r="S418" s="57">
        <v>1</v>
      </c>
      <c r="T418" s="57">
        <v>4</v>
      </c>
      <c r="U418" s="57">
        <v>4</v>
      </c>
      <c r="V418" s="57">
        <v>4</v>
      </c>
      <c r="W418" s="57">
        <v>1</v>
      </c>
      <c r="X418" s="57">
        <v>0</v>
      </c>
      <c r="Y418" s="57">
        <v>0</v>
      </c>
      <c r="Z418" s="57">
        <v>0</v>
      </c>
      <c r="AA418" s="57">
        <v>4</v>
      </c>
      <c r="AB418" s="57">
        <v>1</v>
      </c>
      <c r="AC418" s="57">
        <v>5</v>
      </c>
      <c r="AD418" s="57">
        <v>1</v>
      </c>
      <c r="AE418" s="57">
        <v>3</v>
      </c>
      <c r="AF418" s="57">
        <v>1</v>
      </c>
      <c r="AG418" s="57">
        <v>5</v>
      </c>
      <c r="AH418" s="57">
        <v>4</v>
      </c>
      <c r="AI418" s="57">
        <v>4</v>
      </c>
      <c r="AJ418" s="57">
        <v>1</v>
      </c>
      <c r="AK418" s="57">
        <v>1</v>
      </c>
      <c r="AL418" s="57">
        <v>0</v>
      </c>
      <c r="AM418" s="57">
        <v>1</v>
      </c>
      <c r="AN418" s="57">
        <v>3</v>
      </c>
      <c r="AO418" s="57">
        <v>1</v>
      </c>
      <c r="AP418" s="57">
        <v>3</v>
      </c>
      <c r="AQ418" s="57">
        <v>2</v>
      </c>
      <c r="AR418" s="57">
        <v>3</v>
      </c>
      <c r="AS418" s="57">
        <v>1</v>
      </c>
      <c r="AT418" s="57">
        <v>5</v>
      </c>
      <c r="AU418" s="57">
        <v>4</v>
      </c>
      <c r="AV418" s="57">
        <v>4</v>
      </c>
      <c r="AW418" s="57">
        <v>1</v>
      </c>
      <c r="AX418" s="57">
        <v>1</v>
      </c>
      <c r="AY418" s="57">
        <v>0</v>
      </c>
      <c r="AZ418" s="57">
        <v>0</v>
      </c>
      <c r="BA418" s="57">
        <v>5</v>
      </c>
      <c r="BB418" s="57">
        <v>1</v>
      </c>
      <c r="BC418" s="57">
        <v>5</v>
      </c>
      <c r="BD418" s="57">
        <v>1</v>
      </c>
      <c r="BE418" s="57">
        <v>3</v>
      </c>
      <c r="BF418" s="57">
        <v>1</v>
      </c>
      <c r="BG418" s="57">
        <v>5</v>
      </c>
      <c r="BH418" s="57">
        <v>4</v>
      </c>
      <c r="BI418" s="57">
        <v>3</v>
      </c>
      <c r="BJ418" s="57">
        <v>1</v>
      </c>
      <c r="BK418" s="57">
        <v>0</v>
      </c>
      <c r="BL418" s="57">
        <v>0</v>
      </c>
      <c r="BM418" s="57">
        <v>0</v>
      </c>
      <c r="BN418" s="57">
        <v>1</v>
      </c>
      <c r="BO418" s="57">
        <v>1</v>
      </c>
      <c r="BP418" s="57">
        <v>2</v>
      </c>
      <c r="BQ418" s="57">
        <v>5</v>
      </c>
      <c r="BR418" s="57">
        <v>2</v>
      </c>
      <c r="BS418" s="57">
        <v>2</v>
      </c>
      <c r="BT418" s="57">
        <v>3</v>
      </c>
      <c r="BU418" s="57">
        <v>1</v>
      </c>
      <c r="BV418" s="57">
        <v>56</v>
      </c>
      <c r="BW418" s="57">
        <v>48</v>
      </c>
      <c r="BX418" s="57">
        <v>0.53846153799999996</v>
      </c>
      <c r="BY418" s="56">
        <v>-205</v>
      </c>
    </row>
    <row r="419" spans="1:77" x14ac:dyDescent="0.25">
      <c r="A419" s="57">
        <v>4</v>
      </c>
      <c r="B419" s="57">
        <v>1</v>
      </c>
      <c r="C419" s="57">
        <v>3</v>
      </c>
      <c r="D419" s="57">
        <v>1</v>
      </c>
      <c r="E419" s="57">
        <v>3</v>
      </c>
      <c r="F419" s="57">
        <v>3</v>
      </c>
      <c r="G419" s="57">
        <v>5</v>
      </c>
      <c r="H419" s="57">
        <v>4</v>
      </c>
      <c r="I419" s="57">
        <v>4</v>
      </c>
      <c r="J419" s="57">
        <v>1</v>
      </c>
      <c r="K419" s="57">
        <v>0</v>
      </c>
      <c r="L419" s="57">
        <v>0</v>
      </c>
      <c r="M419" s="57">
        <v>0</v>
      </c>
      <c r="N419" s="57">
        <v>3</v>
      </c>
      <c r="O419" s="57">
        <v>1</v>
      </c>
      <c r="P419" s="57">
        <v>3</v>
      </c>
      <c r="Q419" s="57">
        <v>1</v>
      </c>
      <c r="R419" s="57">
        <v>3</v>
      </c>
      <c r="S419" s="57">
        <v>1</v>
      </c>
      <c r="T419" s="57">
        <v>5</v>
      </c>
      <c r="U419" s="57">
        <v>2</v>
      </c>
      <c r="V419" s="57">
        <v>3</v>
      </c>
      <c r="W419" s="57">
        <v>1</v>
      </c>
      <c r="X419" s="57">
        <v>1</v>
      </c>
      <c r="Y419" s="57">
        <v>0</v>
      </c>
      <c r="Z419" s="57">
        <v>0</v>
      </c>
      <c r="AA419" s="57">
        <v>3</v>
      </c>
      <c r="AB419" s="57">
        <v>3</v>
      </c>
      <c r="AC419" s="57">
        <v>5</v>
      </c>
      <c r="AD419" s="57">
        <v>1</v>
      </c>
      <c r="AE419" s="57">
        <v>3</v>
      </c>
      <c r="AF419" s="57">
        <v>1</v>
      </c>
      <c r="AG419" s="57">
        <v>4</v>
      </c>
      <c r="AH419" s="57">
        <v>4</v>
      </c>
      <c r="AI419" s="57">
        <v>4</v>
      </c>
      <c r="AJ419" s="57">
        <v>1</v>
      </c>
      <c r="AK419" s="57">
        <v>0</v>
      </c>
      <c r="AL419" s="57">
        <v>0</v>
      </c>
      <c r="AM419" s="57">
        <v>0</v>
      </c>
      <c r="AN419" s="57">
        <v>5</v>
      </c>
      <c r="AO419" s="57">
        <v>1</v>
      </c>
      <c r="AP419" s="57">
        <v>5</v>
      </c>
      <c r="AQ419" s="57">
        <v>1</v>
      </c>
      <c r="AR419" s="57">
        <v>3</v>
      </c>
      <c r="AS419" s="57">
        <v>1</v>
      </c>
      <c r="AT419" s="57">
        <v>5</v>
      </c>
      <c r="AU419" s="57">
        <v>4</v>
      </c>
      <c r="AV419" s="57">
        <v>4</v>
      </c>
      <c r="AW419" s="57">
        <v>1</v>
      </c>
      <c r="AX419" s="57">
        <v>0</v>
      </c>
      <c r="AY419" s="57">
        <v>0</v>
      </c>
      <c r="AZ419" s="57">
        <v>0</v>
      </c>
      <c r="BA419" s="57">
        <v>5</v>
      </c>
      <c r="BB419" s="57">
        <v>1</v>
      </c>
      <c r="BC419" s="57">
        <v>5</v>
      </c>
      <c r="BD419" s="57">
        <v>1</v>
      </c>
      <c r="BE419" s="57">
        <v>3</v>
      </c>
      <c r="BF419" s="57">
        <v>1</v>
      </c>
      <c r="BG419" s="57">
        <v>5</v>
      </c>
      <c r="BH419" s="57">
        <v>2</v>
      </c>
      <c r="BI419" s="57">
        <v>4</v>
      </c>
      <c r="BJ419" s="57">
        <v>1</v>
      </c>
      <c r="BK419" s="57">
        <v>0</v>
      </c>
      <c r="BL419" s="57">
        <v>0</v>
      </c>
      <c r="BM419" s="57">
        <v>0</v>
      </c>
      <c r="BN419" s="57">
        <v>1</v>
      </c>
      <c r="BO419" s="57">
        <v>1</v>
      </c>
      <c r="BP419" s="57">
        <v>2</v>
      </c>
      <c r="BQ419" s="57">
        <v>5</v>
      </c>
      <c r="BR419" s="57">
        <v>2</v>
      </c>
      <c r="BS419" s="57">
        <v>2</v>
      </c>
      <c r="BT419" s="57">
        <v>3</v>
      </c>
      <c r="BU419" s="57">
        <v>1</v>
      </c>
      <c r="BV419" s="57">
        <v>58</v>
      </c>
      <c r="BW419" s="57">
        <v>50</v>
      </c>
      <c r="BX419" s="57">
        <v>0.53703703700000005</v>
      </c>
      <c r="BY419" s="56">
        <v>-205</v>
      </c>
    </row>
    <row r="420" spans="1:77" x14ac:dyDescent="0.25">
      <c r="A420" s="57">
        <v>5</v>
      </c>
      <c r="B420" s="57">
        <v>1</v>
      </c>
      <c r="C420" s="57">
        <v>3</v>
      </c>
      <c r="D420" s="57">
        <v>1</v>
      </c>
      <c r="E420" s="57">
        <v>3</v>
      </c>
      <c r="F420" s="57">
        <v>3</v>
      </c>
      <c r="G420" s="57">
        <v>3</v>
      </c>
      <c r="H420" s="57">
        <v>4</v>
      </c>
      <c r="I420" s="57">
        <v>4</v>
      </c>
      <c r="J420" s="57">
        <v>4</v>
      </c>
      <c r="K420" s="57">
        <v>0</v>
      </c>
      <c r="L420" s="57">
        <v>0</v>
      </c>
      <c r="M420" s="57">
        <v>0</v>
      </c>
      <c r="N420" s="57">
        <v>3</v>
      </c>
      <c r="O420" s="57">
        <v>1</v>
      </c>
      <c r="P420" s="57">
        <v>3</v>
      </c>
      <c r="Q420" s="57">
        <v>5</v>
      </c>
      <c r="R420" s="57">
        <v>3</v>
      </c>
      <c r="S420" s="57">
        <v>1</v>
      </c>
      <c r="T420" s="57">
        <v>5</v>
      </c>
      <c r="U420" s="57">
        <v>4</v>
      </c>
      <c r="V420" s="57">
        <v>3</v>
      </c>
      <c r="W420" s="57">
        <v>3</v>
      </c>
      <c r="X420" s="57">
        <v>0</v>
      </c>
      <c r="Y420" s="57">
        <v>1</v>
      </c>
      <c r="Z420" s="57">
        <v>0</v>
      </c>
      <c r="AA420" s="57">
        <v>3</v>
      </c>
      <c r="AB420" s="57">
        <v>1</v>
      </c>
      <c r="AC420" s="57">
        <v>3</v>
      </c>
      <c r="AD420" s="57">
        <v>1</v>
      </c>
      <c r="AE420" s="57">
        <v>3</v>
      </c>
      <c r="AF420" s="57">
        <v>1</v>
      </c>
      <c r="AG420" s="57">
        <v>4</v>
      </c>
      <c r="AH420" s="57">
        <v>4</v>
      </c>
      <c r="AI420" s="57">
        <v>4</v>
      </c>
      <c r="AJ420" s="57">
        <v>1</v>
      </c>
      <c r="AK420" s="57">
        <v>0</v>
      </c>
      <c r="AL420" s="57">
        <v>0</v>
      </c>
      <c r="AM420" s="57">
        <v>0</v>
      </c>
      <c r="AN420" s="57">
        <v>3</v>
      </c>
      <c r="AO420" s="57">
        <v>1</v>
      </c>
      <c r="AP420" s="57">
        <v>3</v>
      </c>
      <c r="AQ420" s="57">
        <v>1</v>
      </c>
      <c r="AR420" s="57">
        <v>3</v>
      </c>
      <c r="AS420" s="57">
        <v>1</v>
      </c>
      <c r="AT420" s="57">
        <v>5</v>
      </c>
      <c r="AU420" s="57">
        <v>4</v>
      </c>
      <c r="AV420" s="57">
        <v>4</v>
      </c>
      <c r="AW420" s="57">
        <v>1</v>
      </c>
      <c r="AX420" s="57">
        <v>0</v>
      </c>
      <c r="AY420" s="57">
        <v>0</v>
      </c>
      <c r="AZ420" s="57">
        <v>0</v>
      </c>
      <c r="BA420" s="57">
        <v>3</v>
      </c>
      <c r="BB420" s="57">
        <v>1</v>
      </c>
      <c r="BC420" s="57">
        <v>5</v>
      </c>
      <c r="BD420" s="57">
        <v>1</v>
      </c>
      <c r="BE420" s="57">
        <v>3</v>
      </c>
      <c r="BF420" s="57">
        <v>1</v>
      </c>
      <c r="BG420" s="57">
        <v>5</v>
      </c>
      <c r="BH420" s="57">
        <v>4</v>
      </c>
      <c r="BI420" s="57">
        <v>4</v>
      </c>
      <c r="BJ420" s="57">
        <v>1</v>
      </c>
      <c r="BK420" s="57">
        <v>0</v>
      </c>
      <c r="BL420" s="57">
        <v>0</v>
      </c>
      <c r="BM420" s="57">
        <v>1</v>
      </c>
      <c r="BN420" s="57">
        <v>1</v>
      </c>
      <c r="BO420" s="57">
        <v>1</v>
      </c>
      <c r="BP420" s="57">
        <v>2</v>
      </c>
      <c r="BQ420" s="57">
        <v>5</v>
      </c>
      <c r="BR420" s="57">
        <v>2</v>
      </c>
      <c r="BS420" s="57">
        <v>2</v>
      </c>
      <c r="BT420" s="57">
        <v>3</v>
      </c>
      <c r="BU420" s="57">
        <v>1</v>
      </c>
      <c r="BV420" s="57">
        <v>51</v>
      </c>
      <c r="BW420" s="57">
        <v>44</v>
      </c>
      <c r="BX420" s="57">
        <v>0.53684210499999996</v>
      </c>
      <c r="BY420" s="56">
        <v>-205</v>
      </c>
    </row>
    <row r="421" spans="1:77" x14ac:dyDescent="0.25">
      <c r="A421" s="57">
        <v>3</v>
      </c>
      <c r="B421" s="57">
        <v>1</v>
      </c>
      <c r="C421" s="57">
        <v>3</v>
      </c>
      <c r="D421" s="57">
        <v>1</v>
      </c>
      <c r="E421" s="57">
        <v>3</v>
      </c>
      <c r="F421" s="57">
        <v>1</v>
      </c>
      <c r="G421" s="57">
        <v>3</v>
      </c>
      <c r="H421" s="57">
        <v>4</v>
      </c>
      <c r="I421" s="57">
        <v>3</v>
      </c>
      <c r="J421" s="57">
        <v>1</v>
      </c>
      <c r="K421" s="57">
        <v>0</v>
      </c>
      <c r="L421" s="57">
        <v>0</v>
      </c>
      <c r="M421" s="57">
        <v>0</v>
      </c>
      <c r="N421" s="57">
        <v>3</v>
      </c>
      <c r="O421" s="57">
        <v>1</v>
      </c>
      <c r="P421" s="57">
        <v>3</v>
      </c>
      <c r="Q421" s="57">
        <v>1</v>
      </c>
      <c r="R421" s="57">
        <v>3</v>
      </c>
      <c r="S421" s="57">
        <v>1</v>
      </c>
      <c r="T421" s="57">
        <v>5</v>
      </c>
      <c r="U421" s="57">
        <v>4</v>
      </c>
      <c r="V421" s="57">
        <v>3</v>
      </c>
      <c r="W421" s="57">
        <v>1</v>
      </c>
      <c r="X421" s="57">
        <v>1</v>
      </c>
      <c r="Y421" s="57">
        <v>1</v>
      </c>
      <c r="Z421" s="57">
        <v>0</v>
      </c>
      <c r="AA421" s="57">
        <v>3</v>
      </c>
      <c r="AB421" s="57">
        <v>1</v>
      </c>
      <c r="AC421" s="57">
        <v>3</v>
      </c>
      <c r="AD421" s="57">
        <v>1</v>
      </c>
      <c r="AE421" s="57">
        <v>3</v>
      </c>
      <c r="AF421" s="57">
        <v>1</v>
      </c>
      <c r="AG421" s="57">
        <v>4</v>
      </c>
      <c r="AH421" s="57">
        <v>4</v>
      </c>
      <c r="AI421" s="57">
        <v>4</v>
      </c>
      <c r="AJ421" s="57">
        <v>1</v>
      </c>
      <c r="AK421" s="57">
        <v>0</v>
      </c>
      <c r="AL421" s="57">
        <v>0</v>
      </c>
      <c r="AM421" s="57">
        <v>0</v>
      </c>
      <c r="AN421" s="57">
        <v>3</v>
      </c>
      <c r="AO421" s="57">
        <v>1</v>
      </c>
      <c r="AP421" s="57">
        <v>5</v>
      </c>
      <c r="AQ421" s="57">
        <v>1</v>
      </c>
      <c r="AR421" s="57">
        <v>3</v>
      </c>
      <c r="AS421" s="57">
        <v>1</v>
      </c>
      <c r="AT421" s="57">
        <v>5</v>
      </c>
      <c r="AU421" s="57">
        <v>4</v>
      </c>
      <c r="AV421" s="57">
        <v>4</v>
      </c>
      <c r="AW421" s="57">
        <v>1</v>
      </c>
      <c r="AX421" s="57">
        <v>0</v>
      </c>
      <c r="AY421" s="57">
        <v>0</v>
      </c>
      <c r="AZ421" s="57">
        <v>0</v>
      </c>
      <c r="BA421" s="57">
        <v>3</v>
      </c>
      <c r="BB421" s="57">
        <v>1</v>
      </c>
      <c r="BC421" s="57">
        <v>5</v>
      </c>
      <c r="BD421" s="57">
        <v>1</v>
      </c>
      <c r="BE421" s="57">
        <v>3</v>
      </c>
      <c r="BF421" s="57">
        <v>1</v>
      </c>
      <c r="BG421" s="57">
        <v>5</v>
      </c>
      <c r="BH421" s="57">
        <v>4</v>
      </c>
      <c r="BI421" s="57">
        <v>3</v>
      </c>
      <c r="BJ421" s="57">
        <v>1</v>
      </c>
      <c r="BK421" s="57">
        <v>0</v>
      </c>
      <c r="BL421" s="57">
        <v>1</v>
      </c>
      <c r="BM421" s="57">
        <v>0</v>
      </c>
      <c r="BN421" s="57">
        <v>1</v>
      </c>
      <c r="BO421" s="57">
        <v>1</v>
      </c>
      <c r="BP421" s="57">
        <v>2</v>
      </c>
      <c r="BQ421" s="57">
        <v>5</v>
      </c>
      <c r="BR421" s="57">
        <v>2</v>
      </c>
      <c r="BS421" s="57">
        <v>2</v>
      </c>
      <c r="BT421" s="57">
        <v>3</v>
      </c>
      <c r="BU421" s="57">
        <v>1</v>
      </c>
      <c r="BV421" s="57">
        <v>52</v>
      </c>
      <c r="BW421" s="57">
        <v>45</v>
      </c>
      <c r="BX421" s="57">
        <v>0.53608247399999998</v>
      </c>
      <c r="BY421" s="56">
        <v>-205</v>
      </c>
    </row>
    <row r="422" spans="1:77" x14ac:dyDescent="0.25">
      <c r="A422" s="57">
        <v>3</v>
      </c>
      <c r="B422" s="57">
        <v>3</v>
      </c>
      <c r="C422" s="57">
        <v>3</v>
      </c>
      <c r="D422" s="57">
        <v>1</v>
      </c>
      <c r="E422" s="57">
        <v>3</v>
      </c>
      <c r="F422" s="57">
        <v>1</v>
      </c>
      <c r="G422" s="57">
        <v>5</v>
      </c>
      <c r="H422" s="57">
        <v>4</v>
      </c>
      <c r="I422" s="57">
        <v>3</v>
      </c>
      <c r="J422" s="57">
        <v>4</v>
      </c>
      <c r="K422" s="57">
        <v>0</v>
      </c>
      <c r="L422" s="57">
        <v>0</v>
      </c>
      <c r="M422" s="57">
        <v>0</v>
      </c>
      <c r="N422" s="57">
        <v>1</v>
      </c>
      <c r="O422" s="57">
        <v>1</v>
      </c>
      <c r="P422" s="57">
        <v>3</v>
      </c>
      <c r="Q422" s="57">
        <v>1</v>
      </c>
      <c r="R422" s="57">
        <v>3</v>
      </c>
      <c r="S422" s="57">
        <v>1</v>
      </c>
      <c r="T422" s="57">
        <v>4</v>
      </c>
      <c r="U422" s="57">
        <v>4</v>
      </c>
      <c r="V422" s="57">
        <v>4</v>
      </c>
      <c r="W422" s="57">
        <v>1</v>
      </c>
      <c r="X422" s="57">
        <v>1</v>
      </c>
      <c r="Y422" s="57">
        <v>0</v>
      </c>
      <c r="Z422" s="57">
        <v>0</v>
      </c>
      <c r="AA422" s="57">
        <v>5</v>
      </c>
      <c r="AB422" s="57">
        <v>1</v>
      </c>
      <c r="AC422" s="57">
        <v>3</v>
      </c>
      <c r="AD422" s="57">
        <v>1</v>
      </c>
      <c r="AE422" s="57">
        <v>3</v>
      </c>
      <c r="AF422" s="57">
        <v>1</v>
      </c>
      <c r="AG422" s="57">
        <v>5</v>
      </c>
      <c r="AH422" s="57">
        <v>3</v>
      </c>
      <c r="AI422" s="57">
        <v>5</v>
      </c>
      <c r="AJ422" s="57">
        <v>1</v>
      </c>
      <c r="AK422" s="57">
        <v>1</v>
      </c>
      <c r="AL422" s="57">
        <v>1</v>
      </c>
      <c r="AM422" s="57">
        <v>0</v>
      </c>
      <c r="AN422" s="57">
        <v>5</v>
      </c>
      <c r="AO422" s="57">
        <v>1</v>
      </c>
      <c r="AP422" s="57">
        <v>3</v>
      </c>
      <c r="AQ422" s="57">
        <v>1</v>
      </c>
      <c r="AR422" s="57">
        <v>3</v>
      </c>
      <c r="AS422" s="57">
        <v>1</v>
      </c>
      <c r="AT422" s="57">
        <v>2</v>
      </c>
      <c r="AU422" s="57">
        <v>4</v>
      </c>
      <c r="AV422" s="57">
        <v>4</v>
      </c>
      <c r="AW422" s="57">
        <v>1</v>
      </c>
      <c r="AX422" s="57">
        <v>1</v>
      </c>
      <c r="AY422" s="57">
        <v>0</v>
      </c>
      <c r="AZ422" s="57">
        <v>0</v>
      </c>
      <c r="BA422" s="57">
        <v>3</v>
      </c>
      <c r="BB422" s="57">
        <v>1</v>
      </c>
      <c r="BC422" s="57">
        <v>5</v>
      </c>
      <c r="BD422" s="57">
        <v>5</v>
      </c>
      <c r="BE422" s="57">
        <v>3</v>
      </c>
      <c r="BF422" s="57">
        <v>1</v>
      </c>
      <c r="BG422" s="57">
        <v>4</v>
      </c>
      <c r="BH422" s="57">
        <v>5</v>
      </c>
      <c r="BI422" s="57">
        <v>4</v>
      </c>
      <c r="BJ422" s="57">
        <v>1</v>
      </c>
      <c r="BK422" s="57">
        <v>0</v>
      </c>
      <c r="BL422" s="57">
        <v>0</v>
      </c>
      <c r="BM422" s="57">
        <v>0</v>
      </c>
      <c r="BN422" s="57">
        <v>1</v>
      </c>
      <c r="BO422" s="57">
        <v>1</v>
      </c>
      <c r="BP422" s="57">
        <v>2</v>
      </c>
      <c r="BQ422" s="57">
        <v>5</v>
      </c>
      <c r="BR422" s="57">
        <v>2</v>
      </c>
      <c r="BS422" s="57">
        <v>1</v>
      </c>
      <c r="BT422" s="57">
        <v>2</v>
      </c>
      <c r="BU422" s="57">
        <v>2</v>
      </c>
      <c r="BV422" s="57">
        <v>54</v>
      </c>
      <c r="BW422" s="57">
        <v>47</v>
      </c>
      <c r="BX422" s="57">
        <v>0.53465346499999999</v>
      </c>
      <c r="BY422" s="56">
        <v>-205</v>
      </c>
    </row>
    <row r="423" spans="1:77" x14ac:dyDescent="0.25">
      <c r="A423" s="57">
        <v>3</v>
      </c>
      <c r="B423" s="57">
        <v>1</v>
      </c>
      <c r="C423" s="57">
        <v>3</v>
      </c>
      <c r="D423" s="57">
        <v>1</v>
      </c>
      <c r="E423" s="57">
        <v>3</v>
      </c>
      <c r="F423" s="57">
        <v>4</v>
      </c>
      <c r="G423" s="57">
        <v>5</v>
      </c>
      <c r="H423" s="57">
        <v>4</v>
      </c>
      <c r="I423" s="57">
        <v>4</v>
      </c>
      <c r="J423" s="57">
        <v>2</v>
      </c>
      <c r="K423" s="57">
        <v>0</v>
      </c>
      <c r="L423" s="57">
        <v>0</v>
      </c>
      <c r="M423" s="57">
        <v>1</v>
      </c>
      <c r="N423" s="57">
        <v>3</v>
      </c>
      <c r="O423" s="57">
        <v>5</v>
      </c>
      <c r="P423" s="57">
        <v>3</v>
      </c>
      <c r="Q423" s="57">
        <v>1</v>
      </c>
      <c r="R423" s="57">
        <v>3</v>
      </c>
      <c r="S423" s="57">
        <v>1</v>
      </c>
      <c r="T423" s="57">
        <v>5</v>
      </c>
      <c r="U423" s="57">
        <v>4</v>
      </c>
      <c r="V423" s="57">
        <v>3</v>
      </c>
      <c r="W423" s="57">
        <v>1</v>
      </c>
      <c r="X423" s="57">
        <v>0</v>
      </c>
      <c r="Y423" s="57">
        <v>0</v>
      </c>
      <c r="Z423" s="57">
        <v>0</v>
      </c>
      <c r="AA423" s="57">
        <v>4</v>
      </c>
      <c r="AB423" s="57">
        <v>1</v>
      </c>
      <c r="AC423" s="57">
        <v>5</v>
      </c>
      <c r="AD423" s="57">
        <v>1</v>
      </c>
      <c r="AE423" s="57">
        <v>3</v>
      </c>
      <c r="AF423" s="57">
        <v>5</v>
      </c>
      <c r="AG423" s="57">
        <v>5</v>
      </c>
      <c r="AH423" s="57">
        <v>4</v>
      </c>
      <c r="AI423" s="57">
        <v>4</v>
      </c>
      <c r="AJ423" s="57">
        <v>1</v>
      </c>
      <c r="AK423" s="57">
        <v>0</v>
      </c>
      <c r="AL423" s="57">
        <v>0</v>
      </c>
      <c r="AM423" s="57">
        <v>0</v>
      </c>
      <c r="AN423" s="57">
        <v>3</v>
      </c>
      <c r="AO423" s="57">
        <v>1</v>
      </c>
      <c r="AP423" s="57">
        <v>4</v>
      </c>
      <c r="AQ423" s="57">
        <v>1</v>
      </c>
      <c r="AR423" s="57">
        <v>3</v>
      </c>
      <c r="AS423" s="57">
        <v>1</v>
      </c>
      <c r="AT423" s="57">
        <v>5</v>
      </c>
      <c r="AU423" s="57">
        <v>4</v>
      </c>
      <c r="AV423" s="57">
        <v>4</v>
      </c>
      <c r="AW423" s="57">
        <v>1</v>
      </c>
      <c r="AX423" s="57">
        <v>0</v>
      </c>
      <c r="AY423" s="57">
        <v>0</v>
      </c>
      <c r="AZ423" s="57">
        <v>0</v>
      </c>
      <c r="BA423" s="57">
        <v>5</v>
      </c>
      <c r="BB423" s="57">
        <v>1</v>
      </c>
      <c r="BC423" s="57">
        <v>4</v>
      </c>
      <c r="BD423" s="57">
        <v>5</v>
      </c>
      <c r="BE423" s="57">
        <v>2</v>
      </c>
      <c r="BF423" s="57">
        <v>1</v>
      </c>
      <c r="BG423" s="57">
        <v>4</v>
      </c>
      <c r="BH423" s="57">
        <v>4</v>
      </c>
      <c r="BI423" s="57">
        <v>5</v>
      </c>
      <c r="BJ423" s="57">
        <v>1</v>
      </c>
      <c r="BK423" s="57">
        <v>0</v>
      </c>
      <c r="BL423" s="57">
        <v>0</v>
      </c>
      <c r="BM423" s="57">
        <v>1</v>
      </c>
      <c r="BN423" s="57">
        <v>1</v>
      </c>
      <c r="BO423" s="57">
        <v>1</v>
      </c>
      <c r="BP423" s="57">
        <v>2</v>
      </c>
      <c r="BQ423" s="57">
        <v>5</v>
      </c>
      <c r="BR423" s="57">
        <v>2</v>
      </c>
      <c r="BS423" s="57">
        <v>2</v>
      </c>
      <c r="BT423" s="57">
        <v>3</v>
      </c>
      <c r="BU423" s="57">
        <v>1</v>
      </c>
      <c r="BV423" s="57">
        <v>48</v>
      </c>
      <c r="BW423" s="57">
        <v>42</v>
      </c>
      <c r="BX423" s="57">
        <v>0.53333333299999997</v>
      </c>
      <c r="BY423" s="56">
        <v>-205</v>
      </c>
    </row>
    <row r="424" spans="1:77" x14ac:dyDescent="0.25">
      <c r="A424" s="57">
        <v>5</v>
      </c>
      <c r="B424" s="57">
        <v>1</v>
      </c>
      <c r="C424" s="57">
        <v>3</v>
      </c>
      <c r="D424" s="57">
        <v>1</v>
      </c>
      <c r="E424" s="57">
        <v>3</v>
      </c>
      <c r="F424" s="57">
        <v>1</v>
      </c>
      <c r="G424" s="57">
        <v>5</v>
      </c>
      <c r="H424" s="57">
        <v>4</v>
      </c>
      <c r="I424" s="57">
        <v>4</v>
      </c>
      <c r="J424" s="57">
        <v>4</v>
      </c>
      <c r="K424" s="57">
        <v>0</v>
      </c>
      <c r="L424" s="57">
        <v>0</v>
      </c>
      <c r="M424" s="57">
        <v>0</v>
      </c>
      <c r="N424" s="57">
        <v>3</v>
      </c>
      <c r="O424" s="57">
        <v>1</v>
      </c>
      <c r="P424" s="57">
        <v>3</v>
      </c>
      <c r="Q424" s="57">
        <v>1</v>
      </c>
      <c r="R424" s="57">
        <v>3</v>
      </c>
      <c r="S424" s="57">
        <v>1</v>
      </c>
      <c r="T424" s="57">
        <v>4</v>
      </c>
      <c r="U424" s="57">
        <v>4</v>
      </c>
      <c r="V424" s="57">
        <v>3</v>
      </c>
      <c r="W424" s="57">
        <v>1</v>
      </c>
      <c r="X424" s="57">
        <v>0</v>
      </c>
      <c r="Y424" s="57">
        <v>0</v>
      </c>
      <c r="Z424" s="57">
        <v>0</v>
      </c>
      <c r="AA424" s="57">
        <v>3</v>
      </c>
      <c r="AB424" s="57">
        <v>1</v>
      </c>
      <c r="AC424" s="57">
        <v>3</v>
      </c>
      <c r="AD424" s="57">
        <v>1</v>
      </c>
      <c r="AE424" s="57">
        <v>3</v>
      </c>
      <c r="AF424" s="57">
        <v>1</v>
      </c>
      <c r="AG424" s="57">
        <v>4</v>
      </c>
      <c r="AH424" s="57">
        <v>3</v>
      </c>
      <c r="AI424" s="57">
        <v>4</v>
      </c>
      <c r="AJ424" s="57">
        <v>3</v>
      </c>
      <c r="AK424" s="57">
        <v>0</v>
      </c>
      <c r="AL424" s="57">
        <v>0</v>
      </c>
      <c r="AM424" s="57">
        <v>0</v>
      </c>
      <c r="AN424" s="57">
        <v>5</v>
      </c>
      <c r="AO424" s="57">
        <v>1</v>
      </c>
      <c r="AP424" s="57">
        <v>3</v>
      </c>
      <c r="AQ424" s="57">
        <v>1</v>
      </c>
      <c r="AR424" s="57">
        <v>3</v>
      </c>
      <c r="AS424" s="57">
        <v>5</v>
      </c>
      <c r="AT424" s="57">
        <v>5</v>
      </c>
      <c r="AU424" s="57">
        <v>4</v>
      </c>
      <c r="AV424" s="57">
        <v>4</v>
      </c>
      <c r="AW424" s="57">
        <v>1</v>
      </c>
      <c r="AX424" s="57">
        <v>0</v>
      </c>
      <c r="AY424" s="57">
        <v>0</v>
      </c>
      <c r="AZ424" s="57">
        <v>0</v>
      </c>
      <c r="BA424" s="57">
        <v>5</v>
      </c>
      <c r="BB424" s="57">
        <v>1</v>
      </c>
      <c r="BC424" s="57">
        <v>3</v>
      </c>
      <c r="BD424" s="57">
        <v>5</v>
      </c>
      <c r="BE424" s="57">
        <v>3</v>
      </c>
      <c r="BF424" s="57">
        <v>1</v>
      </c>
      <c r="BG424" s="57">
        <v>5</v>
      </c>
      <c r="BH424" s="57">
        <v>5</v>
      </c>
      <c r="BI424" s="57">
        <v>1</v>
      </c>
      <c r="BJ424" s="57">
        <v>1</v>
      </c>
      <c r="BK424" s="57">
        <v>0</v>
      </c>
      <c r="BL424" s="57">
        <v>0</v>
      </c>
      <c r="BM424" s="57">
        <v>0</v>
      </c>
      <c r="BN424" s="57">
        <v>1</v>
      </c>
      <c r="BO424" s="57">
        <v>1</v>
      </c>
      <c r="BP424" s="57">
        <v>2</v>
      </c>
      <c r="BQ424" s="57">
        <v>5</v>
      </c>
      <c r="BR424" s="57">
        <v>2</v>
      </c>
      <c r="BS424" s="57">
        <v>2</v>
      </c>
      <c r="BT424" s="57">
        <v>2</v>
      </c>
      <c r="BU424" s="57">
        <v>2</v>
      </c>
      <c r="BV424" s="57">
        <v>49</v>
      </c>
      <c r="BW424" s="57">
        <v>43</v>
      </c>
      <c r="BX424" s="57">
        <v>0.53260869600000005</v>
      </c>
      <c r="BY424" s="56">
        <v>-205</v>
      </c>
    </row>
    <row r="425" spans="1:77" x14ac:dyDescent="0.25">
      <c r="A425" s="57">
        <v>3</v>
      </c>
      <c r="B425" s="57">
        <v>1</v>
      </c>
      <c r="C425" s="57">
        <v>3</v>
      </c>
      <c r="D425" s="57">
        <v>1</v>
      </c>
      <c r="E425" s="57">
        <v>3</v>
      </c>
      <c r="F425" s="57">
        <v>1</v>
      </c>
      <c r="G425" s="57">
        <v>5</v>
      </c>
      <c r="H425" s="57">
        <v>1</v>
      </c>
      <c r="I425" s="57">
        <v>4</v>
      </c>
      <c r="J425" s="57">
        <v>1</v>
      </c>
      <c r="K425" s="57">
        <v>0</v>
      </c>
      <c r="L425" s="57">
        <v>0</v>
      </c>
      <c r="M425" s="57">
        <v>0</v>
      </c>
      <c r="N425" s="57">
        <v>5</v>
      </c>
      <c r="O425" s="57">
        <v>1</v>
      </c>
      <c r="P425" s="57">
        <v>3</v>
      </c>
      <c r="Q425" s="57">
        <v>1</v>
      </c>
      <c r="R425" s="57">
        <v>3</v>
      </c>
      <c r="S425" s="57">
        <v>1</v>
      </c>
      <c r="T425" s="57">
        <v>4</v>
      </c>
      <c r="U425" s="57">
        <v>4</v>
      </c>
      <c r="V425" s="57">
        <v>4</v>
      </c>
      <c r="W425" s="57">
        <v>1</v>
      </c>
      <c r="X425" s="57">
        <v>0</v>
      </c>
      <c r="Y425" s="57">
        <v>0</v>
      </c>
      <c r="Z425" s="57">
        <v>0</v>
      </c>
      <c r="AA425" s="57">
        <v>3</v>
      </c>
      <c r="AB425" s="57">
        <v>1</v>
      </c>
      <c r="AC425" s="57">
        <v>5</v>
      </c>
      <c r="AD425" s="57">
        <v>1</v>
      </c>
      <c r="AE425" s="57">
        <v>3</v>
      </c>
      <c r="AF425" s="57">
        <v>1</v>
      </c>
      <c r="AG425" s="57">
        <v>5</v>
      </c>
      <c r="AH425" s="57">
        <v>3</v>
      </c>
      <c r="AI425" s="57">
        <v>4</v>
      </c>
      <c r="AJ425" s="57">
        <v>1</v>
      </c>
      <c r="AK425" s="57">
        <v>0</v>
      </c>
      <c r="AL425" s="57">
        <v>0</v>
      </c>
      <c r="AM425" s="57">
        <v>0</v>
      </c>
      <c r="AN425" s="57">
        <v>5</v>
      </c>
      <c r="AO425" s="57">
        <v>1</v>
      </c>
      <c r="AP425" s="57">
        <v>3</v>
      </c>
      <c r="AQ425" s="57">
        <v>1</v>
      </c>
      <c r="AR425" s="57">
        <v>3</v>
      </c>
      <c r="AS425" s="57">
        <v>1</v>
      </c>
      <c r="AT425" s="57">
        <v>5</v>
      </c>
      <c r="AU425" s="57">
        <v>3</v>
      </c>
      <c r="AV425" s="57">
        <v>4</v>
      </c>
      <c r="AW425" s="57">
        <v>1</v>
      </c>
      <c r="AX425" s="57">
        <v>0</v>
      </c>
      <c r="AY425" s="57">
        <v>0</v>
      </c>
      <c r="AZ425" s="57">
        <v>0</v>
      </c>
      <c r="BA425" s="57">
        <v>5</v>
      </c>
      <c r="BB425" s="57">
        <v>1</v>
      </c>
      <c r="BC425" s="57">
        <v>3</v>
      </c>
      <c r="BD425" s="57">
        <v>1</v>
      </c>
      <c r="BE425" s="57">
        <v>3</v>
      </c>
      <c r="BF425" s="57">
        <v>1</v>
      </c>
      <c r="BG425" s="57">
        <v>4</v>
      </c>
      <c r="BH425" s="57">
        <v>4</v>
      </c>
      <c r="BI425" s="57">
        <v>3</v>
      </c>
      <c r="BJ425" s="57">
        <v>1</v>
      </c>
      <c r="BK425" s="57">
        <v>1</v>
      </c>
      <c r="BL425" s="57">
        <v>0</v>
      </c>
      <c r="BM425" s="57">
        <v>0</v>
      </c>
      <c r="BN425" s="57">
        <v>1</v>
      </c>
      <c r="BO425" s="57">
        <v>1</v>
      </c>
      <c r="BP425" s="57">
        <v>2</v>
      </c>
      <c r="BQ425" s="57">
        <v>2</v>
      </c>
      <c r="BR425" s="57">
        <v>2</v>
      </c>
      <c r="BS425" s="57">
        <v>2</v>
      </c>
      <c r="BT425" s="57">
        <v>3</v>
      </c>
      <c r="BU425" s="57">
        <v>2</v>
      </c>
      <c r="BV425" s="57">
        <v>56</v>
      </c>
      <c r="BW425" s="57">
        <v>50</v>
      </c>
      <c r="BX425" s="57">
        <v>0.52830188700000003</v>
      </c>
      <c r="BY425" s="56">
        <v>-205</v>
      </c>
    </row>
    <row r="426" spans="1:77" x14ac:dyDescent="0.25">
      <c r="A426" s="57">
        <v>4</v>
      </c>
      <c r="B426" s="57">
        <v>1</v>
      </c>
      <c r="C426" s="57">
        <v>3</v>
      </c>
      <c r="D426" s="57">
        <v>1</v>
      </c>
      <c r="E426" s="57">
        <v>3</v>
      </c>
      <c r="F426" s="57">
        <v>1</v>
      </c>
      <c r="G426" s="57">
        <v>5</v>
      </c>
      <c r="H426" s="57">
        <v>4</v>
      </c>
      <c r="I426" s="57">
        <v>4</v>
      </c>
      <c r="J426" s="57">
        <v>1</v>
      </c>
      <c r="K426" s="57">
        <v>1</v>
      </c>
      <c r="L426" s="57">
        <v>0</v>
      </c>
      <c r="M426" s="57">
        <v>1</v>
      </c>
      <c r="N426" s="57">
        <v>3</v>
      </c>
      <c r="O426" s="57">
        <v>1</v>
      </c>
      <c r="P426" s="57">
        <v>5</v>
      </c>
      <c r="Q426" s="57">
        <v>1</v>
      </c>
      <c r="R426" s="57">
        <v>3</v>
      </c>
      <c r="S426" s="57">
        <v>3</v>
      </c>
      <c r="T426" s="57">
        <v>5</v>
      </c>
      <c r="U426" s="57">
        <v>4</v>
      </c>
      <c r="V426" s="57">
        <v>3</v>
      </c>
      <c r="W426" s="57">
        <v>1</v>
      </c>
      <c r="X426" s="57">
        <v>1</v>
      </c>
      <c r="Y426" s="57">
        <v>1</v>
      </c>
      <c r="Z426" s="57">
        <v>1</v>
      </c>
      <c r="AA426" s="57">
        <v>4</v>
      </c>
      <c r="AB426" s="57">
        <v>1</v>
      </c>
      <c r="AC426" s="57">
        <v>5</v>
      </c>
      <c r="AD426" s="57">
        <v>1</v>
      </c>
      <c r="AE426" s="57">
        <v>5</v>
      </c>
      <c r="AF426" s="57">
        <v>1</v>
      </c>
      <c r="AG426" s="57">
        <v>5</v>
      </c>
      <c r="AH426" s="57">
        <v>4</v>
      </c>
      <c r="AI426" s="57">
        <v>4</v>
      </c>
      <c r="AJ426" s="57">
        <v>1</v>
      </c>
      <c r="AK426" s="57">
        <v>1</v>
      </c>
      <c r="AL426" s="57">
        <v>2</v>
      </c>
      <c r="AM426" s="57">
        <v>1</v>
      </c>
      <c r="AN426" s="57">
        <v>4</v>
      </c>
      <c r="AO426" s="57">
        <v>1</v>
      </c>
      <c r="AP426" s="57">
        <v>4</v>
      </c>
      <c r="AQ426" s="57">
        <v>2</v>
      </c>
      <c r="AR426" s="57">
        <v>3</v>
      </c>
      <c r="AS426" s="57">
        <v>1</v>
      </c>
      <c r="AT426" s="57">
        <v>5</v>
      </c>
      <c r="AU426" s="57">
        <v>4</v>
      </c>
      <c r="AV426" s="57">
        <v>4</v>
      </c>
      <c r="AW426" s="57">
        <v>1</v>
      </c>
      <c r="AX426" s="57">
        <v>1</v>
      </c>
      <c r="AY426" s="57">
        <v>0</v>
      </c>
      <c r="AZ426" s="57">
        <v>0</v>
      </c>
      <c r="BA426" s="57">
        <v>4</v>
      </c>
      <c r="BB426" s="57">
        <v>1</v>
      </c>
      <c r="BC426" s="57">
        <v>4</v>
      </c>
      <c r="BD426" s="57">
        <v>3</v>
      </c>
      <c r="BE426" s="57">
        <v>2</v>
      </c>
      <c r="BF426" s="57">
        <v>1</v>
      </c>
      <c r="BG426" s="57">
        <v>5</v>
      </c>
      <c r="BH426" s="57">
        <v>4</v>
      </c>
      <c r="BI426" s="57">
        <v>3</v>
      </c>
      <c r="BJ426" s="57">
        <v>1</v>
      </c>
      <c r="BK426" s="57">
        <v>0</v>
      </c>
      <c r="BL426" s="57">
        <v>0</v>
      </c>
      <c r="BM426" s="57">
        <v>1</v>
      </c>
      <c r="BN426" s="57">
        <v>1</v>
      </c>
      <c r="BO426" s="57">
        <v>1</v>
      </c>
      <c r="BP426" s="57">
        <v>2</v>
      </c>
      <c r="BQ426" s="57">
        <v>5</v>
      </c>
      <c r="BR426" s="57">
        <v>2</v>
      </c>
      <c r="BS426" s="57">
        <v>2</v>
      </c>
      <c r="BT426" s="57">
        <v>3</v>
      </c>
      <c r="BU426" s="57">
        <v>1</v>
      </c>
      <c r="BV426" s="57">
        <v>179</v>
      </c>
      <c r="BW426" s="57">
        <v>161</v>
      </c>
      <c r="BX426" s="57">
        <v>0.52647058823529402</v>
      </c>
      <c r="BY426" s="56">
        <v>-205</v>
      </c>
    </row>
    <row r="427" spans="1:77" x14ac:dyDescent="0.25">
      <c r="A427" s="57">
        <v>5</v>
      </c>
      <c r="B427" s="57">
        <v>1</v>
      </c>
      <c r="C427" s="57">
        <v>3</v>
      </c>
      <c r="D427" s="57">
        <v>1</v>
      </c>
      <c r="E427" s="57">
        <v>5</v>
      </c>
      <c r="F427" s="57">
        <v>1</v>
      </c>
      <c r="G427" s="57">
        <v>5</v>
      </c>
      <c r="H427" s="57">
        <v>4</v>
      </c>
      <c r="I427" s="57">
        <v>3</v>
      </c>
      <c r="J427" s="57">
        <v>4</v>
      </c>
      <c r="K427" s="57">
        <v>1</v>
      </c>
      <c r="L427" s="57">
        <v>0</v>
      </c>
      <c r="M427" s="57">
        <v>0</v>
      </c>
      <c r="N427" s="57">
        <v>3</v>
      </c>
      <c r="O427" s="57">
        <v>1</v>
      </c>
      <c r="P427" s="57">
        <v>3</v>
      </c>
      <c r="Q427" s="57">
        <v>1</v>
      </c>
      <c r="R427" s="57">
        <v>3</v>
      </c>
      <c r="S427" s="57">
        <v>1</v>
      </c>
      <c r="T427" s="57">
        <v>4</v>
      </c>
      <c r="U427" s="57">
        <v>4</v>
      </c>
      <c r="V427" s="57">
        <v>4</v>
      </c>
      <c r="W427" s="57">
        <v>1</v>
      </c>
      <c r="X427" s="57">
        <v>0</v>
      </c>
      <c r="Y427" s="57">
        <v>0</v>
      </c>
      <c r="Z427" s="57">
        <v>0</v>
      </c>
      <c r="AA427" s="57">
        <v>4</v>
      </c>
      <c r="AB427" s="57">
        <v>1</v>
      </c>
      <c r="AC427" s="57">
        <v>5</v>
      </c>
      <c r="AD427" s="57">
        <v>1</v>
      </c>
      <c r="AE427" s="57">
        <v>3</v>
      </c>
      <c r="AF427" s="57">
        <v>1</v>
      </c>
      <c r="AG427" s="57">
        <v>5</v>
      </c>
      <c r="AH427" s="57">
        <v>4</v>
      </c>
      <c r="AI427" s="57">
        <v>4</v>
      </c>
      <c r="AJ427" s="57">
        <v>1</v>
      </c>
      <c r="AK427" s="57">
        <v>1</v>
      </c>
      <c r="AL427" s="57">
        <v>0</v>
      </c>
      <c r="AM427" s="57">
        <v>1</v>
      </c>
      <c r="AN427" s="57">
        <v>3</v>
      </c>
      <c r="AO427" s="57">
        <v>1</v>
      </c>
      <c r="AP427" s="57">
        <v>3</v>
      </c>
      <c r="AQ427" s="57">
        <v>2</v>
      </c>
      <c r="AR427" s="57">
        <v>3</v>
      </c>
      <c r="AS427" s="57">
        <v>1</v>
      </c>
      <c r="AT427" s="57">
        <v>5</v>
      </c>
      <c r="AU427" s="57">
        <v>4</v>
      </c>
      <c r="AV427" s="57">
        <v>4</v>
      </c>
      <c r="AW427" s="57">
        <v>1</v>
      </c>
      <c r="AX427" s="57">
        <v>1</v>
      </c>
      <c r="AY427" s="57">
        <v>0</v>
      </c>
      <c r="AZ427" s="57">
        <v>0</v>
      </c>
      <c r="BA427" s="57">
        <v>5</v>
      </c>
      <c r="BB427" s="57">
        <v>1</v>
      </c>
      <c r="BC427" s="57">
        <v>5</v>
      </c>
      <c r="BD427" s="57">
        <v>1</v>
      </c>
      <c r="BE427" s="57">
        <v>3</v>
      </c>
      <c r="BF427" s="57">
        <v>1</v>
      </c>
      <c r="BG427" s="57">
        <v>5</v>
      </c>
      <c r="BH427" s="57">
        <v>4</v>
      </c>
      <c r="BI427" s="57">
        <v>3</v>
      </c>
      <c r="BJ427" s="57">
        <v>1</v>
      </c>
      <c r="BK427" s="57">
        <v>0</v>
      </c>
      <c r="BL427" s="57">
        <v>0</v>
      </c>
      <c r="BM427" s="57">
        <v>0</v>
      </c>
      <c r="BN427" s="57">
        <v>1</v>
      </c>
      <c r="BO427" s="57">
        <v>1</v>
      </c>
      <c r="BP427" s="57">
        <v>2</v>
      </c>
      <c r="BQ427" s="57">
        <v>5</v>
      </c>
      <c r="BR427" s="57">
        <v>2</v>
      </c>
      <c r="BS427" s="57">
        <v>2</v>
      </c>
      <c r="BT427" s="57">
        <v>3</v>
      </c>
      <c r="BU427" s="57">
        <v>1</v>
      </c>
      <c r="BV427" s="57">
        <v>59</v>
      </c>
      <c r="BW427" s="57">
        <v>54</v>
      </c>
      <c r="BX427" s="57">
        <v>0.52212389400000003</v>
      </c>
      <c r="BY427" s="56">
        <v>-205</v>
      </c>
    </row>
    <row r="428" spans="1:77" x14ac:dyDescent="0.25">
      <c r="A428" s="57">
        <v>5</v>
      </c>
      <c r="B428" s="57">
        <v>3</v>
      </c>
      <c r="C428" s="57">
        <v>3</v>
      </c>
      <c r="D428" s="57">
        <v>1</v>
      </c>
      <c r="E428" s="57">
        <v>3</v>
      </c>
      <c r="F428" s="57">
        <v>3</v>
      </c>
      <c r="G428" s="57">
        <v>5</v>
      </c>
      <c r="H428" s="57">
        <v>4</v>
      </c>
      <c r="I428" s="57">
        <v>4</v>
      </c>
      <c r="J428" s="57">
        <v>4</v>
      </c>
      <c r="K428" s="57">
        <v>1</v>
      </c>
      <c r="L428" s="57">
        <v>0</v>
      </c>
      <c r="M428" s="57">
        <v>0</v>
      </c>
      <c r="N428" s="57">
        <v>4</v>
      </c>
      <c r="O428" s="57">
        <v>1</v>
      </c>
      <c r="P428" s="57">
        <v>3</v>
      </c>
      <c r="Q428" s="57">
        <v>1</v>
      </c>
      <c r="R428" s="57">
        <v>3</v>
      </c>
      <c r="S428" s="57">
        <v>1</v>
      </c>
      <c r="T428" s="57">
        <v>4</v>
      </c>
      <c r="U428" s="57">
        <v>4</v>
      </c>
      <c r="V428" s="57">
        <v>3</v>
      </c>
      <c r="W428" s="57">
        <v>1</v>
      </c>
      <c r="X428" s="57">
        <v>0</v>
      </c>
      <c r="Y428" s="57">
        <v>0</v>
      </c>
      <c r="Z428" s="57">
        <v>0</v>
      </c>
      <c r="AA428" s="57">
        <v>4</v>
      </c>
      <c r="AB428" s="57">
        <v>1</v>
      </c>
      <c r="AC428" s="57">
        <v>3</v>
      </c>
      <c r="AD428" s="57">
        <v>1</v>
      </c>
      <c r="AE428" s="57">
        <v>2</v>
      </c>
      <c r="AF428" s="57">
        <v>1</v>
      </c>
      <c r="AG428" s="57">
        <v>5</v>
      </c>
      <c r="AH428" s="57">
        <v>3</v>
      </c>
      <c r="AI428" s="57">
        <v>4</v>
      </c>
      <c r="AJ428" s="57">
        <v>5</v>
      </c>
      <c r="AK428" s="57">
        <v>1</v>
      </c>
      <c r="AL428" s="57">
        <v>0</v>
      </c>
      <c r="AM428" s="57">
        <v>1</v>
      </c>
      <c r="AN428" s="57">
        <v>5</v>
      </c>
      <c r="AO428" s="57">
        <v>1</v>
      </c>
      <c r="AP428" s="57">
        <v>3</v>
      </c>
      <c r="AQ428" s="57">
        <v>2</v>
      </c>
      <c r="AR428" s="57">
        <v>3</v>
      </c>
      <c r="AS428" s="57">
        <v>1</v>
      </c>
      <c r="AT428" s="57">
        <v>5</v>
      </c>
      <c r="AU428" s="57">
        <v>4</v>
      </c>
      <c r="AV428" s="57">
        <v>4</v>
      </c>
      <c r="AW428" s="57">
        <v>1</v>
      </c>
      <c r="AX428" s="57">
        <v>0</v>
      </c>
      <c r="AY428" s="57">
        <v>0</v>
      </c>
      <c r="AZ428" s="57">
        <v>0</v>
      </c>
      <c r="BA428" s="57">
        <v>4</v>
      </c>
      <c r="BB428" s="57">
        <v>1</v>
      </c>
      <c r="BC428" s="57">
        <v>5</v>
      </c>
      <c r="BD428" s="57">
        <v>1</v>
      </c>
      <c r="BE428" s="57">
        <v>2</v>
      </c>
      <c r="BF428" s="57">
        <v>1</v>
      </c>
      <c r="BG428" s="57">
        <v>5</v>
      </c>
      <c r="BH428" s="57">
        <v>4</v>
      </c>
      <c r="BI428" s="57">
        <v>3</v>
      </c>
      <c r="BJ428" s="57">
        <v>1</v>
      </c>
      <c r="BK428" s="57">
        <v>0</v>
      </c>
      <c r="BL428" s="57">
        <v>0</v>
      </c>
      <c r="BM428" s="57">
        <v>0</v>
      </c>
      <c r="BN428" s="57">
        <v>1</v>
      </c>
      <c r="BO428" s="57">
        <v>1</v>
      </c>
      <c r="BP428" s="57">
        <v>2</v>
      </c>
      <c r="BQ428" s="57">
        <v>5</v>
      </c>
      <c r="BR428" s="57">
        <v>2</v>
      </c>
      <c r="BS428" s="57">
        <v>2</v>
      </c>
      <c r="BT428" s="57">
        <v>2</v>
      </c>
      <c r="BU428" s="57">
        <v>1</v>
      </c>
      <c r="BV428" s="57">
        <v>52</v>
      </c>
      <c r="BW428" s="57">
        <v>48</v>
      </c>
      <c r="BX428" s="57">
        <v>0.52</v>
      </c>
      <c r="BY428" s="56">
        <v>-205</v>
      </c>
    </row>
    <row r="429" spans="1:77" x14ac:dyDescent="0.25">
      <c r="A429" s="57">
        <v>4</v>
      </c>
      <c r="B429" s="57">
        <v>5</v>
      </c>
      <c r="C429" s="57">
        <v>3</v>
      </c>
      <c r="D429" s="57">
        <v>1</v>
      </c>
      <c r="E429" s="57">
        <v>3</v>
      </c>
      <c r="F429" s="57">
        <v>1</v>
      </c>
      <c r="G429" s="57">
        <v>5</v>
      </c>
      <c r="H429" s="57">
        <v>4</v>
      </c>
      <c r="I429" s="57">
        <v>4</v>
      </c>
      <c r="J429" s="57">
        <v>1</v>
      </c>
      <c r="K429" s="57">
        <v>0</v>
      </c>
      <c r="L429" s="57">
        <v>0</v>
      </c>
      <c r="M429" s="57">
        <v>1</v>
      </c>
      <c r="N429" s="57">
        <v>3</v>
      </c>
      <c r="O429" s="57">
        <v>1</v>
      </c>
      <c r="P429" s="57">
        <v>5</v>
      </c>
      <c r="Q429" s="57">
        <v>1</v>
      </c>
      <c r="R429" s="57">
        <v>3</v>
      </c>
      <c r="S429" s="57">
        <v>1</v>
      </c>
      <c r="T429" s="57">
        <v>5</v>
      </c>
      <c r="U429" s="57">
        <v>4</v>
      </c>
      <c r="V429" s="57">
        <v>4</v>
      </c>
      <c r="W429" s="57">
        <v>3</v>
      </c>
      <c r="X429" s="57">
        <v>1</v>
      </c>
      <c r="Y429" s="57">
        <v>0</v>
      </c>
      <c r="Z429" s="57">
        <v>1</v>
      </c>
      <c r="AA429" s="57">
        <v>3</v>
      </c>
      <c r="AB429" s="57">
        <v>1</v>
      </c>
      <c r="AC429" s="57">
        <v>3</v>
      </c>
      <c r="AD429" s="57">
        <v>1</v>
      </c>
      <c r="AE429" s="57">
        <v>3</v>
      </c>
      <c r="AF429" s="57">
        <v>1</v>
      </c>
      <c r="AG429" s="57">
        <v>4</v>
      </c>
      <c r="AH429" s="57">
        <v>2</v>
      </c>
      <c r="AI429" s="57">
        <v>4</v>
      </c>
      <c r="AJ429" s="57">
        <v>1</v>
      </c>
      <c r="AK429" s="57">
        <v>0</v>
      </c>
      <c r="AL429" s="57">
        <v>0</v>
      </c>
      <c r="AM429" s="57">
        <v>0</v>
      </c>
      <c r="AN429" s="57">
        <v>5</v>
      </c>
      <c r="AO429" s="57">
        <v>1</v>
      </c>
      <c r="AP429" s="57">
        <v>4</v>
      </c>
      <c r="AQ429" s="57">
        <v>2</v>
      </c>
      <c r="AR429" s="57">
        <v>3</v>
      </c>
      <c r="AS429" s="57">
        <v>1</v>
      </c>
      <c r="AT429" s="57">
        <v>5</v>
      </c>
      <c r="AU429" s="57">
        <v>4</v>
      </c>
      <c r="AV429" s="57">
        <v>4</v>
      </c>
      <c r="AW429" s="57">
        <v>4</v>
      </c>
      <c r="AX429" s="57">
        <v>0</v>
      </c>
      <c r="AY429" s="57">
        <v>0</v>
      </c>
      <c r="AZ429" s="57">
        <v>0</v>
      </c>
      <c r="BA429" s="57">
        <v>5</v>
      </c>
      <c r="BB429" s="57">
        <v>1</v>
      </c>
      <c r="BC429" s="57">
        <v>3</v>
      </c>
      <c r="BD429" s="57">
        <v>5</v>
      </c>
      <c r="BE429" s="57">
        <v>3</v>
      </c>
      <c r="BF429" s="57">
        <v>1</v>
      </c>
      <c r="BG429" s="57">
        <v>5</v>
      </c>
      <c r="BH429" s="57">
        <v>4</v>
      </c>
      <c r="BI429" s="57">
        <v>3</v>
      </c>
      <c r="BJ429" s="57">
        <v>1</v>
      </c>
      <c r="BK429" s="57">
        <v>0</v>
      </c>
      <c r="BL429" s="57">
        <v>0</v>
      </c>
      <c r="BM429" s="57">
        <v>0</v>
      </c>
      <c r="BN429" s="57">
        <v>1</v>
      </c>
      <c r="BO429" s="57">
        <v>1</v>
      </c>
      <c r="BP429" s="57">
        <v>2</v>
      </c>
      <c r="BQ429" s="57">
        <v>5</v>
      </c>
      <c r="BR429" s="57">
        <v>2</v>
      </c>
      <c r="BS429" s="57">
        <v>2</v>
      </c>
      <c r="BT429" s="57">
        <v>3</v>
      </c>
      <c r="BU429" s="57">
        <v>2</v>
      </c>
      <c r="BV429" s="57">
        <v>54</v>
      </c>
      <c r="BW429" s="57">
        <v>50</v>
      </c>
      <c r="BX429" s="57">
        <v>0.51923076899999998</v>
      </c>
      <c r="BY429" s="56">
        <v>-205</v>
      </c>
    </row>
    <row r="430" spans="1:77" x14ac:dyDescent="0.25">
      <c r="A430" s="57">
        <v>5</v>
      </c>
      <c r="B430" s="57">
        <v>1</v>
      </c>
      <c r="C430" s="57">
        <v>3</v>
      </c>
      <c r="D430" s="57">
        <v>2</v>
      </c>
      <c r="E430" s="57">
        <v>2</v>
      </c>
      <c r="F430" s="57">
        <v>1</v>
      </c>
      <c r="G430" s="57">
        <v>5</v>
      </c>
      <c r="H430" s="57">
        <v>4</v>
      </c>
      <c r="I430" s="57">
        <v>3</v>
      </c>
      <c r="J430" s="57">
        <v>4</v>
      </c>
      <c r="K430" s="57">
        <v>0</v>
      </c>
      <c r="L430" s="57">
        <v>0</v>
      </c>
      <c r="M430" s="57">
        <v>0</v>
      </c>
      <c r="N430" s="57">
        <v>3</v>
      </c>
      <c r="O430" s="57">
        <v>1</v>
      </c>
      <c r="P430" s="57">
        <v>3</v>
      </c>
      <c r="Q430" s="57">
        <v>1</v>
      </c>
      <c r="R430" s="57">
        <v>4</v>
      </c>
      <c r="S430" s="57">
        <v>1</v>
      </c>
      <c r="T430" s="57">
        <v>5</v>
      </c>
      <c r="U430" s="57">
        <v>4</v>
      </c>
      <c r="V430" s="57">
        <v>3</v>
      </c>
      <c r="W430" s="57">
        <v>3</v>
      </c>
      <c r="X430" s="57">
        <v>0</v>
      </c>
      <c r="Y430" s="57">
        <v>0</v>
      </c>
      <c r="Z430" s="57">
        <v>0</v>
      </c>
      <c r="AA430" s="57">
        <v>2</v>
      </c>
      <c r="AB430" s="57">
        <v>1</v>
      </c>
      <c r="AC430" s="57">
        <v>5</v>
      </c>
      <c r="AD430" s="57">
        <v>1</v>
      </c>
      <c r="AE430" s="57">
        <v>3</v>
      </c>
      <c r="AF430" s="57">
        <v>1</v>
      </c>
      <c r="AG430" s="57">
        <v>5</v>
      </c>
      <c r="AH430" s="57">
        <v>4</v>
      </c>
      <c r="AI430" s="57">
        <v>2</v>
      </c>
      <c r="AJ430" s="57">
        <v>1</v>
      </c>
      <c r="AK430" s="57">
        <v>0</v>
      </c>
      <c r="AL430" s="57">
        <v>0</v>
      </c>
      <c r="AM430" s="57">
        <v>0</v>
      </c>
      <c r="AN430" s="57">
        <v>3</v>
      </c>
      <c r="AO430" s="57">
        <v>1</v>
      </c>
      <c r="AP430" s="57">
        <v>3</v>
      </c>
      <c r="AQ430" s="57">
        <v>1</v>
      </c>
      <c r="AR430" s="57">
        <v>3</v>
      </c>
      <c r="AS430" s="57">
        <v>1</v>
      </c>
      <c r="AT430" s="57">
        <v>5</v>
      </c>
      <c r="AU430" s="57">
        <v>4</v>
      </c>
      <c r="AV430" s="57">
        <v>3</v>
      </c>
      <c r="AW430" s="57">
        <v>1</v>
      </c>
      <c r="AX430" s="57">
        <v>1</v>
      </c>
      <c r="AY430" s="57">
        <v>0</v>
      </c>
      <c r="AZ430" s="57">
        <v>0</v>
      </c>
      <c r="BA430" s="57">
        <v>5</v>
      </c>
      <c r="BB430" s="57">
        <v>1</v>
      </c>
      <c r="BC430" s="57">
        <v>5</v>
      </c>
      <c r="BD430" s="57">
        <v>5</v>
      </c>
      <c r="BE430" s="57">
        <v>3</v>
      </c>
      <c r="BF430" s="57">
        <v>2</v>
      </c>
      <c r="BG430" s="57">
        <v>5</v>
      </c>
      <c r="BH430" s="57">
        <v>4</v>
      </c>
      <c r="BI430" s="57">
        <v>1</v>
      </c>
      <c r="BJ430" s="57">
        <v>1</v>
      </c>
      <c r="BK430" s="57">
        <v>0</v>
      </c>
      <c r="BL430" s="57">
        <v>0</v>
      </c>
      <c r="BM430" s="57">
        <v>1</v>
      </c>
      <c r="BN430" s="57">
        <v>1</v>
      </c>
      <c r="BO430" s="57">
        <v>1</v>
      </c>
      <c r="BP430" s="57">
        <v>2</v>
      </c>
      <c r="BQ430" s="57">
        <v>5</v>
      </c>
      <c r="BR430" s="57">
        <v>2</v>
      </c>
      <c r="BS430" s="57">
        <v>2</v>
      </c>
      <c r="BT430" s="57">
        <v>3</v>
      </c>
      <c r="BU430" s="57">
        <v>2</v>
      </c>
      <c r="BV430" s="57">
        <v>57</v>
      </c>
      <c r="BW430" s="57">
        <v>53</v>
      </c>
      <c r="BX430" s="57">
        <v>0.51818181799999996</v>
      </c>
      <c r="BY430" s="56">
        <v>-205</v>
      </c>
    </row>
    <row r="431" spans="1:77" x14ac:dyDescent="0.25">
      <c r="A431" s="57">
        <v>3</v>
      </c>
      <c r="B431" s="57">
        <v>1</v>
      </c>
      <c r="C431" s="57">
        <v>3</v>
      </c>
      <c r="D431" s="57">
        <v>1</v>
      </c>
      <c r="E431" s="57">
        <v>3</v>
      </c>
      <c r="F431" s="57">
        <v>1</v>
      </c>
      <c r="G431" s="57">
        <v>5</v>
      </c>
      <c r="H431" s="57">
        <v>1</v>
      </c>
      <c r="I431" s="57">
        <v>3</v>
      </c>
      <c r="J431" s="57">
        <v>4</v>
      </c>
      <c r="K431" s="57">
        <v>1</v>
      </c>
      <c r="L431" s="57">
        <v>0</v>
      </c>
      <c r="M431" s="57">
        <v>0</v>
      </c>
      <c r="N431" s="57">
        <v>3</v>
      </c>
      <c r="O431" s="57">
        <v>1</v>
      </c>
      <c r="P431" s="57">
        <v>5</v>
      </c>
      <c r="Q431" s="57">
        <v>1</v>
      </c>
      <c r="R431" s="57">
        <v>3</v>
      </c>
      <c r="S431" s="57">
        <v>1</v>
      </c>
      <c r="T431" s="57">
        <v>4</v>
      </c>
      <c r="U431" s="57">
        <v>4</v>
      </c>
      <c r="V431" s="57">
        <v>3</v>
      </c>
      <c r="W431" s="57">
        <v>1</v>
      </c>
      <c r="X431" s="57">
        <v>0</v>
      </c>
      <c r="Y431" s="57">
        <v>0</v>
      </c>
      <c r="Z431" s="57">
        <v>0</v>
      </c>
      <c r="AA431" s="57">
        <v>1</v>
      </c>
      <c r="AB431" s="57">
        <v>1</v>
      </c>
      <c r="AC431" s="57">
        <v>3</v>
      </c>
      <c r="AD431" s="57">
        <v>1</v>
      </c>
      <c r="AE431" s="57">
        <v>2</v>
      </c>
      <c r="AF431" s="57">
        <v>3</v>
      </c>
      <c r="AG431" s="57">
        <v>5</v>
      </c>
      <c r="AH431" s="57">
        <v>3</v>
      </c>
      <c r="AI431" s="57">
        <v>4</v>
      </c>
      <c r="AJ431" s="57">
        <v>1</v>
      </c>
      <c r="AK431" s="57">
        <v>0</v>
      </c>
      <c r="AL431" s="57">
        <v>0</v>
      </c>
      <c r="AM431" s="57">
        <v>1</v>
      </c>
      <c r="AN431" s="57">
        <v>3</v>
      </c>
      <c r="AO431" s="57">
        <v>1</v>
      </c>
      <c r="AP431" s="57">
        <v>3</v>
      </c>
      <c r="AQ431" s="57">
        <v>1</v>
      </c>
      <c r="AR431" s="57">
        <v>1</v>
      </c>
      <c r="AS431" s="57">
        <v>1</v>
      </c>
      <c r="AT431" s="57">
        <v>5</v>
      </c>
      <c r="AU431" s="57">
        <v>4</v>
      </c>
      <c r="AV431" s="57">
        <v>3</v>
      </c>
      <c r="AW431" s="57">
        <v>1</v>
      </c>
      <c r="AX431" s="57">
        <v>0</v>
      </c>
      <c r="AY431" s="57">
        <v>0</v>
      </c>
      <c r="AZ431" s="57">
        <v>0</v>
      </c>
      <c r="BA431" s="57">
        <v>3</v>
      </c>
      <c r="BB431" s="57">
        <v>1</v>
      </c>
      <c r="BC431" s="57">
        <v>5</v>
      </c>
      <c r="BD431" s="57">
        <v>5</v>
      </c>
      <c r="BE431" s="57">
        <v>3</v>
      </c>
      <c r="BF431" s="57">
        <v>1</v>
      </c>
      <c r="BG431" s="57">
        <v>4</v>
      </c>
      <c r="BH431" s="57">
        <v>5</v>
      </c>
      <c r="BI431" s="57">
        <v>3</v>
      </c>
      <c r="BJ431" s="57">
        <v>1</v>
      </c>
      <c r="BK431" s="57">
        <v>0</v>
      </c>
      <c r="BL431" s="57">
        <v>0</v>
      </c>
      <c r="BM431" s="57">
        <v>1</v>
      </c>
      <c r="BN431" s="57">
        <v>1</v>
      </c>
      <c r="BO431" s="57">
        <v>1</v>
      </c>
      <c r="BP431" s="57">
        <v>2</v>
      </c>
      <c r="BQ431" s="57">
        <v>5</v>
      </c>
      <c r="BR431" s="57">
        <v>2</v>
      </c>
      <c r="BS431" s="57">
        <v>2</v>
      </c>
      <c r="BT431" s="57">
        <v>3</v>
      </c>
      <c r="BU431" s="57">
        <v>2</v>
      </c>
      <c r="BV431" s="57">
        <v>58</v>
      </c>
      <c r="BW431" s="57">
        <v>54</v>
      </c>
      <c r="BX431" s="57">
        <v>0.51785714299999996</v>
      </c>
      <c r="BY431" s="56">
        <v>-205</v>
      </c>
    </row>
    <row r="432" spans="1:77" x14ac:dyDescent="0.25">
      <c r="A432" s="57">
        <v>5</v>
      </c>
      <c r="B432" s="57">
        <v>1</v>
      </c>
      <c r="C432" s="57">
        <v>3</v>
      </c>
      <c r="D432" s="57">
        <v>1</v>
      </c>
      <c r="E432" s="57">
        <v>3</v>
      </c>
      <c r="F432" s="57">
        <v>1</v>
      </c>
      <c r="G432" s="57">
        <v>5</v>
      </c>
      <c r="H432" s="57">
        <v>4</v>
      </c>
      <c r="I432" s="57">
        <v>4</v>
      </c>
      <c r="J432" s="57">
        <v>4</v>
      </c>
      <c r="K432" s="57">
        <v>0</v>
      </c>
      <c r="L432" s="57">
        <v>0</v>
      </c>
      <c r="M432" s="57">
        <v>0</v>
      </c>
      <c r="N432" s="57">
        <v>3</v>
      </c>
      <c r="O432" s="57">
        <v>1</v>
      </c>
      <c r="P432" s="57">
        <v>3</v>
      </c>
      <c r="Q432" s="57">
        <v>1</v>
      </c>
      <c r="R432" s="57">
        <v>3</v>
      </c>
      <c r="S432" s="57">
        <v>1</v>
      </c>
      <c r="T432" s="57">
        <v>4</v>
      </c>
      <c r="U432" s="57">
        <v>4</v>
      </c>
      <c r="V432" s="57">
        <v>3</v>
      </c>
      <c r="W432" s="57">
        <v>1</v>
      </c>
      <c r="X432" s="57">
        <v>0</v>
      </c>
      <c r="Y432" s="57">
        <v>0</v>
      </c>
      <c r="Z432" s="57">
        <v>0</v>
      </c>
      <c r="AA432" s="57">
        <v>3</v>
      </c>
      <c r="AB432" s="57">
        <v>1</v>
      </c>
      <c r="AC432" s="57">
        <v>3</v>
      </c>
      <c r="AD432" s="57">
        <v>1</v>
      </c>
      <c r="AE432" s="57">
        <v>3</v>
      </c>
      <c r="AF432" s="57">
        <v>1</v>
      </c>
      <c r="AG432" s="57">
        <v>4</v>
      </c>
      <c r="AH432" s="57">
        <v>3</v>
      </c>
      <c r="AI432" s="57">
        <v>4</v>
      </c>
      <c r="AJ432" s="57">
        <v>3</v>
      </c>
      <c r="AK432" s="57">
        <v>0</v>
      </c>
      <c r="AL432" s="57">
        <v>0</v>
      </c>
      <c r="AM432" s="57">
        <v>0</v>
      </c>
      <c r="AN432" s="57">
        <v>5</v>
      </c>
      <c r="AO432" s="57">
        <v>1</v>
      </c>
      <c r="AP432" s="57">
        <v>3</v>
      </c>
      <c r="AQ432" s="57">
        <v>1</v>
      </c>
      <c r="AR432" s="57">
        <v>3</v>
      </c>
      <c r="AS432" s="57">
        <v>5</v>
      </c>
      <c r="AT432" s="57">
        <v>5</v>
      </c>
      <c r="AU432" s="57">
        <v>4</v>
      </c>
      <c r="AV432" s="57">
        <v>4</v>
      </c>
      <c r="AW432" s="57">
        <v>1</v>
      </c>
      <c r="AX432" s="57">
        <v>0</v>
      </c>
      <c r="AY432" s="57">
        <v>0</v>
      </c>
      <c r="AZ432" s="57">
        <v>0</v>
      </c>
      <c r="BA432" s="57">
        <v>5</v>
      </c>
      <c r="BB432" s="57">
        <v>1</v>
      </c>
      <c r="BC432" s="57">
        <v>3</v>
      </c>
      <c r="BD432" s="57">
        <v>5</v>
      </c>
      <c r="BE432" s="57">
        <v>3</v>
      </c>
      <c r="BF432" s="57">
        <v>1</v>
      </c>
      <c r="BG432" s="57">
        <v>5</v>
      </c>
      <c r="BH432" s="57">
        <v>5</v>
      </c>
      <c r="BI432" s="57">
        <v>1</v>
      </c>
      <c r="BJ432" s="57">
        <v>1</v>
      </c>
      <c r="BK432" s="57">
        <v>0</v>
      </c>
      <c r="BL432" s="57">
        <v>0</v>
      </c>
      <c r="BM432" s="57">
        <v>0</v>
      </c>
      <c r="BN432" s="57">
        <v>1</v>
      </c>
      <c r="BO432" s="57">
        <v>1</v>
      </c>
      <c r="BP432" s="57">
        <v>2</v>
      </c>
      <c r="BQ432" s="57">
        <v>5</v>
      </c>
      <c r="BR432" s="57">
        <v>2</v>
      </c>
      <c r="BS432" s="57">
        <v>2</v>
      </c>
      <c r="BT432" s="57">
        <v>2</v>
      </c>
      <c r="BU432" s="57">
        <v>2</v>
      </c>
      <c r="BV432" s="57">
        <v>58</v>
      </c>
      <c r="BW432" s="57">
        <v>54</v>
      </c>
      <c r="BX432" s="57">
        <v>0.51785714299999996</v>
      </c>
      <c r="BY432" s="56">
        <v>-205</v>
      </c>
    </row>
    <row r="433" spans="1:77" x14ac:dyDescent="0.25">
      <c r="A433" s="57">
        <v>5</v>
      </c>
      <c r="B433" s="57">
        <v>1</v>
      </c>
      <c r="C433" s="57">
        <v>3</v>
      </c>
      <c r="D433" s="57">
        <v>1</v>
      </c>
      <c r="E433" s="57">
        <v>3</v>
      </c>
      <c r="F433" s="57">
        <v>3</v>
      </c>
      <c r="G433" s="57">
        <v>4</v>
      </c>
      <c r="H433" s="57">
        <v>4</v>
      </c>
      <c r="I433" s="57">
        <v>4</v>
      </c>
      <c r="J433" s="57">
        <v>4</v>
      </c>
      <c r="K433" s="57">
        <v>1</v>
      </c>
      <c r="L433" s="57">
        <v>0</v>
      </c>
      <c r="M433" s="57">
        <v>0</v>
      </c>
      <c r="N433" s="57">
        <v>1</v>
      </c>
      <c r="O433" s="57">
        <v>1</v>
      </c>
      <c r="P433" s="57">
        <v>5</v>
      </c>
      <c r="Q433" s="57">
        <v>5</v>
      </c>
      <c r="R433" s="57">
        <v>4</v>
      </c>
      <c r="S433" s="57">
        <v>1</v>
      </c>
      <c r="T433" s="57">
        <v>4</v>
      </c>
      <c r="U433" s="57">
        <v>4</v>
      </c>
      <c r="V433" s="57">
        <v>3</v>
      </c>
      <c r="W433" s="57">
        <v>1</v>
      </c>
      <c r="X433" s="57">
        <v>0</v>
      </c>
      <c r="Y433" s="57">
        <v>0</v>
      </c>
      <c r="Z433" s="57">
        <v>0</v>
      </c>
      <c r="AA433" s="57">
        <v>3</v>
      </c>
      <c r="AB433" s="57">
        <v>1</v>
      </c>
      <c r="AC433" s="57">
        <v>5</v>
      </c>
      <c r="AD433" s="57">
        <v>1</v>
      </c>
      <c r="AE433" s="57">
        <v>3</v>
      </c>
      <c r="AF433" s="57">
        <v>1</v>
      </c>
      <c r="AG433" s="57">
        <v>5</v>
      </c>
      <c r="AH433" s="57">
        <v>2</v>
      </c>
      <c r="AI433" s="57">
        <v>4</v>
      </c>
      <c r="AJ433" s="57">
        <v>1</v>
      </c>
      <c r="AK433" s="57">
        <v>0</v>
      </c>
      <c r="AL433" s="57">
        <v>0</v>
      </c>
      <c r="AM433" s="57">
        <v>0</v>
      </c>
      <c r="AN433" s="57">
        <v>5</v>
      </c>
      <c r="AO433" s="57">
        <v>1</v>
      </c>
      <c r="AP433" s="57">
        <v>3</v>
      </c>
      <c r="AQ433" s="57">
        <v>1</v>
      </c>
      <c r="AR433" s="57">
        <v>3</v>
      </c>
      <c r="AS433" s="57">
        <v>1</v>
      </c>
      <c r="AT433" s="57">
        <v>5</v>
      </c>
      <c r="AU433" s="57">
        <v>4</v>
      </c>
      <c r="AV433" s="57">
        <v>4</v>
      </c>
      <c r="AW433" s="57">
        <v>1</v>
      </c>
      <c r="AX433" s="57">
        <v>1</v>
      </c>
      <c r="AY433" s="57">
        <v>0</v>
      </c>
      <c r="AZ433" s="57">
        <v>0</v>
      </c>
      <c r="BA433" s="57">
        <v>5</v>
      </c>
      <c r="BB433" s="57">
        <v>1</v>
      </c>
      <c r="BC433" s="57">
        <v>4</v>
      </c>
      <c r="BD433" s="57">
        <v>5</v>
      </c>
      <c r="BE433" s="57">
        <v>3</v>
      </c>
      <c r="BF433" s="57">
        <v>1</v>
      </c>
      <c r="BG433" s="57">
        <v>4</v>
      </c>
      <c r="BH433" s="57">
        <v>4</v>
      </c>
      <c r="BI433" s="57">
        <v>5</v>
      </c>
      <c r="BJ433" s="57">
        <v>1</v>
      </c>
      <c r="BK433" s="57">
        <v>0</v>
      </c>
      <c r="BL433" s="57">
        <v>0</v>
      </c>
      <c r="BM433" s="57">
        <v>0</v>
      </c>
      <c r="BN433" s="57">
        <v>1</v>
      </c>
      <c r="BO433" s="57">
        <v>1</v>
      </c>
      <c r="BP433" s="57">
        <v>2</v>
      </c>
      <c r="BQ433" s="57">
        <v>5</v>
      </c>
      <c r="BR433" s="57">
        <v>2</v>
      </c>
      <c r="BS433" s="57">
        <v>2</v>
      </c>
      <c r="BT433" s="57">
        <v>3</v>
      </c>
      <c r="BU433" s="57">
        <v>2</v>
      </c>
      <c r="BV433" s="57">
        <v>170</v>
      </c>
      <c r="BW433" s="57">
        <v>159</v>
      </c>
      <c r="BX433" s="57">
        <v>0.51671732500000001</v>
      </c>
      <c r="BY433" s="56">
        <v>-205</v>
      </c>
    </row>
    <row r="434" spans="1:77" x14ac:dyDescent="0.25">
      <c r="A434" s="57">
        <v>5</v>
      </c>
      <c r="B434" s="57">
        <v>1</v>
      </c>
      <c r="C434" s="57">
        <v>3</v>
      </c>
      <c r="D434" s="57">
        <v>1</v>
      </c>
      <c r="E434" s="57">
        <v>3</v>
      </c>
      <c r="F434" s="57">
        <v>5</v>
      </c>
      <c r="G434" s="57">
        <v>4</v>
      </c>
      <c r="H434" s="57">
        <v>4</v>
      </c>
      <c r="I434" s="57">
        <v>5</v>
      </c>
      <c r="J434" s="57">
        <v>1</v>
      </c>
      <c r="K434" s="57">
        <v>0</v>
      </c>
      <c r="L434" s="57">
        <v>0</v>
      </c>
      <c r="M434" s="57">
        <v>0</v>
      </c>
      <c r="N434" s="57">
        <v>3</v>
      </c>
      <c r="O434" s="57">
        <v>1</v>
      </c>
      <c r="P434" s="57">
        <v>3</v>
      </c>
      <c r="Q434" s="57">
        <v>5</v>
      </c>
      <c r="R434" s="57">
        <v>3</v>
      </c>
      <c r="S434" s="57">
        <v>1</v>
      </c>
      <c r="T434" s="57">
        <v>5</v>
      </c>
      <c r="U434" s="57">
        <v>4</v>
      </c>
      <c r="V434" s="57">
        <v>3</v>
      </c>
      <c r="W434" s="57">
        <v>1</v>
      </c>
      <c r="X434" s="57">
        <v>1</v>
      </c>
      <c r="Y434" s="57">
        <v>0</v>
      </c>
      <c r="Z434" s="57">
        <v>0</v>
      </c>
      <c r="AA434" s="57">
        <v>4</v>
      </c>
      <c r="AB434" s="57">
        <v>1</v>
      </c>
      <c r="AC434" s="57">
        <v>5</v>
      </c>
      <c r="AD434" s="57">
        <v>1</v>
      </c>
      <c r="AE434" s="57">
        <v>3</v>
      </c>
      <c r="AF434" s="57">
        <v>1</v>
      </c>
      <c r="AG434" s="57">
        <v>4</v>
      </c>
      <c r="AH434" s="57">
        <v>4</v>
      </c>
      <c r="AI434" s="57">
        <v>4</v>
      </c>
      <c r="AJ434" s="57">
        <v>1</v>
      </c>
      <c r="AK434" s="57">
        <v>0</v>
      </c>
      <c r="AL434" s="57">
        <v>0</v>
      </c>
      <c r="AM434" s="57">
        <v>0</v>
      </c>
      <c r="AN434" s="57">
        <v>4</v>
      </c>
      <c r="AO434" s="57">
        <v>1</v>
      </c>
      <c r="AP434" s="57">
        <v>4</v>
      </c>
      <c r="AQ434" s="57">
        <v>2</v>
      </c>
      <c r="AR434" s="57">
        <v>3</v>
      </c>
      <c r="AS434" s="57">
        <v>1</v>
      </c>
      <c r="AT434" s="57">
        <v>1</v>
      </c>
      <c r="AU434" s="57">
        <v>4</v>
      </c>
      <c r="AV434" s="57">
        <v>4</v>
      </c>
      <c r="AW434" s="57">
        <v>1</v>
      </c>
      <c r="AX434" s="57">
        <v>1</v>
      </c>
      <c r="AY434" s="57">
        <v>1</v>
      </c>
      <c r="AZ434" s="57">
        <v>0</v>
      </c>
      <c r="BA434" s="57">
        <v>4</v>
      </c>
      <c r="BB434" s="57">
        <v>1</v>
      </c>
      <c r="BC434" s="57">
        <v>5</v>
      </c>
      <c r="BD434" s="57">
        <v>1</v>
      </c>
      <c r="BE434" s="57">
        <v>3</v>
      </c>
      <c r="BF434" s="57">
        <v>1</v>
      </c>
      <c r="BG434" s="57">
        <v>4</v>
      </c>
      <c r="BH434" s="57">
        <v>2</v>
      </c>
      <c r="BI434" s="57">
        <v>4</v>
      </c>
      <c r="BJ434" s="57">
        <v>1</v>
      </c>
      <c r="BK434" s="57">
        <v>0</v>
      </c>
      <c r="BL434" s="57">
        <v>0</v>
      </c>
      <c r="BM434" s="57">
        <v>0</v>
      </c>
      <c r="BN434" s="57">
        <v>1</v>
      </c>
      <c r="BO434" s="57">
        <v>1</v>
      </c>
      <c r="BP434" s="57">
        <v>2</v>
      </c>
      <c r="BQ434" s="57">
        <v>5</v>
      </c>
      <c r="BR434" s="57">
        <v>2</v>
      </c>
      <c r="BS434" s="57">
        <v>2</v>
      </c>
      <c r="BT434" s="57">
        <v>3</v>
      </c>
      <c r="BU434" s="57">
        <v>2</v>
      </c>
      <c r="BV434" s="57">
        <v>53</v>
      </c>
      <c r="BW434" s="57">
        <v>50</v>
      </c>
      <c r="BX434" s="57">
        <v>0.51456310699999996</v>
      </c>
      <c r="BY434" s="56">
        <v>-205</v>
      </c>
    </row>
    <row r="435" spans="1:77" x14ac:dyDescent="0.25">
      <c r="A435" s="57">
        <v>5</v>
      </c>
      <c r="B435" s="57">
        <v>3</v>
      </c>
      <c r="C435" s="57">
        <v>3</v>
      </c>
      <c r="D435" s="57">
        <v>1</v>
      </c>
      <c r="E435" s="57">
        <v>3</v>
      </c>
      <c r="F435" s="57">
        <v>3</v>
      </c>
      <c r="G435" s="57">
        <v>5</v>
      </c>
      <c r="H435" s="57">
        <v>4</v>
      </c>
      <c r="I435" s="57">
        <v>4</v>
      </c>
      <c r="J435" s="57">
        <v>4</v>
      </c>
      <c r="K435" s="57">
        <v>1</v>
      </c>
      <c r="L435" s="57">
        <v>0</v>
      </c>
      <c r="M435" s="57">
        <v>0</v>
      </c>
      <c r="N435" s="57">
        <v>4</v>
      </c>
      <c r="O435" s="57">
        <v>1</v>
      </c>
      <c r="P435" s="57">
        <v>3</v>
      </c>
      <c r="Q435" s="57">
        <v>1</v>
      </c>
      <c r="R435" s="57">
        <v>3</v>
      </c>
      <c r="S435" s="57">
        <v>1</v>
      </c>
      <c r="T435" s="57">
        <v>4</v>
      </c>
      <c r="U435" s="57">
        <v>4</v>
      </c>
      <c r="V435" s="57">
        <v>3</v>
      </c>
      <c r="W435" s="57">
        <v>1</v>
      </c>
      <c r="X435" s="57">
        <v>0</v>
      </c>
      <c r="Y435" s="57">
        <v>0</v>
      </c>
      <c r="Z435" s="57">
        <v>0</v>
      </c>
      <c r="AA435" s="57">
        <v>4</v>
      </c>
      <c r="AB435" s="57">
        <v>1</v>
      </c>
      <c r="AC435" s="57">
        <v>3</v>
      </c>
      <c r="AD435" s="57">
        <v>1</v>
      </c>
      <c r="AE435" s="57">
        <v>2</v>
      </c>
      <c r="AF435" s="57">
        <v>1</v>
      </c>
      <c r="AG435" s="57">
        <v>5</v>
      </c>
      <c r="AH435" s="57">
        <v>3</v>
      </c>
      <c r="AI435" s="57">
        <v>4</v>
      </c>
      <c r="AJ435" s="57">
        <v>5</v>
      </c>
      <c r="AK435" s="57">
        <v>1</v>
      </c>
      <c r="AL435" s="57">
        <v>0</v>
      </c>
      <c r="AM435" s="57">
        <v>1</v>
      </c>
      <c r="AN435" s="57">
        <v>5</v>
      </c>
      <c r="AO435" s="57">
        <v>1</v>
      </c>
      <c r="AP435" s="57">
        <v>3</v>
      </c>
      <c r="AQ435" s="57">
        <v>2</v>
      </c>
      <c r="AR435" s="57">
        <v>3</v>
      </c>
      <c r="AS435" s="57">
        <v>1</v>
      </c>
      <c r="AT435" s="57">
        <v>5</v>
      </c>
      <c r="AU435" s="57">
        <v>4</v>
      </c>
      <c r="AV435" s="57">
        <v>4</v>
      </c>
      <c r="AW435" s="57">
        <v>1</v>
      </c>
      <c r="AX435" s="57">
        <v>0</v>
      </c>
      <c r="AY435" s="57">
        <v>0</v>
      </c>
      <c r="AZ435" s="57">
        <v>0</v>
      </c>
      <c r="BA435" s="57">
        <v>4</v>
      </c>
      <c r="BB435" s="57">
        <v>1</v>
      </c>
      <c r="BC435" s="57">
        <v>5</v>
      </c>
      <c r="BD435" s="57">
        <v>1</v>
      </c>
      <c r="BE435" s="57">
        <v>2</v>
      </c>
      <c r="BF435" s="57">
        <v>1</v>
      </c>
      <c r="BG435" s="57">
        <v>5</v>
      </c>
      <c r="BH435" s="57">
        <v>4</v>
      </c>
      <c r="BI435" s="57">
        <v>3</v>
      </c>
      <c r="BJ435" s="57">
        <v>1</v>
      </c>
      <c r="BK435" s="57">
        <v>0</v>
      </c>
      <c r="BL435" s="57">
        <v>0</v>
      </c>
      <c r="BM435" s="57">
        <v>0</v>
      </c>
      <c r="BN435" s="57">
        <v>1</v>
      </c>
      <c r="BO435" s="57">
        <v>1</v>
      </c>
      <c r="BP435" s="57">
        <v>2</v>
      </c>
      <c r="BQ435" s="57">
        <v>5</v>
      </c>
      <c r="BR435" s="57">
        <v>2</v>
      </c>
      <c r="BS435" s="57">
        <v>2</v>
      </c>
      <c r="BT435" s="57">
        <v>2</v>
      </c>
      <c r="BU435" s="57">
        <v>1</v>
      </c>
      <c r="BV435" s="57">
        <v>55</v>
      </c>
      <c r="BW435" s="57">
        <v>52</v>
      </c>
      <c r="BX435" s="57">
        <v>0.51401869200000005</v>
      </c>
      <c r="BY435" s="56">
        <v>-205</v>
      </c>
    </row>
    <row r="436" spans="1:77" x14ac:dyDescent="0.25">
      <c r="A436" s="57">
        <v>5</v>
      </c>
      <c r="B436" s="57">
        <v>1</v>
      </c>
      <c r="C436" s="57">
        <v>3</v>
      </c>
      <c r="D436" s="57">
        <v>1</v>
      </c>
      <c r="E436" s="57">
        <v>3</v>
      </c>
      <c r="F436" s="57">
        <v>1</v>
      </c>
      <c r="G436" s="57">
        <v>5</v>
      </c>
      <c r="H436" s="57">
        <v>4</v>
      </c>
      <c r="I436" s="57">
        <v>4</v>
      </c>
      <c r="J436" s="57">
        <v>1</v>
      </c>
      <c r="K436" s="57">
        <v>0</v>
      </c>
      <c r="L436" s="57">
        <v>0</v>
      </c>
      <c r="M436" s="57">
        <v>1</v>
      </c>
      <c r="N436" s="57">
        <v>3</v>
      </c>
      <c r="O436" s="57">
        <v>1</v>
      </c>
      <c r="P436" s="57">
        <v>3</v>
      </c>
      <c r="Q436" s="57">
        <v>5</v>
      </c>
      <c r="R436" s="57">
        <v>3</v>
      </c>
      <c r="S436" s="57">
        <v>1</v>
      </c>
      <c r="T436" s="57">
        <v>5</v>
      </c>
      <c r="U436" s="57">
        <v>4</v>
      </c>
      <c r="V436" s="57">
        <v>3</v>
      </c>
      <c r="W436" s="57">
        <v>1</v>
      </c>
      <c r="X436" s="57">
        <v>0</v>
      </c>
      <c r="Y436" s="57">
        <v>0</v>
      </c>
      <c r="Z436" s="57">
        <v>1</v>
      </c>
      <c r="AA436" s="57">
        <v>4</v>
      </c>
      <c r="AB436" s="57">
        <v>1</v>
      </c>
      <c r="AC436" s="57">
        <v>5</v>
      </c>
      <c r="AD436" s="57">
        <v>1</v>
      </c>
      <c r="AE436" s="57">
        <v>3</v>
      </c>
      <c r="AF436" s="57">
        <v>1</v>
      </c>
      <c r="AG436" s="57">
        <v>4</v>
      </c>
      <c r="AH436" s="57">
        <v>3</v>
      </c>
      <c r="AI436" s="57">
        <v>4</v>
      </c>
      <c r="AJ436" s="57">
        <v>3</v>
      </c>
      <c r="AK436" s="57">
        <v>0</v>
      </c>
      <c r="AL436" s="57">
        <v>0</v>
      </c>
      <c r="AM436" s="57">
        <v>0</v>
      </c>
      <c r="AN436" s="57">
        <v>3</v>
      </c>
      <c r="AO436" s="57">
        <v>1</v>
      </c>
      <c r="AP436" s="57">
        <v>3</v>
      </c>
      <c r="AQ436" s="57">
        <v>1</v>
      </c>
      <c r="AR436" s="57">
        <v>3</v>
      </c>
      <c r="AS436" s="57">
        <v>1</v>
      </c>
      <c r="AT436" s="57">
        <v>1</v>
      </c>
      <c r="AU436" s="57">
        <v>4</v>
      </c>
      <c r="AV436" s="57">
        <v>2</v>
      </c>
      <c r="AW436" s="57">
        <v>1</v>
      </c>
      <c r="AX436" s="57">
        <v>0</v>
      </c>
      <c r="AY436" s="57">
        <v>0</v>
      </c>
      <c r="AZ436" s="57">
        <v>1</v>
      </c>
      <c r="BA436" s="57">
        <v>3</v>
      </c>
      <c r="BB436" s="57">
        <v>4</v>
      </c>
      <c r="BC436" s="57">
        <v>3</v>
      </c>
      <c r="BD436" s="57">
        <v>1</v>
      </c>
      <c r="BE436" s="57">
        <v>3</v>
      </c>
      <c r="BF436" s="57">
        <v>1</v>
      </c>
      <c r="BG436" s="57">
        <v>4</v>
      </c>
      <c r="BH436" s="57">
        <v>4</v>
      </c>
      <c r="BI436" s="57">
        <v>3</v>
      </c>
      <c r="BJ436" s="57">
        <v>1</v>
      </c>
      <c r="BK436" s="57">
        <v>0</v>
      </c>
      <c r="BL436" s="57">
        <v>0</v>
      </c>
      <c r="BM436" s="57">
        <v>1</v>
      </c>
      <c r="BN436" s="57">
        <v>1</v>
      </c>
      <c r="BO436" s="57">
        <v>1</v>
      </c>
      <c r="BP436" s="57">
        <v>2</v>
      </c>
      <c r="BQ436" s="57">
        <v>5</v>
      </c>
      <c r="BR436" s="57">
        <v>2</v>
      </c>
      <c r="BS436" s="57">
        <v>2</v>
      </c>
      <c r="BT436" s="57">
        <v>3</v>
      </c>
      <c r="BU436" s="57">
        <v>1</v>
      </c>
      <c r="BV436" s="57">
        <v>57</v>
      </c>
      <c r="BW436" s="57">
        <v>54</v>
      </c>
      <c r="BX436" s="57">
        <v>0.513513514</v>
      </c>
      <c r="BY436" s="56">
        <v>-205</v>
      </c>
    </row>
    <row r="437" spans="1:77" x14ac:dyDescent="0.25">
      <c r="A437" s="57">
        <v>3</v>
      </c>
      <c r="B437" s="57">
        <v>1</v>
      </c>
      <c r="C437" s="57">
        <v>3</v>
      </c>
      <c r="D437" s="57">
        <v>1</v>
      </c>
      <c r="E437" s="57">
        <v>3</v>
      </c>
      <c r="F437" s="57">
        <v>1</v>
      </c>
      <c r="G437" s="57">
        <v>5</v>
      </c>
      <c r="H437" s="57">
        <v>1</v>
      </c>
      <c r="I437" s="57">
        <v>3</v>
      </c>
      <c r="J437" s="57">
        <v>4</v>
      </c>
      <c r="K437" s="57">
        <v>0</v>
      </c>
      <c r="L437" s="57">
        <v>0</v>
      </c>
      <c r="M437" s="57">
        <v>1</v>
      </c>
      <c r="N437" s="57">
        <v>3</v>
      </c>
      <c r="O437" s="57">
        <v>1</v>
      </c>
      <c r="P437" s="57">
        <v>3</v>
      </c>
      <c r="Q437" s="57">
        <v>5</v>
      </c>
      <c r="R437" s="57">
        <v>3</v>
      </c>
      <c r="S437" s="57">
        <v>1</v>
      </c>
      <c r="T437" s="57">
        <v>5</v>
      </c>
      <c r="U437" s="57">
        <v>4</v>
      </c>
      <c r="V437" s="57">
        <v>3</v>
      </c>
      <c r="W437" s="57">
        <v>1</v>
      </c>
      <c r="X437" s="57">
        <v>0</v>
      </c>
      <c r="Y437" s="57">
        <v>0</v>
      </c>
      <c r="Z437" s="57">
        <v>0</v>
      </c>
      <c r="AA437" s="57">
        <v>5</v>
      </c>
      <c r="AB437" s="57">
        <v>1</v>
      </c>
      <c r="AC437" s="57">
        <v>5</v>
      </c>
      <c r="AD437" s="57">
        <v>2</v>
      </c>
      <c r="AE437" s="57">
        <v>3</v>
      </c>
      <c r="AF437" s="57">
        <v>1</v>
      </c>
      <c r="AG437" s="57">
        <v>4</v>
      </c>
      <c r="AH437" s="57">
        <v>4</v>
      </c>
      <c r="AI437" s="57">
        <v>4</v>
      </c>
      <c r="AJ437" s="57">
        <v>1</v>
      </c>
      <c r="AK437" s="57">
        <v>0</v>
      </c>
      <c r="AL437" s="57">
        <v>0</v>
      </c>
      <c r="AM437" s="57">
        <v>0</v>
      </c>
      <c r="AN437" s="57">
        <v>3</v>
      </c>
      <c r="AO437" s="57">
        <v>1</v>
      </c>
      <c r="AP437" s="57">
        <v>3</v>
      </c>
      <c r="AQ437" s="57">
        <v>1</v>
      </c>
      <c r="AR437" s="57">
        <v>3</v>
      </c>
      <c r="AS437" s="57">
        <v>1</v>
      </c>
      <c r="AT437" s="57">
        <v>5</v>
      </c>
      <c r="AU437" s="57">
        <v>4</v>
      </c>
      <c r="AV437" s="57">
        <v>3</v>
      </c>
      <c r="AW437" s="57">
        <v>1</v>
      </c>
      <c r="AX437" s="57">
        <v>1</v>
      </c>
      <c r="AY437" s="57">
        <v>0</v>
      </c>
      <c r="AZ437" s="57">
        <v>0</v>
      </c>
      <c r="BA437" s="57">
        <v>3</v>
      </c>
      <c r="BB437" s="57">
        <v>1</v>
      </c>
      <c r="BC437" s="57">
        <v>5</v>
      </c>
      <c r="BD437" s="57">
        <v>5</v>
      </c>
      <c r="BE437" s="57">
        <v>1</v>
      </c>
      <c r="BF437" s="57">
        <v>1</v>
      </c>
      <c r="BG437" s="57">
        <v>4</v>
      </c>
      <c r="BH437" s="57">
        <v>4</v>
      </c>
      <c r="BI437" s="57">
        <v>1</v>
      </c>
      <c r="BJ437" s="57">
        <v>1</v>
      </c>
      <c r="BK437" s="57">
        <v>0</v>
      </c>
      <c r="BL437" s="57">
        <v>0</v>
      </c>
      <c r="BM437" s="57">
        <v>1</v>
      </c>
      <c r="BN437" s="57">
        <v>1</v>
      </c>
      <c r="BO437" s="57">
        <v>1</v>
      </c>
      <c r="BP437" s="57">
        <v>2</v>
      </c>
      <c r="BQ437" s="57">
        <v>5</v>
      </c>
      <c r="BR437" s="57">
        <v>2</v>
      </c>
      <c r="BS437" s="57">
        <v>2</v>
      </c>
      <c r="BT437" s="57">
        <v>3</v>
      </c>
      <c r="BU437" s="57">
        <v>1</v>
      </c>
      <c r="BV437" s="57">
        <v>58</v>
      </c>
      <c r="BW437" s="57">
        <v>55</v>
      </c>
      <c r="BX437" s="57">
        <v>0.51327433600000005</v>
      </c>
      <c r="BY437" s="56">
        <v>-205</v>
      </c>
    </row>
    <row r="438" spans="1:77" x14ac:dyDescent="0.25">
      <c r="A438" s="57">
        <v>3</v>
      </c>
      <c r="B438" s="57">
        <v>1</v>
      </c>
      <c r="C438" s="57">
        <v>3</v>
      </c>
      <c r="D438" s="57">
        <v>1</v>
      </c>
      <c r="E438" s="57">
        <v>3</v>
      </c>
      <c r="F438" s="57">
        <v>1</v>
      </c>
      <c r="G438" s="57">
        <v>5</v>
      </c>
      <c r="H438" s="57">
        <v>1</v>
      </c>
      <c r="I438" s="57">
        <v>4</v>
      </c>
      <c r="J438" s="57">
        <v>1</v>
      </c>
      <c r="K438" s="57">
        <v>0</v>
      </c>
      <c r="L438" s="57">
        <v>0</v>
      </c>
      <c r="M438" s="57">
        <v>0</v>
      </c>
      <c r="N438" s="57">
        <v>4</v>
      </c>
      <c r="O438" s="57">
        <v>1</v>
      </c>
      <c r="P438" s="57">
        <v>3</v>
      </c>
      <c r="Q438" s="57">
        <v>1</v>
      </c>
      <c r="R438" s="57">
        <v>3</v>
      </c>
      <c r="S438" s="57">
        <v>1</v>
      </c>
      <c r="T438" s="57">
        <v>5</v>
      </c>
      <c r="U438" s="57">
        <v>4</v>
      </c>
      <c r="V438" s="57">
        <v>4</v>
      </c>
      <c r="W438" s="57">
        <v>1</v>
      </c>
      <c r="X438" s="57">
        <v>0</v>
      </c>
      <c r="Y438" s="57">
        <v>0</v>
      </c>
      <c r="Z438" s="57">
        <v>0</v>
      </c>
      <c r="AA438" s="57">
        <v>3</v>
      </c>
      <c r="AB438" s="57">
        <v>1</v>
      </c>
      <c r="AC438" s="57">
        <v>3</v>
      </c>
      <c r="AD438" s="57">
        <v>1</v>
      </c>
      <c r="AE438" s="57">
        <v>3</v>
      </c>
      <c r="AF438" s="57">
        <v>1</v>
      </c>
      <c r="AG438" s="57">
        <v>5</v>
      </c>
      <c r="AH438" s="57">
        <v>4</v>
      </c>
      <c r="AI438" s="57">
        <v>4</v>
      </c>
      <c r="AJ438" s="57">
        <v>1</v>
      </c>
      <c r="AK438" s="57">
        <v>0</v>
      </c>
      <c r="AL438" s="57">
        <v>0</v>
      </c>
      <c r="AM438" s="57">
        <v>0</v>
      </c>
      <c r="AN438" s="57">
        <v>5</v>
      </c>
      <c r="AO438" s="57">
        <v>1</v>
      </c>
      <c r="AP438" s="57">
        <v>3</v>
      </c>
      <c r="AQ438" s="57">
        <v>1</v>
      </c>
      <c r="AR438" s="57">
        <v>3</v>
      </c>
      <c r="AS438" s="57">
        <v>1</v>
      </c>
      <c r="AT438" s="57">
        <v>5</v>
      </c>
      <c r="AU438" s="57">
        <v>4</v>
      </c>
      <c r="AV438" s="57">
        <v>4</v>
      </c>
      <c r="AW438" s="57">
        <v>1</v>
      </c>
      <c r="AX438" s="57">
        <v>0</v>
      </c>
      <c r="AY438" s="57">
        <v>0</v>
      </c>
      <c r="AZ438" s="57">
        <v>0</v>
      </c>
      <c r="BA438" s="57">
        <v>5</v>
      </c>
      <c r="BB438" s="57">
        <v>1</v>
      </c>
      <c r="BC438" s="57">
        <v>3</v>
      </c>
      <c r="BD438" s="57">
        <v>1</v>
      </c>
      <c r="BE438" s="57">
        <v>3</v>
      </c>
      <c r="BF438" s="57">
        <v>1</v>
      </c>
      <c r="BG438" s="57">
        <v>4</v>
      </c>
      <c r="BH438" s="57">
        <v>4</v>
      </c>
      <c r="BI438" s="57">
        <v>3</v>
      </c>
      <c r="BJ438" s="57">
        <v>1</v>
      </c>
      <c r="BK438" s="57">
        <v>0</v>
      </c>
      <c r="BL438" s="57">
        <v>0</v>
      </c>
      <c r="BM438" s="57">
        <v>1</v>
      </c>
      <c r="BN438" s="57">
        <v>1</v>
      </c>
      <c r="BO438" s="57">
        <v>1</v>
      </c>
      <c r="BP438" s="57">
        <v>2</v>
      </c>
      <c r="BQ438" s="57">
        <v>5</v>
      </c>
      <c r="BR438" s="57">
        <v>2</v>
      </c>
      <c r="BS438" s="57">
        <v>2</v>
      </c>
      <c r="BT438" s="57">
        <v>3</v>
      </c>
      <c r="BU438" s="57">
        <v>2</v>
      </c>
      <c r="BV438" s="57">
        <v>59</v>
      </c>
      <c r="BW438" s="57">
        <v>56</v>
      </c>
      <c r="BX438" s="57">
        <v>0.51304347800000005</v>
      </c>
      <c r="BY438" s="56">
        <v>-205</v>
      </c>
    </row>
    <row r="439" spans="1:77" x14ac:dyDescent="0.25">
      <c r="A439" s="57">
        <v>5</v>
      </c>
      <c r="B439" s="57">
        <v>1</v>
      </c>
      <c r="C439" s="57">
        <v>5</v>
      </c>
      <c r="D439" s="57">
        <v>1</v>
      </c>
      <c r="E439" s="57">
        <v>3</v>
      </c>
      <c r="F439" s="57">
        <v>1</v>
      </c>
      <c r="G439" s="57">
        <v>5</v>
      </c>
      <c r="H439" s="57">
        <v>4</v>
      </c>
      <c r="I439" s="57">
        <v>3</v>
      </c>
      <c r="J439" s="57">
        <v>1</v>
      </c>
      <c r="K439" s="57">
        <v>0</v>
      </c>
      <c r="L439" s="57">
        <v>0</v>
      </c>
      <c r="M439" s="57">
        <v>0</v>
      </c>
      <c r="N439" s="57">
        <v>5</v>
      </c>
      <c r="O439" s="57">
        <v>1</v>
      </c>
      <c r="P439" s="57">
        <v>5</v>
      </c>
      <c r="Q439" s="57">
        <v>1</v>
      </c>
      <c r="R439" s="57">
        <v>3</v>
      </c>
      <c r="S439" s="57">
        <v>1</v>
      </c>
      <c r="T439" s="57">
        <v>5</v>
      </c>
      <c r="U439" s="57">
        <v>4</v>
      </c>
      <c r="V439" s="57">
        <v>3</v>
      </c>
      <c r="W439" s="57">
        <v>1</v>
      </c>
      <c r="X439" s="57">
        <v>0</v>
      </c>
      <c r="Y439" s="57">
        <v>0</v>
      </c>
      <c r="Z439" s="57">
        <v>0</v>
      </c>
      <c r="AA439" s="57">
        <v>5</v>
      </c>
      <c r="AB439" s="57">
        <v>1</v>
      </c>
      <c r="AC439" s="57">
        <v>5</v>
      </c>
      <c r="AD439" s="57">
        <v>1</v>
      </c>
      <c r="AE439" s="57">
        <v>3</v>
      </c>
      <c r="AF439" s="57">
        <v>1</v>
      </c>
      <c r="AG439" s="57">
        <v>5</v>
      </c>
      <c r="AH439" s="57">
        <v>4</v>
      </c>
      <c r="AI439" s="57">
        <v>3</v>
      </c>
      <c r="AJ439" s="57">
        <v>1</v>
      </c>
      <c r="AK439" s="57">
        <v>0</v>
      </c>
      <c r="AL439" s="57">
        <v>0</v>
      </c>
      <c r="AM439" s="57">
        <v>0</v>
      </c>
      <c r="AN439" s="57">
        <v>5</v>
      </c>
      <c r="AO439" s="57">
        <v>1</v>
      </c>
      <c r="AP439" s="57">
        <v>5</v>
      </c>
      <c r="AQ439" s="57">
        <v>1</v>
      </c>
      <c r="AR439" s="57">
        <v>3</v>
      </c>
      <c r="AS439" s="57">
        <v>1</v>
      </c>
      <c r="AT439" s="57">
        <v>5</v>
      </c>
      <c r="AU439" s="57">
        <v>4</v>
      </c>
      <c r="AV439" s="57">
        <v>3</v>
      </c>
      <c r="AW439" s="57">
        <v>1</v>
      </c>
      <c r="AX439" s="57">
        <v>0</v>
      </c>
      <c r="AY439" s="57">
        <v>0</v>
      </c>
      <c r="AZ439" s="57">
        <v>0</v>
      </c>
      <c r="BA439" s="57">
        <v>5</v>
      </c>
      <c r="BB439" s="57">
        <v>1</v>
      </c>
      <c r="BC439" s="57">
        <v>5</v>
      </c>
      <c r="BD439" s="57">
        <v>1</v>
      </c>
      <c r="BE439" s="57">
        <v>3</v>
      </c>
      <c r="BF439" s="57">
        <v>1</v>
      </c>
      <c r="BG439" s="57">
        <v>5</v>
      </c>
      <c r="BH439" s="57">
        <v>4</v>
      </c>
      <c r="BI439" s="57">
        <v>3</v>
      </c>
      <c r="BJ439" s="57">
        <v>1</v>
      </c>
      <c r="BK439" s="57">
        <v>0</v>
      </c>
      <c r="BL439" s="57">
        <v>0</v>
      </c>
      <c r="BM439" s="57">
        <v>0</v>
      </c>
      <c r="BN439" s="57">
        <v>1</v>
      </c>
      <c r="BO439" s="57">
        <v>1</v>
      </c>
      <c r="BP439" s="57">
        <v>2</v>
      </c>
      <c r="BQ439" s="57">
        <v>5</v>
      </c>
      <c r="BR439" s="57">
        <v>2</v>
      </c>
      <c r="BS439" s="57">
        <v>2</v>
      </c>
      <c r="BT439" s="57">
        <v>2</v>
      </c>
      <c r="BU439" s="57">
        <v>1</v>
      </c>
      <c r="BV439" s="57">
        <v>166</v>
      </c>
      <c r="BW439" s="57">
        <v>158</v>
      </c>
      <c r="BX439" s="57">
        <v>0.51234567901234496</v>
      </c>
      <c r="BY439" s="56">
        <v>-205</v>
      </c>
    </row>
    <row r="440" spans="1:77" x14ac:dyDescent="0.25">
      <c r="A440" s="57">
        <v>3</v>
      </c>
      <c r="B440" s="57">
        <v>1</v>
      </c>
      <c r="C440" s="57">
        <v>3</v>
      </c>
      <c r="D440" s="57">
        <v>1</v>
      </c>
      <c r="E440" s="57">
        <v>4</v>
      </c>
      <c r="F440" s="57">
        <v>3</v>
      </c>
      <c r="G440" s="57">
        <v>5</v>
      </c>
      <c r="H440" s="57">
        <v>1</v>
      </c>
      <c r="I440" s="57">
        <v>3</v>
      </c>
      <c r="J440" s="57">
        <v>4</v>
      </c>
      <c r="K440" s="57">
        <v>0</v>
      </c>
      <c r="L440" s="57">
        <v>0</v>
      </c>
      <c r="M440" s="57">
        <v>0</v>
      </c>
      <c r="N440" s="57">
        <v>3</v>
      </c>
      <c r="O440" s="57">
        <v>1</v>
      </c>
      <c r="P440" s="57">
        <v>3</v>
      </c>
      <c r="Q440" s="57">
        <v>1</v>
      </c>
      <c r="R440" s="57">
        <v>3</v>
      </c>
      <c r="S440" s="57">
        <v>1</v>
      </c>
      <c r="T440" s="57">
        <v>5</v>
      </c>
      <c r="U440" s="57">
        <v>4</v>
      </c>
      <c r="V440" s="57">
        <v>4</v>
      </c>
      <c r="W440" s="57">
        <v>5</v>
      </c>
      <c r="X440" s="57">
        <v>0</v>
      </c>
      <c r="Y440" s="57">
        <v>0</v>
      </c>
      <c r="Z440" s="57">
        <v>1</v>
      </c>
      <c r="AA440" s="57">
        <v>5</v>
      </c>
      <c r="AB440" s="57">
        <v>1</v>
      </c>
      <c r="AC440" s="57">
        <v>3</v>
      </c>
      <c r="AD440" s="57">
        <v>1</v>
      </c>
      <c r="AE440" s="57">
        <v>3</v>
      </c>
      <c r="AF440" s="57">
        <v>1</v>
      </c>
      <c r="AG440" s="57">
        <v>5</v>
      </c>
      <c r="AH440" s="57">
        <v>4</v>
      </c>
      <c r="AI440" s="57">
        <v>4</v>
      </c>
      <c r="AJ440" s="57">
        <v>1</v>
      </c>
      <c r="AK440" s="57">
        <v>0</v>
      </c>
      <c r="AL440" s="57">
        <v>0</v>
      </c>
      <c r="AM440" s="57">
        <v>0</v>
      </c>
      <c r="AN440" s="57">
        <v>3</v>
      </c>
      <c r="AO440" s="57">
        <v>1</v>
      </c>
      <c r="AP440" s="57">
        <v>5</v>
      </c>
      <c r="AQ440" s="57">
        <v>2</v>
      </c>
      <c r="AR440" s="57">
        <v>3</v>
      </c>
      <c r="AS440" s="57">
        <v>1</v>
      </c>
      <c r="AT440" s="57">
        <v>3</v>
      </c>
      <c r="AU440" s="57">
        <v>4</v>
      </c>
      <c r="AV440" s="57">
        <v>3</v>
      </c>
      <c r="AW440" s="57">
        <v>1</v>
      </c>
      <c r="AX440" s="57">
        <v>1</v>
      </c>
      <c r="AY440" s="57">
        <v>0</v>
      </c>
      <c r="AZ440" s="57">
        <v>0</v>
      </c>
      <c r="BA440" s="57">
        <v>3</v>
      </c>
      <c r="BB440" s="57">
        <v>1</v>
      </c>
      <c r="BC440" s="57">
        <v>5</v>
      </c>
      <c r="BD440" s="57">
        <v>1</v>
      </c>
      <c r="BE440" s="57">
        <v>3</v>
      </c>
      <c r="BF440" s="57">
        <v>2</v>
      </c>
      <c r="BG440" s="57">
        <v>5</v>
      </c>
      <c r="BH440" s="57">
        <v>4</v>
      </c>
      <c r="BI440" s="57">
        <v>5</v>
      </c>
      <c r="BJ440" s="57">
        <v>1</v>
      </c>
      <c r="BK440" s="57">
        <v>0</v>
      </c>
      <c r="BL440" s="57">
        <v>0</v>
      </c>
      <c r="BM440" s="57">
        <v>0</v>
      </c>
      <c r="BN440" s="57">
        <v>1</v>
      </c>
      <c r="BO440" s="57">
        <v>1</v>
      </c>
      <c r="BP440" s="57">
        <v>2</v>
      </c>
      <c r="BQ440" s="57">
        <v>5</v>
      </c>
      <c r="BR440" s="57">
        <v>2</v>
      </c>
      <c r="BS440" s="57">
        <v>2</v>
      </c>
      <c r="BT440" s="57">
        <v>2</v>
      </c>
      <c r="BU440" s="57">
        <v>2</v>
      </c>
      <c r="BV440" s="57">
        <v>170</v>
      </c>
      <c r="BW440" s="57">
        <v>162</v>
      </c>
      <c r="BX440" s="57">
        <v>0.51204819300000004</v>
      </c>
      <c r="BY440" s="56">
        <v>-205</v>
      </c>
    </row>
    <row r="441" spans="1:77" x14ac:dyDescent="0.25">
      <c r="A441" s="57">
        <v>5</v>
      </c>
      <c r="B441" s="57">
        <v>1</v>
      </c>
      <c r="C441" s="57">
        <v>3</v>
      </c>
      <c r="D441" s="57">
        <v>1</v>
      </c>
      <c r="E441" s="57">
        <v>3</v>
      </c>
      <c r="F441" s="57">
        <v>3</v>
      </c>
      <c r="G441" s="57">
        <v>4</v>
      </c>
      <c r="H441" s="57">
        <v>4</v>
      </c>
      <c r="I441" s="57">
        <v>4</v>
      </c>
      <c r="J441" s="57">
        <v>4</v>
      </c>
      <c r="K441" s="57">
        <v>1</v>
      </c>
      <c r="L441" s="57">
        <v>0</v>
      </c>
      <c r="M441" s="57">
        <v>0</v>
      </c>
      <c r="N441" s="57">
        <v>1</v>
      </c>
      <c r="O441" s="57">
        <v>1</v>
      </c>
      <c r="P441" s="57">
        <v>5</v>
      </c>
      <c r="Q441" s="57">
        <v>5</v>
      </c>
      <c r="R441" s="57">
        <v>4</v>
      </c>
      <c r="S441" s="57">
        <v>1</v>
      </c>
      <c r="T441" s="57">
        <v>4</v>
      </c>
      <c r="U441" s="57">
        <v>4</v>
      </c>
      <c r="V441" s="57">
        <v>3</v>
      </c>
      <c r="W441" s="57">
        <v>1</v>
      </c>
      <c r="X441" s="57">
        <v>0</v>
      </c>
      <c r="Y441" s="57">
        <v>0</v>
      </c>
      <c r="Z441" s="57">
        <v>0</v>
      </c>
      <c r="AA441" s="57">
        <v>3</v>
      </c>
      <c r="AB441" s="57">
        <v>1</v>
      </c>
      <c r="AC441" s="57">
        <v>5</v>
      </c>
      <c r="AD441" s="57">
        <v>1</v>
      </c>
      <c r="AE441" s="57">
        <v>3</v>
      </c>
      <c r="AF441" s="57">
        <v>1</v>
      </c>
      <c r="AG441" s="57">
        <v>5</v>
      </c>
      <c r="AH441" s="57">
        <v>2</v>
      </c>
      <c r="AI441" s="57">
        <v>4</v>
      </c>
      <c r="AJ441" s="57">
        <v>1</v>
      </c>
      <c r="AK441" s="57">
        <v>0</v>
      </c>
      <c r="AL441" s="57">
        <v>0</v>
      </c>
      <c r="AM441" s="57">
        <v>0</v>
      </c>
      <c r="AN441" s="57">
        <v>5</v>
      </c>
      <c r="AO441" s="57">
        <v>1</v>
      </c>
      <c r="AP441" s="57">
        <v>3</v>
      </c>
      <c r="AQ441" s="57">
        <v>1</v>
      </c>
      <c r="AR441" s="57">
        <v>3</v>
      </c>
      <c r="AS441" s="57">
        <v>1</v>
      </c>
      <c r="AT441" s="57">
        <v>5</v>
      </c>
      <c r="AU441" s="57">
        <v>4</v>
      </c>
      <c r="AV441" s="57">
        <v>4</v>
      </c>
      <c r="AW441" s="57">
        <v>1</v>
      </c>
      <c r="AX441" s="57">
        <v>1</v>
      </c>
      <c r="AY441" s="57">
        <v>0</v>
      </c>
      <c r="AZ441" s="57">
        <v>0</v>
      </c>
      <c r="BA441" s="57">
        <v>5</v>
      </c>
      <c r="BB441" s="57">
        <v>1</v>
      </c>
      <c r="BC441" s="57">
        <v>4</v>
      </c>
      <c r="BD441" s="57">
        <v>5</v>
      </c>
      <c r="BE441" s="57">
        <v>3</v>
      </c>
      <c r="BF441" s="57">
        <v>1</v>
      </c>
      <c r="BG441" s="57">
        <v>4</v>
      </c>
      <c r="BH441" s="57">
        <v>4</v>
      </c>
      <c r="BI441" s="57">
        <v>5</v>
      </c>
      <c r="BJ441" s="57">
        <v>1</v>
      </c>
      <c r="BK441" s="57">
        <v>0</v>
      </c>
      <c r="BL441" s="57">
        <v>0</v>
      </c>
      <c r="BM441" s="57">
        <v>0</v>
      </c>
      <c r="BN441" s="57">
        <v>1</v>
      </c>
      <c r="BO441" s="57">
        <v>1</v>
      </c>
      <c r="BP441" s="57">
        <v>2</v>
      </c>
      <c r="BQ441" s="57">
        <v>5</v>
      </c>
      <c r="BR441" s="57">
        <v>2</v>
      </c>
      <c r="BS441" s="57">
        <v>2</v>
      </c>
      <c r="BT441" s="57">
        <v>3</v>
      </c>
      <c r="BU441" s="57">
        <v>2</v>
      </c>
      <c r="BV441" s="57">
        <v>50</v>
      </c>
      <c r="BW441" s="57">
        <v>48</v>
      </c>
      <c r="BX441" s="57">
        <v>0.510204082</v>
      </c>
      <c r="BY441" s="56">
        <v>-205</v>
      </c>
    </row>
    <row r="442" spans="1:77" x14ac:dyDescent="0.25">
      <c r="A442" s="57">
        <v>5</v>
      </c>
      <c r="B442" s="57">
        <v>1</v>
      </c>
      <c r="C442" s="57">
        <v>3</v>
      </c>
      <c r="D442" s="57">
        <v>2</v>
      </c>
      <c r="E442" s="57">
        <v>2</v>
      </c>
      <c r="F442" s="57">
        <v>1</v>
      </c>
      <c r="G442" s="57">
        <v>5</v>
      </c>
      <c r="H442" s="57">
        <v>4</v>
      </c>
      <c r="I442" s="57">
        <v>3</v>
      </c>
      <c r="J442" s="57">
        <v>4</v>
      </c>
      <c r="K442" s="57">
        <v>0</v>
      </c>
      <c r="L442" s="57">
        <v>0</v>
      </c>
      <c r="M442" s="57">
        <v>0</v>
      </c>
      <c r="N442" s="57">
        <v>3</v>
      </c>
      <c r="O442" s="57">
        <v>1</v>
      </c>
      <c r="P442" s="57">
        <v>3</v>
      </c>
      <c r="Q442" s="57">
        <v>1</v>
      </c>
      <c r="R442" s="57">
        <v>4</v>
      </c>
      <c r="S442" s="57">
        <v>1</v>
      </c>
      <c r="T442" s="57">
        <v>5</v>
      </c>
      <c r="U442" s="57">
        <v>4</v>
      </c>
      <c r="V442" s="57">
        <v>3</v>
      </c>
      <c r="W442" s="57">
        <v>3</v>
      </c>
      <c r="X442" s="57">
        <v>0</v>
      </c>
      <c r="Y442" s="57">
        <v>0</v>
      </c>
      <c r="Z442" s="57">
        <v>0</v>
      </c>
      <c r="AA442" s="57">
        <v>2</v>
      </c>
      <c r="AB442" s="57">
        <v>1</v>
      </c>
      <c r="AC442" s="57">
        <v>5</v>
      </c>
      <c r="AD442" s="57">
        <v>1</v>
      </c>
      <c r="AE442" s="57">
        <v>3</v>
      </c>
      <c r="AF442" s="57">
        <v>1</v>
      </c>
      <c r="AG442" s="57">
        <v>5</v>
      </c>
      <c r="AH442" s="57">
        <v>4</v>
      </c>
      <c r="AI442" s="57">
        <v>2</v>
      </c>
      <c r="AJ442" s="57">
        <v>1</v>
      </c>
      <c r="AK442" s="57">
        <v>0</v>
      </c>
      <c r="AL442" s="57">
        <v>0</v>
      </c>
      <c r="AM442" s="57">
        <v>0</v>
      </c>
      <c r="AN442" s="57">
        <v>3</v>
      </c>
      <c r="AO442" s="57">
        <v>1</v>
      </c>
      <c r="AP442" s="57">
        <v>3</v>
      </c>
      <c r="AQ442" s="57">
        <v>1</v>
      </c>
      <c r="AR442" s="57">
        <v>3</v>
      </c>
      <c r="AS442" s="57">
        <v>1</v>
      </c>
      <c r="AT442" s="57">
        <v>5</v>
      </c>
      <c r="AU442" s="57">
        <v>4</v>
      </c>
      <c r="AV442" s="57">
        <v>3</v>
      </c>
      <c r="AW442" s="57">
        <v>1</v>
      </c>
      <c r="AX442" s="57">
        <v>1</v>
      </c>
      <c r="AY442" s="57">
        <v>0</v>
      </c>
      <c r="AZ442" s="57">
        <v>0</v>
      </c>
      <c r="BA442" s="57">
        <v>5</v>
      </c>
      <c r="BB442" s="57">
        <v>1</v>
      </c>
      <c r="BC442" s="57">
        <v>5</v>
      </c>
      <c r="BD442" s="57">
        <v>5</v>
      </c>
      <c r="BE442" s="57">
        <v>3</v>
      </c>
      <c r="BF442" s="57">
        <v>2</v>
      </c>
      <c r="BG442" s="57">
        <v>5</v>
      </c>
      <c r="BH442" s="57">
        <v>4</v>
      </c>
      <c r="BI442" s="57">
        <v>1</v>
      </c>
      <c r="BJ442" s="57">
        <v>1</v>
      </c>
      <c r="BK442" s="57">
        <v>0</v>
      </c>
      <c r="BL442" s="57">
        <v>0</v>
      </c>
      <c r="BM442" s="57">
        <v>1</v>
      </c>
      <c r="BN442" s="57">
        <v>1</v>
      </c>
      <c r="BO442" s="57">
        <v>1</v>
      </c>
      <c r="BP442" s="57">
        <v>2</v>
      </c>
      <c r="BQ442" s="57">
        <v>5</v>
      </c>
      <c r="BR442" s="57">
        <v>2</v>
      </c>
      <c r="BS442" s="57">
        <v>2</v>
      </c>
      <c r="BT442" s="57">
        <v>3</v>
      </c>
      <c r="BU442" s="57">
        <v>2</v>
      </c>
      <c r="BV442" s="57">
        <v>52</v>
      </c>
      <c r="BW442" s="57">
        <v>50</v>
      </c>
      <c r="BX442" s="57">
        <v>0.50980392200000002</v>
      </c>
      <c r="BY442" s="56">
        <v>-205</v>
      </c>
    </row>
    <row r="443" spans="1:77" x14ac:dyDescent="0.25">
      <c r="A443" s="57">
        <v>3</v>
      </c>
      <c r="B443" s="57">
        <v>1</v>
      </c>
      <c r="C443" s="57">
        <v>3</v>
      </c>
      <c r="D443" s="57">
        <v>1</v>
      </c>
      <c r="E443" s="57">
        <v>3</v>
      </c>
      <c r="F443" s="57">
        <v>1</v>
      </c>
      <c r="G443" s="57">
        <v>5</v>
      </c>
      <c r="H443" s="57">
        <v>1</v>
      </c>
      <c r="I443" s="57">
        <v>3</v>
      </c>
      <c r="J443" s="57">
        <v>4</v>
      </c>
      <c r="K443" s="57">
        <v>0</v>
      </c>
      <c r="L443" s="57">
        <v>0</v>
      </c>
      <c r="M443" s="57">
        <v>1</v>
      </c>
      <c r="N443" s="57">
        <v>3</v>
      </c>
      <c r="O443" s="57">
        <v>1</v>
      </c>
      <c r="P443" s="57">
        <v>3</v>
      </c>
      <c r="Q443" s="57">
        <v>5</v>
      </c>
      <c r="R443" s="57">
        <v>3</v>
      </c>
      <c r="S443" s="57">
        <v>1</v>
      </c>
      <c r="T443" s="57">
        <v>5</v>
      </c>
      <c r="U443" s="57">
        <v>4</v>
      </c>
      <c r="V443" s="57">
        <v>3</v>
      </c>
      <c r="W443" s="57">
        <v>1</v>
      </c>
      <c r="X443" s="57">
        <v>0</v>
      </c>
      <c r="Y443" s="57">
        <v>0</v>
      </c>
      <c r="Z443" s="57">
        <v>0</v>
      </c>
      <c r="AA443" s="57">
        <v>5</v>
      </c>
      <c r="AB443" s="57">
        <v>1</v>
      </c>
      <c r="AC443" s="57">
        <v>5</v>
      </c>
      <c r="AD443" s="57">
        <v>2</v>
      </c>
      <c r="AE443" s="57">
        <v>3</v>
      </c>
      <c r="AF443" s="57">
        <v>1</v>
      </c>
      <c r="AG443" s="57">
        <v>4</v>
      </c>
      <c r="AH443" s="57">
        <v>4</v>
      </c>
      <c r="AI443" s="57">
        <v>4</v>
      </c>
      <c r="AJ443" s="57">
        <v>1</v>
      </c>
      <c r="AK443" s="57">
        <v>0</v>
      </c>
      <c r="AL443" s="57">
        <v>0</v>
      </c>
      <c r="AM443" s="57">
        <v>0</v>
      </c>
      <c r="AN443" s="57">
        <v>3</v>
      </c>
      <c r="AO443" s="57">
        <v>1</v>
      </c>
      <c r="AP443" s="57">
        <v>3</v>
      </c>
      <c r="AQ443" s="57">
        <v>1</v>
      </c>
      <c r="AR443" s="57">
        <v>3</v>
      </c>
      <c r="AS443" s="57">
        <v>1</v>
      </c>
      <c r="AT443" s="57">
        <v>5</v>
      </c>
      <c r="AU443" s="57">
        <v>4</v>
      </c>
      <c r="AV443" s="57">
        <v>3</v>
      </c>
      <c r="AW443" s="57">
        <v>1</v>
      </c>
      <c r="AX443" s="57">
        <v>1</v>
      </c>
      <c r="AY443" s="57">
        <v>0</v>
      </c>
      <c r="AZ443" s="57">
        <v>0</v>
      </c>
      <c r="BA443" s="57">
        <v>3</v>
      </c>
      <c r="BB443" s="57">
        <v>1</v>
      </c>
      <c r="BC443" s="57">
        <v>5</v>
      </c>
      <c r="BD443" s="57">
        <v>5</v>
      </c>
      <c r="BE443" s="57">
        <v>1</v>
      </c>
      <c r="BF443" s="57">
        <v>1</v>
      </c>
      <c r="BG443" s="57">
        <v>4</v>
      </c>
      <c r="BH443" s="57">
        <v>4</v>
      </c>
      <c r="BI443" s="57">
        <v>1</v>
      </c>
      <c r="BJ443" s="57">
        <v>1</v>
      </c>
      <c r="BK443" s="57">
        <v>0</v>
      </c>
      <c r="BL443" s="57">
        <v>0</v>
      </c>
      <c r="BM443" s="57">
        <v>1</v>
      </c>
      <c r="BN443" s="57">
        <v>1</v>
      </c>
      <c r="BO443" s="57">
        <v>1</v>
      </c>
      <c r="BP443" s="57">
        <v>2</v>
      </c>
      <c r="BQ443" s="57">
        <v>5</v>
      </c>
      <c r="BR443" s="57">
        <v>2</v>
      </c>
      <c r="BS443" s="57">
        <v>2</v>
      </c>
      <c r="BT443" s="57">
        <v>3</v>
      </c>
      <c r="BU443" s="57">
        <v>1</v>
      </c>
      <c r="BV443" s="57">
        <v>53</v>
      </c>
      <c r="BW443" s="57">
        <v>51</v>
      </c>
      <c r="BX443" s="57">
        <v>0.50961538500000003</v>
      </c>
      <c r="BY443" s="56">
        <v>-205</v>
      </c>
    </row>
    <row r="444" spans="1:77" x14ac:dyDescent="0.25">
      <c r="A444" s="57">
        <v>4</v>
      </c>
      <c r="B444" s="57">
        <v>1</v>
      </c>
      <c r="C444" s="57">
        <v>3</v>
      </c>
      <c r="D444" s="57">
        <v>1</v>
      </c>
      <c r="E444" s="57">
        <v>3</v>
      </c>
      <c r="F444" s="57">
        <v>1</v>
      </c>
      <c r="G444" s="57">
        <v>3</v>
      </c>
      <c r="H444" s="57">
        <v>4</v>
      </c>
      <c r="I444" s="57">
        <v>4</v>
      </c>
      <c r="J444" s="57">
        <v>4</v>
      </c>
      <c r="K444" s="57">
        <v>0</v>
      </c>
      <c r="L444" s="57">
        <v>0</v>
      </c>
      <c r="M444" s="57">
        <v>0</v>
      </c>
      <c r="N444" s="57">
        <v>3</v>
      </c>
      <c r="O444" s="57">
        <v>1</v>
      </c>
      <c r="P444" s="57">
        <v>3</v>
      </c>
      <c r="Q444" s="57">
        <v>1</v>
      </c>
      <c r="R444" s="57">
        <v>3</v>
      </c>
      <c r="S444" s="57">
        <v>1</v>
      </c>
      <c r="T444" s="57">
        <v>5</v>
      </c>
      <c r="U444" s="57">
        <v>4</v>
      </c>
      <c r="V444" s="57">
        <v>2</v>
      </c>
      <c r="W444" s="57">
        <v>3</v>
      </c>
      <c r="X444" s="57">
        <v>0</v>
      </c>
      <c r="Y444" s="57">
        <v>0</v>
      </c>
      <c r="Z444" s="57">
        <v>0</v>
      </c>
      <c r="AA444" s="57">
        <v>3</v>
      </c>
      <c r="AB444" s="57">
        <v>1</v>
      </c>
      <c r="AC444" s="57">
        <v>3</v>
      </c>
      <c r="AD444" s="57">
        <v>1</v>
      </c>
      <c r="AE444" s="57">
        <v>3</v>
      </c>
      <c r="AF444" s="57">
        <v>1</v>
      </c>
      <c r="AG444" s="57">
        <v>4</v>
      </c>
      <c r="AH444" s="57">
        <v>4</v>
      </c>
      <c r="AI444" s="57">
        <v>4</v>
      </c>
      <c r="AJ444" s="57">
        <v>1</v>
      </c>
      <c r="AK444" s="57">
        <v>0</v>
      </c>
      <c r="AL444" s="57">
        <v>0</v>
      </c>
      <c r="AM444" s="57">
        <v>0</v>
      </c>
      <c r="AN444" s="57">
        <v>5</v>
      </c>
      <c r="AO444" s="57">
        <v>1</v>
      </c>
      <c r="AP444" s="57">
        <v>3</v>
      </c>
      <c r="AQ444" s="57">
        <v>1</v>
      </c>
      <c r="AR444" s="57">
        <v>3</v>
      </c>
      <c r="AS444" s="57">
        <v>1</v>
      </c>
      <c r="AT444" s="57">
        <v>5</v>
      </c>
      <c r="AU444" s="57">
        <v>4</v>
      </c>
      <c r="AV444" s="57">
        <v>4</v>
      </c>
      <c r="AW444" s="57">
        <v>1</v>
      </c>
      <c r="AX444" s="57">
        <v>0</v>
      </c>
      <c r="AY444" s="57">
        <v>0</v>
      </c>
      <c r="AZ444" s="57">
        <v>0</v>
      </c>
      <c r="BA444" s="57">
        <v>3</v>
      </c>
      <c r="BB444" s="57">
        <v>1</v>
      </c>
      <c r="BC444" s="57">
        <v>5</v>
      </c>
      <c r="BD444" s="57">
        <v>1</v>
      </c>
      <c r="BE444" s="57">
        <v>3</v>
      </c>
      <c r="BF444" s="57">
        <v>1</v>
      </c>
      <c r="BG444" s="57">
        <v>5</v>
      </c>
      <c r="BH444" s="57">
        <v>4</v>
      </c>
      <c r="BI444" s="57">
        <v>4</v>
      </c>
      <c r="BJ444" s="57">
        <v>2</v>
      </c>
      <c r="BK444" s="57">
        <v>0</v>
      </c>
      <c r="BL444" s="57">
        <v>0</v>
      </c>
      <c r="BM444" s="57">
        <v>1</v>
      </c>
      <c r="BN444" s="57">
        <v>1</v>
      </c>
      <c r="BO444" s="57">
        <v>1</v>
      </c>
      <c r="BP444" s="57">
        <v>2</v>
      </c>
      <c r="BQ444" s="57">
        <v>5</v>
      </c>
      <c r="BR444" s="57">
        <v>2</v>
      </c>
      <c r="BS444" s="57">
        <v>2</v>
      </c>
      <c r="BT444" s="57">
        <v>3</v>
      </c>
      <c r="BU444" s="57">
        <v>1</v>
      </c>
      <c r="BV444" s="57">
        <v>57</v>
      </c>
      <c r="BW444" s="57">
        <v>55</v>
      </c>
      <c r="BX444" s="57">
        <v>0.508928571</v>
      </c>
      <c r="BY444" s="56">
        <v>-205</v>
      </c>
    </row>
    <row r="445" spans="1:77" x14ac:dyDescent="0.25">
      <c r="A445" s="57">
        <v>5</v>
      </c>
      <c r="B445" s="57">
        <v>1</v>
      </c>
      <c r="C445" s="57">
        <v>3</v>
      </c>
      <c r="D445" s="57">
        <v>1</v>
      </c>
      <c r="E445" s="57">
        <v>3</v>
      </c>
      <c r="F445" s="57">
        <v>3</v>
      </c>
      <c r="G445" s="57">
        <v>3</v>
      </c>
      <c r="H445" s="57">
        <v>4</v>
      </c>
      <c r="I445" s="57">
        <v>4</v>
      </c>
      <c r="J445" s="57">
        <v>1</v>
      </c>
      <c r="K445" s="57">
        <v>0</v>
      </c>
      <c r="L445" s="57">
        <v>0</v>
      </c>
      <c r="M445" s="57">
        <v>1</v>
      </c>
      <c r="N445" s="57">
        <v>1</v>
      </c>
      <c r="O445" s="57">
        <v>3</v>
      </c>
      <c r="P445" s="57">
        <v>5</v>
      </c>
      <c r="Q445" s="57">
        <v>5</v>
      </c>
      <c r="R445" s="57">
        <v>3</v>
      </c>
      <c r="S445" s="57">
        <v>1</v>
      </c>
      <c r="T445" s="57">
        <v>5</v>
      </c>
      <c r="U445" s="57">
        <v>5</v>
      </c>
      <c r="V445" s="57">
        <v>3</v>
      </c>
      <c r="W445" s="57">
        <v>3</v>
      </c>
      <c r="X445" s="57">
        <v>0</v>
      </c>
      <c r="Y445" s="57">
        <v>1</v>
      </c>
      <c r="Z445" s="57">
        <v>0</v>
      </c>
      <c r="AA445" s="57">
        <v>5</v>
      </c>
      <c r="AB445" s="57">
        <v>1</v>
      </c>
      <c r="AC445" s="57">
        <v>5</v>
      </c>
      <c r="AD445" s="57">
        <v>1</v>
      </c>
      <c r="AE445" s="57">
        <v>2</v>
      </c>
      <c r="AF445" s="57">
        <v>1</v>
      </c>
      <c r="AG445" s="57">
        <v>4</v>
      </c>
      <c r="AH445" s="57">
        <v>2</v>
      </c>
      <c r="AI445" s="57">
        <v>4</v>
      </c>
      <c r="AJ445" s="57">
        <v>1</v>
      </c>
      <c r="AK445" s="57">
        <v>0</v>
      </c>
      <c r="AL445" s="57">
        <v>0</v>
      </c>
      <c r="AM445" s="57">
        <v>0</v>
      </c>
      <c r="AN445" s="57">
        <v>3</v>
      </c>
      <c r="AO445" s="57">
        <v>1</v>
      </c>
      <c r="AP445" s="57">
        <v>3</v>
      </c>
      <c r="AQ445" s="57">
        <v>2</v>
      </c>
      <c r="AR445" s="57">
        <v>3</v>
      </c>
      <c r="AS445" s="57">
        <v>1</v>
      </c>
      <c r="AT445" s="57">
        <v>5</v>
      </c>
      <c r="AU445" s="57">
        <v>4</v>
      </c>
      <c r="AV445" s="57">
        <v>4</v>
      </c>
      <c r="AW445" s="57">
        <v>1</v>
      </c>
      <c r="AX445" s="57">
        <v>1</v>
      </c>
      <c r="AY445" s="57">
        <v>0</v>
      </c>
      <c r="AZ445" s="57">
        <v>0</v>
      </c>
      <c r="BA445" s="57">
        <v>3</v>
      </c>
      <c r="BB445" s="57">
        <v>5</v>
      </c>
      <c r="BC445" s="57">
        <v>5</v>
      </c>
      <c r="BD445" s="57">
        <v>5</v>
      </c>
      <c r="BE445" s="57">
        <v>3</v>
      </c>
      <c r="BF445" s="57">
        <v>2</v>
      </c>
      <c r="BG445" s="57">
        <v>2</v>
      </c>
      <c r="BH445" s="57">
        <v>4</v>
      </c>
      <c r="BI445" s="57">
        <v>5</v>
      </c>
      <c r="BJ445" s="57">
        <v>1</v>
      </c>
      <c r="BK445" s="57">
        <v>1</v>
      </c>
      <c r="BL445" s="57">
        <v>0</v>
      </c>
      <c r="BM445" s="57">
        <v>0</v>
      </c>
      <c r="BN445" s="57">
        <v>2</v>
      </c>
      <c r="BO445" s="57">
        <v>4</v>
      </c>
      <c r="BP445" s="57">
        <v>2</v>
      </c>
      <c r="BQ445" s="57">
        <v>5</v>
      </c>
      <c r="BR445" s="57">
        <v>3</v>
      </c>
      <c r="BS445" s="57">
        <v>2</v>
      </c>
      <c r="BT445" s="57">
        <v>3</v>
      </c>
      <c r="BU445" s="57">
        <v>2</v>
      </c>
      <c r="BV445" s="57">
        <v>147</v>
      </c>
      <c r="BW445" s="57">
        <v>142</v>
      </c>
      <c r="BX445" s="57">
        <v>0.508650519031141</v>
      </c>
      <c r="BY445" s="56">
        <v>-205</v>
      </c>
    </row>
    <row r="446" spans="1:77" x14ac:dyDescent="0.25">
      <c r="A446" s="57">
        <v>3</v>
      </c>
      <c r="B446" s="57">
        <v>5</v>
      </c>
      <c r="C446" s="57">
        <v>3</v>
      </c>
      <c r="D446" s="57">
        <v>1</v>
      </c>
      <c r="E446" s="57">
        <v>3</v>
      </c>
      <c r="F446" s="57">
        <v>1</v>
      </c>
      <c r="G446" s="57">
        <v>5</v>
      </c>
      <c r="H446" s="57">
        <v>4</v>
      </c>
      <c r="I446" s="57">
        <v>4</v>
      </c>
      <c r="J446" s="57">
        <v>4</v>
      </c>
      <c r="K446" s="57">
        <v>0</v>
      </c>
      <c r="L446" s="57">
        <v>0</v>
      </c>
      <c r="M446" s="57">
        <v>0</v>
      </c>
      <c r="N446" s="57">
        <v>3</v>
      </c>
      <c r="O446" s="57">
        <v>1</v>
      </c>
      <c r="P446" s="57">
        <v>5</v>
      </c>
      <c r="Q446" s="57">
        <v>1</v>
      </c>
      <c r="R446" s="57">
        <v>3</v>
      </c>
      <c r="S446" s="57">
        <v>3</v>
      </c>
      <c r="T446" s="57">
        <v>4</v>
      </c>
      <c r="U446" s="57">
        <v>2</v>
      </c>
      <c r="V446" s="57">
        <v>3</v>
      </c>
      <c r="W446" s="57">
        <v>1</v>
      </c>
      <c r="X446" s="57">
        <v>0</v>
      </c>
      <c r="Y446" s="57">
        <v>0</v>
      </c>
      <c r="Z446" s="57">
        <v>1</v>
      </c>
      <c r="AA446" s="57">
        <v>4</v>
      </c>
      <c r="AB446" s="57">
        <v>1</v>
      </c>
      <c r="AC446" s="57">
        <v>5</v>
      </c>
      <c r="AD446" s="57">
        <v>1</v>
      </c>
      <c r="AE446" s="57">
        <v>3</v>
      </c>
      <c r="AF446" s="57">
        <v>1</v>
      </c>
      <c r="AG446" s="57">
        <v>5</v>
      </c>
      <c r="AH446" s="57">
        <v>4</v>
      </c>
      <c r="AI446" s="57">
        <v>4</v>
      </c>
      <c r="AJ446" s="57">
        <v>4</v>
      </c>
      <c r="AK446" s="57">
        <v>0</v>
      </c>
      <c r="AL446" s="57">
        <v>0</v>
      </c>
      <c r="AM446" s="57">
        <v>0</v>
      </c>
      <c r="AN446" s="57">
        <v>3</v>
      </c>
      <c r="AO446" s="57">
        <v>1</v>
      </c>
      <c r="AP446" s="57">
        <v>3</v>
      </c>
      <c r="AQ446" s="57">
        <v>1</v>
      </c>
      <c r="AR446" s="57">
        <v>3</v>
      </c>
      <c r="AS446" s="57">
        <v>1</v>
      </c>
      <c r="AT446" s="57">
        <v>5</v>
      </c>
      <c r="AU446" s="57">
        <v>4</v>
      </c>
      <c r="AV446" s="57">
        <v>3</v>
      </c>
      <c r="AW446" s="57">
        <v>1</v>
      </c>
      <c r="AX446" s="57">
        <v>1</v>
      </c>
      <c r="AY446" s="57">
        <v>0</v>
      </c>
      <c r="AZ446" s="57">
        <v>0</v>
      </c>
      <c r="BA446" s="57">
        <v>3</v>
      </c>
      <c r="BB446" s="57">
        <v>1</v>
      </c>
      <c r="BC446" s="57">
        <v>5</v>
      </c>
      <c r="BD446" s="57">
        <v>1</v>
      </c>
      <c r="BE446" s="57">
        <v>1</v>
      </c>
      <c r="BF446" s="57">
        <v>1</v>
      </c>
      <c r="BG446" s="57">
        <v>4</v>
      </c>
      <c r="BH446" s="57">
        <v>4</v>
      </c>
      <c r="BI446" s="57">
        <v>4</v>
      </c>
      <c r="BJ446" s="57">
        <v>1</v>
      </c>
      <c r="BK446" s="57">
        <v>0</v>
      </c>
      <c r="BL446" s="57">
        <v>0</v>
      </c>
      <c r="BM446" s="57">
        <v>0</v>
      </c>
      <c r="BN446" s="57">
        <v>1</v>
      </c>
      <c r="BO446" s="57">
        <v>1</v>
      </c>
      <c r="BP446" s="57">
        <v>2</v>
      </c>
      <c r="BQ446" s="57">
        <v>5</v>
      </c>
      <c r="BR446" s="57">
        <v>2</v>
      </c>
      <c r="BS446" s="57">
        <v>2</v>
      </c>
      <c r="BT446" s="57">
        <v>3</v>
      </c>
      <c r="BU446" s="57">
        <v>2</v>
      </c>
      <c r="BV446" s="57">
        <v>171</v>
      </c>
      <c r="BW446" s="57">
        <v>166</v>
      </c>
      <c r="BX446" s="57">
        <v>0.50741839762611196</v>
      </c>
      <c r="BY446" s="56">
        <v>-205</v>
      </c>
    </row>
    <row r="447" spans="1:77" x14ac:dyDescent="0.25">
      <c r="A447" s="57">
        <v>5</v>
      </c>
      <c r="B447" s="57">
        <v>1</v>
      </c>
      <c r="C447" s="57">
        <v>3</v>
      </c>
      <c r="D447" s="57">
        <v>1</v>
      </c>
      <c r="E447" s="57">
        <v>3</v>
      </c>
      <c r="F447" s="57">
        <v>1</v>
      </c>
      <c r="G447" s="57">
        <v>2</v>
      </c>
      <c r="H447" s="57">
        <v>4</v>
      </c>
      <c r="I447" s="57">
        <v>4</v>
      </c>
      <c r="J447" s="57">
        <v>1</v>
      </c>
      <c r="K447" s="57">
        <v>1</v>
      </c>
      <c r="L447" s="57">
        <v>0</v>
      </c>
      <c r="M447" s="57">
        <v>0</v>
      </c>
      <c r="N447" s="57">
        <v>1</v>
      </c>
      <c r="O447" s="57">
        <v>1</v>
      </c>
      <c r="P447" s="57">
        <v>3</v>
      </c>
      <c r="Q447" s="57">
        <v>1</v>
      </c>
      <c r="R447" s="57">
        <v>1</v>
      </c>
      <c r="S447" s="57">
        <v>3</v>
      </c>
      <c r="T447" s="57">
        <v>5</v>
      </c>
      <c r="U447" s="57">
        <v>4</v>
      </c>
      <c r="V447" s="57">
        <v>3</v>
      </c>
      <c r="W447" s="57">
        <v>1</v>
      </c>
      <c r="X447" s="57">
        <v>0</v>
      </c>
      <c r="Y447" s="57">
        <v>0</v>
      </c>
      <c r="Z447" s="57">
        <v>1</v>
      </c>
      <c r="AA447" s="57">
        <v>5</v>
      </c>
      <c r="AB447" s="57">
        <v>1</v>
      </c>
      <c r="AC447" s="57">
        <v>2</v>
      </c>
      <c r="AD447" s="57">
        <v>1</v>
      </c>
      <c r="AE447" s="57">
        <v>3</v>
      </c>
      <c r="AF447" s="57">
        <v>1</v>
      </c>
      <c r="AG447" s="57">
        <v>4</v>
      </c>
      <c r="AH447" s="57">
        <v>4</v>
      </c>
      <c r="AI447" s="57">
        <v>4</v>
      </c>
      <c r="AJ447" s="57">
        <v>1</v>
      </c>
      <c r="AK447" s="57">
        <v>0</v>
      </c>
      <c r="AL447" s="57">
        <v>1</v>
      </c>
      <c r="AM447" s="57">
        <v>0</v>
      </c>
      <c r="AN447" s="57">
        <v>3</v>
      </c>
      <c r="AO447" s="57">
        <v>3</v>
      </c>
      <c r="AP447" s="57">
        <v>5</v>
      </c>
      <c r="AQ447" s="57">
        <v>1</v>
      </c>
      <c r="AR447" s="57">
        <v>1</v>
      </c>
      <c r="AS447" s="57">
        <v>1</v>
      </c>
      <c r="AT447" s="57">
        <v>5</v>
      </c>
      <c r="AU447" s="57">
        <v>4</v>
      </c>
      <c r="AV447" s="57">
        <v>4</v>
      </c>
      <c r="AW447" s="57">
        <v>1</v>
      </c>
      <c r="AX447" s="57">
        <v>1</v>
      </c>
      <c r="AY447" s="57">
        <v>0</v>
      </c>
      <c r="AZ447" s="57">
        <v>0</v>
      </c>
      <c r="BA447" s="57">
        <v>5</v>
      </c>
      <c r="BB447" s="57">
        <v>1</v>
      </c>
      <c r="BC447" s="57">
        <v>4</v>
      </c>
      <c r="BD447" s="57">
        <v>1</v>
      </c>
      <c r="BE447" s="57">
        <v>3</v>
      </c>
      <c r="BF447" s="57">
        <v>1</v>
      </c>
      <c r="BG447" s="57">
        <v>4</v>
      </c>
      <c r="BH447" s="57">
        <v>2</v>
      </c>
      <c r="BI447" s="57">
        <v>3</v>
      </c>
      <c r="BJ447" s="57">
        <v>1</v>
      </c>
      <c r="BK447" s="57">
        <v>1</v>
      </c>
      <c r="BL447" s="57">
        <v>0</v>
      </c>
      <c r="BM447" s="57">
        <v>0</v>
      </c>
      <c r="BN447" s="57">
        <v>1</v>
      </c>
      <c r="BO447" s="57">
        <v>1</v>
      </c>
      <c r="BP447" s="57">
        <v>3</v>
      </c>
      <c r="BQ447" s="57">
        <v>5</v>
      </c>
      <c r="BR447" s="57">
        <v>2</v>
      </c>
      <c r="BS447" s="57">
        <v>2</v>
      </c>
      <c r="BT447" s="57">
        <v>3</v>
      </c>
      <c r="BU447" s="57">
        <v>2</v>
      </c>
      <c r="BV447" s="57">
        <v>46</v>
      </c>
      <c r="BW447" s="57">
        <v>45</v>
      </c>
      <c r="BX447" s="57">
        <v>0.50549450500000004</v>
      </c>
      <c r="BY447" s="56">
        <v>-205</v>
      </c>
    </row>
    <row r="448" spans="1:77" x14ac:dyDescent="0.25">
      <c r="A448" s="57">
        <v>5</v>
      </c>
      <c r="B448" s="57">
        <v>1</v>
      </c>
      <c r="C448" s="57">
        <v>3</v>
      </c>
      <c r="D448" s="57">
        <v>1</v>
      </c>
      <c r="E448" s="57">
        <v>3</v>
      </c>
      <c r="F448" s="57">
        <v>3</v>
      </c>
      <c r="G448" s="57">
        <v>5</v>
      </c>
      <c r="H448" s="57">
        <v>4</v>
      </c>
      <c r="I448" s="57">
        <v>4</v>
      </c>
      <c r="J448" s="57">
        <v>4</v>
      </c>
      <c r="K448" s="57">
        <v>0</v>
      </c>
      <c r="L448" s="57">
        <v>0</v>
      </c>
      <c r="M448" s="57">
        <v>0</v>
      </c>
      <c r="N448" s="57">
        <v>3</v>
      </c>
      <c r="O448" s="57">
        <v>1</v>
      </c>
      <c r="P448" s="57">
        <v>3</v>
      </c>
      <c r="Q448" s="57">
        <v>1</v>
      </c>
      <c r="R448" s="57">
        <v>1</v>
      </c>
      <c r="S448" s="57">
        <v>1</v>
      </c>
      <c r="T448" s="57">
        <v>4</v>
      </c>
      <c r="U448" s="57">
        <v>4</v>
      </c>
      <c r="V448" s="57">
        <v>3</v>
      </c>
      <c r="W448" s="57">
        <v>3</v>
      </c>
      <c r="X448" s="57">
        <v>0</v>
      </c>
      <c r="Y448" s="57">
        <v>0</v>
      </c>
      <c r="Z448" s="57">
        <v>0</v>
      </c>
      <c r="AA448" s="57">
        <v>3</v>
      </c>
      <c r="AB448" s="57">
        <v>1</v>
      </c>
      <c r="AC448" s="57">
        <v>1</v>
      </c>
      <c r="AD448" s="57">
        <v>1</v>
      </c>
      <c r="AE448" s="57">
        <v>3</v>
      </c>
      <c r="AF448" s="57">
        <v>1</v>
      </c>
      <c r="AG448" s="57">
        <v>5</v>
      </c>
      <c r="AH448" s="57">
        <v>4</v>
      </c>
      <c r="AI448" s="57">
        <v>4</v>
      </c>
      <c r="AJ448" s="57">
        <v>1</v>
      </c>
      <c r="AK448" s="57">
        <v>0</v>
      </c>
      <c r="AL448" s="57">
        <v>0</v>
      </c>
      <c r="AM448" s="57">
        <v>0</v>
      </c>
      <c r="AN448" s="57">
        <v>3</v>
      </c>
      <c r="AO448" s="57">
        <v>1</v>
      </c>
      <c r="AP448" s="57">
        <v>5</v>
      </c>
      <c r="AQ448" s="57">
        <v>1</v>
      </c>
      <c r="AR448" s="57">
        <v>3</v>
      </c>
      <c r="AS448" s="57">
        <v>1</v>
      </c>
      <c r="AT448" s="57">
        <v>5</v>
      </c>
      <c r="AU448" s="57">
        <v>4</v>
      </c>
      <c r="AV448" s="57">
        <v>3</v>
      </c>
      <c r="AW448" s="57">
        <v>1</v>
      </c>
      <c r="AX448" s="57">
        <v>0</v>
      </c>
      <c r="AY448" s="57">
        <v>0</v>
      </c>
      <c r="AZ448" s="57">
        <v>0</v>
      </c>
      <c r="BA448" s="57">
        <v>3</v>
      </c>
      <c r="BB448" s="57">
        <v>1</v>
      </c>
      <c r="BC448" s="57">
        <v>1</v>
      </c>
      <c r="BD448" s="57">
        <v>1</v>
      </c>
      <c r="BE448" s="57">
        <v>1</v>
      </c>
      <c r="BF448" s="57">
        <v>1</v>
      </c>
      <c r="BG448" s="57">
        <v>4</v>
      </c>
      <c r="BH448" s="57">
        <v>4</v>
      </c>
      <c r="BI448" s="57">
        <v>3</v>
      </c>
      <c r="BJ448" s="57">
        <v>1</v>
      </c>
      <c r="BK448" s="57">
        <v>1</v>
      </c>
      <c r="BL448" s="57">
        <v>0</v>
      </c>
      <c r="BM448" s="57">
        <v>1</v>
      </c>
      <c r="BN448" s="57">
        <v>1</v>
      </c>
      <c r="BO448" s="57">
        <v>2</v>
      </c>
      <c r="BP448" s="57">
        <v>2</v>
      </c>
      <c r="BQ448" s="57">
        <v>5</v>
      </c>
      <c r="BR448" s="57">
        <v>1</v>
      </c>
      <c r="BS448" s="57">
        <v>2</v>
      </c>
      <c r="BT448" s="57">
        <v>2</v>
      </c>
      <c r="BU448" s="57">
        <v>1</v>
      </c>
      <c r="BV448" s="57">
        <v>49</v>
      </c>
      <c r="BW448" s="57">
        <v>48</v>
      </c>
      <c r="BX448" s="57">
        <v>0.50515463900000002</v>
      </c>
      <c r="BY448" s="56">
        <v>-205</v>
      </c>
    </row>
    <row r="449" spans="1:77" x14ac:dyDescent="0.25">
      <c r="A449" s="57">
        <v>5</v>
      </c>
      <c r="B449" s="57">
        <v>1</v>
      </c>
      <c r="C449" s="57">
        <v>3</v>
      </c>
      <c r="D449" s="57">
        <v>1</v>
      </c>
      <c r="E449" s="57">
        <v>5</v>
      </c>
      <c r="F449" s="57">
        <v>1</v>
      </c>
      <c r="G449" s="57">
        <v>5</v>
      </c>
      <c r="H449" s="57">
        <v>4</v>
      </c>
      <c r="I449" s="57">
        <v>3</v>
      </c>
      <c r="J449" s="57">
        <v>4</v>
      </c>
      <c r="K449" s="57">
        <v>0</v>
      </c>
      <c r="L449" s="57">
        <v>0</v>
      </c>
      <c r="M449" s="57">
        <v>1</v>
      </c>
      <c r="N449" s="57">
        <v>3</v>
      </c>
      <c r="O449" s="57">
        <v>1</v>
      </c>
      <c r="P449" s="57">
        <v>3</v>
      </c>
      <c r="Q449" s="57">
        <v>5</v>
      </c>
      <c r="R449" s="57">
        <v>3</v>
      </c>
      <c r="S449" s="57">
        <v>1</v>
      </c>
      <c r="T449" s="57">
        <v>5</v>
      </c>
      <c r="U449" s="57">
        <v>4</v>
      </c>
      <c r="V449" s="57">
        <v>3</v>
      </c>
      <c r="W449" s="57">
        <v>1</v>
      </c>
      <c r="X449" s="57">
        <v>0</v>
      </c>
      <c r="Y449" s="57">
        <v>0</v>
      </c>
      <c r="Z449" s="57">
        <v>0</v>
      </c>
      <c r="AA449" s="57">
        <v>2</v>
      </c>
      <c r="AB449" s="57">
        <v>1</v>
      </c>
      <c r="AC449" s="57">
        <v>5</v>
      </c>
      <c r="AD449" s="57">
        <v>1</v>
      </c>
      <c r="AE449" s="57">
        <v>3</v>
      </c>
      <c r="AF449" s="57">
        <v>1</v>
      </c>
      <c r="AG449" s="57">
        <v>4</v>
      </c>
      <c r="AH449" s="57">
        <v>3</v>
      </c>
      <c r="AI449" s="57">
        <v>4</v>
      </c>
      <c r="AJ449" s="57">
        <v>3</v>
      </c>
      <c r="AK449" s="57">
        <v>0</v>
      </c>
      <c r="AL449" s="57">
        <v>0</v>
      </c>
      <c r="AM449" s="57">
        <v>0</v>
      </c>
      <c r="AN449" s="57">
        <v>3</v>
      </c>
      <c r="AO449" s="57">
        <v>1</v>
      </c>
      <c r="AP449" s="57">
        <v>5</v>
      </c>
      <c r="AQ449" s="57">
        <v>1</v>
      </c>
      <c r="AR449" s="57">
        <v>3</v>
      </c>
      <c r="AS449" s="57">
        <v>1</v>
      </c>
      <c r="AT449" s="57">
        <v>5</v>
      </c>
      <c r="AU449" s="57">
        <v>4</v>
      </c>
      <c r="AV449" s="57">
        <v>4</v>
      </c>
      <c r="AW449" s="57">
        <v>1</v>
      </c>
      <c r="AX449" s="57">
        <v>0</v>
      </c>
      <c r="AY449" s="57">
        <v>0</v>
      </c>
      <c r="AZ449" s="57">
        <v>0</v>
      </c>
      <c r="BA449" s="57">
        <v>3</v>
      </c>
      <c r="BB449" s="57">
        <v>1</v>
      </c>
      <c r="BC449" s="57">
        <v>3</v>
      </c>
      <c r="BD449" s="57">
        <v>1</v>
      </c>
      <c r="BE449" s="57">
        <v>2</v>
      </c>
      <c r="BF449" s="57">
        <v>1</v>
      </c>
      <c r="BG449" s="57">
        <v>5</v>
      </c>
      <c r="BH449" s="57">
        <v>2</v>
      </c>
      <c r="BI449" s="57">
        <v>4</v>
      </c>
      <c r="BJ449" s="57">
        <v>1</v>
      </c>
      <c r="BK449" s="57">
        <v>0</v>
      </c>
      <c r="BL449" s="57">
        <v>0</v>
      </c>
      <c r="BM449" s="57">
        <v>0</v>
      </c>
      <c r="BN449" s="57">
        <v>1</v>
      </c>
      <c r="BO449" s="57">
        <v>1</v>
      </c>
      <c r="BP449" s="57">
        <v>2</v>
      </c>
      <c r="BQ449" s="57">
        <v>5</v>
      </c>
      <c r="BR449" s="57">
        <v>2</v>
      </c>
      <c r="BS449" s="57">
        <v>2</v>
      </c>
      <c r="BT449" s="57">
        <v>3</v>
      </c>
      <c r="BU449" s="57">
        <v>2</v>
      </c>
      <c r="BV449" s="57">
        <v>50</v>
      </c>
      <c r="BW449" s="57">
        <v>49</v>
      </c>
      <c r="BX449" s="57">
        <v>0.50505050500000004</v>
      </c>
      <c r="BY449" s="56">
        <v>-205</v>
      </c>
    </row>
    <row r="450" spans="1:77" x14ac:dyDescent="0.25">
      <c r="A450" s="57">
        <v>5</v>
      </c>
      <c r="B450" s="57">
        <v>1</v>
      </c>
      <c r="C450" s="57">
        <v>3</v>
      </c>
      <c r="D450" s="57">
        <v>1</v>
      </c>
      <c r="E450" s="57">
        <v>3</v>
      </c>
      <c r="F450" s="57">
        <v>3</v>
      </c>
      <c r="G450" s="57">
        <v>4</v>
      </c>
      <c r="H450" s="57">
        <v>4</v>
      </c>
      <c r="I450" s="57">
        <v>4</v>
      </c>
      <c r="J450" s="57">
        <v>4</v>
      </c>
      <c r="K450" s="57">
        <v>1</v>
      </c>
      <c r="L450" s="57">
        <v>0</v>
      </c>
      <c r="M450" s="57">
        <v>0</v>
      </c>
      <c r="N450" s="57">
        <v>1</v>
      </c>
      <c r="O450" s="57">
        <v>1</v>
      </c>
      <c r="P450" s="57">
        <v>5</v>
      </c>
      <c r="Q450" s="57">
        <v>5</v>
      </c>
      <c r="R450" s="57">
        <v>4</v>
      </c>
      <c r="S450" s="57">
        <v>1</v>
      </c>
      <c r="T450" s="57">
        <v>4</v>
      </c>
      <c r="U450" s="57">
        <v>4</v>
      </c>
      <c r="V450" s="57">
        <v>3</v>
      </c>
      <c r="W450" s="57">
        <v>1</v>
      </c>
      <c r="X450" s="57">
        <v>0</v>
      </c>
      <c r="Y450" s="57">
        <v>0</v>
      </c>
      <c r="Z450" s="57">
        <v>0</v>
      </c>
      <c r="AA450" s="57">
        <v>3</v>
      </c>
      <c r="AB450" s="57">
        <v>1</v>
      </c>
      <c r="AC450" s="57">
        <v>5</v>
      </c>
      <c r="AD450" s="57">
        <v>1</v>
      </c>
      <c r="AE450" s="57">
        <v>3</v>
      </c>
      <c r="AF450" s="57">
        <v>1</v>
      </c>
      <c r="AG450" s="57">
        <v>5</v>
      </c>
      <c r="AH450" s="57">
        <v>2</v>
      </c>
      <c r="AI450" s="57">
        <v>4</v>
      </c>
      <c r="AJ450" s="57">
        <v>1</v>
      </c>
      <c r="AK450" s="57">
        <v>0</v>
      </c>
      <c r="AL450" s="57">
        <v>0</v>
      </c>
      <c r="AM450" s="57">
        <v>0</v>
      </c>
      <c r="AN450" s="57">
        <v>5</v>
      </c>
      <c r="AO450" s="57">
        <v>1</v>
      </c>
      <c r="AP450" s="57">
        <v>3</v>
      </c>
      <c r="AQ450" s="57">
        <v>1</v>
      </c>
      <c r="AR450" s="57">
        <v>3</v>
      </c>
      <c r="AS450" s="57">
        <v>1</v>
      </c>
      <c r="AT450" s="57">
        <v>5</v>
      </c>
      <c r="AU450" s="57">
        <v>4</v>
      </c>
      <c r="AV450" s="57">
        <v>4</v>
      </c>
      <c r="AW450" s="57">
        <v>1</v>
      </c>
      <c r="AX450" s="57">
        <v>1</v>
      </c>
      <c r="AY450" s="57">
        <v>0</v>
      </c>
      <c r="AZ450" s="57">
        <v>0</v>
      </c>
      <c r="BA450" s="57">
        <v>5</v>
      </c>
      <c r="BB450" s="57">
        <v>1</v>
      </c>
      <c r="BC450" s="57">
        <v>4</v>
      </c>
      <c r="BD450" s="57">
        <v>5</v>
      </c>
      <c r="BE450" s="57">
        <v>3</v>
      </c>
      <c r="BF450" s="57">
        <v>1</v>
      </c>
      <c r="BG450" s="57">
        <v>4</v>
      </c>
      <c r="BH450" s="57">
        <v>4</v>
      </c>
      <c r="BI450" s="57">
        <v>5</v>
      </c>
      <c r="BJ450" s="57">
        <v>1</v>
      </c>
      <c r="BK450" s="57">
        <v>0</v>
      </c>
      <c r="BL450" s="57">
        <v>0</v>
      </c>
      <c r="BM450" s="57">
        <v>0</v>
      </c>
      <c r="BN450" s="57">
        <v>1</v>
      </c>
      <c r="BO450" s="57">
        <v>1</v>
      </c>
      <c r="BP450" s="57">
        <v>2</v>
      </c>
      <c r="BQ450" s="57">
        <v>5</v>
      </c>
      <c r="BR450" s="57">
        <v>2</v>
      </c>
      <c r="BS450" s="57">
        <v>2</v>
      </c>
      <c r="BT450" s="57">
        <v>3</v>
      </c>
      <c r="BU450" s="57">
        <v>2</v>
      </c>
      <c r="BV450" s="57">
        <v>53</v>
      </c>
      <c r="BW450" s="57">
        <v>52</v>
      </c>
      <c r="BX450" s="57">
        <v>0.50476190499999996</v>
      </c>
      <c r="BY450" s="56">
        <v>-205</v>
      </c>
    </row>
    <row r="451" spans="1:77" x14ac:dyDescent="0.25">
      <c r="A451" s="57">
        <v>5</v>
      </c>
      <c r="B451" s="57">
        <v>1</v>
      </c>
      <c r="C451" s="57">
        <v>3</v>
      </c>
      <c r="D451" s="57">
        <v>1</v>
      </c>
      <c r="E451" s="57">
        <v>3</v>
      </c>
      <c r="F451" s="57">
        <v>1</v>
      </c>
      <c r="G451" s="57">
        <v>5</v>
      </c>
      <c r="H451" s="57">
        <v>4</v>
      </c>
      <c r="I451" s="57">
        <v>3</v>
      </c>
      <c r="J451" s="57">
        <v>1</v>
      </c>
      <c r="K451" s="57">
        <v>0</v>
      </c>
      <c r="L451" s="57">
        <v>0</v>
      </c>
      <c r="M451" s="57">
        <v>0</v>
      </c>
      <c r="N451" s="57">
        <v>3</v>
      </c>
      <c r="O451" s="57">
        <v>1</v>
      </c>
      <c r="P451" s="57">
        <v>5</v>
      </c>
      <c r="Q451" s="57">
        <v>1</v>
      </c>
      <c r="R451" s="57">
        <v>3</v>
      </c>
      <c r="S451" s="57">
        <v>4</v>
      </c>
      <c r="T451" s="57">
        <v>5</v>
      </c>
      <c r="U451" s="57">
        <v>2</v>
      </c>
      <c r="V451" s="57">
        <v>3</v>
      </c>
      <c r="W451" s="57">
        <v>3</v>
      </c>
      <c r="X451" s="57">
        <v>1</v>
      </c>
      <c r="Y451" s="57">
        <v>0</v>
      </c>
      <c r="Z451" s="57">
        <v>1</v>
      </c>
      <c r="AA451" s="57">
        <v>3</v>
      </c>
      <c r="AB451" s="57">
        <v>1</v>
      </c>
      <c r="AC451" s="57">
        <v>5</v>
      </c>
      <c r="AD451" s="57">
        <v>1</v>
      </c>
      <c r="AE451" s="57">
        <v>3</v>
      </c>
      <c r="AF451" s="57">
        <v>1</v>
      </c>
      <c r="AG451" s="57">
        <v>4</v>
      </c>
      <c r="AH451" s="57">
        <v>2</v>
      </c>
      <c r="AI451" s="57">
        <v>4</v>
      </c>
      <c r="AJ451" s="57">
        <v>1</v>
      </c>
      <c r="AK451" s="57">
        <v>0</v>
      </c>
      <c r="AL451" s="57">
        <v>0</v>
      </c>
      <c r="AM451" s="57">
        <v>0</v>
      </c>
      <c r="AN451" s="57">
        <v>5</v>
      </c>
      <c r="AO451" s="57">
        <v>3</v>
      </c>
      <c r="AP451" s="57">
        <v>3</v>
      </c>
      <c r="AQ451" s="57">
        <v>1</v>
      </c>
      <c r="AR451" s="57">
        <v>3</v>
      </c>
      <c r="AS451" s="57">
        <v>1</v>
      </c>
      <c r="AT451" s="57">
        <v>5</v>
      </c>
      <c r="AU451" s="57">
        <v>4</v>
      </c>
      <c r="AV451" s="57">
        <v>2</v>
      </c>
      <c r="AW451" s="57">
        <v>1</v>
      </c>
      <c r="AX451" s="57">
        <v>0</v>
      </c>
      <c r="AY451" s="57">
        <v>0</v>
      </c>
      <c r="AZ451" s="57">
        <v>0</v>
      </c>
      <c r="BA451" s="57">
        <v>5</v>
      </c>
      <c r="BB451" s="57">
        <v>1</v>
      </c>
      <c r="BC451" s="57">
        <v>1</v>
      </c>
      <c r="BD451" s="57">
        <v>5</v>
      </c>
      <c r="BE451" s="57">
        <v>3</v>
      </c>
      <c r="BF451" s="57">
        <v>1</v>
      </c>
      <c r="BG451" s="57">
        <v>5</v>
      </c>
      <c r="BH451" s="57">
        <v>4</v>
      </c>
      <c r="BI451" s="57">
        <v>3</v>
      </c>
      <c r="BJ451" s="57">
        <v>1</v>
      </c>
      <c r="BK451" s="57">
        <v>0</v>
      </c>
      <c r="BL451" s="57">
        <v>0</v>
      </c>
      <c r="BM451" s="57">
        <v>0</v>
      </c>
      <c r="BN451" s="57">
        <v>1</v>
      </c>
      <c r="BO451" s="57">
        <v>4</v>
      </c>
      <c r="BP451" s="57">
        <v>2</v>
      </c>
      <c r="BQ451" s="57">
        <v>5</v>
      </c>
      <c r="BR451" s="57">
        <v>2</v>
      </c>
      <c r="BS451" s="57">
        <v>2</v>
      </c>
      <c r="BT451" s="57">
        <v>3</v>
      </c>
      <c r="BU451" s="57">
        <v>2</v>
      </c>
      <c r="BV451" s="57">
        <v>159</v>
      </c>
      <c r="BW451" s="57">
        <v>158</v>
      </c>
      <c r="BX451" s="57">
        <v>0.50157728706624605</v>
      </c>
      <c r="BY451" s="56">
        <v>-205</v>
      </c>
    </row>
    <row r="452" spans="1:77" x14ac:dyDescent="0.25">
      <c r="A452" s="57">
        <v>3</v>
      </c>
      <c r="B452" s="57">
        <v>1</v>
      </c>
      <c r="C452" s="57">
        <v>3</v>
      </c>
      <c r="D452" s="57">
        <v>1</v>
      </c>
      <c r="E452" s="57">
        <v>3</v>
      </c>
      <c r="F452" s="57">
        <v>1</v>
      </c>
      <c r="G452" s="57">
        <v>3</v>
      </c>
      <c r="H452" s="57">
        <v>4</v>
      </c>
      <c r="I452" s="57">
        <v>3</v>
      </c>
      <c r="J452" s="57">
        <v>1</v>
      </c>
      <c r="K452" s="57">
        <v>0</v>
      </c>
      <c r="L452" s="57">
        <v>0</v>
      </c>
      <c r="M452" s="57">
        <v>0</v>
      </c>
      <c r="N452" s="57">
        <v>1</v>
      </c>
      <c r="O452" s="57">
        <v>3</v>
      </c>
      <c r="P452" s="57">
        <v>3</v>
      </c>
      <c r="Q452" s="57">
        <v>1</v>
      </c>
      <c r="R452" s="57">
        <v>3</v>
      </c>
      <c r="S452" s="57">
        <v>1</v>
      </c>
      <c r="T452" s="57">
        <v>5</v>
      </c>
      <c r="U452" s="57">
        <v>4</v>
      </c>
      <c r="V452" s="57">
        <v>3</v>
      </c>
      <c r="W452" s="57">
        <v>1</v>
      </c>
      <c r="X452" s="57">
        <v>1</v>
      </c>
      <c r="Y452" s="57">
        <v>0</v>
      </c>
      <c r="Z452" s="57">
        <v>0</v>
      </c>
      <c r="AA452" s="57">
        <v>5</v>
      </c>
      <c r="AB452" s="57">
        <v>1</v>
      </c>
      <c r="AC452" s="57">
        <v>5</v>
      </c>
      <c r="AD452" s="57">
        <v>1</v>
      </c>
      <c r="AE452" s="57">
        <v>2</v>
      </c>
      <c r="AF452" s="57">
        <v>1</v>
      </c>
      <c r="AG452" s="57">
        <v>4</v>
      </c>
      <c r="AH452" s="57">
        <v>4</v>
      </c>
      <c r="AI452" s="57">
        <v>4</v>
      </c>
      <c r="AJ452" s="57">
        <v>5</v>
      </c>
      <c r="AK452" s="57">
        <v>1</v>
      </c>
      <c r="AL452" s="57">
        <v>0</v>
      </c>
      <c r="AM452" s="57">
        <v>0</v>
      </c>
      <c r="AN452" s="57">
        <v>3</v>
      </c>
      <c r="AO452" s="57">
        <v>1</v>
      </c>
      <c r="AP452" s="57">
        <v>5</v>
      </c>
      <c r="AQ452" s="57">
        <v>1</v>
      </c>
      <c r="AR452" s="57">
        <v>1</v>
      </c>
      <c r="AS452" s="57">
        <v>1</v>
      </c>
      <c r="AT452" s="57">
        <v>5</v>
      </c>
      <c r="AU452" s="57">
        <v>4</v>
      </c>
      <c r="AV452" s="57">
        <v>3</v>
      </c>
      <c r="AW452" s="57">
        <v>1</v>
      </c>
      <c r="AX452" s="57">
        <v>0</v>
      </c>
      <c r="AY452" s="57">
        <v>0</v>
      </c>
      <c r="AZ452" s="57">
        <v>1</v>
      </c>
      <c r="BA452" s="57">
        <v>3</v>
      </c>
      <c r="BB452" s="57">
        <v>1</v>
      </c>
      <c r="BC452" s="57">
        <v>5</v>
      </c>
      <c r="BD452" s="57">
        <v>1</v>
      </c>
      <c r="BE452" s="57">
        <v>3</v>
      </c>
      <c r="BF452" s="57">
        <v>1</v>
      </c>
      <c r="BG452" s="57">
        <v>5</v>
      </c>
      <c r="BH452" s="57">
        <v>4</v>
      </c>
      <c r="BI452" s="57">
        <v>3</v>
      </c>
      <c r="BJ452" s="57">
        <v>1</v>
      </c>
      <c r="BK452" s="57">
        <v>0</v>
      </c>
      <c r="BL452" s="57">
        <v>0</v>
      </c>
      <c r="BM452" s="57">
        <v>0</v>
      </c>
      <c r="BN452" s="57">
        <v>1</v>
      </c>
      <c r="BO452" s="57">
        <v>1</v>
      </c>
      <c r="BP452" s="57">
        <v>2</v>
      </c>
      <c r="BQ452" s="57">
        <v>5</v>
      </c>
      <c r="BR452" s="57">
        <v>2</v>
      </c>
      <c r="BS452" s="57">
        <v>2</v>
      </c>
      <c r="BT452" s="57">
        <v>3</v>
      </c>
      <c r="BU452" s="57">
        <v>2</v>
      </c>
      <c r="BV452" s="57">
        <v>58</v>
      </c>
      <c r="BW452" s="57">
        <v>58</v>
      </c>
      <c r="BX452" s="57">
        <v>0.5</v>
      </c>
      <c r="BY452" s="56">
        <v>-205</v>
      </c>
    </row>
    <row r="453" spans="1:77" x14ac:dyDescent="0.25">
      <c r="A453" s="57">
        <v>3</v>
      </c>
      <c r="B453" s="57">
        <v>1</v>
      </c>
      <c r="C453" s="57">
        <v>3</v>
      </c>
      <c r="D453" s="57">
        <v>1</v>
      </c>
      <c r="E453" s="57">
        <v>3</v>
      </c>
      <c r="F453" s="57">
        <v>1</v>
      </c>
      <c r="G453" s="57">
        <v>5</v>
      </c>
      <c r="H453" s="57">
        <v>4</v>
      </c>
      <c r="I453" s="57">
        <v>4</v>
      </c>
      <c r="J453" s="57">
        <v>1</v>
      </c>
      <c r="K453" s="57">
        <v>0</v>
      </c>
      <c r="L453" s="57">
        <v>0</v>
      </c>
      <c r="M453" s="57">
        <v>1</v>
      </c>
      <c r="N453" s="57">
        <v>3</v>
      </c>
      <c r="O453" s="57">
        <v>1</v>
      </c>
      <c r="P453" s="57">
        <v>5</v>
      </c>
      <c r="Q453" s="57">
        <v>5</v>
      </c>
      <c r="R453" s="57">
        <v>3</v>
      </c>
      <c r="S453" s="57">
        <v>1</v>
      </c>
      <c r="T453" s="57">
        <v>5</v>
      </c>
      <c r="U453" s="57">
        <v>4</v>
      </c>
      <c r="V453" s="57">
        <v>3</v>
      </c>
      <c r="W453" s="57">
        <v>3</v>
      </c>
      <c r="X453" s="57">
        <v>0</v>
      </c>
      <c r="Y453" s="57">
        <v>0</v>
      </c>
      <c r="Z453" s="57">
        <v>0</v>
      </c>
      <c r="AA453" s="57">
        <v>4</v>
      </c>
      <c r="AB453" s="57">
        <v>1</v>
      </c>
      <c r="AC453" s="57">
        <v>5</v>
      </c>
      <c r="AD453" s="57">
        <v>1</v>
      </c>
      <c r="AE453" s="57">
        <v>3</v>
      </c>
      <c r="AF453" s="57">
        <v>1</v>
      </c>
      <c r="AG453" s="57">
        <v>4</v>
      </c>
      <c r="AH453" s="57">
        <v>2</v>
      </c>
      <c r="AI453" s="57">
        <v>4</v>
      </c>
      <c r="AJ453" s="57">
        <v>1</v>
      </c>
      <c r="AK453" s="57">
        <v>0</v>
      </c>
      <c r="AL453" s="57">
        <v>0</v>
      </c>
      <c r="AM453" s="57">
        <v>0</v>
      </c>
      <c r="AN453" s="57">
        <v>3</v>
      </c>
      <c r="AO453" s="57">
        <v>1</v>
      </c>
      <c r="AP453" s="57">
        <v>4</v>
      </c>
      <c r="AQ453" s="57">
        <v>1</v>
      </c>
      <c r="AR453" s="57">
        <v>3</v>
      </c>
      <c r="AS453" s="57">
        <v>1</v>
      </c>
      <c r="AT453" s="57">
        <v>5</v>
      </c>
      <c r="AU453" s="57">
        <v>4</v>
      </c>
      <c r="AV453" s="57">
        <v>3</v>
      </c>
      <c r="AW453" s="57">
        <v>1</v>
      </c>
      <c r="AX453" s="57">
        <v>0</v>
      </c>
      <c r="AY453" s="57">
        <v>1</v>
      </c>
      <c r="AZ453" s="57">
        <v>1</v>
      </c>
      <c r="BA453" s="57">
        <v>4</v>
      </c>
      <c r="BB453" s="57">
        <v>1</v>
      </c>
      <c r="BC453" s="57">
        <v>4</v>
      </c>
      <c r="BD453" s="57">
        <v>1</v>
      </c>
      <c r="BE453" s="57">
        <v>2</v>
      </c>
      <c r="BF453" s="57">
        <v>1</v>
      </c>
      <c r="BG453" s="57">
        <v>5</v>
      </c>
      <c r="BH453" s="57">
        <v>4</v>
      </c>
      <c r="BI453" s="57">
        <v>3</v>
      </c>
      <c r="BJ453" s="57">
        <v>1</v>
      </c>
      <c r="BK453" s="57">
        <v>0</v>
      </c>
      <c r="BL453" s="57">
        <v>0</v>
      </c>
      <c r="BM453" s="57">
        <v>0</v>
      </c>
      <c r="BN453" s="57">
        <v>1</v>
      </c>
      <c r="BO453" s="57">
        <v>1</v>
      </c>
      <c r="BP453" s="57">
        <v>2</v>
      </c>
      <c r="BQ453" s="57">
        <v>5</v>
      </c>
      <c r="BR453" s="57">
        <v>2</v>
      </c>
      <c r="BS453" s="57">
        <v>2</v>
      </c>
      <c r="BT453" s="57">
        <v>3</v>
      </c>
      <c r="BU453" s="57">
        <v>1</v>
      </c>
      <c r="BV453" s="57">
        <v>48</v>
      </c>
      <c r="BW453" s="57">
        <v>48</v>
      </c>
      <c r="BX453" s="57">
        <v>0.5</v>
      </c>
      <c r="BY453" s="56">
        <v>-205</v>
      </c>
    </row>
    <row r="454" spans="1:77" x14ac:dyDescent="0.25">
      <c r="A454" s="57">
        <v>4</v>
      </c>
      <c r="B454" s="57">
        <v>1</v>
      </c>
      <c r="C454" s="57">
        <v>3</v>
      </c>
      <c r="D454" s="57">
        <v>1</v>
      </c>
      <c r="E454" s="57">
        <v>3</v>
      </c>
      <c r="F454" s="57">
        <v>1</v>
      </c>
      <c r="G454" s="57">
        <v>3</v>
      </c>
      <c r="H454" s="57">
        <v>4</v>
      </c>
      <c r="I454" s="57">
        <v>4</v>
      </c>
      <c r="J454" s="57">
        <v>4</v>
      </c>
      <c r="K454" s="57">
        <v>0</v>
      </c>
      <c r="L454" s="57">
        <v>0</v>
      </c>
      <c r="M454" s="57">
        <v>0</v>
      </c>
      <c r="N454" s="57">
        <v>3</v>
      </c>
      <c r="O454" s="57">
        <v>1</v>
      </c>
      <c r="P454" s="57">
        <v>3</v>
      </c>
      <c r="Q454" s="57">
        <v>1</v>
      </c>
      <c r="R454" s="57">
        <v>3</v>
      </c>
      <c r="S454" s="57">
        <v>1</v>
      </c>
      <c r="T454" s="57">
        <v>5</v>
      </c>
      <c r="U454" s="57">
        <v>4</v>
      </c>
      <c r="V454" s="57">
        <v>2</v>
      </c>
      <c r="W454" s="57">
        <v>3</v>
      </c>
      <c r="X454" s="57">
        <v>0</v>
      </c>
      <c r="Y454" s="57">
        <v>0</v>
      </c>
      <c r="Z454" s="57">
        <v>0</v>
      </c>
      <c r="AA454" s="57">
        <v>3</v>
      </c>
      <c r="AB454" s="57">
        <v>1</v>
      </c>
      <c r="AC454" s="57">
        <v>3</v>
      </c>
      <c r="AD454" s="57">
        <v>1</v>
      </c>
      <c r="AE454" s="57">
        <v>3</v>
      </c>
      <c r="AF454" s="57">
        <v>1</v>
      </c>
      <c r="AG454" s="57">
        <v>4</v>
      </c>
      <c r="AH454" s="57">
        <v>4</v>
      </c>
      <c r="AI454" s="57">
        <v>4</v>
      </c>
      <c r="AJ454" s="57">
        <v>1</v>
      </c>
      <c r="AK454" s="57">
        <v>0</v>
      </c>
      <c r="AL454" s="57">
        <v>0</v>
      </c>
      <c r="AM454" s="57">
        <v>0</v>
      </c>
      <c r="AN454" s="57">
        <v>5</v>
      </c>
      <c r="AO454" s="57">
        <v>1</v>
      </c>
      <c r="AP454" s="57">
        <v>3</v>
      </c>
      <c r="AQ454" s="57">
        <v>1</v>
      </c>
      <c r="AR454" s="57">
        <v>3</v>
      </c>
      <c r="AS454" s="57">
        <v>1</v>
      </c>
      <c r="AT454" s="57">
        <v>5</v>
      </c>
      <c r="AU454" s="57">
        <v>4</v>
      </c>
      <c r="AV454" s="57">
        <v>4</v>
      </c>
      <c r="AW454" s="57">
        <v>1</v>
      </c>
      <c r="AX454" s="57">
        <v>0</v>
      </c>
      <c r="AY454" s="57">
        <v>0</v>
      </c>
      <c r="AZ454" s="57">
        <v>0</v>
      </c>
      <c r="BA454" s="57">
        <v>3</v>
      </c>
      <c r="BB454" s="57">
        <v>1</v>
      </c>
      <c r="BC454" s="57">
        <v>5</v>
      </c>
      <c r="BD454" s="57">
        <v>1</v>
      </c>
      <c r="BE454" s="57">
        <v>3</v>
      </c>
      <c r="BF454" s="57">
        <v>1</v>
      </c>
      <c r="BG454" s="57">
        <v>5</v>
      </c>
      <c r="BH454" s="57">
        <v>4</v>
      </c>
      <c r="BI454" s="57">
        <v>4</v>
      </c>
      <c r="BJ454" s="57">
        <v>2</v>
      </c>
      <c r="BK454" s="57">
        <v>0</v>
      </c>
      <c r="BL454" s="57">
        <v>0</v>
      </c>
      <c r="BM454" s="57">
        <v>1</v>
      </c>
      <c r="BN454" s="57">
        <v>1</v>
      </c>
      <c r="BO454" s="57">
        <v>1</v>
      </c>
      <c r="BP454" s="57">
        <v>2</v>
      </c>
      <c r="BQ454" s="57">
        <v>5</v>
      </c>
      <c r="BR454" s="57">
        <v>2</v>
      </c>
      <c r="BS454" s="57">
        <v>2</v>
      </c>
      <c r="BT454" s="57">
        <v>3</v>
      </c>
      <c r="BU454" s="57">
        <v>1</v>
      </c>
      <c r="BV454" s="57">
        <v>48</v>
      </c>
      <c r="BW454" s="57">
        <v>48</v>
      </c>
      <c r="BX454" s="57">
        <v>0.5</v>
      </c>
      <c r="BY454" s="56">
        <v>-205</v>
      </c>
    </row>
    <row r="455" spans="1:77" x14ac:dyDescent="0.25">
      <c r="A455" s="57">
        <v>5</v>
      </c>
      <c r="B455" s="57">
        <v>1</v>
      </c>
      <c r="C455" s="57">
        <v>3</v>
      </c>
      <c r="D455" s="57">
        <v>1</v>
      </c>
      <c r="E455" s="57">
        <v>3</v>
      </c>
      <c r="F455" s="57">
        <v>1</v>
      </c>
      <c r="G455" s="57">
        <v>2</v>
      </c>
      <c r="H455" s="57">
        <v>4</v>
      </c>
      <c r="I455" s="57">
        <v>4</v>
      </c>
      <c r="J455" s="57">
        <v>1</v>
      </c>
      <c r="K455" s="57">
        <v>1</v>
      </c>
      <c r="L455" s="57">
        <v>0</v>
      </c>
      <c r="M455" s="57">
        <v>0</v>
      </c>
      <c r="N455" s="57">
        <v>1</v>
      </c>
      <c r="O455" s="57">
        <v>1</v>
      </c>
      <c r="P455" s="57">
        <v>3</v>
      </c>
      <c r="Q455" s="57">
        <v>1</v>
      </c>
      <c r="R455" s="57">
        <v>1</v>
      </c>
      <c r="S455" s="57">
        <v>3</v>
      </c>
      <c r="T455" s="57">
        <v>5</v>
      </c>
      <c r="U455" s="57">
        <v>4</v>
      </c>
      <c r="V455" s="57">
        <v>3</v>
      </c>
      <c r="W455" s="57">
        <v>1</v>
      </c>
      <c r="X455" s="57">
        <v>0</v>
      </c>
      <c r="Y455" s="57">
        <v>0</v>
      </c>
      <c r="Z455" s="57">
        <v>1</v>
      </c>
      <c r="AA455" s="57">
        <v>5</v>
      </c>
      <c r="AB455" s="57">
        <v>1</v>
      </c>
      <c r="AC455" s="57">
        <v>2</v>
      </c>
      <c r="AD455" s="57">
        <v>1</v>
      </c>
      <c r="AE455" s="57">
        <v>3</v>
      </c>
      <c r="AF455" s="57">
        <v>1</v>
      </c>
      <c r="AG455" s="57">
        <v>4</v>
      </c>
      <c r="AH455" s="57">
        <v>4</v>
      </c>
      <c r="AI455" s="57">
        <v>4</v>
      </c>
      <c r="AJ455" s="57">
        <v>1</v>
      </c>
      <c r="AK455" s="57">
        <v>0</v>
      </c>
      <c r="AL455" s="57">
        <v>1</v>
      </c>
      <c r="AM455" s="57">
        <v>0</v>
      </c>
      <c r="AN455" s="57">
        <v>3</v>
      </c>
      <c r="AO455" s="57">
        <v>3</v>
      </c>
      <c r="AP455" s="57">
        <v>5</v>
      </c>
      <c r="AQ455" s="57">
        <v>1</v>
      </c>
      <c r="AR455" s="57">
        <v>1</v>
      </c>
      <c r="AS455" s="57">
        <v>1</v>
      </c>
      <c r="AT455" s="57">
        <v>5</v>
      </c>
      <c r="AU455" s="57">
        <v>4</v>
      </c>
      <c r="AV455" s="57">
        <v>4</v>
      </c>
      <c r="AW455" s="57">
        <v>1</v>
      </c>
      <c r="AX455" s="57">
        <v>1</v>
      </c>
      <c r="AY455" s="57">
        <v>0</v>
      </c>
      <c r="AZ455" s="57">
        <v>0</v>
      </c>
      <c r="BA455" s="57">
        <v>5</v>
      </c>
      <c r="BB455" s="57">
        <v>1</v>
      </c>
      <c r="BC455" s="57">
        <v>4</v>
      </c>
      <c r="BD455" s="57">
        <v>1</v>
      </c>
      <c r="BE455" s="57">
        <v>3</v>
      </c>
      <c r="BF455" s="57">
        <v>1</v>
      </c>
      <c r="BG455" s="57">
        <v>4</v>
      </c>
      <c r="BH455" s="57">
        <v>2</v>
      </c>
      <c r="BI455" s="57">
        <v>3</v>
      </c>
      <c r="BJ455" s="57">
        <v>1</v>
      </c>
      <c r="BK455" s="57">
        <v>1</v>
      </c>
      <c r="BL455" s="57">
        <v>0</v>
      </c>
      <c r="BM455" s="57">
        <v>0</v>
      </c>
      <c r="BN455" s="57">
        <v>1</v>
      </c>
      <c r="BO455" s="57">
        <v>1</v>
      </c>
      <c r="BP455" s="57">
        <v>3</v>
      </c>
      <c r="BQ455" s="57">
        <v>5</v>
      </c>
      <c r="BR455" s="57">
        <v>2</v>
      </c>
      <c r="BS455" s="57">
        <v>2</v>
      </c>
      <c r="BT455" s="57">
        <v>3</v>
      </c>
      <c r="BU455" s="57">
        <v>2</v>
      </c>
      <c r="BV455" s="57">
        <v>46</v>
      </c>
      <c r="BW455" s="57">
        <v>46</v>
      </c>
      <c r="BX455" s="57">
        <v>0.5</v>
      </c>
      <c r="BY455" s="56">
        <v>-205</v>
      </c>
    </row>
    <row r="456" spans="1:77" x14ac:dyDescent="0.25">
      <c r="A456" s="57">
        <v>3</v>
      </c>
      <c r="B456" s="57">
        <v>1</v>
      </c>
      <c r="C456" s="57">
        <v>3</v>
      </c>
      <c r="D456" s="57">
        <v>1</v>
      </c>
      <c r="E456" s="57">
        <v>3</v>
      </c>
      <c r="F456" s="57">
        <v>1</v>
      </c>
      <c r="G456" s="57">
        <v>5</v>
      </c>
      <c r="H456" s="57">
        <v>4</v>
      </c>
      <c r="I456" s="57">
        <v>4</v>
      </c>
      <c r="J456" s="57">
        <v>1</v>
      </c>
      <c r="K456" s="57">
        <v>0</v>
      </c>
      <c r="L456" s="57">
        <v>0</v>
      </c>
      <c r="M456" s="57">
        <v>1</v>
      </c>
      <c r="N456" s="57">
        <v>3</v>
      </c>
      <c r="O456" s="57">
        <v>1</v>
      </c>
      <c r="P456" s="57">
        <v>5</v>
      </c>
      <c r="Q456" s="57">
        <v>5</v>
      </c>
      <c r="R456" s="57">
        <v>3</v>
      </c>
      <c r="S456" s="57">
        <v>1</v>
      </c>
      <c r="T456" s="57">
        <v>5</v>
      </c>
      <c r="U456" s="57">
        <v>4</v>
      </c>
      <c r="V456" s="57">
        <v>3</v>
      </c>
      <c r="W456" s="57">
        <v>3</v>
      </c>
      <c r="X456" s="57">
        <v>0</v>
      </c>
      <c r="Y456" s="57">
        <v>0</v>
      </c>
      <c r="Z456" s="57">
        <v>0</v>
      </c>
      <c r="AA456" s="57">
        <v>4</v>
      </c>
      <c r="AB456" s="57">
        <v>1</v>
      </c>
      <c r="AC456" s="57">
        <v>5</v>
      </c>
      <c r="AD456" s="57">
        <v>1</v>
      </c>
      <c r="AE456" s="57">
        <v>3</v>
      </c>
      <c r="AF456" s="57">
        <v>1</v>
      </c>
      <c r="AG456" s="57">
        <v>4</v>
      </c>
      <c r="AH456" s="57">
        <v>2</v>
      </c>
      <c r="AI456" s="57">
        <v>4</v>
      </c>
      <c r="AJ456" s="57">
        <v>1</v>
      </c>
      <c r="AK456" s="57">
        <v>0</v>
      </c>
      <c r="AL456" s="57">
        <v>0</v>
      </c>
      <c r="AM456" s="57">
        <v>0</v>
      </c>
      <c r="AN456" s="57">
        <v>3</v>
      </c>
      <c r="AO456" s="57">
        <v>1</v>
      </c>
      <c r="AP456" s="57">
        <v>4</v>
      </c>
      <c r="AQ456" s="57">
        <v>1</v>
      </c>
      <c r="AR456" s="57">
        <v>3</v>
      </c>
      <c r="AS456" s="57">
        <v>1</v>
      </c>
      <c r="AT456" s="57">
        <v>5</v>
      </c>
      <c r="AU456" s="57">
        <v>4</v>
      </c>
      <c r="AV456" s="57">
        <v>3</v>
      </c>
      <c r="AW456" s="57">
        <v>1</v>
      </c>
      <c r="AX456" s="57">
        <v>0</v>
      </c>
      <c r="AY456" s="57">
        <v>1</v>
      </c>
      <c r="AZ456" s="57">
        <v>1</v>
      </c>
      <c r="BA456" s="57">
        <v>4</v>
      </c>
      <c r="BB456" s="57">
        <v>1</v>
      </c>
      <c r="BC456" s="57">
        <v>4</v>
      </c>
      <c r="BD456" s="57">
        <v>1</v>
      </c>
      <c r="BE456" s="57">
        <v>2</v>
      </c>
      <c r="BF456" s="57">
        <v>1</v>
      </c>
      <c r="BG456" s="57">
        <v>5</v>
      </c>
      <c r="BH456" s="57">
        <v>4</v>
      </c>
      <c r="BI456" s="57">
        <v>3</v>
      </c>
      <c r="BJ456" s="57">
        <v>1</v>
      </c>
      <c r="BK456" s="57">
        <v>0</v>
      </c>
      <c r="BL456" s="57">
        <v>0</v>
      </c>
      <c r="BM456" s="57">
        <v>0</v>
      </c>
      <c r="BN456" s="57">
        <v>1</v>
      </c>
      <c r="BO456" s="57">
        <v>1</v>
      </c>
      <c r="BP456" s="57">
        <v>2</v>
      </c>
      <c r="BQ456" s="57">
        <v>5</v>
      </c>
      <c r="BR456" s="57">
        <v>2</v>
      </c>
      <c r="BS456" s="57">
        <v>2</v>
      </c>
      <c r="BT456" s="57">
        <v>3</v>
      </c>
      <c r="BU456" s="57">
        <v>1</v>
      </c>
      <c r="BV456" s="57">
        <v>58</v>
      </c>
      <c r="BW456" s="57">
        <v>59</v>
      </c>
      <c r="BX456" s="57">
        <v>0.49572649600000002</v>
      </c>
      <c r="BY456" s="56">
        <v>-205</v>
      </c>
    </row>
    <row r="457" spans="1:77" x14ac:dyDescent="0.25">
      <c r="A457" s="57">
        <v>5</v>
      </c>
      <c r="B457" s="57">
        <v>1</v>
      </c>
      <c r="C457" s="57">
        <v>3</v>
      </c>
      <c r="D457" s="57">
        <v>1</v>
      </c>
      <c r="E457" s="57">
        <v>3</v>
      </c>
      <c r="F457" s="57">
        <v>3</v>
      </c>
      <c r="G457" s="57">
        <v>5</v>
      </c>
      <c r="H457" s="57">
        <v>4</v>
      </c>
      <c r="I457" s="57">
        <v>4</v>
      </c>
      <c r="J457" s="57">
        <v>4</v>
      </c>
      <c r="K457" s="57">
        <v>0</v>
      </c>
      <c r="L457" s="57">
        <v>0</v>
      </c>
      <c r="M457" s="57">
        <v>0</v>
      </c>
      <c r="N457" s="57">
        <v>3</v>
      </c>
      <c r="O457" s="57">
        <v>1</v>
      </c>
      <c r="P457" s="57">
        <v>3</v>
      </c>
      <c r="Q457" s="57">
        <v>1</v>
      </c>
      <c r="R457" s="57">
        <v>1</v>
      </c>
      <c r="S457" s="57">
        <v>1</v>
      </c>
      <c r="T457" s="57">
        <v>4</v>
      </c>
      <c r="U457" s="57">
        <v>4</v>
      </c>
      <c r="V457" s="57">
        <v>3</v>
      </c>
      <c r="W457" s="57">
        <v>3</v>
      </c>
      <c r="X457" s="57">
        <v>0</v>
      </c>
      <c r="Y457" s="57">
        <v>0</v>
      </c>
      <c r="Z457" s="57">
        <v>0</v>
      </c>
      <c r="AA457" s="57">
        <v>3</v>
      </c>
      <c r="AB457" s="57">
        <v>1</v>
      </c>
      <c r="AC457" s="57">
        <v>1</v>
      </c>
      <c r="AD457" s="57">
        <v>1</v>
      </c>
      <c r="AE457" s="57">
        <v>3</v>
      </c>
      <c r="AF457" s="57">
        <v>1</v>
      </c>
      <c r="AG457" s="57">
        <v>5</v>
      </c>
      <c r="AH457" s="57">
        <v>4</v>
      </c>
      <c r="AI457" s="57">
        <v>4</v>
      </c>
      <c r="AJ457" s="57">
        <v>1</v>
      </c>
      <c r="AK457" s="57">
        <v>0</v>
      </c>
      <c r="AL457" s="57">
        <v>0</v>
      </c>
      <c r="AM457" s="57">
        <v>0</v>
      </c>
      <c r="AN457" s="57">
        <v>3</v>
      </c>
      <c r="AO457" s="57">
        <v>1</v>
      </c>
      <c r="AP457" s="57">
        <v>5</v>
      </c>
      <c r="AQ457" s="57">
        <v>1</v>
      </c>
      <c r="AR457" s="57">
        <v>3</v>
      </c>
      <c r="AS457" s="57">
        <v>1</v>
      </c>
      <c r="AT457" s="57">
        <v>5</v>
      </c>
      <c r="AU457" s="57">
        <v>4</v>
      </c>
      <c r="AV457" s="57">
        <v>3</v>
      </c>
      <c r="AW457" s="57">
        <v>1</v>
      </c>
      <c r="AX457" s="57">
        <v>0</v>
      </c>
      <c r="AY457" s="57">
        <v>0</v>
      </c>
      <c r="AZ457" s="57">
        <v>0</v>
      </c>
      <c r="BA457" s="57">
        <v>3</v>
      </c>
      <c r="BB457" s="57">
        <v>1</v>
      </c>
      <c r="BC457" s="57">
        <v>1</v>
      </c>
      <c r="BD457" s="57">
        <v>1</v>
      </c>
      <c r="BE457" s="57">
        <v>1</v>
      </c>
      <c r="BF457" s="57">
        <v>1</v>
      </c>
      <c r="BG457" s="57">
        <v>4</v>
      </c>
      <c r="BH457" s="57">
        <v>4</v>
      </c>
      <c r="BI457" s="57">
        <v>3</v>
      </c>
      <c r="BJ457" s="57">
        <v>1</v>
      </c>
      <c r="BK457" s="57">
        <v>1</v>
      </c>
      <c r="BL457" s="57">
        <v>0</v>
      </c>
      <c r="BM457" s="57">
        <v>1</v>
      </c>
      <c r="BN457" s="57">
        <v>1</v>
      </c>
      <c r="BO457" s="57">
        <v>2</v>
      </c>
      <c r="BP457" s="57">
        <v>2</v>
      </c>
      <c r="BQ457" s="57">
        <v>5</v>
      </c>
      <c r="BR457" s="57">
        <v>1</v>
      </c>
      <c r="BS457" s="57">
        <v>2</v>
      </c>
      <c r="BT457" s="57">
        <v>2</v>
      </c>
      <c r="BU457" s="57">
        <v>1</v>
      </c>
      <c r="BV457" s="57">
        <v>57</v>
      </c>
      <c r="BW457" s="57">
        <v>58</v>
      </c>
      <c r="BX457" s="57">
        <v>0.495652174</v>
      </c>
      <c r="BY457" s="56">
        <v>-205</v>
      </c>
    </row>
    <row r="458" spans="1:77" x14ac:dyDescent="0.25">
      <c r="A458" s="57">
        <v>5</v>
      </c>
      <c r="B458" s="57">
        <v>1</v>
      </c>
      <c r="C458" s="57">
        <v>3</v>
      </c>
      <c r="D458" s="57">
        <v>2</v>
      </c>
      <c r="E458" s="57">
        <v>2</v>
      </c>
      <c r="F458" s="57">
        <v>1</v>
      </c>
      <c r="G458" s="57">
        <v>5</v>
      </c>
      <c r="H458" s="57">
        <v>4</v>
      </c>
      <c r="I458" s="57">
        <v>3</v>
      </c>
      <c r="J458" s="57">
        <v>4</v>
      </c>
      <c r="K458" s="57">
        <v>0</v>
      </c>
      <c r="L458" s="57">
        <v>0</v>
      </c>
      <c r="M458" s="57">
        <v>0</v>
      </c>
      <c r="N458" s="57">
        <v>3</v>
      </c>
      <c r="O458" s="57">
        <v>1</v>
      </c>
      <c r="P458" s="57">
        <v>3</v>
      </c>
      <c r="Q458" s="57">
        <v>1</v>
      </c>
      <c r="R458" s="57">
        <v>4</v>
      </c>
      <c r="S458" s="57">
        <v>1</v>
      </c>
      <c r="T458" s="57">
        <v>5</v>
      </c>
      <c r="U458" s="57">
        <v>4</v>
      </c>
      <c r="V458" s="57">
        <v>3</v>
      </c>
      <c r="W458" s="57">
        <v>3</v>
      </c>
      <c r="X458" s="57">
        <v>0</v>
      </c>
      <c r="Y458" s="57">
        <v>0</v>
      </c>
      <c r="Z458" s="57">
        <v>0</v>
      </c>
      <c r="AA458" s="57">
        <v>2</v>
      </c>
      <c r="AB458" s="57">
        <v>1</v>
      </c>
      <c r="AC458" s="57">
        <v>5</v>
      </c>
      <c r="AD458" s="57">
        <v>1</v>
      </c>
      <c r="AE458" s="57">
        <v>3</v>
      </c>
      <c r="AF458" s="57">
        <v>1</v>
      </c>
      <c r="AG458" s="57">
        <v>5</v>
      </c>
      <c r="AH458" s="57">
        <v>4</v>
      </c>
      <c r="AI458" s="57">
        <v>2</v>
      </c>
      <c r="AJ458" s="57">
        <v>1</v>
      </c>
      <c r="AK458" s="57">
        <v>0</v>
      </c>
      <c r="AL458" s="57">
        <v>0</v>
      </c>
      <c r="AM458" s="57">
        <v>0</v>
      </c>
      <c r="AN458" s="57">
        <v>3</v>
      </c>
      <c r="AO458" s="57">
        <v>1</v>
      </c>
      <c r="AP458" s="57">
        <v>3</v>
      </c>
      <c r="AQ458" s="57">
        <v>1</v>
      </c>
      <c r="AR458" s="57">
        <v>3</v>
      </c>
      <c r="AS458" s="57">
        <v>1</v>
      </c>
      <c r="AT458" s="57">
        <v>5</v>
      </c>
      <c r="AU458" s="57">
        <v>4</v>
      </c>
      <c r="AV458" s="57">
        <v>3</v>
      </c>
      <c r="AW458" s="57">
        <v>1</v>
      </c>
      <c r="AX458" s="57">
        <v>1</v>
      </c>
      <c r="AY458" s="57">
        <v>0</v>
      </c>
      <c r="AZ458" s="57">
        <v>0</v>
      </c>
      <c r="BA458" s="57">
        <v>5</v>
      </c>
      <c r="BB458" s="57">
        <v>1</v>
      </c>
      <c r="BC458" s="57">
        <v>5</v>
      </c>
      <c r="BD458" s="57">
        <v>5</v>
      </c>
      <c r="BE458" s="57">
        <v>3</v>
      </c>
      <c r="BF458" s="57">
        <v>2</v>
      </c>
      <c r="BG458" s="57">
        <v>5</v>
      </c>
      <c r="BH458" s="57">
        <v>4</v>
      </c>
      <c r="BI458" s="57">
        <v>1</v>
      </c>
      <c r="BJ458" s="57">
        <v>1</v>
      </c>
      <c r="BK458" s="57">
        <v>0</v>
      </c>
      <c r="BL458" s="57">
        <v>0</v>
      </c>
      <c r="BM458" s="57">
        <v>1</v>
      </c>
      <c r="BN458" s="57">
        <v>1</v>
      </c>
      <c r="BO458" s="57">
        <v>1</v>
      </c>
      <c r="BP458" s="57">
        <v>2</v>
      </c>
      <c r="BQ458" s="57">
        <v>5</v>
      </c>
      <c r="BR458" s="57">
        <v>2</v>
      </c>
      <c r="BS458" s="57">
        <v>2</v>
      </c>
      <c r="BT458" s="57">
        <v>3</v>
      </c>
      <c r="BU458" s="57">
        <v>2</v>
      </c>
      <c r="BV458" s="57">
        <v>54</v>
      </c>
      <c r="BW458" s="57">
        <v>55</v>
      </c>
      <c r="BX458" s="57">
        <v>0.49541284400000002</v>
      </c>
      <c r="BY458" s="56">
        <v>-205</v>
      </c>
    </row>
    <row r="459" spans="1:77" x14ac:dyDescent="0.25">
      <c r="A459" s="57">
        <v>3</v>
      </c>
      <c r="B459" s="57">
        <v>1</v>
      </c>
      <c r="C459" s="57">
        <v>3</v>
      </c>
      <c r="D459" s="57">
        <v>1</v>
      </c>
      <c r="E459" s="57">
        <v>3</v>
      </c>
      <c r="F459" s="57">
        <v>1</v>
      </c>
      <c r="G459" s="57">
        <v>5</v>
      </c>
      <c r="H459" s="57">
        <v>1</v>
      </c>
      <c r="I459" s="57">
        <v>4</v>
      </c>
      <c r="J459" s="57">
        <v>1</v>
      </c>
      <c r="K459" s="57">
        <v>0</v>
      </c>
      <c r="L459" s="57">
        <v>0</v>
      </c>
      <c r="M459" s="57">
        <v>0</v>
      </c>
      <c r="N459" s="57">
        <v>5</v>
      </c>
      <c r="O459" s="57">
        <v>1</v>
      </c>
      <c r="P459" s="57">
        <v>3</v>
      </c>
      <c r="Q459" s="57">
        <v>1</v>
      </c>
      <c r="R459" s="57">
        <v>3</v>
      </c>
      <c r="S459" s="57">
        <v>1</v>
      </c>
      <c r="T459" s="57">
        <v>4</v>
      </c>
      <c r="U459" s="57">
        <v>4</v>
      </c>
      <c r="V459" s="57">
        <v>4</v>
      </c>
      <c r="W459" s="57">
        <v>1</v>
      </c>
      <c r="X459" s="57">
        <v>0</v>
      </c>
      <c r="Y459" s="57">
        <v>0</v>
      </c>
      <c r="Z459" s="57">
        <v>0</v>
      </c>
      <c r="AA459" s="57">
        <v>3</v>
      </c>
      <c r="AB459" s="57">
        <v>1</v>
      </c>
      <c r="AC459" s="57">
        <v>5</v>
      </c>
      <c r="AD459" s="57">
        <v>1</v>
      </c>
      <c r="AE459" s="57">
        <v>3</v>
      </c>
      <c r="AF459" s="57">
        <v>1</v>
      </c>
      <c r="AG459" s="57">
        <v>5</v>
      </c>
      <c r="AH459" s="57">
        <v>3</v>
      </c>
      <c r="AI459" s="57">
        <v>4</v>
      </c>
      <c r="AJ459" s="57">
        <v>1</v>
      </c>
      <c r="AK459" s="57">
        <v>0</v>
      </c>
      <c r="AL459" s="57">
        <v>0</v>
      </c>
      <c r="AM459" s="57">
        <v>0</v>
      </c>
      <c r="AN459" s="57">
        <v>5</v>
      </c>
      <c r="AO459" s="57">
        <v>1</v>
      </c>
      <c r="AP459" s="57">
        <v>3</v>
      </c>
      <c r="AQ459" s="57">
        <v>1</v>
      </c>
      <c r="AR459" s="57">
        <v>3</v>
      </c>
      <c r="AS459" s="57">
        <v>1</v>
      </c>
      <c r="AT459" s="57">
        <v>5</v>
      </c>
      <c r="AU459" s="57">
        <v>3</v>
      </c>
      <c r="AV459" s="57">
        <v>4</v>
      </c>
      <c r="AW459" s="57">
        <v>1</v>
      </c>
      <c r="AX459" s="57">
        <v>0</v>
      </c>
      <c r="AY459" s="57">
        <v>0</v>
      </c>
      <c r="AZ459" s="57">
        <v>0</v>
      </c>
      <c r="BA459" s="57">
        <v>5</v>
      </c>
      <c r="BB459" s="57">
        <v>1</v>
      </c>
      <c r="BC459" s="57">
        <v>3</v>
      </c>
      <c r="BD459" s="57">
        <v>1</v>
      </c>
      <c r="BE459" s="57">
        <v>3</v>
      </c>
      <c r="BF459" s="57">
        <v>1</v>
      </c>
      <c r="BG459" s="57">
        <v>4</v>
      </c>
      <c r="BH459" s="57">
        <v>4</v>
      </c>
      <c r="BI459" s="57">
        <v>3</v>
      </c>
      <c r="BJ459" s="57">
        <v>1</v>
      </c>
      <c r="BK459" s="57">
        <v>1</v>
      </c>
      <c r="BL459" s="57">
        <v>0</v>
      </c>
      <c r="BM459" s="57">
        <v>0</v>
      </c>
      <c r="BN459" s="57">
        <v>1</v>
      </c>
      <c r="BO459" s="57">
        <v>1</v>
      </c>
      <c r="BP459" s="57">
        <v>2</v>
      </c>
      <c r="BQ459" s="57">
        <v>2</v>
      </c>
      <c r="BR459" s="57">
        <v>2</v>
      </c>
      <c r="BS459" s="57">
        <v>2</v>
      </c>
      <c r="BT459" s="57">
        <v>3</v>
      </c>
      <c r="BU459" s="57">
        <v>2</v>
      </c>
      <c r="BV459" s="57">
        <v>52</v>
      </c>
      <c r="BW459" s="57">
        <v>53</v>
      </c>
      <c r="BX459" s="57">
        <v>0.49523809499999999</v>
      </c>
      <c r="BY459" s="56">
        <v>-205</v>
      </c>
    </row>
    <row r="460" spans="1:77" x14ac:dyDescent="0.25">
      <c r="A460" s="57">
        <v>3</v>
      </c>
      <c r="B460" s="57">
        <v>1</v>
      </c>
      <c r="C460" s="57">
        <v>3</v>
      </c>
      <c r="D460" s="57">
        <v>1</v>
      </c>
      <c r="E460" s="57">
        <v>3</v>
      </c>
      <c r="F460" s="57">
        <v>1</v>
      </c>
      <c r="G460" s="57">
        <v>5</v>
      </c>
      <c r="H460" s="57">
        <v>1</v>
      </c>
      <c r="I460" s="57">
        <v>4</v>
      </c>
      <c r="J460" s="57">
        <v>1</v>
      </c>
      <c r="K460" s="57">
        <v>0</v>
      </c>
      <c r="L460" s="57">
        <v>0</v>
      </c>
      <c r="M460" s="57">
        <v>0</v>
      </c>
      <c r="N460" s="57">
        <v>4</v>
      </c>
      <c r="O460" s="57">
        <v>1</v>
      </c>
      <c r="P460" s="57">
        <v>3</v>
      </c>
      <c r="Q460" s="57">
        <v>1</v>
      </c>
      <c r="R460" s="57">
        <v>3</v>
      </c>
      <c r="S460" s="57">
        <v>1</v>
      </c>
      <c r="T460" s="57">
        <v>5</v>
      </c>
      <c r="U460" s="57">
        <v>4</v>
      </c>
      <c r="V460" s="57">
        <v>4</v>
      </c>
      <c r="W460" s="57">
        <v>1</v>
      </c>
      <c r="X460" s="57">
        <v>0</v>
      </c>
      <c r="Y460" s="57">
        <v>0</v>
      </c>
      <c r="Z460" s="57">
        <v>0</v>
      </c>
      <c r="AA460" s="57">
        <v>3</v>
      </c>
      <c r="AB460" s="57">
        <v>1</v>
      </c>
      <c r="AC460" s="57">
        <v>3</v>
      </c>
      <c r="AD460" s="57">
        <v>1</v>
      </c>
      <c r="AE460" s="57">
        <v>3</v>
      </c>
      <c r="AF460" s="57">
        <v>1</v>
      </c>
      <c r="AG460" s="57">
        <v>5</v>
      </c>
      <c r="AH460" s="57">
        <v>4</v>
      </c>
      <c r="AI460" s="57">
        <v>4</v>
      </c>
      <c r="AJ460" s="57">
        <v>1</v>
      </c>
      <c r="AK460" s="57">
        <v>0</v>
      </c>
      <c r="AL460" s="57">
        <v>0</v>
      </c>
      <c r="AM460" s="57">
        <v>0</v>
      </c>
      <c r="AN460" s="57">
        <v>5</v>
      </c>
      <c r="AO460" s="57">
        <v>1</v>
      </c>
      <c r="AP460" s="57">
        <v>3</v>
      </c>
      <c r="AQ460" s="57">
        <v>1</v>
      </c>
      <c r="AR460" s="57">
        <v>3</v>
      </c>
      <c r="AS460" s="57">
        <v>1</v>
      </c>
      <c r="AT460" s="57">
        <v>5</v>
      </c>
      <c r="AU460" s="57">
        <v>4</v>
      </c>
      <c r="AV460" s="57">
        <v>4</v>
      </c>
      <c r="AW460" s="57">
        <v>1</v>
      </c>
      <c r="AX460" s="57">
        <v>0</v>
      </c>
      <c r="AY460" s="57">
        <v>0</v>
      </c>
      <c r="AZ460" s="57">
        <v>0</v>
      </c>
      <c r="BA460" s="57">
        <v>5</v>
      </c>
      <c r="BB460" s="57">
        <v>1</v>
      </c>
      <c r="BC460" s="57">
        <v>3</v>
      </c>
      <c r="BD460" s="57">
        <v>1</v>
      </c>
      <c r="BE460" s="57">
        <v>3</v>
      </c>
      <c r="BF460" s="57">
        <v>1</v>
      </c>
      <c r="BG460" s="57">
        <v>4</v>
      </c>
      <c r="BH460" s="57">
        <v>4</v>
      </c>
      <c r="BI460" s="57">
        <v>3</v>
      </c>
      <c r="BJ460" s="57">
        <v>1</v>
      </c>
      <c r="BK460" s="57">
        <v>0</v>
      </c>
      <c r="BL460" s="57">
        <v>0</v>
      </c>
      <c r="BM460" s="57">
        <v>1</v>
      </c>
      <c r="BN460" s="57">
        <v>1</v>
      </c>
      <c r="BO460" s="57">
        <v>1</v>
      </c>
      <c r="BP460" s="57">
        <v>2</v>
      </c>
      <c r="BQ460" s="57">
        <v>5</v>
      </c>
      <c r="BR460" s="57">
        <v>2</v>
      </c>
      <c r="BS460" s="57">
        <v>2</v>
      </c>
      <c r="BT460" s="57">
        <v>3</v>
      </c>
      <c r="BU460" s="57">
        <v>2</v>
      </c>
      <c r="BV460" s="57">
        <v>56</v>
      </c>
      <c r="BW460" s="57">
        <v>58</v>
      </c>
      <c r="BX460" s="57">
        <v>0.49122807000000002</v>
      </c>
      <c r="BY460" s="56">
        <v>-205</v>
      </c>
    </row>
    <row r="461" spans="1:77" x14ac:dyDescent="0.25">
      <c r="A461" s="57">
        <v>3</v>
      </c>
      <c r="B461" s="57">
        <v>1</v>
      </c>
      <c r="C461" s="57">
        <v>3</v>
      </c>
      <c r="D461" s="57">
        <v>1</v>
      </c>
      <c r="E461" s="57">
        <v>3</v>
      </c>
      <c r="F461" s="57">
        <v>1</v>
      </c>
      <c r="G461" s="57">
        <v>3</v>
      </c>
      <c r="H461" s="57">
        <v>4</v>
      </c>
      <c r="I461" s="57">
        <v>3</v>
      </c>
      <c r="J461" s="57">
        <v>1</v>
      </c>
      <c r="K461" s="57">
        <v>0</v>
      </c>
      <c r="L461" s="57">
        <v>0</v>
      </c>
      <c r="M461" s="57">
        <v>0</v>
      </c>
      <c r="N461" s="57">
        <v>3</v>
      </c>
      <c r="O461" s="57">
        <v>1</v>
      </c>
      <c r="P461" s="57">
        <v>3</v>
      </c>
      <c r="Q461" s="57">
        <v>1</v>
      </c>
      <c r="R461" s="57">
        <v>3</v>
      </c>
      <c r="S461" s="57">
        <v>1</v>
      </c>
      <c r="T461" s="57">
        <v>5</v>
      </c>
      <c r="U461" s="57">
        <v>4</v>
      </c>
      <c r="V461" s="57">
        <v>3</v>
      </c>
      <c r="W461" s="57">
        <v>1</v>
      </c>
      <c r="X461" s="57">
        <v>1</v>
      </c>
      <c r="Y461" s="57">
        <v>1</v>
      </c>
      <c r="Z461" s="57">
        <v>0</v>
      </c>
      <c r="AA461" s="57">
        <v>3</v>
      </c>
      <c r="AB461" s="57">
        <v>1</v>
      </c>
      <c r="AC461" s="57">
        <v>3</v>
      </c>
      <c r="AD461" s="57">
        <v>1</v>
      </c>
      <c r="AE461" s="57">
        <v>3</v>
      </c>
      <c r="AF461" s="57">
        <v>1</v>
      </c>
      <c r="AG461" s="57">
        <v>4</v>
      </c>
      <c r="AH461" s="57">
        <v>4</v>
      </c>
      <c r="AI461" s="57">
        <v>4</v>
      </c>
      <c r="AJ461" s="57">
        <v>1</v>
      </c>
      <c r="AK461" s="57">
        <v>0</v>
      </c>
      <c r="AL461" s="57">
        <v>0</v>
      </c>
      <c r="AM461" s="57">
        <v>0</v>
      </c>
      <c r="AN461" s="57">
        <v>3</v>
      </c>
      <c r="AO461" s="57">
        <v>1</v>
      </c>
      <c r="AP461" s="57">
        <v>5</v>
      </c>
      <c r="AQ461" s="57">
        <v>1</v>
      </c>
      <c r="AR461" s="57">
        <v>3</v>
      </c>
      <c r="AS461" s="57">
        <v>1</v>
      </c>
      <c r="AT461" s="57">
        <v>5</v>
      </c>
      <c r="AU461" s="57">
        <v>4</v>
      </c>
      <c r="AV461" s="57">
        <v>4</v>
      </c>
      <c r="AW461" s="57">
        <v>1</v>
      </c>
      <c r="AX461" s="57">
        <v>0</v>
      </c>
      <c r="AY461" s="57">
        <v>0</v>
      </c>
      <c r="AZ461" s="57">
        <v>0</v>
      </c>
      <c r="BA461" s="57">
        <v>3</v>
      </c>
      <c r="BB461" s="57">
        <v>1</v>
      </c>
      <c r="BC461" s="57">
        <v>5</v>
      </c>
      <c r="BD461" s="57">
        <v>1</v>
      </c>
      <c r="BE461" s="57">
        <v>3</v>
      </c>
      <c r="BF461" s="57">
        <v>1</v>
      </c>
      <c r="BG461" s="57">
        <v>5</v>
      </c>
      <c r="BH461" s="57">
        <v>4</v>
      </c>
      <c r="BI461" s="57">
        <v>3</v>
      </c>
      <c r="BJ461" s="57">
        <v>1</v>
      </c>
      <c r="BK461" s="57">
        <v>0</v>
      </c>
      <c r="BL461" s="57">
        <v>1</v>
      </c>
      <c r="BM461" s="57">
        <v>0</v>
      </c>
      <c r="BN461" s="57">
        <v>1</v>
      </c>
      <c r="BO461" s="57">
        <v>1</v>
      </c>
      <c r="BP461" s="57">
        <v>2</v>
      </c>
      <c r="BQ461" s="57">
        <v>5</v>
      </c>
      <c r="BR461" s="57">
        <v>2</v>
      </c>
      <c r="BS461" s="57">
        <v>2</v>
      </c>
      <c r="BT461" s="57">
        <v>3</v>
      </c>
      <c r="BU461" s="57">
        <v>1</v>
      </c>
      <c r="BV461" s="57">
        <v>55</v>
      </c>
      <c r="BW461" s="57">
        <v>57</v>
      </c>
      <c r="BX461" s="57">
        <v>0.491071429</v>
      </c>
      <c r="BY461" s="56">
        <v>-205</v>
      </c>
    </row>
    <row r="462" spans="1:77" x14ac:dyDescent="0.25">
      <c r="A462" s="57">
        <v>5</v>
      </c>
      <c r="B462" s="57">
        <v>1</v>
      </c>
      <c r="C462" s="57">
        <v>3</v>
      </c>
      <c r="D462" s="57">
        <v>1</v>
      </c>
      <c r="E462" s="57">
        <v>3</v>
      </c>
      <c r="F462" s="57">
        <v>1</v>
      </c>
      <c r="G462" s="57">
        <v>5</v>
      </c>
      <c r="H462" s="57">
        <v>4</v>
      </c>
      <c r="I462" s="57">
        <v>3</v>
      </c>
      <c r="J462" s="57">
        <v>1</v>
      </c>
      <c r="K462" s="57">
        <v>0</v>
      </c>
      <c r="L462" s="57">
        <v>0</v>
      </c>
      <c r="M462" s="57">
        <v>0</v>
      </c>
      <c r="N462" s="57">
        <v>3</v>
      </c>
      <c r="O462" s="57">
        <v>1</v>
      </c>
      <c r="P462" s="57">
        <v>5</v>
      </c>
      <c r="Q462" s="57">
        <v>1</v>
      </c>
      <c r="R462" s="57">
        <v>3</v>
      </c>
      <c r="S462" s="57">
        <v>4</v>
      </c>
      <c r="T462" s="57">
        <v>5</v>
      </c>
      <c r="U462" s="57">
        <v>2</v>
      </c>
      <c r="V462" s="57">
        <v>3</v>
      </c>
      <c r="W462" s="57">
        <v>3</v>
      </c>
      <c r="X462" s="57">
        <v>1</v>
      </c>
      <c r="Y462" s="57">
        <v>0</v>
      </c>
      <c r="Z462" s="57">
        <v>1</v>
      </c>
      <c r="AA462" s="57">
        <v>3</v>
      </c>
      <c r="AB462" s="57">
        <v>1</v>
      </c>
      <c r="AC462" s="57">
        <v>5</v>
      </c>
      <c r="AD462" s="57">
        <v>1</v>
      </c>
      <c r="AE462" s="57">
        <v>3</v>
      </c>
      <c r="AF462" s="57">
        <v>1</v>
      </c>
      <c r="AG462" s="57">
        <v>4</v>
      </c>
      <c r="AH462" s="57">
        <v>2</v>
      </c>
      <c r="AI462" s="57">
        <v>4</v>
      </c>
      <c r="AJ462" s="57">
        <v>1</v>
      </c>
      <c r="AK462" s="57">
        <v>0</v>
      </c>
      <c r="AL462" s="57">
        <v>0</v>
      </c>
      <c r="AM462" s="57">
        <v>0</v>
      </c>
      <c r="AN462" s="57">
        <v>5</v>
      </c>
      <c r="AO462" s="57">
        <v>3</v>
      </c>
      <c r="AP462" s="57">
        <v>3</v>
      </c>
      <c r="AQ462" s="57">
        <v>1</v>
      </c>
      <c r="AR462" s="57">
        <v>3</v>
      </c>
      <c r="AS462" s="57">
        <v>1</v>
      </c>
      <c r="AT462" s="57">
        <v>5</v>
      </c>
      <c r="AU462" s="57">
        <v>4</v>
      </c>
      <c r="AV462" s="57">
        <v>2</v>
      </c>
      <c r="AW462" s="57">
        <v>1</v>
      </c>
      <c r="AX462" s="57">
        <v>0</v>
      </c>
      <c r="AY462" s="57">
        <v>0</v>
      </c>
      <c r="AZ462" s="57">
        <v>0</v>
      </c>
      <c r="BA462" s="57">
        <v>5</v>
      </c>
      <c r="BB462" s="57">
        <v>1</v>
      </c>
      <c r="BC462" s="57">
        <v>1</v>
      </c>
      <c r="BD462" s="57">
        <v>5</v>
      </c>
      <c r="BE462" s="57">
        <v>3</v>
      </c>
      <c r="BF462" s="57">
        <v>1</v>
      </c>
      <c r="BG462" s="57">
        <v>5</v>
      </c>
      <c r="BH462" s="57">
        <v>4</v>
      </c>
      <c r="BI462" s="57">
        <v>3</v>
      </c>
      <c r="BJ462" s="57">
        <v>1</v>
      </c>
      <c r="BK462" s="57">
        <v>0</v>
      </c>
      <c r="BL462" s="57">
        <v>0</v>
      </c>
      <c r="BM462" s="57">
        <v>0</v>
      </c>
      <c r="BN462" s="57">
        <v>1</v>
      </c>
      <c r="BO462" s="57">
        <v>4</v>
      </c>
      <c r="BP462" s="57">
        <v>2</v>
      </c>
      <c r="BQ462" s="57">
        <v>5</v>
      </c>
      <c r="BR462" s="57">
        <v>2</v>
      </c>
      <c r="BS462" s="57">
        <v>2</v>
      </c>
      <c r="BT462" s="57">
        <v>3</v>
      </c>
      <c r="BU462" s="57">
        <v>2</v>
      </c>
      <c r="BV462" s="57">
        <v>53</v>
      </c>
      <c r="BW462" s="57">
        <v>55</v>
      </c>
      <c r="BX462" s="57">
        <v>0.49074074099999998</v>
      </c>
      <c r="BY462" s="56">
        <v>-205</v>
      </c>
    </row>
    <row r="463" spans="1:77" x14ac:dyDescent="0.25">
      <c r="A463" s="57">
        <v>3</v>
      </c>
      <c r="B463" s="57">
        <v>1</v>
      </c>
      <c r="C463" s="57">
        <v>3</v>
      </c>
      <c r="D463" s="57">
        <v>1</v>
      </c>
      <c r="E463" s="57">
        <v>3</v>
      </c>
      <c r="F463" s="57">
        <v>3</v>
      </c>
      <c r="G463" s="57">
        <v>5</v>
      </c>
      <c r="H463" s="57">
        <v>4</v>
      </c>
      <c r="I463" s="57">
        <v>4</v>
      </c>
      <c r="J463" s="57">
        <v>1</v>
      </c>
      <c r="K463" s="57">
        <v>0</v>
      </c>
      <c r="L463" s="57">
        <v>0</v>
      </c>
      <c r="M463" s="57">
        <v>1</v>
      </c>
      <c r="N463" s="57">
        <v>3</v>
      </c>
      <c r="O463" s="57">
        <v>1</v>
      </c>
      <c r="P463" s="57">
        <v>5</v>
      </c>
      <c r="Q463" s="57">
        <v>5</v>
      </c>
      <c r="R463" s="57">
        <v>3</v>
      </c>
      <c r="S463" s="57">
        <v>3</v>
      </c>
      <c r="T463" s="57">
        <v>5</v>
      </c>
      <c r="U463" s="57">
        <v>4</v>
      </c>
      <c r="V463" s="57">
        <v>3</v>
      </c>
      <c r="W463" s="57">
        <v>1</v>
      </c>
      <c r="X463" s="57">
        <v>0</v>
      </c>
      <c r="Y463" s="57">
        <v>1</v>
      </c>
      <c r="Z463" s="57">
        <v>0</v>
      </c>
      <c r="AA463" s="57">
        <v>4</v>
      </c>
      <c r="AB463" s="57">
        <v>1</v>
      </c>
      <c r="AC463" s="57">
        <v>5</v>
      </c>
      <c r="AD463" s="57">
        <v>1</v>
      </c>
      <c r="AE463" s="57">
        <v>3</v>
      </c>
      <c r="AF463" s="57">
        <v>5</v>
      </c>
      <c r="AG463" s="57">
        <v>5</v>
      </c>
      <c r="AH463" s="57">
        <v>2</v>
      </c>
      <c r="AI463" s="57">
        <v>4</v>
      </c>
      <c r="AJ463" s="57">
        <v>1</v>
      </c>
      <c r="AK463" s="57">
        <v>0</v>
      </c>
      <c r="AL463" s="57">
        <v>0</v>
      </c>
      <c r="AM463" s="57">
        <v>0</v>
      </c>
      <c r="AN463" s="57">
        <v>3</v>
      </c>
      <c r="AO463" s="57">
        <v>1</v>
      </c>
      <c r="AP463" s="57">
        <v>4</v>
      </c>
      <c r="AQ463" s="57">
        <v>2</v>
      </c>
      <c r="AR463" s="57">
        <v>5</v>
      </c>
      <c r="AS463" s="57">
        <v>1</v>
      </c>
      <c r="AT463" s="57">
        <v>5</v>
      </c>
      <c r="AU463" s="57">
        <v>4</v>
      </c>
      <c r="AV463" s="57">
        <v>4</v>
      </c>
      <c r="AW463" s="57">
        <v>1</v>
      </c>
      <c r="AX463" s="57">
        <v>0</v>
      </c>
      <c r="AY463" s="57">
        <v>0</v>
      </c>
      <c r="AZ463" s="57">
        <v>0</v>
      </c>
      <c r="BA463" s="57">
        <v>4</v>
      </c>
      <c r="BB463" s="57">
        <v>4</v>
      </c>
      <c r="BC463" s="57">
        <v>4</v>
      </c>
      <c r="BD463" s="57">
        <v>5</v>
      </c>
      <c r="BE463" s="57">
        <v>2</v>
      </c>
      <c r="BF463" s="57">
        <v>1</v>
      </c>
      <c r="BG463" s="57">
        <v>4</v>
      </c>
      <c r="BH463" s="57">
        <v>4</v>
      </c>
      <c r="BI463" s="57">
        <v>4</v>
      </c>
      <c r="BJ463" s="57">
        <v>1</v>
      </c>
      <c r="BK463" s="57">
        <v>0</v>
      </c>
      <c r="BL463" s="57">
        <v>0</v>
      </c>
      <c r="BM463" s="57">
        <v>0</v>
      </c>
      <c r="BN463" s="57">
        <v>1</v>
      </c>
      <c r="BO463" s="57">
        <v>1</v>
      </c>
      <c r="BP463" s="57">
        <v>1</v>
      </c>
      <c r="BQ463" s="57">
        <v>5</v>
      </c>
      <c r="BR463" s="57">
        <v>2</v>
      </c>
      <c r="BS463" s="57">
        <v>2</v>
      </c>
      <c r="BT463" s="57">
        <v>1</v>
      </c>
      <c r="BU463" s="57">
        <v>1</v>
      </c>
      <c r="BV463" s="57">
        <v>53</v>
      </c>
      <c r="BW463" s="57">
        <v>55</v>
      </c>
      <c r="BX463" s="57">
        <v>0.49074074099999998</v>
      </c>
      <c r="BY463" s="56">
        <v>-205</v>
      </c>
    </row>
    <row r="464" spans="1:77" x14ac:dyDescent="0.25">
      <c r="A464" s="57">
        <v>5</v>
      </c>
      <c r="B464" s="57">
        <v>1</v>
      </c>
      <c r="C464" s="57">
        <v>3</v>
      </c>
      <c r="D464" s="57">
        <v>1</v>
      </c>
      <c r="E464" s="57">
        <v>3</v>
      </c>
      <c r="F464" s="57">
        <v>1</v>
      </c>
      <c r="G464" s="57">
        <v>4</v>
      </c>
      <c r="H464" s="57">
        <v>4</v>
      </c>
      <c r="I464" s="57">
        <v>4</v>
      </c>
      <c r="J464" s="57">
        <v>1</v>
      </c>
      <c r="K464" s="57">
        <v>0</v>
      </c>
      <c r="L464" s="57">
        <v>0</v>
      </c>
      <c r="M464" s="57">
        <v>1</v>
      </c>
      <c r="N464" s="57">
        <v>3</v>
      </c>
      <c r="O464" s="57">
        <v>1</v>
      </c>
      <c r="P464" s="57">
        <v>3</v>
      </c>
      <c r="Q464" s="57">
        <v>5</v>
      </c>
      <c r="R464" s="57">
        <v>3</v>
      </c>
      <c r="S464" s="57">
        <v>3</v>
      </c>
      <c r="T464" s="57">
        <v>5</v>
      </c>
      <c r="U464" s="57">
        <v>4</v>
      </c>
      <c r="V464" s="57">
        <v>3</v>
      </c>
      <c r="W464" s="57">
        <v>1</v>
      </c>
      <c r="X464" s="57">
        <v>0</v>
      </c>
      <c r="Y464" s="57">
        <v>0</v>
      </c>
      <c r="Z464" s="57">
        <v>0</v>
      </c>
      <c r="AA464" s="57">
        <v>4</v>
      </c>
      <c r="AB464" s="57">
        <v>1</v>
      </c>
      <c r="AC464" s="57">
        <v>5</v>
      </c>
      <c r="AD464" s="57">
        <v>1</v>
      </c>
      <c r="AE464" s="57">
        <v>3</v>
      </c>
      <c r="AF464" s="57">
        <v>1</v>
      </c>
      <c r="AG464" s="57">
        <v>4</v>
      </c>
      <c r="AH464" s="57">
        <v>4</v>
      </c>
      <c r="AI464" s="57">
        <v>4</v>
      </c>
      <c r="AJ464" s="57">
        <v>1</v>
      </c>
      <c r="AK464" s="57">
        <v>0</v>
      </c>
      <c r="AL464" s="57">
        <v>0</v>
      </c>
      <c r="AM464" s="57">
        <v>0</v>
      </c>
      <c r="AN464" s="57">
        <v>4</v>
      </c>
      <c r="AO464" s="57">
        <v>1</v>
      </c>
      <c r="AP464" s="57">
        <v>4</v>
      </c>
      <c r="AQ464" s="57">
        <v>2</v>
      </c>
      <c r="AR464" s="57">
        <v>3</v>
      </c>
      <c r="AS464" s="57">
        <v>1</v>
      </c>
      <c r="AT464" s="57">
        <v>1</v>
      </c>
      <c r="AU464" s="57">
        <v>4</v>
      </c>
      <c r="AV464" s="57">
        <v>2</v>
      </c>
      <c r="AW464" s="57">
        <v>1</v>
      </c>
      <c r="AX464" s="57">
        <v>1</v>
      </c>
      <c r="AY464" s="57">
        <v>0</v>
      </c>
      <c r="AZ464" s="57">
        <v>0</v>
      </c>
      <c r="BA464" s="57">
        <v>5</v>
      </c>
      <c r="BB464" s="57">
        <v>1</v>
      </c>
      <c r="BC464" s="57">
        <v>1</v>
      </c>
      <c r="BD464" s="57">
        <v>1</v>
      </c>
      <c r="BE464" s="57">
        <v>1</v>
      </c>
      <c r="BF464" s="57">
        <v>1</v>
      </c>
      <c r="BG464" s="57">
        <v>4</v>
      </c>
      <c r="BH464" s="57">
        <v>4</v>
      </c>
      <c r="BI464" s="57">
        <v>4</v>
      </c>
      <c r="BJ464" s="57">
        <v>1</v>
      </c>
      <c r="BK464" s="57">
        <v>0</v>
      </c>
      <c r="BL464" s="57">
        <v>0</v>
      </c>
      <c r="BM464" s="57">
        <v>1</v>
      </c>
      <c r="BN464" s="57">
        <v>1</v>
      </c>
      <c r="BO464" s="57">
        <v>4</v>
      </c>
      <c r="BP464" s="57">
        <v>2</v>
      </c>
      <c r="BQ464" s="57">
        <v>5</v>
      </c>
      <c r="BR464" s="57">
        <v>2</v>
      </c>
      <c r="BS464" s="57">
        <v>2</v>
      </c>
      <c r="BT464" s="57">
        <v>3</v>
      </c>
      <c r="BU464" s="57">
        <v>2</v>
      </c>
      <c r="BV464" s="57">
        <v>53</v>
      </c>
      <c r="BW464" s="57">
        <v>55</v>
      </c>
      <c r="BX464" s="57">
        <v>0.49074074099999998</v>
      </c>
      <c r="BY464" s="56">
        <v>-205</v>
      </c>
    </row>
    <row r="465" spans="1:77" x14ac:dyDescent="0.25">
      <c r="A465" s="57">
        <v>5</v>
      </c>
      <c r="B465" s="57">
        <v>1</v>
      </c>
      <c r="C465" s="57">
        <v>3</v>
      </c>
      <c r="D465" s="57">
        <v>1</v>
      </c>
      <c r="E465" s="57">
        <v>3</v>
      </c>
      <c r="F465" s="57">
        <v>3</v>
      </c>
      <c r="G465" s="57">
        <v>3</v>
      </c>
      <c r="H465" s="57">
        <v>4</v>
      </c>
      <c r="I465" s="57">
        <v>4</v>
      </c>
      <c r="J465" s="57">
        <v>1</v>
      </c>
      <c r="K465" s="57">
        <v>0</v>
      </c>
      <c r="L465" s="57">
        <v>0</v>
      </c>
      <c r="M465" s="57">
        <v>1</v>
      </c>
      <c r="N465" s="57">
        <v>1</v>
      </c>
      <c r="O465" s="57">
        <v>3</v>
      </c>
      <c r="P465" s="57">
        <v>5</v>
      </c>
      <c r="Q465" s="57">
        <v>5</v>
      </c>
      <c r="R465" s="57">
        <v>3</v>
      </c>
      <c r="S465" s="57">
        <v>1</v>
      </c>
      <c r="T465" s="57">
        <v>5</v>
      </c>
      <c r="U465" s="57">
        <v>5</v>
      </c>
      <c r="V465" s="57">
        <v>3</v>
      </c>
      <c r="W465" s="57">
        <v>3</v>
      </c>
      <c r="X465" s="57">
        <v>0</v>
      </c>
      <c r="Y465" s="57">
        <v>1</v>
      </c>
      <c r="Z465" s="57">
        <v>0</v>
      </c>
      <c r="AA465" s="57">
        <v>5</v>
      </c>
      <c r="AB465" s="57">
        <v>1</v>
      </c>
      <c r="AC465" s="57">
        <v>5</v>
      </c>
      <c r="AD465" s="57">
        <v>1</v>
      </c>
      <c r="AE465" s="57">
        <v>2</v>
      </c>
      <c r="AF465" s="57">
        <v>1</v>
      </c>
      <c r="AG465" s="57">
        <v>4</v>
      </c>
      <c r="AH465" s="57">
        <v>2</v>
      </c>
      <c r="AI465" s="57">
        <v>4</v>
      </c>
      <c r="AJ465" s="57">
        <v>1</v>
      </c>
      <c r="AK465" s="57">
        <v>0</v>
      </c>
      <c r="AL465" s="57">
        <v>0</v>
      </c>
      <c r="AM465" s="57">
        <v>0</v>
      </c>
      <c r="AN465" s="57">
        <v>3</v>
      </c>
      <c r="AO465" s="57">
        <v>1</v>
      </c>
      <c r="AP465" s="57">
        <v>3</v>
      </c>
      <c r="AQ465" s="57">
        <v>2</v>
      </c>
      <c r="AR465" s="57">
        <v>3</v>
      </c>
      <c r="AS465" s="57">
        <v>1</v>
      </c>
      <c r="AT465" s="57">
        <v>5</v>
      </c>
      <c r="AU465" s="57">
        <v>4</v>
      </c>
      <c r="AV465" s="57">
        <v>4</v>
      </c>
      <c r="AW465" s="57">
        <v>1</v>
      </c>
      <c r="AX465" s="57">
        <v>1</v>
      </c>
      <c r="AY465" s="57">
        <v>0</v>
      </c>
      <c r="AZ465" s="57">
        <v>0</v>
      </c>
      <c r="BA465" s="57">
        <v>3</v>
      </c>
      <c r="BB465" s="57">
        <v>5</v>
      </c>
      <c r="BC465" s="57">
        <v>5</v>
      </c>
      <c r="BD465" s="57">
        <v>5</v>
      </c>
      <c r="BE465" s="57">
        <v>3</v>
      </c>
      <c r="BF465" s="57">
        <v>2</v>
      </c>
      <c r="BG465" s="57">
        <v>2</v>
      </c>
      <c r="BH465" s="57">
        <v>4</v>
      </c>
      <c r="BI465" s="57">
        <v>5</v>
      </c>
      <c r="BJ465" s="57">
        <v>1</v>
      </c>
      <c r="BK465" s="57">
        <v>1</v>
      </c>
      <c r="BL465" s="57">
        <v>0</v>
      </c>
      <c r="BM465" s="57">
        <v>0</v>
      </c>
      <c r="BN465" s="57">
        <v>2</v>
      </c>
      <c r="BO465" s="57">
        <v>4</v>
      </c>
      <c r="BP465" s="57">
        <v>2</v>
      </c>
      <c r="BQ465" s="57">
        <v>5</v>
      </c>
      <c r="BR465" s="57">
        <v>3</v>
      </c>
      <c r="BS465" s="57">
        <v>2</v>
      </c>
      <c r="BT465" s="57">
        <v>3</v>
      </c>
      <c r="BU465" s="57">
        <v>2</v>
      </c>
      <c r="BV465" s="57">
        <v>52</v>
      </c>
      <c r="BW465" s="57">
        <v>54</v>
      </c>
      <c r="BX465" s="57">
        <v>0.49056603799999998</v>
      </c>
      <c r="BY465" s="56">
        <v>-205</v>
      </c>
    </row>
    <row r="466" spans="1:77" x14ac:dyDescent="0.25">
      <c r="A466" s="57">
        <v>5</v>
      </c>
      <c r="B466" s="57">
        <v>1</v>
      </c>
      <c r="C466" s="57">
        <v>3</v>
      </c>
      <c r="D466" s="57">
        <v>1</v>
      </c>
      <c r="E466" s="57">
        <v>3</v>
      </c>
      <c r="F466" s="57">
        <v>4</v>
      </c>
      <c r="G466" s="57">
        <v>2</v>
      </c>
      <c r="H466" s="57">
        <v>4</v>
      </c>
      <c r="I466" s="57">
        <v>4</v>
      </c>
      <c r="J466" s="57">
        <v>1</v>
      </c>
      <c r="K466" s="57">
        <v>1</v>
      </c>
      <c r="L466" s="57">
        <v>0</v>
      </c>
      <c r="M466" s="57">
        <v>0</v>
      </c>
      <c r="N466" s="57">
        <v>1</v>
      </c>
      <c r="O466" s="57">
        <v>1</v>
      </c>
      <c r="P466" s="57">
        <v>3</v>
      </c>
      <c r="Q466" s="57">
        <v>5</v>
      </c>
      <c r="R466" s="57">
        <v>3</v>
      </c>
      <c r="S466" s="57">
        <v>3</v>
      </c>
      <c r="T466" s="57">
        <v>5</v>
      </c>
      <c r="U466" s="57">
        <v>4</v>
      </c>
      <c r="V466" s="57">
        <v>3</v>
      </c>
      <c r="W466" s="57">
        <v>1</v>
      </c>
      <c r="X466" s="57">
        <v>0</v>
      </c>
      <c r="Y466" s="57">
        <v>0</v>
      </c>
      <c r="Z466" s="57">
        <v>1</v>
      </c>
      <c r="AA466" s="57">
        <v>5</v>
      </c>
      <c r="AB466" s="57">
        <v>5</v>
      </c>
      <c r="AC466" s="57">
        <v>5</v>
      </c>
      <c r="AD466" s="57">
        <v>1</v>
      </c>
      <c r="AE466" s="57">
        <v>3</v>
      </c>
      <c r="AF466" s="57">
        <v>1</v>
      </c>
      <c r="AG466" s="57">
        <v>5</v>
      </c>
      <c r="AH466" s="57">
        <v>4</v>
      </c>
      <c r="AI466" s="57">
        <v>4</v>
      </c>
      <c r="AJ466" s="57">
        <v>1</v>
      </c>
      <c r="AK466" s="57">
        <v>0</v>
      </c>
      <c r="AL466" s="57">
        <v>0</v>
      </c>
      <c r="AM466" s="57">
        <v>0</v>
      </c>
      <c r="AN466" s="57">
        <v>3</v>
      </c>
      <c r="AO466" s="57">
        <v>1</v>
      </c>
      <c r="AP466" s="57">
        <v>5</v>
      </c>
      <c r="AQ466" s="57">
        <v>1</v>
      </c>
      <c r="AR466" s="57">
        <v>1</v>
      </c>
      <c r="AS466" s="57">
        <v>1</v>
      </c>
      <c r="AT466" s="57">
        <v>5</v>
      </c>
      <c r="AU466" s="57">
        <v>4</v>
      </c>
      <c r="AV466" s="57">
        <v>4</v>
      </c>
      <c r="AW466" s="57">
        <v>1</v>
      </c>
      <c r="AX466" s="57">
        <v>1</v>
      </c>
      <c r="AY466" s="57">
        <v>0</v>
      </c>
      <c r="AZ466" s="57">
        <v>0</v>
      </c>
      <c r="BA466" s="57">
        <v>5</v>
      </c>
      <c r="BB466" s="57">
        <v>1</v>
      </c>
      <c r="BC466" s="57">
        <v>4</v>
      </c>
      <c r="BD466" s="57">
        <v>1</v>
      </c>
      <c r="BE466" s="57">
        <v>3</v>
      </c>
      <c r="BF466" s="57">
        <v>1</v>
      </c>
      <c r="BG466" s="57">
        <v>4</v>
      </c>
      <c r="BH466" s="57">
        <v>2</v>
      </c>
      <c r="BI466" s="57">
        <v>3</v>
      </c>
      <c r="BJ466" s="57">
        <v>1</v>
      </c>
      <c r="BK466" s="57">
        <v>0</v>
      </c>
      <c r="BL466" s="57">
        <v>0</v>
      </c>
      <c r="BM466" s="57">
        <v>0</v>
      </c>
      <c r="BN466" s="57">
        <v>1</v>
      </c>
      <c r="BO466" s="57">
        <v>1</v>
      </c>
      <c r="BP466" s="57">
        <v>2</v>
      </c>
      <c r="BQ466" s="57">
        <v>5</v>
      </c>
      <c r="BR466" s="57">
        <v>2</v>
      </c>
      <c r="BS466" s="57">
        <v>2</v>
      </c>
      <c r="BT466" s="57">
        <v>3</v>
      </c>
      <c r="BU466" s="57">
        <v>2</v>
      </c>
      <c r="BV466" s="57">
        <v>49</v>
      </c>
      <c r="BW466" s="57">
        <v>51</v>
      </c>
      <c r="BX466" s="57">
        <v>0.49</v>
      </c>
      <c r="BY466" s="56">
        <v>-205</v>
      </c>
    </row>
    <row r="467" spans="1:77" x14ac:dyDescent="0.25">
      <c r="A467" s="57">
        <v>5</v>
      </c>
      <c r="B467" s="57">
        <v>1</v>
      </c>
      <c r="C467" s="57">
        <v>3</v>
      </c>
      <c r="D467" s="57">
        <v>1</v>
      </c>
      <c r="E467" s="57">
        <v>3</v>
      </c>
      <c r="F467" s="57">
        <v>3</v>
      </c>
      <c r="G467" s="57">
        <v>4</v>
      </c>
      <c r="H467" s="57">
        <v>4</v>
      </c>
      <c r="I467" s="57">
        <v>4</v>
      </c>
      <c r="J467" s="57">
        <v>4</v>
      </c>
      <c r="K467" s="57">
        <v>1</v>
      </c>
      <c r="L467" s="57">
        <v>0</v>
      </c>
      <c r="M467" s="57">
        <v>0</v>
      </c>
      <c r="N467" s="57">
        <v>1</v>
      </c>
      <c r="O467" s="57">
        <v>1</v>
      </c>
      <c r="P467" s="57">
        <v>5</v>
      </c>
      <c r="Q467" s="57">
        <v>5</v>
      </c>
      <c r="R467" s="57">
        <v>4</v>
      </c>
      <c r="S467" s="57">
        <v>1</v>
      </c>
      <c r="T467" s="57">
        <v>4</v>
      </c>
      <c r="U467" s="57">
        <v>4</v>
      </c>
      <c r="V467" s="57">
        <v>3</v>
      </c>
      <c r="W467" s="57">
        <v>1</v>
      </c>
      <c r="X467" s="57">
        <v>0</v>
      </c>
      <c r="Y467" s="57">
        <v>0</v>
      </c>
      <c r="Z467" s="57">
        <v>0</v>
      </c>
      <c r="AA467" s="57">
        <v>3</v>
      </c>
      <c r="AB467" s="57">
        <v>1</v>
      </c>
      <c r="AC467" s="57">
        <v>5</v>
      </c>
      <c r="AD467" s="57">
        <v>1</v>
      </c>
      <c r="AE467" s="57">
        <v>3</v>
      </c>
      <c r="AF467" s="57">
        <v>1</v>
      </c>
      <c r="AG467" s="57">
        <v>5</v>
      </c>
      <c r="AH467" s="57">
        <v>2</v>
      </c>
      <c r="AI467" s="57">
        <v>4</v>
      </c>
      <c r="AJ467" s="57">
        <v>1</v>
      </c>
      <c r="AK467" s="57">
        <v>0</v>
      </c>
      <c r="AL467" s="57">
        <v>0</v>
      </c>
      <c r="AM467" s="57">
        <v>0</v>
      </c>
      <c r="AN467" s="57">
        <v>5</v>
      </c>
      <c r="AO467" s="57">
        <v>1</v>
      </c>
      <c r="AP467" s="57">
        <v>3</v>
      </c>
      <c r="AQ467" s="57">
        <v>1</v>
      </c>
      <c r="AR467" s="57">
        <v>3</v>
      </c>
      <c r="AS467" s="57">
        <v>1</v>
      </c>
      <c r="AT467" s="57">
        <v>5</v>
      </c>
      <c r="AU467" s="57">
        <v>4</v>
      </c>
      <c r="AV467" s="57">
        <v>4</v>
      </c>
      <c r="AW467" s="57">
        <v>1</v>
      </c>
      <c r="AX467" s="57">
        <v>1</v>
      </c>
      <c r="AY467" s="57">
        <v>0</v>
      </c>
      <c r="AZ467" s="57">
        <v>0</v>
      </c>
      <c r="BA467" s="57">
        <v>5</v>
      </c>
      <c r="BB467" s="57">
        <v>1</v>
      </c>
      <c r="BC467" s="57">
        <v>4</v>
      </c>
      <c r="BD467" s="57">
        <v>5</v>
      </c>
      <c r="BE467" s="57">
        <v>3</v>
      </c>
      <c r="BF467" s="57">
        <v>1</v>
      </c>
      <c r="BG467" s="57">
        <v>4</v>
      </c>
      <c r="BH467" s="57">
        <v>4</v>
      </c>
      <c r="BI467" s="57">
        <v>5</v>
      </c>
      <c r="BJ467" s="57">
        <v>1</v>
      </c>
      <c r="BK467" s="57">
        <v>0</v>
      </c>
      <c r="BL467" s="57">
        <v>0</v>
      </c>
      <c r="BM467" s="57">
        <v>0</v>
      </c>
      <c r="BN467" s="57">
        <v>1</v>
      </c>
      <c r="BO467" s="57">
        <v>1</v>
      </c>
      <c r="BP467" s="57">
        <v>2</v>
      </c>
      <c r="BQ467" s="57">
        <v>5</v>
      </c>
      <c r="BR467" s="57">
        <v>2</v>
      </c>
      <c r="BS467" s="57">
        <v>2</v>
      </c>
      <c r="BT467" s="57">
        <v>3</v>
      </c>
      <c r="BU467" s="57">
        <v>2</v>
      </c>
      <c r="BV467" s="57">
        <v>49</v>
      </c>
      <c r="BW467" s="57">
        <v>51</v>
      </c>
      <c r="BX467" s="57">
        <v>0.49</v>
      </c>
      <c r="BY467" s="56">
        <v>-205</v>
      </c>
    </row>
    <row r="468" spans="1:77" x14ac:dyDescent="0.25">
      <c r="A468" s="57">
        <v>5</v>
      </c>
      <c r="B468" s="57">
        <v>1</v>
      </c>
      <c r="C468" s="57">
        <v>3</v>
      </c>
      <c r="D468" s="57">
        <v>1</v>
      </c>
      <c r="E468" s="57">
        <v>3</v>
      </c>
      <c r="F468" s="57">
        <v>1</v>
      </c>
      <c r="G468" s="57">
        <v>2</v>
      </c>
      <c r="H468" s="57">
        <v>4</v>
      </c>
      <c r="I468" s="57">
        <v>4</v>
      </c>
      <c r="J468" s="57">
        <v>1</v>
      </c>
      <c r="K468" s="57">
        <v>1</v>
      </c>
      <c r="L468" s="57">
        <v>0</v>
      </c>
      <c r="M468" s="57">
        <v>0</v>
      </c>
      <c r="N468" s="57">
        <v>1</v>
      </c>
      <c r="O468" s="57">
        <v>1</v>
      </c>
      <c r="P468" s="57">
        <v>3</v>
      </c>
      <c r="Q468" s="57">
        <v>1</v>
      </c>
      <c r="R468" s="57">
        <v>1</v>
      </c>
      <c r="S468" s="57">
        <v>3</v>
      </c>
      <c r="T468" s="57">
        <v>5</v>
      </c>
      <c r="U468" s="57">
        <v>4</v>
      </c>
      <c r="V468" s="57">
        <v>3</v>
      </c>
      <c r="W468" s="57">
        <v>1</v>
      </c>
      <c r="X468" s="57">
        <v>0</v>
      </c>
      <c r="Y468" s="57">
        <v>0</v>
      </c>
      <c r="Z468" s="57">
        <v>1</v>
      </c>
      <c r="AA468" s="57">
        <v>5</v>
      </c>
      <c r="AB468" s="57">
        <v>1</v>
      </c>
      <c r="AC468" s="57">
        <v>2</v>
      </c>
      <c r="AD468" s="57">
        <v>1</v>
      </c>
      <c r="AE468" s="57">
        <v>3</v>
      </c>
      <c r="AF468" s="57">
        <v>1</v>
      </c>
      <c r="AG468" s="57">
        <v>4</v>
      </c>
      <c r="AH468" s="57">
        <v>4</v>
      </c>
      <c r="AI468" s="57">
        <v>4</v>
      </c>
      <c r="AJ468" s="57">
        <v>1</v>
      </c>
      <c r="AK468" s="57">
        <v>0</v>
      </c>
      <c r="AL468" s="57">
        <v>1</v>
      </c>
      <c r="AM468" s="57">
        <v>0</v>
      </c>
      <c r="AN468" s="57">
        <v>3</v>
      </c>
      <c r="AO468" s="57">
        <v>3</v>
      </c>
      <c r="AP468" s="57">
        <v>5</v>
      </c>
      <c r="AQ468" s="57">
        <v>1</v>
      </c>
      <c r="AR468" s="57">
        <v>1</v>
      </c>
      <c r="AS468" s="57">
        <v>1</v>
      </c>
      <c r="AT468" s="57">
        <v>5</v>
      </c>
      <c r="AU468" s="57">
        <v>4</v>
      </c>
      <c r="AV468" s="57">
        <v>4</v>
      </c>
      <c r="AW468" s="57">
        <v>1</v>
      </c>
      <c r="AX468" s="57">
        <v>1</v>
      </c>
      <c r="AY468" s="57">
        <v>0</v>
      </c>
      <c r="AZ468" s="57">
        <v>0</v>
      </c>
      <c r="BA468" s="57">
        <v>5</v>
      </c>
      <c r="BB468" s="57">
        <v>1</v>
      </c>
      <c r="BC468" s="57">
        <v>4</v>
      </c>
      <c r="BD468" s="57">
        <v>1</v>
      </c>
      <c r="BE468" s="57">
        <v>3</v>
      </c>
      <c r="BF468" s="57">
        <v>1</v>
      </c>
      <c r="BG468" s="57">
        <v>4</v>
      </c>
      <c r="BH468" s="57">
        <v>2</v>
      </c>
      <c r="BI468" s="57">
        <v>3</v>
      </c>
      <c r="BJ468" s="57">
        <v>1</v>
      </c>
      <c r="BK468" s="57">
        <v>1</v>
      </c>
      <c r="BL468" s="57">
        <v>0</v>
      </c>
      <c r="BM468" s="57">
        <v>0</v>
      </c>
      <c r="BN468" s="57">
        <v>1</v>
      </c>
      <c r="BO468" s="57">
        <v>1</v>
      </c>
      <c r="BP468" s="57">
        <v>3</v>
      </c>
      <c r="BQ468" s="57">
        <v>5</v>
      </c>
      <c r="BR468" s="57">
        <v>2</v>
      </c>
      <c r="BS468" s="57">
        <v>2</v>
      </c>
      <c r="BT468" s="57">
        <v>3</v>
      </c>
      <c r="BU468" s="57">
        <v>2</v>
      </c>
      <c r="BV468" s="57">
        <v>47</v>
      </c>
      <c r="BW468" s="57">
        <v>49</v>
      </c>
      <c r="BX468" s="57">
        <v>0.48958333300000001</v>
      </c>
      <c r="BY468" s="56">
        <v>-205</v>
      </c>
    </row>
    <row r="469" spans="1:77" x14ac:dyDescent="0.25">
      <c r="A469" s="57">
        <v>5</v>
      </c>
      <c r="B469" s="57">
        <v>1</v>
      </c>
      <c r="C469" s="57">
        <v>3</v>
      </c>
      <c r="D469" s="57">
        <v>1</v>
      </c>
      <c r="E469" s="57">
        <v>3</v>
      </c>
      <c r="F469" s="57">
        <v>4</v>
      </c>
      <c r="G469" s="57">
        <v>2</v>
      </c>
      <c r="H469" s="57">
        <v>4</v>
      </c>
      <c r="I469" s="57">
        <v>4</v>
      </c>
      <c r="J469" s="57">
        <v>1</v>
      </c>
      <c r="K469" s="57">
        <v>1</v>
      </c>
      <c r="L469" s="57">
        <v>0</v>
      </c>
      <c r="M469" s="57">
        <v>0</v>
      </c>
      <c r="N469" s="57">
        <v>1</v>
      </c>
      <c r="O469" s="57">
        <v>1</v>
      </c>
      <c r="P469" s="57">
        <v>3</v>
      </c>
      <c r="Q469" s="57">
        <v>5</v>
      </c>
      <c r="R469" s="57">
        <v>3</v>
      </c>
      <c r="S469" s="57">
        <v>3</v>
      </c>
      <c r="T469" s="57">
        <v>5</v>
      </c>
      <c r="U469" s="57">
        <v>4</v>
      </c>
      <c r="V469" s="57">
        <v>3</v>
      </c>
      <c r="W469" s="57">
        <v>1</v>
      </c>
      <c r="X469" s="57">
        <v>0</v>
      </c>
      <c r="Y469" s="57">
        <v>0</v>
      </c>
      <c r="Z469" s="57">
        <v>1</v>
      </c>
      <c r="AA469" s="57">
        <v>5</v>
      </c>
      <c r="AB469" s="57">
        <v>5</v>
      </c>
      <c r="AC469" s="57">
        <v>5</v>
      </c>
      <c r="AD469" s="57">
        <v>1</v>
      </c>
      <c r="AE469" s="57">
        <v>3</v>
      </c>
      <c r="AF469" s="57">
        <v>1</v>
      </c>
      <c r="AG469" s="57">
        <v>5</v>
      </c>
      <c r="AH469" s="57">
        <v>4</v>
      </c>
      <c r="AI469" s="57">
        <v>4</v>
      </c>
      <c r="AJ469" s="57">
        <v>1</v>
      </c>
      <c r="AK469" s="57">
        <v>0</v>
      </c>
      <c r="AL469" s="57">
        <v>0</v>
      </c>
      <c r="AM469" s="57">
        <v>0</v>
      </c>
      <c r="AN469" s="57">
        <v>3</v>
      </c>
      <c r="AO469" s="57">
        <v>1</v>
      </c>
      <c r="AP469" s="57">
        <v>5</v>
      </c>
      <c r="AQ469" s="57">
        <v>1</v>
      </c>
      <c r="AR469" s="57">
        <v>1</v>
      </c>
      <c r="AS469" s="57">
        <v>1</v>
      </c>
      <c r="AT469" s="57">
        <v>5</v>
      </c>
      <c r="AU469" s="57">
        <v>4</v>
      </c>
      <c r="AV469" s="57">
        <v>4</v>
      </c>
      <c r="AW469" s="57">
        <v>1</v>
      </c>
      <c r="AX469" s="57">
        <v>1</v>
      </c>
      <c r="AY469" s="57">
        <v>0</v>
      </c>
      <c r="AZ469" s="57">
        <v>0</v>
      </c>
      <c r="BA469" s="57">
        <v>5</v>
      </c>
      <c r="BB469" s="57">
        <v>1</v>
      </c>
      <c r="BC469" s="57">
        <v>4</v>
      </c>
      <c r="BD469" s="57">
        <v>1</v>
      </c>
      <c r="BE469" s="57">
        <v>3</v>
      </c>
      <c r="BF469" s="57">
        <v>1</v>
      </c>
      <c r="BG469" s="57">
        <v>4</v>
      </c>
      <c r="BH469" s="57">
        <v>2</v>
      </c>
      <c r="BI469" s="57">
        <v>3</v>
      </c>
      <c r="BJ469" s="57">
        <v>1</v>
      </c>
      <c r="BK469" s="57">
        <v>0</v>
      </c>
      <c r="BL469" s="57">
        <v>0</v>
      </c>
      <c r="BM469" s="57">
        <v>0</v>
      </c>
      <c r="BN469" s="57">
        <v>1</v>
      </c>
      <c r="BO469" s="57">
        <v>1</v>
      </c>
      <c r="BP469" s="57">
        <v>2</v>
      </c>
      <c r="BQ469" s="57">
        <v>5</v>
      </c>
      <c r="BR469" s="57">
        <v>2</v>
      </c>
      <c r="BS469" s="57">
        <v>2</v>
      </c>
      <c r="BT469" s="57">
        <v>3</v>
      </c>
      <c r="BU469" s="57">
        <v>2</v>
      </c>
      <c r="BV469" s="57">
        <v>47</v>
      </c>
      <c r="BW469" s="57">
        <v>49</v>
      </c>
      <c r="BX469" s="57">
        <v>0.48958333300000001</v>
      </c>
      <c r="BY469" s="56">
        <v>-205</v>
      </c>
    </row>
    <row r="470" spans="1:77" x14ac:dyDescent="0.25">
      <c r="A470" s="57">
        <v>5</v>
      </c>
      <c r="B470" s="57">
        <v>1</v>
      </c>
      <c r="C470" s="57">
        <v>3</v>
      </c>
      <c r="D470" s="57">
        <v>1</v>
      </c>
      <c r="E470" s="57">
        <v>3</v>
      </c>
      <c r="F470" s="57">
        <v>5</v>
      </c>
      <c r="G470" s="57">
        <v>4</v>
      </c>
      <c r="H470" s="57">
        <v>4</v>
      </c>
      <c r="I470" s="57">
        <v>5</v>
      </c>
      <c r="J470" s="57">
        <v>1</v>
      </c>
      <c r="K470" s="57">
        <v>0</v>
      </c>
      <c r="L470" s="57">
        <v>0</v>
      </c>
      <c r="M470" s="57">
        <v>0</v>
      </c>
      <c r="N470" s="57">
        <v>3</v>
      </c>
      <c r="O470" s="57">
        <v>1</v>
      </c>
      <c r="P470" s="57">
        <v>3</v>
      </c>
      <c r="Q470" s="57">
        <v>5</v>
      </c>
      <c r="R470" s="57">
        <v>3</v>
      </c>
      <c r="S470" s="57">
        <v>1</v>
      </c>
      <c r="T470" s="57">
        <v>5</v>
      </c>
      <c r="U470" s="57">
        <v>4</v>
      </c>
      <c r="V470" s="57">
        <v>3</v>
      </c>
      <c r="W470" s="57">
        <v>1</v>
      </c>
      <c r="X470" s="57">
        <v>1</v>
      </c>
      <c r="Y470" s="57">
        <v>0</v>
      </c>
      <c r="Z470" s="57">
        <v>0</v>
      </c>
      <c r="AA470" s="57">
        <v>4</v>
      </c>
      <c r="AB470" s="57">
        <v>1</v>
      </c>
      <c r="AC470" s="57">
        <v>5</v>
      </c>
      <c r="AD470" s="57">
        <v>1</v>
      </c>
      <c r="AE470" s="57">
        <v>3</v>
      </c>
      <c r="AF470" s="57">
        <v>1</v>
      </c>
      <c r="AG470" s="57">
        <v>4</v>
      </c>
      <c r="AH470" s="57">
        <v>4</v>
      </c>
      <c r="AI470" s="57">
        <v>4</v>
      </c>
      <c r="AJ470" s="57">
        <v>1</v>
      </c>
      <c r="AK470" s="57">
        <v>0</v>
      </c>
      <c r="AL470" s="57">
        <v>0</v>
      </c>
      <c r="AM470" s="57">
        <v>0</v>
      </c>
      <c r="AN470" s="57">
        <v>4</v>
      </c>
      <c r="AO470" s="57">
        <v>1</v>
      </c>
      <c r="AP470" s="57">
        <v>4</v>
      </c>
      <c r="AQ470" s="57">
        <v>2</v>
      </c>
      <c r="AR470" s="57">
        <v>3</v>
      </c>
      <c r="AS470" s="57">
        <v>1</v>
      </c>
      <c r="AT470" s="57">
        <v>1</v>
      </c>
      <c r="AU470" s="57">
        <v>4</v>
      </c>
      <c r="AV470" s="57">
        <v>4</v>
      </c>
      <c r="AW470" s="57">
        <v>1</v>
      </c>
      <c r="AX470" s="57">
        <v>1</v>
      </c>
      <c r="AY470" s="57">
        <v>1</v>
      </c>
      <c r="AZ470" s="57">
        <v>0</v>
      </c>
      <c r="BA470" s="57">
        <v>4</v>
      </c>
      <c r="BB470" s="57">
        <v>1</v>
      </c>
      <c r="BC470" s="57">
        <v>5</v>
      </c>
      <c r="BD470" s="57">
        <v>1</v>
      </c>
      <c r="BE470" s="57">
        <v>3</v>
      </c>
      <c r="BF470" s="57">
        <v>1</v>
      </c>
      <c r="BG470" s="57">
        <v>4</v>
      </c>
      <c r="BH470" s="57">
        <v>2</v>
      </c>
      <c r="BI470" s="57">
        <v>4</v>
      </c>
      <c r="BJ470" s="57">
        <v>1</v>
      </c>
      <c r="BK470" s="57">
        <v>0</v>
      </c>
      <c r="BL470" s="57">
        <v>0</v>
      </c>
      <c r="BM470" s="57">
        <v>0</v>
      </c>
      <c r="BN470" s="57">
        <v>1</v>
      </c>
      <c r="BO470" s="57">
        <v>1</v>
      </c>
      <c r="BP470" s="57">
        <v>2</v>
      </c>
      <c r="BQ470" s="57">
        <v>5</v>
      </c>
      <c r="BR470" s="57">
        <v>2</v>
      </c>
      <c r="BS470" s="57">
        <v>2</v>
      </c>
      <c r="BT470" s="57">
        <v>3</v>
      </c>
      <c r="BU470" s="57">
        <v>2</v>
      </c>
      <c r="BV470" s="57">
        <v>60</v>
      </c>
      <c r="BW470" s="57">
        <v>63</v>
      </c>
      <c r="BX470" s="57">
        <v>0.487804878</v>
      </c>
      <c r="BY470" s="56">
        <v>-205</v>
      </c>
    </row>
    <row r="471" spans="1:77" x14ac:dyDescent="0.25">
      <c r="A471" s="57">
        <v>5</v>
      </c>
      <c r="B471" s="57">
        <v>1</v>
      </c>
      <c r="C471" s="57">
        <v>3</v>
      </c>
      <c r="D471" s="57">
        <v>1</v>
      </c>
      <c r="E471" s="57">
        <v>3</v>
      </c>
      <c r="F471" s="57">
        <v>3</v>
      </c>
      <c r="G471" s="57">
        <v>5</v>
      </c>
      <c r="H471" s="57">
        <v>4</v>
      </c>
      <c r="I471" s="57">
        <v>4</v>
      </c>
      <c r="J471" s="57">
        <v>4</v>
      </c>
      <c r="K471" s="57">
        <v>0</v>
      </c>
      <c r="L471" s="57">
        <v>0</v>
      </c>
      <c r="M471" s="57">
        <v>0</v>
      </c>
      <c r="N471" s="57">
        <v>1</v>
      </c>
      <c r="O471" s="57">
        <v>3</v>
      </c>
      <c r="P471" s="57">
        <v>5</v>
      </c>
      <c r="Q471" s="57">
        <v>5</v>
      </c>
      <c r="R471" s="57">
        <v>4</v>
      </c>
      <c r="S471" s="57">
        <v>1</v>
      </c>
      <c r="T471" s="57">
        <v>5</v>
      </c>
      <c r="U471" s="57">
        <v>4</v>
      </c>
      <c r="V471" s="57">
        <v>3</v>
      </c>
      <c r="W471" s="57">
        <v>1</v>
      </c>
      <c r="X471" s="57">
        <v>0</v>
      </c>
      <c r="Y471" s="57">
        <v>0</v>
      </c>
      <c r="Z471" s="57">
        <v>0</v>
      </c>
      <c r="AA471" s="57">
        <v>1</v>
      </c>
      <c r="AB471" s="57">
        <v>1</v>
      </c>
      <c r="AC471" s="57">
        <v>3</v>
      </c>
      <c r="AD471" s="57">
        <v>1</v>
      </c>
      <c r="AE471" s="57">
        <v>2</v>
      </c>
      <c r="AF471" s="57">
        <v>1</v>
      </c>
      <c r="AG471" s="57">
        <v>5</v>
      </c>
      <c r="AH471" s="57">
        <v>2</v>
      </c>
      <c r="AI471" s="57">
        <v>4</v>
      </c>
      <c r="AJ471" s="57">
        <v>1</v>
      </c>
      <c r="AK471" s="57">
        <v>0</v>
      </c>
      <c r="AL471" s="57">
        <v>0</v>
      </c>
      <c r="AM471" s="57">
        <v>1</v>
      </c>
      <c r="AN471" s="57">
        <v>3</v>
      </c>
      <c r="AO471" s="57">
        <v>1</v>
      </c>
      <c r="AP471" s="57">
        <v>5</v>
      </c>
      <c r="AQ471" s="57">
        <v>3</v>
      </c>
      <c r="AR471" s="57">
        <v>3</v>
      </c>
      <c r="AS471" s="57">
        <v>1</v>
      </c>
      <c r="AT471" s="57">
        <v>5</v>
      </c>
      <c r="AU471" s="57">
        <v>4</v>
      </c>
      <c r="AV471" s="57">
        <v>4</v>
      </c>
      <c r="AW471" s="57">
        <v>1</v>
      </c>
      <c r="AX471" s="57">
        <v>0</v>
      </c>
      <c r="AY471" s="57">
        <v>0</v>
      </c>
      <c r="AZ471" s="57">
        <v>0</v>
      </c>
      <c r="BA471" s="57">
        <v>3</v>
      </c>
      <c r="BB471" s="57">
        <v>1</v>
      </c>
      <c r="BC471" s="57">
        <v>1</v>
      </c>
      <c r="BD471" s="57">
        <v>1</v>
      </c>
      <c r="BE471" s="57">
        <v>2</v>
      </c>
      <c r="BF471" s="57">
        <v>1</v>
      </c>
      <c r="BG471" s="57">
        <v>4</v>
      </c>
      <c r="BH471" s="57">
        <v>4</v>
      </c>
      <c r="BI471" s="57">
        <v>5</v>
      </c>
      <c r="BJ471" s="57">
        <v>1</v>
      </c>
      <c r="BK471" s="57">
        <v>0</v>
      </c>
      <c r="BL471" s="57">
        <v>0</v>
      </c>
      <c r="BM471" s="57">
        <v>0</v>
      </c>
      <c r="BN471" s="57">
        <v>1</v>
      </c>
      <c r="BO471" s="57">
        <v>1</v>
      </c>
      <c r="BP471" s="57">
        <v>2</v>
      </c>
      <c r="BQ471" s="57">
        <v>5</v>
      </c>
      <c r="BR471" s="57">
        <v>2</v>
      </c>
      <c r="BS471" s="57">
        <v>2</v>
      </c>
      <c r="BT471" s="57">
        <v>3</v>
      </c>
      <c r="BU471" s="57">
        <v>2</v>
      </c>
      <c r="BV471" s="57">
        <v>50</v>
      </c>
      <c r="BW471" s="57">
        <v>53</v>
      </c>
      <c r="BX471" s="57">
        <v>0.48543689299999998</v>
      </c>
      <c r="BY471" s="56">
        <v>-205</v>
      </c>
    </row>
    <row r="472" spans="1:77" x14ac:dyDescent="0.25">
      <c r="A472" s="57">
        <v>5</v>
      </c>
      <c r="B472" s="57">
        <v>1</v>
      </c>
      <c r="C472" s="57">
        <v>3</v>
      </c>
      <c r="D472" s="57">
        <v>1</v>
      </c>
      <c r="E472" s="57">
        <v>3</v>
      </c>
      <c r="F472" s="57">
        <v>3</v>
      </c>
      <c r="G472" s="57">
        <v>5</v>
      </c>
      <c r="H472" s="57">
        <v>4</v>
      </c>
      <c r="I472" s="57">
        <v>4</v>
      </c>
      <c r="J472" s="57">
        <v>4</v>
      </c>
      <c r="K472" s="57">
        <v>0</v>
      </c>
      <c r="L472" s="57">
        <v>0</v>
      </c>
      <c r="M472" s="57">
        <v>0</v>
      </c>
      <c r="N472" s="57">
        <v>1</v>
      </c>
      <c r="O472" s="57">
        <v>3</v>
      </c>
      <c r="P472" s="57">
        <v>5</v>
      </c>
      <c r="Q472" s="57">
        <v>5</v>
      </c>
      <c r="R472" s="57">
        <v>4</v>
      </c>
      <c r="S472" s="57">
        <v>1</v>
      </c>
      <c r="T472" s="57">
        <v>5</v>
      </c>
      <c r="U472" s="57">
        <v>4</v>
      </c>
      <c r="V472" s="57">
        <v>3</v>
      </c>
      <c r="W472" s="57">
        <v>1</v>
      </c>
      <c r="X472" s="57">
        <v>0</v>
      </c>
      <c r="Y472" s="57">
        <v>0</v>
      </c>
      <c r="Z472" s="57">
        <v>0</v>
      </c>
      <c r="AA472" s="57">
        <v>1</v>
      </c>
      <c r="AB472" s="57">
        <v>1</v>
      </c>
      <c r="AC472" s="57">
        <v>3</v>
      </c>
      <c r="AD472" s="57">
        <v>1</v>
      </c>
      <c r="AE472" s="57">
        <v>2</v>
      </c>
      <c r="AF472" s="57">
        <v>1</v>
      </c>
      <c r="AG472" s="57">
        <v>5</v>
      </c>
      <c r="AH472" s="57">
        <v>2</v>
      </c>
      <c r="AI472" s="57">
        <v>4</v>
      </c>
      <c r="AJ472" s="57">
        <v>1</v>
      </c>
      <c r="AK472" s="57">
        <v>0</v>
      </c>
      <c r="AL472" s="57">
        <v>0</v>
      </c>
      <c r="AM472" s="57">
        <v>1</v>
      </c>
      <c r="AN472" s="57">
        <v>3</v>
      </c>
      <c r="AO472" s="57">
        <v>1</v>
      </c>
      <c r="AP472" s="57">
        <v>5</v>
      </c>
      <c r="AQ472" s="57">
        <v>3</v>
      </c>
      <c r="AR472" s="57">
        <v>3</v>
      </c>
      <c r="AS472" s="57">
        <v>1</v>
      </c>
      <c r="AT472" s="57">
        <v>5</v>
      </c>
      <c r="AU472" s="57">
        <v>4</v>
      </c>
      <c r="AV472" s="57">
        <v>4</v>
      </c>
      <c r="AW472" s="57">
        <v>1</v>
      </c>
      <c r="AX472" s="57">
        <v>0</v>
      </c>
      <c r="AY472" s="57">
        <v>0</v>
      </c>
      <c r="AZ472" s="57">
        <v>0</v>
      </c>
      <c r="BA472" s="57">
        <v>3</v>
      </c>
      <c r="BB472" s="57">
        <v>1</v>
      </c>
      <c r="BC472" s="57">
        <v>1</v>
      </c>
      <c r="BD472" s="57">
        <v>1</v>
      </c>
      <c r="BE472" s="57">
        <v>2</v>
      </c>
      <c r="BF472" s="57">
        <v>1</v>
      </c>
      <c r="BG472" s="57">
        <v>4</v>
      </c>
      <c r="BH472" s="57">
        <v>4</v>
      </c>
      <c r="BI472" s="57">
        <v>5</v>
      </c>
      <c r="BJ472" s="57">
        <v>1</v>
      </c>
      <c r="BK472" s="57">
        <v>0</v>
      </c>
      <c r="BL472" s="57">
        <v>0</v>
      </c>
      <c r="BM472" s="57">
        <v>0</v>
      </c>
      <c r="BN472" s="57">
        <v>1</v>
      </c>
      <c r="BO472" s="57">
        <v>1</v>
      </c>
      <c r="BP472" s="57">
        <v>2</v>
      </c>
      <c r="BQ472" s="57">
        <v>5</v>
      </c>
      <c r="BR472" s="57">
        <v>2</v>
      </c>
      <c r="BS472" s="57">
        <v>2</v>
      </c>
      <c r="BT472" s="57">
        <v>3</v>
      </c>
      <c r="BU472" s="57">
        <v>2</v>
      </c>
      <c r="BV472" s="57">
        <v>148</v>
      </c>
      <c r="BW472" s="57">
        <v>158</v>
      </c>
      <c r="BX472" s="57">
        <v>0.48366013099999999</v>
      </c>
      <c r="BY472" s="56">
        <v>-205</v>
      </c>
    </row>
    <row r="473" spans="1:77" x14ac:dyDescent="0.25">
      <c r="A473" s="57">
        <v>5</v>
      </c>
      <c r="B473" s="57">
        <v>1</v>
      </c>
      <c r="C473" s="57">
        <v>3</v>
      </c>
      <c r="D473" s="57">
        <v>1</v>
      </c>
      <c r="E473" s="57">
        <v>3</v>
      </c>
      <c r="F473" s="57">
        <v>1</v>
      </c>
      <c r="G473" s="57">
        <v>5</v>
      </c>
      <c r="H473" s="57">
        <v>4</v>
      </c>
      <c r="I473" s="57">
        <v>4</v>
      </c>
      <c r="J473" s="57">
        <v>1</v>
      </c>
      <c r="K473" s="57">
        <v>0</v>
      </c>
      <c r="L473" s="57">
        <v>0</v>
      </c>
      <c r="M473" s="57">
        <v>0</v>
      </c>
      <c r="N473" s="57">
        <v>3</v>
      </c>
      <c r="O473" s="57">
        <v>1</v>
      </c>
      <c r="P473" s="57">
        <v>5</v>
      </c>
      <c r="Q473" s="57">
        <v>5</v>
      </c>
      <c r="R473" s="57">
        <v>3</v>
      </c>
      <c r="S473" s="57">
        <v>3</v>
      </c>
      <c r="T473" s="57">
        <v>5</v>
      </c>
      <c r="U473" s="57">
        <v>4</v>
      </c>
      <c r="V473" s="57">
        <v>3</v>
      </c>
      <c r="W473" s="57">
        <v>3</v>
      </c>
      <c r="X473" s="57">
        <v>0</v>
      </c>
      <c r="Y473" s="57">
        <v>1</v>
      </c>
      <c r="Z473" s="57">
        <v>1</v>
      </c>
      <c r="AA473" s="57">
        <v>4</v>
      </c>
      <c r="AB473" s="57">
        <v>4</v>
      </c>
      <c r="AC473" s="57">
        <v>5</v>
      </c>
      <c r="AD473" s="57">
        <v>1</v>
      </c>
      <c r="AE473" s="57">
        <v>3</v>
      </c>
      <c r="AF473" s="57">
        <v>1</v>
      </c>
      <c r="AG473" s="57">
        <v>4</v>
      </c>
      <c r="AH473" s="57">
        <v>4</v>
      </c>
      <c r="AI473" s="57">
        <v>4</v>
      </c>
      <c r="AJ473" s="57">
        <v>1</v>
      </c>
      <c r="AK473" s="57">
        <v>0</v>
      </c>
      <c r="AL473" s="57">
        <v>0</v>
      </c>
      <c r="AM473" s="57">
        <v>1</v>
      </c>
      <c r="AN473" s="57">
        <v>3</v>
      </c>
      <c r="AO473" s="57">
        <v>1</v>
      </c>
      <c r="AP473" s="57">
        <v>4</v>
      </c>
      <c r="AQ473" s="57">
        <v>1</v>
      </c>
      <c r="AR473" s="57">
        <v>3</v>
      </c>
      <c r="AS473" s="57">
        <v>1</v>
      </c>
      <c r="AT473" s="57">
        <v>5</v>
      </c>
      <c r="AU473" s="57">
        <v>4</v>
      </c>
      <c r="AV473" s="57">
        <v>3</v>
      </c>
      <c r="AW473" s="57">
        <v>1</v>
      </c>
      <c r="AX473" s="57">
        <v>0</v>
      </c>
      <c r="AY473" s="57">
        <v>0</v>
      </c>
      <c r="AZ473" s="57">
        <v>1</v>
      </c>
      <c r="BA473" s="57">
        <v>4</v>
      </c>
      <c r="BB473" s="57">
        <v>1</v>
      </c>
      <c r="BC473" s="57">
        <v>4</v>
      </c>
      <c r="BD473" s="57">
        <v>1</v>
      </c>
      <c r="BE473" s="57">
        <v>2</v>
      </c>
      <c r="BF473" s="57">
        <v>1</v>
      </c>
      <c r="BG473" s="57">
        <v>5</v>
      </c>
      <c r="BH473" s="57">
        <v>2</v>
      </c>
      <c r="BI473" s="57">
        <v>3</v>
      </c>
      <c r="BJ473" s="57">
        <v>1</v>
      </c>
      <c r="BK473" s="57">
        <v>0</v>
      </c>
      <c r="BL473" s="57">
        <v>0</v>
      </c>
      <c r="BM473" s="57">
        <v>0</v>
      </c>
      <c r="BN473" s="57">
        <v>1</v>
      </c>
      <c r="BO473" s="57">
        <v>4</v>
      </c>
      <c r="BP473" s="57">
        <v>3</v>
      </c>
      <c r="BQ473" s="57">
        <v>5</v>
      </c>
      <c r="BR473" s="57">
        <v>2</v>
      </c>
      <c r="BS473" s="57">
        <v>2</v>
      </c>
      <c r="BT473" s="57">
        <v>3</v>
      </c>
      <c r="BU473" s="57">
        <v>1</v>
      </c>
      <c r="BV473" s="57">
        <v>138</v>
      </c>
      <c r="BW473" s="57">
        <v>148</v>
      </c>
      <c r="BX473" s="57">
        <v>0.482517482517482</v>
      </c>
      <c r="BY473" s="56">
        <v>-205</v>
      </c>
    </row>
    <row r="474" spans="1:77" x14ac:dyDescent="0.25">
      <c r="A474" s="57">
        <v>3</v>
      </c>
      <c r="B474" s="57">
        <v>1</v>
      </c>
      <c r="C474" s="57">
        <v>3</v>
      </c>
      <c r="D474" s="57">
        <v>1</v>
      </c>
      <c r="E474" s="57">
        <v>3</v>
      </c>
      <c r="F474" s="57">
        <v>1</v>
      </c>
      <c r="G474" s="57">
        <v>5</v>
      </c>
      <c r="H474" s="57">
        <v>1</v>
      </c>
      <c r="I474" s="57">
        <v>4</v>
      </c>
      <c r="J474" s="57">
        <v>1</v>
      </c>
      <c r="K474" s="57">
        <v>0</v>
      </c>
      <c r="L474" s="57">
        <v>0</v>
      </c>
      <c r="M474" s="57">
        <v>0</v>
      </c>
      <c r="N474" s="57">
        <v>4</v>
      </c>
      <c r="O474" s="57">
        <v>1</v>
      </c>
      <c r="P474" s="57">
        <v>3</v>
      </c>
      <c r="Q474" s="57">
        <v>1</v>
      </c>
      <c r="R474" s="57">
        <v>3</v>
      </c>
      <c r="S474" s="57">
        <v>1</v>
      </c>
      <c r="T474" s="57">
        <v>5</v>
      </c>
      <c r="U474" s="57">
        <v>4</v>
      </c>
      <c r="V474" s="57">
        <v>4</v>
      </c>
      <c r="W474" s="57">
        <v>1</v>
      </c>
      <c r="X474" s="57">
        <v>0</v>
      </c>
      <c r="Y474" s="57">
        <v>0</v>
      </c>
      <c r="Z474" s="57">
        <v>0</v>
      </c>
      <c r="AA474" s="57">
        <v>3</v>
      </c>
      <c r="AB474" s="57">
        <v>1</v>
      </c>
      <c r="AC474" s="57">
        <v>3</v>
      </c>
      <c r="AD474" s="57">
        <v>1</v>
      </c>
      <c r="AE474" s="57">
        <v>3</v>
      </c>
      <c r="AF474" s="57">
        <v>1</v>
      </c>
      <c r="AG474" s="57">
        <v>5</v>
      </c>
      <c r="AH474" s="57">
        <v>4</v>
      </c>
      <c r="AI474" s="57">
        <v>4</v>
      </c>
      <c r="AJ474" s="57">
        <v>1</v>
      </c>
      <c r="AK474" s="57">
        <v>0</v>
      </c>
      <c r="AL474" s="57">
        <v>0</v>
      </c>
      <c r="AM474" s="57">
        <v>0</v>
      </c>
      <c r="AN474" s="57">
        <v>5</v>
      </c>
      <c r="AO474" s="57">
        <v>1</v>
      </c>
      <c r="AP474" s="57">
        <v>3</v>
      </c>
      <c r="AQ474" s="57">
        <v>1</v>
      </c>
      <c r="AR474" s="57">
        <v>3</v>
      </c>
      <c r="AS474" s="57">
        <v>1</v>
      </c>
      <c r="AT474" s="57">
        <v>5</v>
      </c>
      <c r="AU474" s="57">
        <v>4</v>
      </c>
      <c r="AV474" s="57">
        <v>4</v>
      </c>
      <c r="AW474" s="57">
        <v>1</v>
      </c>
      <c r="AX474" s="57">
        <v>0</v>
      </c>
      <c r="AY474" s="57">
        <v>0</v>
      </c>
      <c r="AZ474" s="57">
        <v>0</v>
      </c>
      <c r="BA474" s="57">
        <v>5</v>
      </c>
      <c r="BB474" s="57">
        <v>1</v>
      </c>
      <c r="BC474" s="57">
        <v>3</v>
      </c>
      <c r="BD474" s="57">
        <v>1</v>
      </c>
      <c r="BE474" s="57">
        <v>3</v>
      </c>
      <c r="BF474" s="57">
        <v>1</v>
      </c>
      <c r="BG474" s="57">
        <v>4</v>
      </c>
      <c r="BH474" s="57">
        <v>4</v>
      </c>
      <c r="BI474" s="57">
        <v>3</v>
      </c>
      <c r="BJ474" s="57">
        <v>1</v>
      </c>
      <c r="BK474" s="57">
        <v>0</v>
      </c>
      <c r="BL474" s="57">
        <v>0</v>
      </c>
      <c r="BM474" s="57">
        <v>1</v>
      </c>
      <c r="BN474" s="57">
        <v>1</v>
      </c>
      <c r="BO474" s="57">
        <v>1</v>
      </c>
      <c r="BP474" s="57">
        <v>2</v>
      </c>
      <c r="BQ474" s="57">
        <v>5</v>
      </c>
      <c r="BR474" s="57">
        <v>2</v>
      </c>
      <c r="BS474" s="57">
        <v>2</v>
      </c>
      <c r="BT474" s="57">
        <v>3</v>
      </c>
      <c r="BU474" s="57">
        <v>2</v>
      </c>
      <c r="BV474" s="57">
        <v>52</v>
      </c>
      <c r="BW474" s="57">
        <v>56</v>
      </c>
      <c r="BX474" s="57">
        <v>0.48148148099999999</v>
      </c>
      <c r="BY474" s="56">
        <v>-205</v>
      </c>
    </row>
    <row r="475" spans="1:77" x14ac:dyDescent="0.25">
      <c r="A475" s="57">
        <v>3</v>
      </c>
      <c r="B475" s="57">
        <v>5</v>
      </c>
      <c r="C475" s="57">
        <v>3</v>
      </c>
      <c r="D475" s="57">
        <v>1</v>
      </c>
      <c r="E475" s="57">
        <v>3</v>
      </c>
      <c r="F475" s="57">
        <v>1</v>
      </c>
      <c r="G475" s="57">
        <v>5</v>
      </c>
      <c r="H475" s="57">
        <v>4</v>
      </c>
      <c r="I475" s="57">
        <v>4</v>
      </c>
      <c r="J475" s="57">
        <v>4</v>
      </c>
      <c r="K475" s="57">
        <v>0</v>
      </c>
      <c r="L475" s="57">
        <v>0</v>
      </c>
      <c r="M475" s="57">
        <v>0</v>
      </c>
      <c r="N475" s="57">
        <v>3</v>
      </c>
      <c r="O475" s="57">
        <v>1</v>
      </c>
      <c r="P475" s="57">
        <v>5</v>
      </c>
      <c r="Q475" s="57">
        <v>1</v>
      </c>
      <c r="R475" s="57">
        <v>3</v>
      </c>
      <c r="S475" s="57">
        <v>3</v>
      </c>
      <c r="T475" s="57">
        <v>4</v>
      </c>
      <c r="U475" s="57">
        <v>2</v>
      </c>
      <c r="V475" s="57">
        <v>3</v>
      </c>
      <c r="W475" s="57">
        <v>1</v>
      </c>
      <c r="X475" s="57">
        <v>0</v>
      </c>
      <c r="Y475" s="57">
        <v>0</v>
      </c>
      <c r="Z475" s="57">
        <v>1</v>
      </c>
      <c r="AA475" s="57">
        <v>4</v>
      </c>
      <c r="AB475" s="57">
        <v>1</v>
      </c>
      <c r="AC475" s="57">
        <v>5</v>
      </c>
      <c r="AD475" s="57">
        <v>1</v>
      </c>
      <c r="AE475" s="57">
        <v>3</v>
      </c>
      <c r="AF475" s="57">
        <v>1</v>
      </c>
      <c r="AG475" s="57">
        <v>5</v>
      </c>
      <c r="AH475" s="57">
        <v>4</v>
      </c>
      <c r="AI475" s="57">
        <v>4</v>
      </c>
      <c r="AJ475" s="57">
        <v>4</v>
      </c>
      <c r="AK475" s="57">
        <v>0</v>
      </c>
      <c r="AL475" s="57">
        <v>0</v>
      </c>
      <c r="AM475" s="57">
        <v>0</v>
      </c>
      <c r="AN475" s="57">
        <v>3</v>
      </c>
      <c r="AO475" s="57">
        <v>1</v>
      </c>
      <c r="AP475" s="57">
        <v>3</v>
      </c>
      <c r="AQ475" s="57">
        <v>1</v>
      </c>
      <c r="AR475" s="57">
        <v>3</v>
      </c>
      <c r="AS475" s="57">
        <v>1</v>
      </c>
      <c r="AT475" s="57">
        <v>5</v>
      </c>
      <c r="AU475" s="57">
        <v>4</v>
      </c>
      <c r="AV475" s="57">
        <v>3</v>
      </c>
      <c r="AW475" s="57">
        <v>1</v>
      </c>
      <c r="AX475" s="57">
        <v>1</v>
      </c>
      <c r="AY475" s="57">
        <v>0</v>
      </c>
      <c r="AZ475" s="57">
        <v>0</v>
      </c>
      <c r="BA475" s="57">
        <v>3</v>
      </c>
      <c r="BB475" s="57">
        <v>1</v>
      </c>
      <c r="BC475" s="57">
        <v>5</v>
      </c>
      <c r="BD475" s="57">
        <v>1</v>
      </c>
      <c r="BE475" s="57">
        <v>1</v>
      </c>
      <c r="BF475" s="57">
        <v>1</v>
      </c>
      <c r="BG475" s="57">
        <v>4</v>
      </c>
      <c r="BH475" s="57">
        <v>4</v>
      </c>
      <c r="BI475" s="57">
        <v>4</v>
      </c>
      <c r="BJ475" s="57">
        <v>1</v>
      </c>
      <c r="BK475" s="57">
        <v>0</v>
      </c>
      <c r="BL475" s="57">
        <v>0</v>
      </c>
      <c r="BM475" s="57">
        <v>0</v>
      </c>
      <c r="BN475" s="57">
        <v>1</v>
      </c>
      <c r="BO475" s="57">
        <v>1</v>
      </c>
      <c r="BP475" s="57">
        <v>2</v>
      </c>
      <c r="BQ475" s="57">
        <v>5</v>
      </c>
      <c r="BR475" s="57">
        <v>2</v>
      </c>
      <c r="BS475" s="57">
        <v>2</v>
      </c>
      <c r="BT475" s="57">
        <v>3</v>
      </c>
      <c r="BU475" s="57">
        <v>2</v>
      </c>
      <c r="BV475" s="57">
        <v>51</v>
      </c>
      <c r="BW475" s="57">
        <v>55</v>
      </c>
      <c r="BX475" s="57">
        <v>0.48113207499999999</v>
      </c>
      <c r="BY475" s="56">
        <v>-205</v>
      </c>
    </row>
    <row r="476" spans="1:77" x14ac:dyDescent="0.25">
      <c r="A476" s="57">
        <v>5</v>
      </c>
      <c r="B476" s="57">
        <v>1</v>
      </c>
      <c r="C476" s="57">
        <v>3</v>
      </c>
      <c r="D476" s="57">
        <v>1</v>
      </c>
      <c r="E476" s="57">
        <v>3</v>
      </c>
      <c r="F476" s="57">
        <v>1</v>
      </c>
      <c r="G476" s="57">
        <v>4</v>
      </c>
      <c r="H476" s="57">
        <v>4</v>
      </c>
      <c r="I476" s="57">
        <v>4</v>
      </c>
      <c r="J476" s="57">
        <v>1</v>
      </c>
      <c r="K476" s="57">
        <v>0</v>
      </c>
      <c r="L476" s="57">
        <v>0</v>
      </c>
      <c r="M476" s="57">
        <v>1</v>
      </c>
      <c r="N476" s="57">
        <v>3</v>
      </c>
      <c r="O476" s="57">
        <v>1</v>
      </c>
      <c r="P476" s="57">
        <v>3</v>
      </c>
      <c r="Q476" s="57">
        <v>5</v>
      </c>
      <c r="R476" s="57">
        <v>3</v>
      </c>
      <c r="S476" s="57">
        <v>3</v>
      </c>
      <c r="T476" s="57">
        <v>5</v>
      </c>
      <c r="U476" s="57">
        <v>4</v>
      </c>
      <c r="V476" s="57">
        <v>3</v>
      </c>
      <c r="W476" s="57">
        <v>1</v>
      </c>
      <c r="X476" s="57">
        <v>0</v>
      </c>
      <c r="Y476" s="57">
        <v>0</v>
      </c>
      <c r="Z476" s="57">
        <v>0</v>
      </c>
      <c r="AA476" s="57">
        <v>4</v>
      </c>
      <c r="AB476" s="57">
        <v>1</v>
      </c>
      <c r="AC476" s="57">
        <v>5</v>
      </c>
      <c r="AD476" s="57">
        <v>1</v>
      </c>
      <c r="AE476" s="57">
        <v>3</v>
      </c>
      <c r="AF476" s="57">
        <v>1</v>
      </c>
      <c r="AG476" s="57">
        <v>4</v>
      </c>
      <c r="AH476" s="57">
        <v>4</v>
      </c>
      <c r="AI476" s="57">
        <v>4</v>
      </c>
      <c r="AJ476" s="57">
        <v>1</v>
      </c>
      <c r="AK476" s="57">
        <v>0</v>
      </c>
      <c r="AL476" s="57">
        <v>0</v>
      </c>
      <c r="AM476" s="57">
        <v>0</v>
      </c>
      <c r="AN476" s="57">
        <v>4</v>
      </c>
      <c r="AO476" s="57">
        <v>1</v>
      </c>
      <c r="AP476" s="57">
        <v>4</v>
      </c>
      <c r="AQ476" s="57">
        <v>2</v>
      </c>
      <c r="AR476" s="57">
        <v>3</v>
      </c>
      <c r="AS476" s="57">
        <v>1</v>
      </c>
      <c r="AT476" s="57">
        <v>1</v>
      </c>
      <c r="AU476" s="57">
        <v>4</v>
      </c>
      <c r="AV476" s="57">
        <v>2</v>
      </c>
      <c r="AW476" s="57">
        <v>1</v>
      </c>
      <c r="AX476" s="57">
        <v>1</v>
      </c>
      <c r="AY476" s="57">
        <v>0</v>
      </c>
      <c r="AZ476" s="57">
        <v>0</v>
      </c>
      <c r="BA476" s="57">
        <v>5</v>
      </c>
      <c r="BB476" s="57">
        <v>1</v>
      </c>
      <c r="BC476" s="57">
        <v>1</v>
      </c>
      <c r="BD476" s="57">
        <v>1</v>
      </c>
      <c r="BE476" s="57">
        <v>1</v>
      </c>
      <c r="BF476" s="57">
        <v>1</v>
      </c>
      <c r="BG476" s="57">
        <v>4</v>
      </c>
      <c r="BH476" s="57">
        <v>4</v>
      </c>
      <c r="BI476" s="57">
        <v>4</v>
      </c>
      <c r="BJ476" s="57">
        <v>1</v>
      </c>
      <c r="BK476" s="57">
        <v>0</v>
      </c>
      <c r="BL476" s="57">
        <v>0</v>
      </c>
      <c r="BM476" s="57">
        <v>1</v>
      </c>
      <c r="BN476" s="57">
        <v>1</v>
      </c>
      <c r="BO476" s="57">
        <v>4</v>
      </c>
      <c r="BP476" s="57">
        <v>2</v>
      </c>
      <c r="BQ476" s="57">
        <v>5</v>
      </c>
      <c r="BR476" s="57">
        <v>2</v>
      </c>
      <c r="BS476" s="57">
        <v>2</v>
      </c>
      <c r="BT476" s="57">
        <v>3</v>
      </c>
      <c r="BU476" s="57">
        <v>2</v>
      </c>
      <c r="BV476" s="57">
        <v>161</v>
      </c>
      <c r="BW476" s="57">
        <v>177</v>
      </c>
      <c r="BX476" s="57">
        <v>0.476331360946745</v>
      </c>
      <c r="BY476" s="56">
        <v>-205</v>
      </c>
    </row>
    <row r="477" spans="1:77" x14ac:dyDescent="0.25">
      <c r="A477" s="57">
        <v>3</v>
      </c>
      <c r="B477" s="57">
        <v>5</v>
      </c>
      <c r="C477" s="57">
        <v>3</v>
      </c>
      <c r="D477" s="57">
        <v>1</v>
      </c>
      <c r="E477" s="57">
        <v>3</v>
      </c>
      <c r="F477" s="57">
        <v>1</v>
      </c>
      <c r="G477" s="57">
        <v>5</v>
      </c>
      <c r="H477" s="57">
        <v>4</v>
      </c>
      <c r="I477" s="57">
        <v>4</v>
      </c>
      <c r="J477" s="57">
        <v>4</v>
      </c>
      <c r="K477" s="57">
        <v>0</v>
      </c>
      <c r="L477" s="57">
        <v>0</v>
      </c>
      <c r="M477" s="57">
        <v>0</v>
      </c>
      <c r="N477" s="57">
        <v>3</v>
      </c>
      <c r="O477" s="57">
        <v>1</v>
      </c>
      <c r="P477" s="57">
        <v>5</v>
      </c>
      <c r="Q477" s="57">
        <v>1</v>
      </c>
      <c r="R477" s="57">
        <v>3</v>
      </c>
      <c r="S477" s="57">
        <v>3</v>
      </c>
      <c r="T477" s="57">
        <v>4</v>
      </c>
      <c r="U477" s="57">
        <v>2</v>
      </c>
      <c r="V477" s="57">
        <v>3</v>
      </c>
      <c r="W477" s="57">
        <v>1</v>
      </c>
      <c r="X477" s="57">
        <v>0</v>
      </c>
      <c r="Y477" s="57">
        <v>0</v>
      </c>
      <c r="Z477" s="57">
        <v>1</v>
      </c>
      <c r="AA477" s="57">
        <v>4</v>
      </c>
      <c r="AB477" s="57">
        <v>1</v>
      </c>
      <c r="AC477" s="57">
        <v>5</v>
      </c>
      <c r="AD477" s="57">
        <v>1</v>
      </c>
      <c r="AE477" s="57">
        <v>3</v>
      </c>
      <c r="AF477" s="57">
        <v>1</v>
      </c>
      <c r="AG477" s="57">
        <v>5</v>
      </c>
      <c r="AH477" s="57">
        <v>4</v>
      </c>
      <c r="AI477" s="57">
        <v>4</v>
      </c>
      <c r="AJ477" s="57">
        <v>4</v>
      </c>
      <c r="AK477" s="57">
        <v>0</v>
      </c>
      <c r="AL477" s="57">
        <v>0</v>
      </c>
      <c r="AM477" s="57">
        <v>0</v>
      </c>
      <c r="AN477" s="57">
        <v>3</v>
      </c>
      <c r="AO477" s="57">
        <v>1</v>
      </c>
      <c r="AP477" s="57">
        <v>3</v>
      </c>
      <c r="AQ477" s="57">
        <v>1</v>
      </c>
      <c r="AR477" s="57">
        <v>3</v>
      </c>
      <c r="AS477" s="57">
        <v>1</v>
      </c>
      <c r="AT477" s="57">
        <v>5</v>
      </c>
      <c r="AU477" s="57">
        <v>4</v>
      </c>
      <c r="AV477" s="57">
        <v>3</v>
      </c>
      <c r="AW477" s="57">
        <v>1</v>
      </c>
      <c r="AX477" s="57">
        <v>1</v>
      </c>
      <c r="AY477" s="57">
        <v>0</v>
      </c>
      <c r="AZ477" s="57">
        <v>0</v>
      </c>
      <c r="BA477" s="57">
        <v>3</v>
      </c>
      <c r="BB477" s="57">
        <v>1</v>
      </c>
      <c r="BC477" s="57">
        <v>5</v>
      </c>
      <c r="BD477" s="57">
        <v>1</v>
      </c>
      <c r="BE477" s="57">
        <v>1</v>
      </c>
      <c r="BF477" s="57">
        <v>1</v>
      </c>
      <c r="BG477" s="57">
        <v>4</v>
      </c>
      <c r="BH477" s="57">
        <v>4</v>
      </c>
      <c r="BI477" s="57">
        <v>4</v>
      </c>
      <c r="BJ477" s="57">
        <v>1</v>
      </c>
      <c r="BK477" s="57">
        <v>0</v>
      </c>
      <c r="BL477" s="57">
        <v>0</v>
      </c>
      <c r="BM477" s="57">
        <v>0</v>
      </c>
      <c r="BN477" s="57">
        <v>1</v>
      </c>
      <c r="BO477" s="57">
        <v>1</v>
      </c>
      <c r="BP477" s="57">
        <v>2</v>
      </c>
      <c r="BQ477" s="57">
        <v>5</v>
      </c>
      <c r="BR477" s="57">
        <v>2</v>
      </c>
      <c r="BS477" s="57">
        <v>2</v>
      </c>
      <c r="BT477" s="57">
        <v>3</v>
      </c>
      <c r="BU477" s="57">
        <v>2</v>
      </c>
      <c r="BV477" s="57">
        <v>49</v>
      </c>
      <c r="BW477" s="57">
        <v>54</v>
      </c>
      <c r="BX477" s="57">
        <v>0.47572815499999999</v>
      </c>
      <c r="BY477" s="56">
        <v>-205</v>
      </c>
    </row>
    <row r="478" spans="1:77" x14ac:dyDescent="0.25">
      <c r="A478" s="57">
        <v>5</v>
      </c>
      <c r="B478" s="57">
        <v>1</v>
      </c>
      <c r="C478" s="57">
        <v>3</v>
      </c>
      <c r="D478" s="57">
        <v>1</v>
      </c>
      <c r="E478" s="57">
        <v>5</v>
      </c>
      <c r="F478" s="57">
        <v>1</v>
      </c>
      <c r="G478" s="57">
        <v>5</v>
      </c>
      <c r="H478" s="57">
        <v>4</v>
      </c>
      <c r="I478" s="57">
        <v>3</v>
      </c>
      <c r="J478" s="57">
        <v>4</v>
      </c>
      <c r="K478" s="57">
        <v>0</v>
      </c>
      <c r="L478" s="57">
        <v>0</v>
      </c>
      <c r="M478" s="57">
        <v>1</v>
      </c>
      <c r="N478" s="57">
        <v>3</v>
      </c>
      <c r="O478" s="57">
        <v>1</v>
      </c>
      <c r="P478" s="57">
        <v>3</v>
      </c>
      <c r="Q478" s="57">
        <v>5</v>
      </c>
      <c r="R478" s="57">
        <v>3</v>
      </c>
      <c r="S478" s="57">
        <v>1</v>
      </c>
      <c r="T478" s="57">
        <v>5</v>
      </c>
      <c r="U478" s="57">
        <v>4</v>
      </c>
      <c r="V478" s="57">
        <v>3</v>
      </c>
      <c r="W478" s="57">
        <v>1</v>
      </c>
      <c r="X478" s="57">
        <v>0</v>
      </c>
      <c r="Y478" s="57">
        <v>0</v>
      </c>
      <c r="Z478" s="57">
        <v>0</v>
      </c>
      <c r="AA478" s="57">
        <v>2</v>
      </c>
      <c r="AB478" s="57">
        <v>1</v>
      </c>
      <c r="AC478" s="57">
        <v>5</v>
      </c>
      <c r="AD478" s="57">
        <v>1</v>
      </c>
      <c r="AE478" s="57">
        <v>3</v>
      </c>
      <c r="AF478" s="57">
        <v>1</v>
      </c>
      <c r="AG478" s="57">
        <v>4</v>
      </c>
      <c r="AH478" s="57">
        <v>3</v>
      </c>
      <c r="AI478" s="57">
        <v>4</v>
      </c>
      <c r="AJ478" s="57">
        <v>3</v>
      </c>
      <c r="AK478" s="57">
        <v>0</v>
      </c>
      <c r="AL478" s="57">
        <v>0</v>
      </c>
      <c r="AM478" s="57">
        <v>0</v>
      </c>
      <c r="AN478" s="57">
        <v>3</v>
      </c>
      <c r="AO478" s="57">
        <v>1</v>
      </c>
      <c r="AP478" s="57">
        <v>5</v>
      </c>
      <c r="AQ478" s="57">
        <v>1</v>
      </c>
      <c r="AR478" s="57">
        <v>3</v>
      </c>
      <c r="AS478" s="57">
        <v>1</v>
      </c>
      <c r="AT478" s="57">
        <v>5</v>
      </c>
      <c r="AU478" s="57">
        <v>4</v>
      </c>
      <c r="AV478" s="57">
        <v>4</v>
      </c>
      <c r="AW478" s="57">
        <v>1</v>
      </c>
      <c r="AX478" s="57">
        <v>0</v>
      </c>
      <c r="AY478" s="57">
        <v>0</v>
      </c>
      <c r="AZ478" s="57">
        <v>0</v>
      </c>
      <c r="BA478" s="57">
        <v>3</v>
      </c>
      <c r="BB478" s="57">
        <v>1</v>
      </c>
      <c r="BC478" s="57">
        <v>3</v>
      </c>
      <c r="BD478" s="57">
        <v>1</v>
      </c>
      <c r="BE478" s="57">
        <v>2</v>
      </c>
      <c r="BF478" s="57">
        <v>1</v>
      </c>
      <c r="BG478" s="57">
        <v>5</v>
      </c>
      <c r="BH478" s="57">
        <v>2</v>
      </c>
      <c r="BI478" s="57">
        <v>4</v>
      </c>
      <c r="BJ478" s="57">
        <v>1</v>
      </c>
      <c r="BK478" s="57">
        <v>0</v>
      </c>
      <c r="BL478" s="57">
        <v>0</v>
      </c>
      <c r="BM478" s="57">
        <v>0</v>
      </c>
      <c r="BN478" s="57">
        <v>1</v>
      </c>
      <c r="BO478" s="57">
        <v>1</v>
      </c>
      <c r="BP478" s="57">
        <v>2</v>
      </c>
      <c r="BQ478" s="57">
        <v>5</v>
      </c>
      <c r="BR478" s="57">
        <v>2</v>
      </c>
      <c r="BS478" s="57">
        <v>2</v>
      </c>
      <c r="BT478" s="57">
        <v>3</v>
      </c>
      <c r="BU478" s="57">
        <v>2</v>
      </c>
      <c r="BV478" s="57">
        <v>44</v>
      </c>
      <c r="BW478" s="57">
        <v>49</v>
      </c>
      <c r="BX478" s="57">
        <v>0.47311828</v>
      </c>
      <c r="BY478" s="56">
        <v>-205</v>
      </c>
    </row>
    <row r="479" spans="1:77" x14ac:dyDescent="0.25">
      <c r="A479" s="57">
        <v>5</v>
      </c>
      <c r="B479" s="57">
        <v>1</v>
      </c>
      <c r="C479" s="57">
        <v>3</v>
      </c>
      <c r="D479" s="57">
        <v>1</v>
      </c>
      <c r="E479" s="57">
        <v>3</v>
      </c>
      <c r="F479" s="57">
        <v>3</v>
      </c>
      <c r="G479" s="57">
        <v>5</v>
      </c>
      <c r="H479" s="57">
        <v>4</v>
      </c>
      <c r="I479" s="57">
        <v>4</v>
      </c>
      <c r="J479" s="57">
        <v>4</v>
      </c>
      <c r="K479" s="57">
        <v>0</v>
      </c>
      <c r="L479" s="57">
        <v>0</v>
      </c>
      <c r="M479" s="57">
        <v>0</v>
      </c>
      <c r="N479" s="57">
        <v>3</v>
      </c>
      <c r="O479" s="57">
        <v>1</v>
      </c>
      <c r="P479" s="57">
        <v>3</v>
      </c>
      <c r="Q479" s="57">
        <v>1</v>
      </c>
      <c r="R479" s="57">
        <v>1</v>
      </c>
      <c r="S479" s="57">
        <v>1</v>
      </c>
      <c r="T479" s="57">
        <v>4</v>
      </c>
      <c r="U479" s="57">
        <v>4</v>
      </c>
      <c r="V479" s="57">
        <v>3</v>
      </c>
      <c r="W479" s="57">
        <v>3</v>
      </c>
      <c r="X479" s="57">
        <v>0</v>
      </c>
      <c r="Y479" s="57">
        <v>0</v>
      </c>
      <c r="Z479" s="57">
        <v>0</v>
      </c>
      <c r="AA479" s="57">
        <v>3</v>
      </c>
      <c r="AB479" s="57">
        <v>1</v>
      </c>
      <c r="AC479" s="57">
        <v>1</v>
      </c>
      <c r="AD479" s="57">
        <v>1</v>
      </c>
      <c r="AE479" s="57">
        <v>3</v>
      </c>
      <c r="AF479" s="57">
        <v>1</v>
      </c>
      <c r="AG479" s="57">
        <v>5</v>
      </c>
      <c r="AH479" s="57">
        <v>4</v>
      </c>
      <c r="AI479" s="57">
        <v>4</v>
      </c>
      <c r="AJ479" s="57">
        <v>1</v>
      </c>
      <c r="AK479" s="57">
        <v>0</v>
      </c>
      <c r="AL479" s="57">
        <v>0</v>
      </c>
      <c r="AM479" s="57">
        <v>0</v>
      </c>
      <c r="AN479" s="57">
        <v>3</v>
      </c>
      <c r="AO479" s="57">
        <v>1</v>
      </c>
      <c r="AP479" s="57">
        <v>5</v>
      </c>
      <c r="AQ479" s="57">
        <v>1</v>
      </c>
      <c r="AR479" s="57">
        <v>3</v>
      </c>
      <c r="AS479" s="57">
        <v>1</v>
      </c>
      <c r="AT479" s="57">
        <v>5</v>
      </c>
      <c r="AU479" s="57">
        <v>4</v>
      </c>
      <c r="AV479" s="57">
        <v>3</v>
      </c>
      <c r="AW479" s="57">
        <v>1</v>
      </c>
      <c r="AX479" s="57">
        <v>0</v>
      </c>
      <c r="AY479" s="57">
        <v>0</v>
      </c>
      <c r="AZ479" s="57">
        <v>0</v>
      </c>
      <c r="BA479" s="57">
        <v>3</v>
      </c>
      <c r="BB479" s="57">
        <v>1</v>
      </c>
      <c r="BC479" s="57">
        <v>1</v>
      </c>
      <c r="BD479" s="57">
        <v>1</v>
      </c>
      <c r="BE479" s="57">
        <v>1</v>
      </c>
      <c r="BF479" s="57">
        <v>1</v>
      </c>
      <c r="BG479" s="57">
        <v>4</v>
      </c>
      <c r="BH479" s="57">
        <v>4</v>
      </c>
      <c r="BI479" s="57">
        <v>3</v>
      </c>
      <c r="BJ479" s="57">
        <v>1</v>
      </c>
      <c r="BK479" s="57">
        <v>1</v>
      </c>
      <c r="BL479" s="57">
        <v>0</v>
      </c>
      <c r="BM479" s="57">
        <v>1</v>
      </c>
      <c r="BN479" s="57">
        <v>1</v>
      </c>
      <c r="BO479" s="57">
        <v>2</v>
      </c>
      <c r="BP479" s="57">
        <v>2</v>
      </c>
      <c r="BQ479" s="57">
        <v>5</v>
      </c>
      <c r="BR479" s="57">
        <v>1</v>
      </c>
      <c r="BS479" s="57">
        <v>2</v>
      </c>
      <c r="BT479" s="57">
        <v>2</v>
      </c>
      <c r="BU479" s="57">
        <v>1</v>
      </c>
      <c r="BV479" s="57">
        <v>52</v>
      </c>
      <c r="BW479" s="57">
        <v>58</v>
      </c>
      <c r="BX479" s="57">
        <v>0.472727273</v>
      </c>
      <c r="BY479" s="56">
        <v>-205</v>
      </c>
    </row>
    <row r="480" spans="1:77" x14ac:dyDescent="0.25">
      <c r="A480" s="57">
        <v>3</v>
      </c>
      <c r="B480" s="57">
        <v>1</v>
      </c>
      <c r="C480" s="57">
        <v>3</v>
      </c>
      <c r="D480" s="57">
        <v>1</v>
      </c>
      <c r="E480" s="57">
        <v>3</v>
      </c>
      <c r="F480" s="57">
        <v>1</v>
      </c>
      <c r="G480" s="57">
        <v>5</v>
      </c>
      <c r="H480" s="57">
        <v>1</v>
      </c>
      <c r="I480" s="57">
        <v>4</v>
      </c>
      <c r="J480" s="57">
        <v>1</v>
      </c>
      <c r="K480" s="57">
        <v>0</v>
      </c>
      <c r="L480" s="57">
        <v>0</v>
      </c>
      <c r="M480" s="57">
        <v>0</v>
      </c>
      <c r="N480" s="57">
        <v>5</v>
      </c>
      <c r="O480" s="57">
        <v>1</v>
      </c>
      <c r="P480" s="57">
        <v>3</v>
      </c>
      <c r="Q480" s="57">
        <v>1</v>
      </c>
      <c r="R480" s="57">
        <v>4</v>
      </c>
      <c r="S480" s="57">
        <v>1</v>
      </c>
      <c r="T480" s="57">
        <v>5</v>
      </c>
      <c r="U480" s="57">
        <v>4</v>
      </c>
      <c r="V480" s="57">
        <v>4</v>
      </c>
      <c r="W480" s="57">
        <v>1</v>
      </c>
      <c r="X480" s="57">
        <v>1</v>
      </c>
      <c r="Y480" s="57">
        <v>0</v>
      </c>
      <c r="Z480" s="57">
        <v>0</v>
      </c>
      <c r="AA480" s="57">
        <v>5</v>
      </c>
      <c r="AB480" s="57">
        <v>1</v>
      </c>
      <c r="AC480" s="57">
        <v>5</v>
      </c>
      <c r="AD480" s="57">
        <v>1</v>
      </c>
      <c r="AE480" s="57">
        <v>3</v>
      </c>
      <c r="AF480" s="57">
        <v>1</v>
      </c>
      <c r="AG480" s="57">
        <v>4</v>
      </c>
      <c r="AH480" s="57">
        <v>2</v>
      </c>
      <c r="AI480" s="57">
        <v>4</v>
      </c>
      <c r="AJ480" s="57">
        <v>1</v>
      </c>
      <c r="AK480" s="57">
        <v>0</v>
      </c>
      <c r="AL480" s="57">
        <v>1</v>
      </c>
      <c r="AM480" s="57">
        <v>0</v>
      </c>
      <c r="AN480" s="57">
        <v>5</v>
      </c>
      <c r="AO480" s="57">
        <v>1</v>
      </c>
      <c r="AP480" s="57">
        <v>3</v>
      </c>
      <c r="AQ480" s="57">
        <v>2</v>
      </c>
      <c r="AR480" s="57">
        <v>3</v>
      </c>
      <c r="AS480" s="57">
        <v>1</v>
      </c>
      <c r="AT480" s="57">
        <v>5</v>
      </c>
      <c r="AU480" s="57">
        <v>4</v>
      </c>
      <c r="AV480" s="57">
        <v>3</v>
      </c>
      <c r="AW480" s="57">
        <v>1</v>
      </c>
      <c r="AX480" s="57">
        <v>0</v>
      </c>
      <c r="AY480" s="57">
        <v>0</v>
      </c>
      <c r="AZ480" s="57">
        <v>0</v>
      </c>
      <c r="BA480" s="57">
        <v>3</v>
      </c>
      <c r="BB480" s="57">
        <v>1</v>
      </c>
      <c r="BC480" s="57">
        <v>5</v>
      </c>
      <c r="BD480" s="57">
        <v>5</v>
      </c>
      <c r="BE480" s="57">
        <v>3</v>
      </c>
      <c r="BF480" s="57">
        <v>2</v>
      </c>
      <c r="BG480" s="57">
        <v>5</v>
      </c>
      <c r="BH480" s="57">
        <v>4</v>
      </c>
      <c r="BI480" s="57">
        <v>3</v>
      </c>
      <c r="BJ480" s="57">
        <v>1</v>
      </c>
      <c r="BK480" s="57">
        <v>0</v>
      </c>
      <c r="BL480" s="57">
        <v>0</v>
      </c>
      <c r="BM480" s="57">
        <v>0</v>
      </c>
      <c r="BN480" s="57">
        <v>1</v>
      </c>
      <c r="BO480" s="57">
        <v>1</v>
      </c>
      <c r="BP480" s="57">
        <v>2</v>
      </c>
      <c r="BQ480" s="57">
        <v>2</v>
      </c>
      <c r="BR480" s="57">
        <v>2</v>
      </c>
      <c r="BS480" s="57">
        <v>2</v>
      </c>
      <c r="BT480" s="57">
        <v>2</v>
      </c>
      <c r="BU480" s="57">
        <v>1</v>
      </c>
      <c r="BV480" s="57">
        <v>43</v>
      </c>
      <c r="BW480" s="57">
        <v>48</v>
      </c>
      <c r="BX480" s="57">
        <v>0.47252747299999998</v>
      </c>
      <c r="BY480" s="56">
        <v>-205</v>
      </c>
    </row>
    <row r="481" spans="1:77" x14ac:dyDescent="0.25">
      <c r="A481" s="57">
        <v>5</v>
      </c>
      <c r="B481" s="57">
        <v>5</v>
      </c>
      <c r="C481" s="57">
        <v>3</v>
      </c>
      <c r="D481" s="57">
        <v>1</v>
      </c>
      <c r="E481" s="57">
        <v>3</v>
      </c>
      <c r="F481" s="57">
        <v>1</v>
      </c>
      <c r="G481" s="57">
        <v>3</v>
      </c>
      <c r="H481" s="57">
        <v>4</v>
      </c>
      <c r="I481" s="57">
        <v>3</v>
      </c>
      <c r="J481" s="57">
        <v>1</v>
      </c>
      <c r="K481" s="57">
        <v>0</v>
      </c>
      <c r="L481" s="57">
        <v>0</v>
      </c>
      <c r="M481" s="57">
        <v>0</v>
      </c>
      <c r="N481" s="57">
        <v>1</v>
      </c>
      <c r="O481" s="57">
        <v>1</v>
      </c>
      <c r="P481" s="57">
        <v>3</v>
      </c>
      <c r="Q481" s="57">
        <v>5</v>
      </c>
      <c r="R481" s="57">
        <v>3</v>
      </c>
      <c r="S481" s="57">
        <v>1</v>
      </c>
      <c r="T481" s="57">
        <v>5</v>
      </c>
      <c r="U481" s="57">
        <v>2</v>
      </c>
      <c r="V481" s="57">
        <v>3</v>
      </c>
      <c r="W481" s="57">
        <v>3</v>
      </c>
      <c r="X481" s="57">
        <v>0</v>
      </c>
      <c r="Y481" s="57">
        <v>0</v>
      </c>
      <c r="Z481" s="57">
        <v>1</v>
      </c>
      <c r="AA481" s="57">
        <v>4</v>
      </c>
      <c r="AB481" s="57">
        <v>1</v>
      </c>
      <c r="AC481" s="57">
        <v>5</v>
      </c>
      <c r="AD481" s="57">
        <v>3</v>
      </c>
      <c r="AE481" s="57">
        <v>3</v>
      </c>
      <c r="AF481" s="57">
        <v>3</v>
      </c>
      <c r="AG481" s="57">
        <v>4</v>
      </c>
      <c r="AH481" s="57">
        <v>4</v>
      </c>
      <c r="AI481" s="57">
        <v>4</v>
      </c>
      <c r="AJ481" s="57">
        <v>1</v>
      </c>
      <c r="AK481" s="57">
        <v>0</v>
      </c>
      <c r="AL481" s="57">
        <v>0</v>
      </c>
      <c r="AM481" s="57">
        <v>0</v>
      </c>
      <c r="AN481" s="57">
        <v>5</v>
      </c>
      <c r="AO481" s="57">
        <v>1</v>
      </c>
      <c r="AP481" s="57">
        <v>3</v>
      </c>
      <c r="AQ481" s="57">
        <v>1</v>
      </c>
      <c r="AR481" s="57">
        <v>3</v>
      </c>
      <c r="AS481" s="57">
        <v>1</v>
      </c>
      <c r="AT481" s="57">
        <v>5</v>
      </c>
      <c r="AU481" s="57">
        <v>4</v>
      </c>
      <c r="AV481" s="57">
        <v>2</v>
      </c>
      <c r="AW481" s="57">
        <v>1</v>
      </c>
      <c r="AX481" s="57">
        <v>0</v>
      </c>
      <c r="AY481" s="57">
        <v>0</v>
      </c>
      <c r="AZ481" s="57">
        <v>0</v>
      </c>
      <c r="BA481" s="57">
        <v>3</v>
      </c>
      <c r="BB481" s="57">
        <v>1</v>
      </c>
      <c r="BC481" s="57">
        <v>5</v>
      </c>
      <c r="BD481" s="57">
        <v>1</v>
      </c>
      <c r="BE481" s="57">
        <v>3</v>
      </c>
      <c r="BF481" s="57">
        <v>1</v>
      </c>
      <c r="BG481" s="57">
        <v>4</v>
      </c>
      <c r="BH481" s="57">
        <v>4</v>
      </c>
      <c r="BI481" s="57">
        <v>4</v>
      </c>
      <c r="BJ481" s="57">
        <v>1</v>
      </c>
      <c r="BK481" s="57">
        <v>0</v>
      </c>
      <c r="BL481" s="57">
        <v>0</v>
      </c>
      <c r="BM481" s="57">
        <v>0</v>
      </c>
      <c r="BN481" s="57">
        <v>5</v>
      </c>
      <c r="BO481" s="57">
        <v>1</v>
      </c>
      <c r="BP481" s="57">
        <v>2</v>
      </c>
      <c r="BQ481" s="57">
        <v>5</v>
      </c>
      <c r="BR481" s="57">
        <v>2</v>
      </c>
      <c r="BS481" s="57">
        <v>2</v>
      </c>
      <c r="BT481" s="57">
        <v>3</v>
      </c>
      <c r="BU481" s="57">
        <v>1</v>
      </c>
      <c r="BV481" s="57">
        <v>42</v>
      </c>
      <c r="BW481" s="57">
        <v>47</v>
      </c>
      <c r="BX481" s="57">
        <v>0.47191011199999999</v>
      </c>
      <c r="BY481" s="56">
        <v>-205</v>
      </c>
    </row>
    <row r="482" spans="1:77" x14ac:dyDescent="0.25">
      <c r="A482" s="57">
        <v>3</v>
      </c>
      <c r="B482" s="57">
        <v>3</v>
      </c>
      <c r="C482" s="57">
        <v>3</v>
      </c>
      <c r="D482" s="57">
        <v>1</v>
      </c>
      <c r="E482" s="57">
        <v>3</v>
      </c>
      <c r="F482" s="57">
        <v>1</v>
      </c>
      <c r="G482" s="57">
        <v>5</v>
      </c>
      <c r="H482" s="57">
        <v>4</v>
      </c>
      <c r="I482" s="57">
        <v>3</v>
      </c>
      <c r="J482" s="57">
        <v>4</v>
      </c>
      <c r="K482" s="57">
        <v>0</v>
      </c>
      <c r="L482" s="57">
        <v>0</v>
      </c>
      <c r="M482" s="57">
        <v>0</v>
      </c>
      <c r="N482" s="57">
        <v>1</v>
      </c>
      <c r="O482" s="57">
        <v>1</v>
      </c>
      <c r="P482" s="57">
        <v>3</v>
      </c>
      <c r="Q482" s="57">
        <v>1</v>
      </c>
      <c r="R482" s="57">
        <v>3</v>
      </c>
      <c r="S482" s="57">
        <v>1</v>
      </c>
      <c r="T482" s="57">
        <v>4</v>
      </c>
      <c r="U482" s="57">
        <v>4</v>
      </c>
      <c r="V482" s="57">
        <v>4</v>
      </c>
      <c r="W482" s="57">
        <v>1</v>
      </c>
      <c r="X482" s="57">
        <v>1</v>
      </c>
      <c r="Y482" s="57">
        <v>0</v>
      </c>
      <c r="Z482" s="57">
        <v>0</v>
      </c>
      <c r="AA482" s="57">
        <v>5</v>
      </c>
      <c r="AB482" s="57">
        <v>1</v>
      </c>
      <c r="AC482" s="57">
        <v>3</v>
      </c>
      <c r="AD482" s="57">
        <v>1</v>
      </c>
      <c r="AE482" s="57">
        <v>3</v>
      </c>
      <c r="AF482" s="57">
        <v>1</v>
      </c>
      <c r="AG482" s="57">
        <v>5</v>
      </c>
      <c r="AH482" s="57">
        <v>3</v>
      </c>
      <c r="AI482" s="57">
        <v>5</v>
      </c>
      <c r="AJ482" s="57">
        <v>1</v>
      </c>
      <c r="AK482" s="57">
        <v>1</v>
      </c>
      <c r="AL482" s="57">
        <v>1</v>
      </c>
      <c r="AM482" s="57">
        <v>0</v>
      </c>
      <c r="AN482" s="57">
        <v>5</v>
      </c>
      <c r="AO482" s="57">
        <v>1</v>
      </c>
      <c r="AP482" s="57">
        <v>3</v>
      </c>
      <c r="AQ482" s="57">
        <v>1</v>
      </c>
      <c r="AR482" s="57">
        <v>3</v>
      </c>
      <c r="AS482" s="57">
        <v>1</v>
      </c>
      <c r="AT482" s="57">
        <v>2</v>
      </c>
      <c r="AU482" s="57">
        <v>4</v>
      </c>
      <c r="AV482" s="57">
        <v>4</v>
      </c>
      <c r="AW482" s="57">
        <v>1</v>
      </c>
      <c r="AX482" s="57">
        <v>1</v>
      </c>
      <c r="AY482" s="57">
        <v>0</v>
      </c>
      <c r="AZ482" s="57">
        <v>0</v>
      </c>
      <c r="BA482" s="57">
        <v>3</v>
      </c>
      <c r="BB482" s="57">
        <v>1</v>
      </c>
      <c r="BC482" s="57">
        <v>5</v>
      </c>
      <c r="BD482" s="57">
        <v>5</v>
      </c>
      <c r="BE482" s="57">
        <v>3</v>
      </c>
      <c r="BF482" s="57">
        <v>1</v>
      </c>
      <c r="BG482" s="57">
        <v>4</v>
      </c>
      <c r="BH482" s="57">
        <v>5</v>
      </c>
      <c r="BI482" s="57">
        <v>4</v>
      </c>
      <c r="BJ482" s="57">
        <v>1</v>
      </c>
      <c r="BK482" s="57">
        <v>0</v>
      </c>
      <c r="BL482" s="57">
        <v>0</v>
      </c>
      <c r="BM482" s="57">
        <v>0</v>
      </c>
      <c r="BN482" s="57">
        <v>1</v>
      </c>
      <c r="BO482" s="57">
        <v>1</v>
      </c>
      <c r="BP482" s="57">
        <v>2</v>
      </c>
      <c r="BQ482" s="57">
        <v>5</v>
      </c>
      <c r="BR482" s="57">
        <v>2</v>
      </c>
      <c r="BS482" s="57">
        <v>1</v>
      </c>
      <c r="BT482" s="57">
        <v>2</v>
      </c>
      <c r="BU482" s="57">
        <v>2</v>
      </c>
      <c r="BV482" s="57">
        <v>46</v>
      </c>
      <c r="BW482" s="57">
        <v>52</v>
      </c>
      <c r="BX482" s="57">
        <v>0.46938775500000002</v>
      </c>
      <c r="BY482" s="56">
        <v>-205</v>
      </c>
    </row>
    <row r="483" spans="1:77" x14ac:dyDescent="0.25">
      <c r="A483" s="57">
        <v>3</v>
      </c>
      <c r="B483" s="57">
        <v>1</v>
      </c>
      <c r="C483" s="57">
        <v>3</v>
      </c>
      <c r="D483" s="57">
        <v>1</v>
      </c>
      <c r="E483" s="57">
        <v>3</v>
      </c>
      <c r="F483" s="57">
        <v>1</v>
      </c>
      <c r="G483" s="57">
        <v>3</v>
      </c>
      <c r="H483" s="57">
        <v>4</v>
      </c>
      <c r="I483" s="57">
        <v>3</v>
      </c>
      <c r="J483" s="57">
        <v>1</v>
      </c>
      <c r="K483" s="57">
        <v>0</v>
      </c>
      <c r="L483" s="57">
        <v>0</v>
      </c>
      <c r="M483" s="57">
        <v>0</v>
      </c>
      <c r="N483" s="57">
        <v>1</v>
      </c>
      <c r="O483" s="57">
        <v>3</v>
      </c>
      <c r="P483" s="57">
        <v>3</v>
      </c>
      <c r="Q483" s="57">
        <v>1</v>
      </c>
      <c r="R483" s="57">
        <v>3</v>
      </c>
      <c r="S483" s="57">
        <v>1</v>
      </c>
      <c r="T483" s="57">
        <v>5</v>
      </c>
      <c r="U483" s="57">
        <v>4</v>
      </c>
      <c r="V483" s="57">
        <v>3</v>
      </c>
      <c r="W483" s="57">
        <v>1</v>
      </c>
      <c r="X483" s="57">
        <v>1</v>
      </c>
      <c r="Y483" s="57">
        <v>0</v>
      </c>
      <c r="Z483" s="57">
        <v>0</v>
      </c>
      <c r="AA483" s="57">
        <v>5</v>
      </c>
      <c r="AB483" s="57">
        <v>1</v>
      </c>
      <c r="AC483" s="57">
        <v>5</v>
      </c>
      <c r="AD483" s="57">
        <v>1</v>
      </c>
      <c r="AE483" s="57">
        <v>2</v>
      </c>
      <c r="AF483" s="57">
        <v>1</v>
      </c>
      <c r="AG483" s="57">
        <v>4</v>
      </c>
      <c r="AH483" s="57">
        <v>4</v>
      </c>
      <c r="AI483" s="57">
        <v>4</v>
      </c>
      <c r="AJ483" s="57">
        <v>5</v>
      </c>
      <c r="AK483" s="57">
        <v>1</v>
      </c>
      <c r="AL483" s="57">
        <v>0</v>
      </c>
      <c r="AM483" s="57">
        <v>0</v>
      </c>
      <c r="AN483" s="57">
        <v>3</v>
      </c>
      <c r="AO483" s="57">
        <v>1</v>
      </c>
      <c r="AP483" s="57">
        <v>5</v>
      </c>
      <c r="AQ483" s="57">
        <v>1</v>
      </c>
      <c r="AR483" s="57">
        <v>1</v>
      </c>
      <c r="AS483" s="57">
        <v>1</v>
      </c>
      <c r="AT483" s="57">
        <v>5</v>
      </c>
      <c r="AU483" s="57">
        <v>4</v>
      </c>
      <c r="AV483" s="57">
        <v>3</v>
      </c>
      <c r="AW483" s="57">
        <v>1</v>
      </c>
      <c r="AX483" s="57">
        <v>0</v>
      </c>
      <c r="AY483" s="57">
        <v>0</v>
      </c>
      <c r="AZ483" s="57">
        <v>1</v>
      </c>
      <c r="BA483" s="57">
        <v>3</v>
      </c>
      <c r="BB483" s="57">
        <v>1</v>
      </c>
      <c r="BC483" s="57">
        <v>5</v>
      </c>
      <c r="BD483" s="57">
        <v>1</v>
      </c>
      <c r="BE483" s="57">
        <v>3</v>
      </c>
      <c r="BF483" s="57">
        <v>1</v>
      </c>
      <c r="BG483" s="57">
        <v>5</v>
      </c>
      <c r="BH483" s="57">
        <v>4</v>
      </c>
      <c r="BI483" s="57">
        <v>3</v>
      </c>
      <c r="BJ483" s="57">
        <v>1</v>
      </c>
      <c r="BK483" s="57">
        <v>0</v>
      </c>
      <c r="BL483" s="57">
        <v>0</v>
      </c>
      <c r="BM483" s="57">
        <v>0</v>
      </c>
      <c r="BN483" s="57">
        <v>1</v>
      </c>
      <c r="BO483" s="57">
        <v>1</v>
      </c>
      <c r="BP483" s="57">
        <v>2</v>
      </c>
      <c r="BQ483" s="57">
        <v>5</v>
      </c>
      <c r="BR483" s="57">
        <v>2</v>
      </c>
      <c r="BS483" s="57">
        <v>2</v>
      </c>
      <c r="BT483" s="57">
        <v>3</v>
      </c>
      <c r="BU483" s="57">
        <v>2</v>
      </c>
      <c r="BV483" s="57">
        <v>52</v>
      </c>
      <c r="BW483" s="57">
        <v>59</v>
      </c>
      <c r="BX483" s="57">
        <v>0.46846846800000003</v>
      </c>
      <c r="BY483" s="56">
        <v>-205</v>
      </c>
    </row>
    <row r="484" spans="1:77" x14ac:dyDescent="0.25">
      <c r="A484" s="57">
        <v>5</v>
      </c>
      <c r="B484" s="57">
        <v>1</v>
      </c>
      <c r="C484" s="57">
        <v>3</v>
      </c>
      <c r="D484" s="57">
        <v>1</v>
      </c>
      <c r="E484" s="57">
        <v>3</v>
      </c>
      <c r="F484" s="57">
        <v>3</v>
      </c>
      <c r="G484" s="57">
        <v>5</v>
      </c>
      <c r="H484" s="57">
        <v>4</v>
      </c>
      <c r="I484" s="57">
        <v>4</v>
      </c>
      <c r="J484" s="57">
        <v>4</v>
      </c>
      <c r="K484" s="57">
        <v>0</v>
      </c>
      <c r="L484" s="57">
        <v>0</v>
      </c>
      <c r="M484" s="57">
        <v>0</v>
      </c>
      <c r="N484" s="57">
        <v>3</v>
      </c>
      <c r="O484" s="57">
        <v>1</v>
      </c>
      <c r="P484" s="57">
        <v>3</v>
      </c>
      <c r="Q484" s="57">
        <v>1</v>
      </c>
      <c r="R484" s="57">
        <v>3</v>
      </c>
      <c r="S484" s="57">
        <v>1</v>
      </c>
      <c r="T484" s="57">
        <v>4</v>
      </c>
      <c r="U484" s="57">
        <v>4</v>
      </c>
      <c r="V484" s="57">
        <v>3</v>
      </c>
      <c r="W484" s="57">
        <v>1</v>
      </c>
      <c r="X484" s="57">
        <v>0</v>
      </c>
      <c r="Y484" s="57">
        <v>0</v>
      </c>
      <c r="Z484" s="57">
        <v>0</v>
      </c>
      <c r="AA484" s="57">
        <v>3</v>
      </c>
      <c r="AB484" s="57">
        <v>1</v>
      </c>
      <c r="AC484" s="57">
        <v>5</v>
      </c>
      <c r="AD484" s="57">
        <v>1</v>
      </c>
      <c r="AE484" s="57">
        <v>3</v>
      </c>
      <c r="AF484" s="57">
        <v>1</v>
      </c>
      <c r="AG484" s="57">
        <v>4</v>
      </c>
      <c r="AH484" s="57">
        <v>4</v>
      </c>
      <c r="AI484" s="57">
        <v>4</v>
      </c>
      <c r="AJ484" s="57">
        <v>1</v>
      </c>
      <c r="AK484" s="57">
        <v>0</v>
      </c>
      <c r="AL484" s="57">
        <v>0</v>
      </c>
      <c r="AM484" s="57">
        <v>0</v>
      </c>
      <c r="AN484" s="57">
        <v>3</v>
      </c>
      <c r="AO484" s="57">
        <v>1</v>
      </c>
      <c r="AP484" s="57">
        <v>5</v>
      </c>
      <c r="AQ484" s="57">
        <v>1</v>
      </c>
      <c r="AR484" s="57">
        <v>3</v>
      </c>
      <c r="AS484" s="57">
        <v>1</v>
      </c>
      <c r="AT484" s="57">
        <v>5</v>
      </c>
      <c r="AU484" s="57">
        <v>4</v>
      </c>
      <c r="AV484" s="57">
        <v>3</v>
      </c>
      <c r="AW484" s="57">
        <v>1</v>
      </c>
      <c r="AX484" s="57">
        <v>0</v>
      </c>
      <c r="AY484" s="57">
        <v>0</v>
      </c>
      <c r="AZ484" s="57">
        <v>0</v>
      </c>
      <c r="BA484" s="57">
        <v>3</v>
      </c>
      <c r="BB484" s="57">
        <v>1</v>
      </c>
      <c r="BC484" s="57">
        <v>3</v>
      </c>
      <c r="BD484" s="57">
        <v>1</v>
      </c>
      <c r="BE484" s="57">
        <v>1</v>
      </c>
      <c r="BF484" s="57">
        <v>1</v>
      </c>
      <c r="BG484" s="57">
        <v>4</v>
      </c>
      <c r="BH484" s="57">
        <v>4</v>
      </c>
      <c r="BI484" s="57">
        <v>3</v>
      </c>
      <c r="BJ484" s="57">
        <v>1</v>
      </c>
      <c r="BK484" s="57">
        <v>0</v>
      </c>
      <c r="BL484" s="57">
        <v>0</v>
      </c>
      <c r="BM484" s="57">
        <v>1</v>
      </c>
      <c r="BN484" s="57">
        <v>1</v>
      </c>
      <c r="BO484" s="57">
        <v>2</v>
      </c>
      <c r="BP484" s="57">
        <v>2</v>
      </c>
      <c r="BQ484" s="57">
        <v>2</v>
      </c>
      <c r="BR484" s="57">
        <v>2</v>
      </c>
      <c r="BS484" s="57">
        <v>2</v>
      </c>
      <c r="BT484" s="57">
        <v>2</v>
      </c>
      <c r="BU484" s="57">
        <v>1</v>
      </c>
      <c r="BV484" s="57">
        <v>148</v>
      </c>
      <c r="BW484" s="57">
        <v>168</v>
      </c>
      <c r="BX484" s="57">
        <v>0.468354430379746</v>
      </c>
      <c r="BY484" s="56">
        <v>-205</v>
      </c>
    </row>
    <row r="485" spans="1:77" x14ac:dyDescent="0.25">
      <c r="A485" s="57">
        <v>5</v>
      </c>
      <c r="B485" s="57">
        <v>1</v>
      </c>
      <c r="C485" s="57">
        <v>3</v>
      </c>
      <c r="D485" s="57">
        <v>1</v>
      </c>
      <c r="E485" s="57">
        <v>5</v>
      </c>
      <c r="F485" s="57">
        <v>3</v>
      </c>
      <c r="G485" s="57">
        <v>5</v>
      </c>
      <c r="H485" s="57">
        <v>4</v>
      </c>
      <c r="I485" s="57">
        <v>4</v>
      </c>
      <c r="J485" s="57">
        <v>1</v>
      </c>
      <c r="K485" s="57">
        <v>0</v>
      </c>
      <c r="L485" s="57">
        <v>0</v>
      </c>
      <c r="M485" s="57">
        <v>0</v>
      </c>
      <c r="N485" s="57">
        <v>3</v>
      </c>
      <c r="O485" s="57">
        <v>1</v>
      </c>
      <c r="P485" s="57">
        <v>3</v>
      </c>
      <c r="Q485" s="57">
        <v>1</v>
      </c>
      <c r="R485" s="57">
        <v>3</v>
      </c>
      <c r="S485" s="57">
        <v>1</v>
      </c>
      <c r="T485" s="57">
        <v>4</v>
      </c>
      <c r="U485" s="57">
        <v>4</v>
      </c>
      <c r="V485" s="57">
        <v>3</v>
      </c>
      <c r="W485" s="57">
        <v>1</v>
      </c>
      <c r="X485" s="57">
        <v>0</v>
      </c>
      <c r="Y485" s="57">
        <v>0</v>
      </c>
      <c r="Z485" s="57">
        <v>0</v>
      </c>
      <c r="AA485" s="57">
        <v>5</v>
      </c>
      <c r="AB485" s="57">
        <v>1</v>
      </c>
      <c r="AC485" s="57">
        <v>3</v>
      </c>
      <c r="AD485" s="57">
        <v>1</v>
      </c>
      <c r="AE485" s="57">
        <v>2</v>
      </c>
      <c r="AF485" s="57">
        <v>1</v>
      </c>
      <c r="AG485" s="57">
        <v>5</v>
      </c>
      <c r="AH485" s="57">
        <v>4</v>
      </c>
      <c r="AI485" s="57">
        <v>4</v>
      </c>
      <c r="AJ485" s="57">
        <v>1</v>
      </c>
      <c r="AK485" s="57">
        <v>1</v>
      </c>
      <c r="AL485" s="57">
        <v>0</v>
      </c>
      <c r="AM485" s="57">
        <v>1</v>
      </c>
      <c r="AN485" s="57">
        <v>5</v>
      </c>
      <c r="AO485" s="57">
        <v>1</v>
      </c>
      <c r="AP485" s="57">
        <v>2</v>
      </c>
      <c r="AQ485" s="57">
        <v>2</v>
      </c>
      <c r="AR485" s="57">
        <v>3</v>
      </c>
      <c r="AS485" s="57">
        <v>1</v>
      </c>
      <c r="AT485" s="57">
        <v>5</v>
      </c>
      <c r="AU485" s="57">
        <v>4</v>
      </c>
      <c r="AV485" s="57">
        <v>4</v>
      </c>
      <c r="AW485" s="57">
        <v>1</v>
      </c>
      <c r="AX485" s="57">
        <v>1</v>
      </c>
      <c r="AY485" s="57">
        <v>0</v>
      </c>
      <c r="AZ485" s="57">
        <v>0</v>
      </c>
      <c r="BA485" s="57">
        <v>3</v>
      </c>
      <c r="BB485" s="57">
        <v>1</v>
      </c>
      <c r="BC485" s="57">
        <v>5</v>
      </c>
      <c r="BD485" s="57">
        <v>1</v>
      </c>
      <c r="BE485" s="57">
        <v>2</v>
      </c>
      <c r="BF485" s="57">
        <v>1</v>
      </c>
      <c r="BG485" s="57">
        <v>5</v>
      </c>
      <c r="BH485" s="57">
        <v>4</v>
      </c>
      <c r="BI485" s="57">
        <v>4</v>
      </c>
      <c r="BJ485" s="57">
        <v>1</v>
      </c>
      <c r="BK485" s="57">
        <v>0</v>
      </c>
      <c r="BL485" s="57">
        <v>1</v>
      </c>
      <c r="BM485" s="57">
        <v>0</v>
      </c>
      <c r="BN485" s="57">
        <v>1</v>
      </c>
      <c r="BO485" s="57">
        <v>1</v>
      </c>
      <c r="BP485" s="57">
        <v>3</v>
      </c>
      <c r="BQ485" s="57">
        <v>5</v>
      </c>
      <c r="BR485" s="57">
        <v>2</v>
      </c>
      <c r="BS485" s="57">
        <v>2</v>
      </c>
      <c r="BT485" s="57">
        <v>3</v>
      </c>
      <c r="BU485" s="57">
        <v>2</v>
      </c>
      <c r="BV485" s="57">
        <v>148</v>
      </c>
      <c r="BW485" s="57">
        <v>169</v>
      </c>
      <c r="BX485" s="57">
        <v>0.46687697160883201</v>
      </c>
      <c r="BY485" s="56">
        <v>-205</v>
      </c>
    </row>
    <row r="486" spans="1:77" x14ac:dyDescent="0.25">
      <c r="A486" s="57">
        <v>3</v>
      </c>
      <c r="B486" s="57">
        <v>1</v>
      </c>
      <c r="C486" s="57">
        <v>3</v>
      </c>
      <c r="D486" s="57">
        <v>1</v>
      </c>
      <c r="E486" s="57">
        <v>3</v>
      </c>
      <c r="F486" s="57">
        <v>1</v>
      </c>
      <c r="G486" s="57">
        <v>3</v>
      </c>
      <c r="H486" s="57">
        <v>4</v>
      </c>
      <c r="I486" s="57">
        <v>3</v>
      </c>
      <c r="J486" s="57">
        <v>1</v>
      </c>
      <c r="K486" s="57">
        <v>0</v>
      </c>
      <c r="L486" s="57">
        <v>0</v>
      </c>
      <c r="M486" s="57">
        <v>0</v>
      </c>
      <c r="N486" s="57">
        <v>1</v>
      </c>
      <c r="O486" s="57">
        <v>3</v>
      </c>
      <c r="P486" s="57">
        <v>3</v>
      </c>
      <c r="Q486" s="57">
        <v>1</v>
      </c>
      <c r="R486" s="57">
        <v>3</v>
      </c>
      <c r="S486" s="57">
        <v>1</v>
      </c>
      <c r="T486" s="57">
        <v>5</v>
      </c>
      <c r="U486" s="57">
        <v>4</v>
      </c>
      <c r="V486" s="57">
        <v>3</v>
      </c>
      <c r="W486" s="57">
        <v>1</v>
      </c>
      <c r="X486" s="57">
        <v>1</v>
      </c>
      <c r="Y486" s="57">
        <v>0</v>
      </c>
      <c r="Z486" s="57">
        <v>0</v>
      </c>
      <c r="AA486" s="57">
        <v>5</v>
      </c>
      <c r="AB486" s="57">
        <v>1</v>
      </c>
      <c r="AC486" s="57">
        <v>5</v>
      </c>
      <c r="AD486" s="57">
        <v>1</v>
      </c>
      <c r="AE486" s="57">
        <v>2</v>
      </c>
      <c r="AF486" s="57">
        <v>1</v>
      </c>
      <c r="AG486" s="57">
        <v>4</v>
      </c>
      <c r="AH486" s="57">
        <v>4</v>
      </c>
      <c r="AI486" s="57">
        <v>4</v>
      </c>
      <c r="AJ486" s="57">
        <v>5</v>
      </c>
      <c r="AK486" s="57">
        <v>1</v>
      </c>
      <c r="AL486" s="57">
        <v>0</v>
      </c>
      <c r="AM486" s="57">
        <v>0</v>
      </c>
      <c r="AN486" s="57">
        <v>3</v>
      </c>
      <c r="AO486" s="57">
        <v>1</v>
      </c>
      <c r="AP486" s="57">
        <v>5</v>
      </c>
      <c r="AQ486" s="57">
        <v>1</v>
      </c>
      <c r="AR486" s="57">
        <v>1</v>
      </c>
      <c r="AS486" s="57">
        <v>1</v>
      </c>
      <c r="AT486" s="57">
        <v>5</v>
      </c>
      <c r="AU486" s="57">
        <v>4</v>
      </c>
      <c r="AV486" s="57">
        <v>3</v>
      </c>
      <c r="AW486" s="57">
        <v>1</v>
      </c>
      <c r="AX486" s="57">
        <v>0</v>
      </c>
      <c r="AY486" s="57">
        <v>0</v>
      </c>
      <c r="AZ486" s="57">
        <v>1</v>
      </c>
      <c r="BA486" s="57">
        <v>3</v>
      </c>
      <c r="BB486" s="57">
        <v>1</v>
      </c>
      <c r="BC486" s="57">
        <v>5</v>
      </c>
      <c r="BD486" s="57">
        <v>1</v>
      </c>
      <c r="BE486" s="57">
        <v>3</v>
      </c>
      <c r="BF486" s="57">
        <v>1</v>
      </c>
      <c r="BG486" s="57">
        <v>5</v>
      </c>
      <c r="BH486" s="57">
        <v>4</v>
      </c>
      <c r="BI486" s="57">
        <v>3</v>
      </c>
      <c r="BJ486" s="57">
        <v>1</v>
      </c>
      <c r="BK486" s="57">
        <v>0</v>
      </c>
      <c r="BL486" s="57">
        <v>0</v>
      </c>
      <c r="BM486" s="57">
        <v>0</v>
      </c>
      <c r="BN486" s="57">
        <v>1</v>
      </c>
      <c r="BO486" s="57">
        <v>1</v>
      </c>
      <c r="BP486" s="57">
        <v>2</v>
      </c>
      <c r="BQ486" s="57">
        <v>5</v>
      </c>
      <c r="BR486" s="57">
        <v>2</v>
      </c>
      <c r="BS486" s="57">
        <v>2</v>
      </c>
      <c r="BT486" s="57">
        <v>3</v>
      </c>
      <c r="BU486" s="57">
        <v>2</v>
      </c>
      <c r="BV486" s="57">
        <v>46</v>
      </c>
      <c r="BW486" s="57">
        <v>53</v>
      </c>
      <c r="BX486" s="57">
        <v>0.46464646500000001</v>
      </c>
      <c r="BY486" s="56">
        <v>-205</v>
      </c>
    </row>
    <row r="487" spans="1:77" x14ac:dyDescent="0.25">
      <c r="A487" s="57">
        <v>5</v>
      </c>
      <c r="B487" s="57">
        <v>1</v>
      </c>
      <c r="C487" s="57">
        <v>3</v>
      </c>
      <c r="D487" s="57">
        <v>1</v>
      </c>
      <c r="E487" s="57">
        <v>3</v>
      </c>
      <c r="F487" s="57">
        <v>3</v>
      </c>
      <c r="G487" s="57">
        <v>3</v>
      </c>
      <c r="H487" s="57">
        <v>4</v>
      </c>
      <c r="I487" s="57">
        <v>4</v>
      </c>
      <c r="J487" s="57">
        <v>1</v>
      </c>
      <c r="K487" s="57">
        <v>0</v>
      </c>
      <c r="L487" s="57">
        <v>0</v>
      </c>
      <c r="M487" s="57">
        <v>1</v>
      </c>
      <c r="N487" s="57">
        <v>1</v>
      </c>
      <c r="O487" s="57">
        <v>3</v>
      </c>
      <c r="P487" s="57">
        <v>5</v>
      </c>
      <c r="Q487" s="57">
        <v>5</v>
      </c>
      <c r="R487" s="57">
        <v>3</v>
      </c>
      <c r="S487" s="57">
        <v>1</v>
      </c>
      <c r="T487" s="57">
        <v>5</v>
      </c>
      <c r="U487" s="57">
        <v>5</v>
      </c>
      <c r="V487" s="57">
        <v>3</v>
      </c>
      <c r="W487" s="57">
        <v>3</v>
      </c>
      <c r="X487" s="57">
        <v>0</v>
      </c>
      <c r="Y487" s="57">
        <v>1</v>
      </c>
      <c r="Z487" s="57">
        <v>0</v>
      </c>
      <c r="AA487" s="57">
        <v>5</v>
      </c>
      <c r="AB487" s="57">
        <v>1</v>
      </c>
      <c r="AC487" s="57">
        <v>5</v>
      </c>
      <c r="AD487" s="57">
        <v>1</v>
      </c>
      <c r="AE487" s="57">
        <v>2</v>
      </c>
      <c r="AF487" s="57">
        <v>1</v>
      </c>
      <c r="AG487" s="57">
        <v>4</v>
      </c>
      <c r="AH487" s="57">
        <v>2</v>
      </c>
      <c r="AI487" s="57">
        <v>4</v>
      </c>
      <c r="AJ487" s="57">
        <v>1</v>
      </c>
      <c r="AK487" s="57">
        <v>0</v>
      </c>
      <c r="AL487" s="57">
        <v>0</v>
      </c>
      <c r="AM487" s="57">
        <v>0</v>
      </c>
      <c r="AN487" s="57">
        <v>3</v>
      </c>
      <c r="AO487" s="57">
        <v>1</v>
      </c>
      <c r="AP487" s="57">
        <v>3</v>
      </c>
      <c r="AQ487" s="57">
        <v>2</v>
      </c>
      <c r="AR487" s="57">
        <v>3</v>
      </c>
      <c r="AS487" s="57">
        <v>1</v>
      </c>
      <c r="AT487" s="57">
        <v>5</v>
      </c>
      <c r="AU487" s="57">
        <v>4</v>
      </c>
      <c r="AV487" s="57">
        <v>4</v>
      </c>
      <c r="AW487" s="57">
        <v>1</v>
      </c>
      <c r="AX487" s="57">
        <v>1</v>
      </c>
      <c r="AY487" s="57">
        <v>0</v>
      </c>
      <c r="AZ487" s="57">
        <v>0</v>
      </c>
      <c r="BA487" s="57">
        <v>3</v>
      </c>
      <c r="BB487" s="57">
        <v>5</v>
      </c>
      <c r="BC487" s="57">
        <v>5</v>
      </c>
      <c r="BD487" s="57">
        <v>5</v>
      </c>
      <c r="BE487" s="57">
        <v>3</v>
      </c>
      <c r="BF487" s="57">
        <v>2</v>
      </c>
      <c r="BG487" s="57">
        <v>2</v>
      </c>
      <c r="BH487" s="57">
        <v>4</v>
      </c>
      <c r="BI487" s="57">
        <v>5</v>
      </c>
      <c r="BJ487" s="57">
        <v>1</v>
      </c>
      <c r="BK487" s="57">
        <v>1</v>
      </c>
      <c r="BL487" s="57">
        <v>0</v>
      </c>
      <c r="BM487" s="57">
        <v>0</v>
      </c>
      <c r="BN487" s="57">
        <v>2</v>
      </c>
      <c r="BO487" s="57">
        <v>4</v>
      </c>
      <c r="BP487" s="57">
        <v>2</v>
      </c>
      <c r="BQ487" s="57">
        <v>5</v>
      </c>
      <c r="BR487" s="57">
        <v>3</v>
      </c>
      <c r="BS487" s="57">
        <v>2</v>
      </c>
      <c r="BT487" s="57">
        <v>3</v>
      </c>
      <c r="BU487" s="57">
        <v>2</v>
      </c>
      <c r="BV487" s="57">
        <v>45</v>
      </c>
      <c r="BW487" s="57">
        <v>52</v>
      </c>
      <c r="BX487" s="57">
        <v>0.46391752600000002</v>
      </c>
      <c r="BY487" s="56">
        <v>-205</v>
      </c>
    </row>
    <row r="488" spans="1:77" x14ac:dyDescent="0.25">
      <c r="A488" s="57">
        <v>4</v>
      </c>
      <c r="B488" s="57">
        <v>1</v>
      </c>
      <c r="C488" s="57">
        <v>3</v>
      </c>
      <c r="D488" s="57">
        <v>1</v>
      </c>
      <c r="E488" s="57">
        <v>3</v>
      </c>
      <c r="F488" s="57">
        <v>3</v>
      </c>
      <c r="G488" s="57">
        <v>5</v>
      </c>
      <c r="H488" s="57">
        <v>4</v>
      </c>
      <c r="I488" s="57">
        <v>4</v>
      </c>
      <c r="J488" s="57">
        <v>1</v>
      </c>
      <c r="K488" s="57">
        <v>0</v>
      </c>
      <c r="L488" s="57">
        <v>0</v>
      </c>
      <c r="M488" s="57">
        <v>0</v>
      </c>
      <c r="N488" s="57">
        <v>3</v>
      </c>
      <c r="O488" s="57">
        <v>1</v>
      </c>
      <c r="P488" s="57">
        <v>3</v>
      </c>
      <c r="Q488" s="57">
        <v>1</v>
      </c>
      <c r="R488" s="57">
        <v>3</v>
      </c>
      <c r="S488" s="57">
        <v>1</v>
      </c>
      <c r="T488" s="57">
        <v>5</v>
      </c>
      <c r="U488" s="57">
        <v>2</v>
      </c>
      <c r="V488" s="57">
        <v>3</v>
      </c>
      <c r="W488" s="57">
        <v>1</v>
      </c>
      <c r="X488" s="57">
        <v>1</v>
      </c>
      <c r="Y488" s="57">
        <v>0</v>
      </c>
      <c r="Z488" s="57">
        <v>0</v>
      </c>
      <c r="AA488" s="57">
        <v>3</v>
      </c>
      <c r="AB488" s="57">
        <v>3</v>
      </c>
      <c r="AC488" s="57">
        <v>5</v>
      </c>
      <c r="AD488" s="57">
        <v>1</v>
      </c>
      <c r="AE488" s="57">
        <v>3</v>
      </c>
      <c r="AF488" s="57">
        <v>1</v>
      </c>
      <c r="AG488" s="57">
        <v>4</v>
      </c>
      <c r="AH488" s="57">
        <v>4</v>
      </c>
      <c r="AI488" s="57">
        <v>4</v>
      </c>
      <c r="AJ488" s="57">
        <v>1</v>
      </c>
      <c r="AK488" s="57">
        <v>0</v>
      </c>
      <c r="AL488" s="57">
        <v>0</v>
      </c>
      <c r="AM488" s="57">
        <v>0</v>
      </c>
      <c r="AN488" s="57">
        <v>5</v>
      </c>
      <c r="AO488" s="57">
        <v>1</v>
      </c>
      <c r="AP488" s="57">
        <v>5</v>
      </c>
      <c r="AQ488" s="57">
        <v>1</v>
      </c>
      <c r="AR488" s="57">
        <v>3</v>
      </c>
      <c r="AS488" s="57">
        <v>1</v>
      </c>
      <c r="AT488" s="57">
        <v>5</v>
      </c>
      <c r="AU488" s="57">
        <v>4</v>
      </c>
      <c r="AV488" s="57">
        <v>4</v>
      </c>
      <c r="AW488" s="57">
        <v>1</v>
      </c>
      <c r="AX488" s="57">
        <v>0</v>
      </c>
      <c r="AY488" s="57">
        <v>0</v>
      </c>
      <c r="AZ488" s="57">
        <v>0</v>
      </c>
      <c r="BA488" s="57">
        <v>5</v>
      </c>
      <c r="BB488" s="57">
        <v>1</v>
      </c>
      <c r="BC488" s="57">
        <v>5</v>
      </c>
      <c r="BD488" s="57">
        <v>1</v>
      </c>
      <c r="BE488" s="57">
        <v>3</v>
      </c>
      <c r="BF488" s="57">
        <v>1</v>
      </c>
      <c r="BG488" s="57">
        <v>5</v>
      </c>
      <c r="BH488" s="57">
        <v>2</v>
      </c>
      <c r="BI488" s="57">
        <v>4</v>
      </c>
      <c r="BJ488" s="57">
        <v>1</v>
      </c>
      <c r="BK488" s="57">
        <v>0</v>
      </c>
      <c r="BL488" s="57">
        <v>0</v>
      </c>
      <c r="BM488" s="57">
        <v>0</v>
      </c>
      <c r="BN488" s="57">
        <v>1</v>
      </c>
      <c r="BO488" s="57">
        <v>1</v>
      </c>
      <c r="BP488" s="57">
        <v>2</v>
      </c>
      <c r="BQ488" s="57">
        <v>5</v>
      </c>
      <c r="BR488" s="57">
        <v>2</v>
      </c>
      <c r="BS488" s="57">
        <v>2</v>
      </c>
      <c r="BT488" s="57">
        <v>3</v>
      </c>
      <c r="BU488" s="57">
        <v>1</v>
      </c>
      <c r="BV488" s="57">
        <v>56</v>
      </c>
      <c r="BW488" s="57">
        <v>65</v>
      </c>
      <c r="BX488" s="57">
        <v>0.46280991700000002</v>
      </c>
      <c r="BY488" s="56">
        <v>-205</v>
      </c>
    </row>
    <row r="489" spans="1:77" x14ac:dyDescent="0.25">
      <c r="A489" s="57">
        <v>3</v>
      </c>
      <c r="B489" s="57">
        <v>1</v>
      </c>
      <c r="C489" s="57">
        <v>3</v>
      </c>
      <c r="D489" s="57">
        <v>1</v>
      </c>
      <c r="E489" s="57">
        <v>3</v>
      </c>
      <c r="F489" s="57">
        <v>1</v>
      </c>
      <c r="G489" s="57">
        <v>4</v>
      </c>
      <c r="H489" s="57">
        <v>4</v>
      </c>
      <c r="I489" s="57">
        <v>4</v>
      </c>
      <c r="J489" s="57">
        <v>4</v>
      </c>
      <c r="K489" s="57">
        <v>1</v>
      </c>
      <c r="L489" s="57">
        <v>0</v>
      </c>
      <c r="M489" s="57">
        <v>0</v>
      </c>
      <c r="N489" s="57">
        <v>3</v>
      </c>
      <c r="O489" s="57">
        <v>1</v>
      </c>
      <c r="P489" s="57">
        <v>3</v>
      </c>
      <c r="Q489" s="57">
        <v>1</v>
      </c>
      <c r="R489" s="57">
        <v>3</v>
      </c>
      <c r="S489" s="57">
        <v>1</v>
      </c>
      <c r="T489" s="57">
        <v>4</v>
      </c>
      <c r="U489" s="57">
        <v>4</v>
      </c>
      <c r="V489" s="57">
        <v>3</v>
      </c>
      <c r="W489" s="57">
        <v>1</v>
      </c>
      <c r="X489" s="57">
        <v>0</v>
      </c>
      <c r="Y489" s="57">
        <v>0</v>
      </c>
      <c r="Z489" s="57">
        <v>0</v>
      </c>
      <c r="AA489" s="57">
        <v>3</v>
      </c>
      <c r="AB489" s="57">
        <v>1</v>
      </c>
      <c r="AC489" s="57">
        <v>5</v>
      </c>
      <c r="AD489" s="57">
        <v>1</v>
      </c>
      <c r="AE489" s="57">
        <v>3</v>
      </c>
      <c r="AF489" s="57">
        <v>1</v>
      </c>
      <c r="AG489" s="57">
        <v>5</v>
      </c>
      <c r="AH489" s="57">
        <v>4</v>
      </c>
      <c r="AI489" s="57">
        <v>4</v>
      </c>
      <c r="AJ489" s="57">
        <v>1</v>
      </c>
      <c r="AK489" s="57">
        <v>0</v>
      </c>
      <c r="AL489" s="57">
        <v>0</v>
      </c>
      <c r="AM489" s="57">
        <v>0</v>
      </c>
      <c r="AN489" s="57">
        <v>5</v>
      </c>
      <c r="AO489" s="57">
        <v>1</v>
      </c>
      <c r="AP489" s="57">
        <v>3</v>
      </c>
      <c r="AQ489" s="57">
        <v>1</v>
      </c>
      <c r="AR489" s="57">
        <v>3</v>
      </c>
      <c r="AS489" s="57">
        <v>1</v>
      </c>
      <c r="AT489" s="57">
        <v>5</v>
      </c>
      <c r="AU489" s="57">
        <v>4</v>
      </c>
      <c r="AV489" s="57">
        <v>4</v>
      </c>
      <c r="AW489" s="57">
        <v>1</v>
      </c>
      <c r="AX489" s="57">
        <v>1</v>
      </c>
      <c r="AY489" s="57">
        <v>0</v>
      </c>
      <c r="AZ489" s="57">
        <v>0</v>
      </c>
      <c r="BA489" s="57">
        <v>5</v>
      </c>
      <c r="BB489" s="57">
        <v>1</v>
      </c>
      <c r="BC489" s="57">
        <v>1</v>
      </c>
      <c r="BD489" s="57">
        <v>1</v>
      </c>
      <c r="BE489" s="57">
        <v>3</v>
      </c>
      <c r="BF489" s="57">
        <v>1</v>
      </c>
      <c r="BG489" s="57">
        <v>4</v>
      </c>
      <c r="BH489" s="57">
        <v>4</v>
      </c>
      <c r="BI489" s="57">
        <v>4</v>
      </c>
      <c r="BJ489" s="57">
        <v>1</v>
      </c>
      <c r="BK489" s="57">
        <v>0</v>
      </c>
      <c r="BL489" s="57">
        <v>0</v>
      </c>
      <c r="BM489" s="57">
        <v>1</v>
      </c>
      <c r="BN489" s="57">
        <v>1</v>
      </c>
      <c r="BO489" s="57">
        <v>1</v>
      </c>
      <c r="BP489" s="57">
        <v>2</v>
      </c>
      <c r="BQ489" s="57">
        <v>5</v>
      </c>
      <c r="BR489" s="57">
        <v>2</v>
      </c>
      <c r="BS489" s="57">
        <v>2</v>
      </c>
      <c r="BT489" s="57">
        <v>3</v>
      </c>
      <c r="BU489" s="57">
        <v>1</v>
      </c>
      <c r="BV489" s="57">
        <v>60</v>
      </c>
      <c r="BW489" s="57">
        <v>70</v>
      </c>
      <c r="BX489" s="57">
        <v>0.46153846199999998</v>
      </c>
      <c r="BY489" s="57">
        <v>-205</v>
      </c>
    </row>
    <row r="490" spans="1:77" x14ac:dyDescent="0.25">
      <c r="A490" s="57">
        <v>3</v>
      </c>
      <c r="B490" s="57">
        <v>3</v>
      </c>
      <c r="C490" s="57">
        <v>3</v>
      </c>
      <c r="D490" s="57">
        <v>1</v>
      </c>
      <c r="E490" s="57">
        <v>3</v>
      </c>
      <c r="F490" s="57">
        <v>1</v>
      </c>
      <c r="G490" s="57">
        <v>5</v>
      </c>
      <c r="H490" s="57">
        <v>4</v>
      </c>
      <c r="I490" s="57">
        <v>3</v>
      </c>
      <c r="J490" s="57">
        <v>4</v>
      </c>
      <c r="K490" s="57">
        <v>0</v>
      </c>
      <c r="L490" s="57">
        <v>0</v>
      </c>
      <c r="M490" s="57">
        <v>0</v>
      </c>
      <c r="N490" s="57">
        <v>1</v>
      </c>
      <c r="O490" s="57">
        <v>1</v>
      </c>
      <c r="P490" s="57">
        <v>3</v>
      </c>
      <c r="Q490" s="57">
        <v>1</v>
      </c>
      <c r="R490" s="57">
        <v>3</v>
      </c>
      <c r="S490" s="57">
        <v>1</v>
      </c>
      <c r="T490" s="57">
        <v>4</v>
      </c>
      <c r="U490" s="57">
        <v>4</v>
      </c>
      <c r="V490" s="57">
        <v>4</v>
      </c>
      <c r="W490" s="57">
        <v>1</v>
      </c>
      <c r="X490" s="57">
        <v>1</v>
      </c>
      <c r="Y490" s="57">
        <v>0</v>
      </c>
      <c r="Z490" s="57">
        <v>0</v>
      </c>
      <c r="AA490" s="57">
        <v>5</v>
      </c>
      <c r="AB490" s="57">
        <v>1</v>
      </c>
      <c r="AC490" s="57">
        <v>3</v>
      </c>
      <c r="AD490" s="57">
        <v>1</v>
      </c>
      <c r="AE490" s="57">
        <v>3</v>
      </c>
      <c r="AF490" s="57">
        <v>1</v>
      </c>
      <c r="AG490" s="57">
        <v>5</v>
      </c>
      <c r="AH490" s="57">
        <v>3</v>
      </c>
      <c r="AI490" s="57">
        <v>5</v>
      </c>
      <c r="AJ490" s="57">
        <v>1</v>
      </c>
      <c r="AK490" s="57">
        <v>1</v>
      </c>
      <c r="AL490" s="57">
        <v>1</v>
      </c>
      <c r="AM490" s="57">
        <v>0</v>
      </c>
      <c r="AN490" s="57">
        <v>5</v>
      </c>
      <c r="AO490" s="57">
        <v>1</v>
      </c>
      <c r="AP490" s="57">
        <v>3</v>
      </c>
      <c r="AQ490" s="57">
        <v>1</v>
      </c>
      <c r="AR490" s="57">
        <v>3</v>
      </c>
      <c r="AS490" s="57">
        <v>1</v>
      </c>
      <c r="AT490" s="57">
        <v>2</v>
      </c>
      <c r="AU490" s="57">
        <v>4</v>
      </c>
      <c r="AV490" s="57">
        <v>4</v>
      </c>
      <c r="AW490" s="57">
        <v>1</v>
      </c>
      <c r="AX490" s="57">
        <v>1</v>
      </c>
      <c r="AY490" s="57">
        <v>0</v>
      </c>
      <c r="AZ490" s="57">
        <v>0</v>
      </c>
      <c r="BA490" s="57">
        <v>3</v>
      </c>
      <c r="BB490" s="57">
        <v>1</v>
      </c>
      <c r="BC490" s="57">
        <v>5</v>
      </c>
      <c r="BD490" s="57">
        <v>5</v>
      </c>
      <c r="BE490" s="57">
        <v>3</v>
      </c>
      <c r="BF490" s="57">
        <v>1</v>
      </c>
      <c r="BG490" s="57">
        <v>4</v>
      </c>
      <c r="BH490" s="57">
        <v>5</v>
      </c>
      <c r="BI490" s="57">
        <v>4</v>
      </c>
      <c r="BJ490" s="57">
        <v>1</v>
      </c>
      <c r="BK490" s="57">
        <v>0</v>
      </c>
      <c r="BL490" s="57">
        <v>0</v>
      </c>
      <c r="BM490" s="57">
        <v>0</v>
      </c>
      <c r="BN490" s="57">
        <v>1</v>
      </c>
      <c r="BO490" s="57">
        <v>1</v>
      </c>
      <c r="BP490" s="57">
        <v>2</v>
      </c>
      <c r="BQ490" s="57">
        <v>5</v>
      </c>
      <c r="BR490" s="57">
        <v>2</v>
      </c>
      <c r="BS490" s="57">
        <v>1</v>
      </c>
      <c r="BT490" s="57">
        <v>2</v>
      </c>
      <c r="BU490" s="57">
        <v>2</v>
      </c>
      <c r="BV490" s="57">
        <v>52</v>
      </c>
      <c r="BW490" s="57">
        <v>61</v>
      </c>
      <c r="BX490" s="57">
        <v>0.46017699099999998</v>
      </c>
      <c r="BY490" s="57">
        <v>-205</v>
      </c>
    </row>
    <row r="491" spans="1:77" x14ac:dyDescent="0.25">
      <c r="A491" s="57">
        <v>5</v>
      </c>
      <c r="B491" s="57">
        <v>1</v>
      </c>
      <c r="C491" s="57">
        <v>3</v>
      </c>
      <c r="D491" s="57">
        <v>1</v>
      </c>
      <c r="E491" s="57">
        <v>3</v>
      </c>
      <c r="F491" s="57">
        <v>5</v>
      </c>
      <c r="G491" s="57">
        <v>4</v>
      </c>
      <c r="H491" s="57">
        <v>4</v>
      </c>
      <c r="I491" s="57">
        <v>5</v>
      </c>
      <c r="J491" s="57">
        <v>1</v>
      </c>
      <c r="K491" s="57">
        <v>0</v>
      </c>
      <c r="L491" s="57">
        <v>0</v>
      </c>
      <c r="M491" s="57">
        <v>0</v>
      </c>
      <c r="N491" s="57">
        <v>3</v>
      </c>
      <c r="O491" s="57">
        <v>1</v>
      </c>
      <c r="P491" s="57">
        <v>3</v>
      </c>
      <c r="Q491" s="57">
        <v>5</v>
      </c>
      <c r="R491" s="57">
        <v>3</v>
      </c>
      <c r="S491" s="57">
        <v>1</v>
      </c>
      <c r="T491" s="57">
        <v>5</v>
      </c>
      <c r="U491" s="57">
        <v>4</v>
      </c>
      <c r="V491" s="57">
        <v>3</v>
      </c>
      <c r="W491" s="57">
        <v>1</v>
      </c>
      <c r="X491" s="57">
        <v>1</v>
      </c>
      <c r="Y491" s="57">
        <v>0</v>
      </c>
      <c r="Z491" s="57">
        <v>0</v>
      </c>
      <c r="AA491" s="57">
        <v>4</v>
      </c>
      <c r="AB491" s="57">
        <v>1</v>
      </c>
      <c r="AC491" s="57">
        <v>5</v>
      </c>
      <c r="AD491" s="57">
        <v>1</v>
      </c>
      <c r="AE491" s="57">
        <v>3</v>
      </c>
      <c r="AF491" s="57">
        <v>1</v>
      </c>
      <c r="AG491" s="57">
        <v>4</v>
      </c>
      <c r="AH491" s="57">
        <v>4</v>
      </c>
      <c r="AI491" s="57">
        <v>4</v>
      </c>
      <c r="AJ491" s="57">
        <v>1</v>
      </c>
      <c r="AK491" s="57">
        <v>0</v>
      </c>
      <c r="AL491" s="57">
        <v>0</v>
      </c>
      <c r="AM491" s="57">
        <v>0</v>
      </c>
      <c r="AN491" s="57">
        <v>4</v>
      </c>
      <c r="AO491" s="57">
        <v>1</v>
      </c>
      <c r="AP491" s="57">
        <v>4</v>
      </c>
      <c r="AQ491" s="57">
        <v>2</v>
      </c>
      <c r="AR491" s="57">
        <v>3</v>
      </c>
      <c r="AS491" s="57">
        <v>1</v>
      </c>
      <c r="AT491" s="57">
        <v>1</v>
      </c>
      <c r="AU491" s="57">
        <v>4</v>
      </c>
      <c r="AV491" s="57">
        <v>4</v>
      </c>
      <c r="AW491" s="57">
        <v>1</v>
      </c>
      <c r="AX491" s="57">
        <v>1</v>
      </c>
      <c r="AY491" s="57">
        <v>1</v>
      </c>
      <c r="AZ491" s="57">
        <v>0</v>
      </c>
      <c r="BA491" s="57">
        <v>4</v>
      </c>
      <c r="BB491" s="57">
        <v>1</v>
      </c>
      <c r="BC491" s="57">
        <v>5</v>
      </c>
      <c r="BD491" s="57">
        <v>1</v>
      </c>
      <c r="BE491" s="57">
        <v>3</v>
      </c>
      <c r="BF491" s="57">
        <v>1</v>
      </c>
      <c r="BG491" s="57">
        <v>4</v>
      </c>
      <c r="BH491" s="57">
        <v>2</v>
      </c>
      <c r="BI491" s="57">
        <v>4</v>
      </c>
      <c r="BJ491" s="57">
        <v>1</v>
      </c>
      <c r="BK491" s="57">
        <v>0</v>
      </c>
      <c r="BL491" s="57">
        <v>0</v>
      </c>
      <c r="BM491" s="57">
        <v>0</v>
      </c>
      <c r="BN491" s="57">
        <v>1</v>
      </c>
      <c r="BO491" s="57">
        <v>1</v>
      </c>
      <c r="BP491" s="57">
        <v>2</v>
      </c>
      <c r="BQ491" s="57">
        <v>5</v>
      </c>
      <c r="BR491" s="57">
        <v>2</v>
      </c>
      <c r="BS491" s="57">
        <v>2</v>
      </c>
      <c r="BT491" s="57">
        <v>3</v>
      </c>
      <c r="BU491" s="57">
        <v>2</v>
      </c>
      <c r="BV491" s="57">
        <v>46</v>
      </c>
      <c r="BW491" s="57">
        <v>54</v>
      </c>
      <c r="BX491" s="57">
        <v>0.46</v>
      </c>
      <c r="BY491" s="57">
        <v>-205</v>
      </c>
    </row>
    <row r="492" spans="1:77" x14ac:dyDescent="0.25">
      <c r="A492" s="57">
        <v>5</v>
      </c>
      <c r="B492" s="57">
        <v>1</v>
      </c>
      <c r="C492" s="57">
        <v>3</v>
      </c>
      <c r="D492" s="57">
        <v>1</v>
      </c>
      <c r="E492" s="57">
        <v>5</v>
      </c>
      <c r="F492" s="57">
        <v>1</v>
      </c>
      <c r="G492" s="57">
        <v>5</v>
      </c>
      <c r="H492" s="57">
        <v>4</v>
      </c>
      <c r="I492" s="57">
        <v>3</v>
      </c>
      <c r="J492" s="57">
        <v>4</v>
      </c>
      <c r="K492" s="57">
        <v>0</v>
      </c>
      <c r="L492" s="57">
        <v>0</v>
      </c>
      <c r="M492" s="57">
        <v>1</v>
      </c>
      <c r="N492" s="57">
        <v>3</v>
      </c>
      <c r="O492" s="57">
        <v>1</v>
      </c>
      <c r="P492" s="57">
        <v>3</v>
      </c>
      <c r="Q492" s="57">
        <v>5</v>
      </c>
      <c r="R492" s="57">
        <v>3</v>
      </c>
      <c r="S492" s="57">
        <v>1</v>
      </c>
      <c r="T492" s="57">
        <v>5</v>
      </c>
      <c r="U492" s="57">
        <v>4</v>
      </c>
      <c r="V492" s="57">
        <v>3</v>
      </c>
      <c r="W492" s="57">
        <v>1</v>
      </c>
      <c r="X492" s="57">
        <v>0</v>
      </c>
      <c r="Y492" s="57">
        <v>0</v>
      </c>
      <c r="Z492" s="57">
        <v>0</v>
      </c>
      <c r="AA492" s="57">
        <v>2</v>
      </c>
      <c r="AB492" s="57">
        <v>1</v>
      </c>
      <c r="AC492" s="57">
        <v>5</v>
      </c>
      <c r="AD492" s="57">
        <v>1</v>
      </c>
      <c r="AE492" s="57">
        <v>3</v>
      </c>
      <c r="AF492" s="57">
        <v>1</v>
      </c>
      <c r="AG492" s="57">
        <v>4</v>
      </c>
      <c r="AH492" s="57">
        <v>3</v>
      </c>
      <c r="AI492" s="57">
        <v>4</v>
      </c>
      <c r="AJ492" s="57">
        <v>3</v>
      </c>
      <c r="AK492" s="57">
        <v>0</v>
      </c>
      <c r="AL492" s="57">
        <v>0</v>
      </c>
      <c r="AM492" s="57">
        <v>0</v>
      </c>
      <c r="AN492" s="57">
        <v>3</v>
      </c>
      <c r="AO492" s="57">
        <v>1</v>
      </c>
      <c r="AP492" s="57">
        <v>5</v>
      </c>
      <c r="AQ492" s="57">
        <v>1</v>
      </c>
      <c r="AR492" s="57">
        <v>3</v>
      </c>
      <c r="AS492" s="57">
        <v>1</v>
      </c>
      <c r="AT492" s="57">
        <v>5</v>
      </c>
      <c r="AU492" s="57">
        <v>4</v>
      </c>
      <c r="AV492" s="57">
        <v>4</v>
      </c>
      <c r="AW492" s="57">
        <v>1</v>
      </c>
      <c r="AX492" s="57">
        <v>0</v>
      </c>
      <c r="AY492" s="57">
        <v>0</v>
      </c>
      <c r="AZ492" s="57">
        <v>0</v>
      </c>
      <c r="BA492" s="57">
        <v>3</v>
      </c>
      <c r="BB492" s="57">
        <v>1</v>
      </c>
      <c r="BC492" s="57">
        <v>3</v>
      </c>
      <c r="BD492" s="57">
        <v>1</v>
      </c>
      <c r="BE492" s="57">
        <v>2</v>
      </c>
      <c r="BF492" s="57">
        <v>1</v>
      </c>
      <c r="BG492" s="57">
        <v>5</v>
      </c>
      <c r="BH492" s="57">
        <v>2</v>
      </c>
      <c r="BI492" s="57">
        <v>4</v>
      </c>
      <c r="BJ492" s="57">
        <v>1</v>
      </c>
      <c r="BK492" s="57">
        <v>0</v>
      </c>
      <c r="BL492" s="57">
        <v>0</v>
      </c>
      <c r="BM492" s="57">
        <v>0</v>
      </c>
      <c r="BN492" s="57">
        <v>1</v>
      </c>
      <c r="BO492" s="57">
        <v>1</v>
      </c>
      <c r="BP492" s="57">
        <v>2</v>
      </c>
      <c r="BQ492" s="57">
        <v>5</v>
      </c>
      <c r="BR492" s="57">
        <v>2</v>
      </c>
      <c r="BS492" s="57">
        <v>2</v>
      </c>
      <c r="BT492" s="57">
        <v>3</v>
      </c>
      <c r="BU492" s="57">
        <v>2</v>
      </c>
      <c r="BV492" s="57">
        <v>53</v>
      </c>
      <c r="BW492" s="57">
        <v>64</v>
      </c>
      <c r="BX492" s="57">
        <v>0.45299145299999999</v>
      </c>
      <c r="BY492" s="57">
        <v>-205</v>
      </c>
    </row>
    <row r="493" spans="1:77" x14ac:dyDescent="0.25">
      <c r="A493" s="57">
        <v>3</v>
      </c>
      <c r="B493" s="57">
        <v>1</v>
      </c>
      <c r="C493" s="57">
        <v>3</v>
      </c>
      <c r="D493" s="57">
        <v>1</v>
      </c>
      <c r="E493" s="57">
        <v>3</v>
      </c>
      <c r="F493" s="57">
        <v>4</v>
      </c>
      <c r="G493" s="57">
        <v>5</v>
      </c>
      <c r="H493" s="57">
        <v>4</v>
      </c>
      <c r="I493" s="57">
        <v>4</v>
      </c>
      <c r="J493" s="57">
        <v>2</v>
      </c>
      <c r="K493" s="57">
        <v>0</v>
      </c>
      <c r="L493" s="57">
        <v>0</v>
      </c>
      <c r="M493" s="57">
        <v>1</v>
      </c>
      <c r="N493" s="57">
        <v>3</v>
      </c>
      <c r="O493" s="57">
        <v>5</v>
      </c>
      <c r="P493" s="57">
        <v>3</v>
      </c>
      <c r="Q493" s="57">
        <v>1</v>
      </c>
      <c r="R493" s="57">
        <v>3</v>
      </c>
      <c r="S493" s="57">
        <v>1</v>
      </c>
      <c r="T493" s="57">
        <v>5</v>
      </c>
      <c r="U493" s="57">
        <v>4</v>
      </c>
      <c r="V493" s="57">
        <v>3</v>
      </c>
      <c r="W493" s="57">
        <v>1</v>
      </c>
      <c r="X493" s="57">
        <v>0</v>
      </c>
      <c r="Y493" s="57">
        <v>0</v>
      </c>
      <c r="Z493" s="57">
        <v>0</v>
      </c>
      <c r="AA493" s="57">
        <v>4</v>
      </c>
      <c r="AB493" s="57">
        <v>1</v>
      </c>
      <c r="AC493" s="57">
        <v>5</v>
      </c>
      <c r="AD493" s="57">
        <v>1</v>
      </c>
      <c r="AE493" s="57">
        <v>3</v>
      </c>
      <c r="AF493" s="57">
        <v>5</v>
      </c>
      <c r="AG493" s="57">
        <v>5</v>
      </c>
      <c r="AH493" s="57">
        <v>4</v>
      </c>
      <c r="AI493" s="57">
        <v>4</v>
      </c>
      <c r="AJ493" s="57">
        <v>1</v>
      </c>
      <c r="AK493" s="57">
        <v>0</v>
      </c>
      <c r="AL493" s="57">
        <v>0</v>
      </c>
      <c r="AM493" s="57">
        <v>0</v>
      </c>
      <c r="AN493" s="57">
        <v>3</v>
      </c>
      <c r="AO493" s="57">
        <v>1</v>
      </c>
      <c r="AP493" s="57">
        <v>4</v>
      </c>
      <c r="AQ493" s="57">
        <v>1</v>
      </c>
      <c r="AR493" s="57">
        <v>3</v>
      </c>
      <c r="AS493" s="57">
        <v>1</v>
      </c>
      <c r="AT493" s="57">
        <v>5</v>
      </c>
      <c r="AU493" s="57">
        <v>4</v>
      </c>
      <c r="AV493" s="57">
        <v>4</v>
      </c>
      <c r="AW493" s="57">
        <v>1</v>
      </c>
      <c r="AX493" s="57">
        <v>0</v>
      </c>
      <c r="AY493" s="57">
        <v>0</v>
      </c>
      <c r="AZ493" s="57">
        <v>0</v>
      </c>
      <c r="BA493" s="57">
        <v>5</v>
      </c>
      <c r="BB493" s="57">
        <v>1</v>
      </c>
      <c r="BC493" s="57">
        <v>4</v>
      </c>
      <c r="BD493" s="57">
        <v>5</v>
      </c>
      <c r="BE493" s="57">
        <v>2</v>
      </c>
      <c r="BF493" s="57">
        <v>1</v>
      </c>
      <c r="BG493" s="57">
        <v>4</v>
      </c>
      <c r="BH493" s="57">
        <v>4</v>
      </c>
      <c r="BI493" s="57">
        <v>5</v>
      </c>
      <c r="BJ493" s="57">
        <v>1</v>
      </c>
      <c r="BK493" s="57">
        <v>0</v>
      </c>
      <c r="BL493" s="57">
        <v>0</v>
      </c>
      <c r="BM493" s="57">
        <v>1</v>
      </c>
      <c r="BN493" s="57">
        <v>1</v>
      </c>
      <c r="BO493" s="57">
        <v>1</v>
      </c>
      <c r="BP493" s="57">
        <v>2</v>
      </c>
      <c r="BQ493" s="57">
        <v>5</v>
      </c>
      <c r="BR493" s="57">
        <v>2</v>
      </c>
      <c r="BS493" s="57">
        <v>2</v>
      </c>
      <c r="BT493" s="57">
        <v>3</v>
      </c>
      <c r="BU493" s="57">
        <v>1</v>
      </c>
      <c r="BV493" s="57">
        <v>48</v>
      </c>
      <c r="BW493" s="57">
        <v>59</v>
      </c>
      <c r="BX493" s="57">
        <v>0.44859813100000001</v>
      </c>
      <c r="BY493" s="57">
        <v>-205</v>
      </c>
    </row>
    <row r="494" spans="1:77" x14ac:dyDescent="0.25">
      <c r="A494" s="57">
        <v>3</v>
      </c>
      <c r="B494" s="57">
        <v>1</v>
      </c>
      <c r="C494" s="57">
        <v>3</v>
      </c>
      <c r="D494" s="57">
        <v>1</v>
      </c>
      <c r="E494" s="57">
        <v>3</v>
      </c>
      <c r="F494" s="57">
        <v>1</v>
      </c>
      <c r="G494" s="57">
        <v>5</v>
      </c>
      <c r="H494" s="57">
        <v>4</v>
      </c>
      <c r="I494" s="57">
        <v>3</v>
      </c>
      <c r="J494" s="57">
        <v>4</v>
      </c>
      <c r="K494" s="57">
        <v>1</v>
      </c>
      <c r="L494" s="57">
        <v>0</v>
      </c>
      <c r="M494" s="57">
        <v>0</v>
      </c>
      <c r="N494" s="57">
        <v>3</v>
      </c>
      <c r="O494" s="57">
        <v>1</v>
      </c>
      <c r="P494" s="57">
        <v>5</v>
      </c>
      <c r="Q494" s="57">
        <v>1</v>
      </c>
      <c r="R494" s="57">
        <v>3</v>
      </c>
      <c r="S494" s="57">
        <v>1</v>
      </c>
      <c r="T494" s="57">
        <v>4</v>
      </c>
      <c r="U494" s="57">
        <v>4</v>
      </c>
      <c r="V494" s="57">
        <v>3</v>
      </c>
      <c r="W494" s="57">
        <v>1</v>
      </c>
      <c r="X494" s="57">
        <v>0</v>
      </c>
      <c r="Y494" s="57">
        <v>0</v>
      </c>
      <c r="Z494" s="57">
        <v>0</v>
      </c>
      <c r="AA494" s="57">
        <v>1</v>
      </c>
      <c r="AB494" s="57">
        <v>1</v>
      </c>
      <c r="AC494" s="57">
        <v>3</v>
      </c>
      <c r="AD494" s="57">
        <v>1</v>
      </c>
      <c r="AE494" s="57">
        <v>2</v>
      </c>
      <c r="AF494" s="57">
        <v>3</v>
      </c>
      <c r="AG494" s="57">
        <v>5</v>
      </c>
      <c r="AH494" s="57">
        <v>3</v>
      </c>
      <c r="AI494" s="57">
        <v>4</v>
      </c>
      <c r="AJ494" s="57">
        <v>1</v>
      </c>
      <c r="AK494" s="57">
        <v>0</v>
      </c>
      <c r="AL494" s="57">
        <v>0</v>
      </c>
      <c r="AM494" s="57">
        <v>1</v>
      </c>
      <c r="AN494" s="57">
        <v>5</v>
      </c>
      <c r="AO494" s="57">
        <v>1</v>
      </c>
      <c r="AP494" s="57">
        <v>5</v>
      </c>
      <c r="AQ494" s="57">
        <v>1</v>
      </c>
      <c r="AR494" s="57">
        <v>1</v>
      </c>
      <c r="AS494" s="57">
        <v>1</v>
      </c>
      <c r="AT494" s="57">
        <v>5</v>
      </c>
      <c r="AU494" s="57">
        <v>4</v>
      </c>
      <c r="AV494" s="57">
        <v>5</v>
      </c>
      <c r="AW494" s="57">
        <v>1</v>
      </c>
      <c r="AX494" s="57">
        <v>1</v>
      </c>
      <c r="AY494" s="57">
        <v>0</v>
      </c>
      <c r="AZ494" s="57">
        <v>0</v>
      </c>
      <c r="BA494" s="57">
        <v>3</v>
      </c>
      <c r="BB494" s="57">
        <v>1</v>
      </c>
      <c r="BC494" s="57">
        <v>5</v>
      </c>
      <c r="BD494" s="57">
        <v>5</v>
      </c>
      <c r="BE494" s="57">
        <v>3</v>
      </c>
      <c r="BF494" s="57">
        <v>1</v>
      </c>
      <c r="BG494" s="57">
        <v>4</v>
      </c>
      <c r="BH494" s="57">
        <v>5</v>
      </c>
      <c r="BI494" s="57">
        <v>5</v>
      </c>
      <c r="BJ494" s="57">
        <v>1</v>
      </c>
      <c r="BK494" s="57">
        <v>0</v>
      </c>
      <c r="BL494" s="57">
        <v>0</v>
      </c>
      <c r="BM494" s="57">
        <v>0</v>
      </c>
      <c r="BN494" s="57">
        <v>1</v>
      </c>
      <c r="BO494" s="57">
        <v>1</v>
      </c>
      <c r="BP494" s="57">
        <v>2</v>
      </c>
      <c r="BQ494" s="57">
        <v>5</v>
      </c>
      <c r="BR494" s="57">
        <v>2</v>
      </c>
      <c r="BS494" s="57">
        <v>2</v>
      </c>
      <c r="BT494" s="57">
        <v>3</v>
      </c>
      <c r="BU494" s="57">
        <v>1</v>
      </c>
      <c r="BV494" s="57">
        <v>42</v>
      </c>
      <c r="BW494" s="57">
        <v>52</v>
      </c>
      <c r="BX494" s="57">
        <v>0.44680851100000002</v>
      </c>
      <c r="BY494" s="57">
        <v>-205</v>
      </c>
    </row>
    <row r="495" spans="1:77" x14ac:dyDescent="0.25">
      <c r="A495" s="57">
        <v>3</v>
      </c>
      <c r="B495" s="57">
        <v>1</v>
      </c>
      <c r="C495" s="57">
        <v>3</v>
      </c>
      <c r="D495" s="57">
        <v>1</v>
      </c>
      <c r="E495" s="57">
        <v>3</v>
      </c>
      <c r="F495" s="57">
        <v>1</v>
      </c>
      <c r="G495" s="57">
        <v>5</v>
      </c>
      <c r="H495" s="57">
        <v>1</v>
      </c>
      <c r="I495" s="57">
        <v>3</v>
      </c>
      <c r="J495" s="57">
        <v>4</v>
      </c>
      <c r="K495" s="57">
        <v>1</v>
      </c>
      <c r="L495" s="57">
        <v>0</v>
      </c>
      <c r="M495" s="57">
        <v>0</v>
      </c>
      <c r="N495" s="57">
        <v>3</v>
      </c>
      <c r="O495" s="57">
        <v>1</v>
      </c>
      <c r="P495" s="57">
        <v>5</v>
      </c>
      <c r="Q495" s="57">
        <v>1</v>
      </c>
      <c r="R495" s="57">
        <v>3</v>
      </c>
      <c r="S495" s="57">
        <v>1</v>
      </c>
      <c r="T495" s="57">
        <v>4</v>
      </c>
      <c r="U495" s="57">
        <v>4</v>
      </c>
      <c r="V495" s="57">
        <v>3</v>
      </c>
      <c r="W495" s="57">
        <v>1</v>
      </c>
      <c r="X495" s="57">
        <v>0</v>
      </c>
      <c r="Y495" s="57">
        <v>0</v>
      </c>
      <c r="Z495" s="57">
        <v>0</v>
      </c>
      <c r="AA495" s="57">
        <v>1</v>
      </c>
      <c r="AB495" s="57">
        <v>1</v>
      </c>
      <c r="AC495" s="57">
        <v>3</v>
      </c>
      <c r="AD495" s="57">
        <v>1</v>
      </c>
      <c r="AE495" s="57">
        <v>2</v>
      </c>
      <c r="AF495" s="57">
        <v>3</v>
      </c>
      <c r="AG495" s="57">
        <v>5</v>
      </c>
      <c r="AH495" s="57">
        <v>3</v>
      </c>
      <c r="AI495" s="57">
        <v>4</v>
      </c>
      <c r="AJ495" s="57">
        <v>1</v>
      </c>
      <c r="AK495" s="57">
        <v>0</v>
      </c>
      <c r="AL495" s="57">
        <v>0</v>
      </c>
      <c r="AM495" s="57">
        <v>1</v>
      </c>
      <c r="AN495" s="57">
        <v>3</v>
      </c>
      <c r="AO495" s="57">
        <v>1</v>
      </c>
      <c r="AP495" s="57">
        <v>3</v>
      </c>
      <c r="AQ495" s="57">
        <v>1</v>
      </c>
      <c r="AR495" s="57">
        <v>1</v>
      </c>
      <c r="AS495" s="57">
        <v>1</v>
      </c>
      <c r="AT495" s="57">
        <v>5</v>
      </c>
      <c r="AU495" s="57">
        <v>4</v>
      </c>
      <c r="AV495" s="57">
        <v>3</v>
      </c>
      <c r="AW495" s="57">
        <v>1</v>
      </c>
      <c r="AX495" s="57">
        <v>0</v>
      </c>
      <c r="AY495" s="57">
        <v>0</v>
      </c>
      <c r="AZ495" s="57">
        <v>0</v>
      </c>
      <c r="BA495" s="57">
        <v>3</v>
      </c>
      <c r="BB495" s="57">
        <v>1</v>
      </c>
      <c r="BC495" s="57">
        <v>5</v>
      </c>
      <c r="BD495" s="57">
        <v>5</v>
      </c>
      <c r="BE495" s="57">
        <v>3</v>
      </c>
      <c r="BF495" s="57">
        <v>1</v>
      </c>
      <c r="BG495" s="57">
        <v>4</v>
      </c>
      <c r="BH495" s="57">
        <v>5</v>
      </c>
      <c r="BI495" s="57">
        <v>3</v>
      </c>
      <c r="BJ495" s="57">
        <v>1</v>
      </c>
      <c r="BK495" s="57">
        <v>0</v>
      </c>
      <c r="BL495" s="57">
        <v>0</v>
      </c>
      <c r="BM495" s="57">
        <v>1</v>
      </c>
      <c r="BN495" s="57">
        <v>1</v>
      </c>
      <c r="BO495" s="57">
        <v>1</v>
      </c>
      <c r="BP495" s="57">
        <v>2</v>
      </c>
      <c r="BQ495" s="57">
        <v>5</v>
      </c>
      <c r="BR495" s="57">
        <v>2</v>
      </c>
      <c r="BS495" s="57">
        <v>2</v>
      </c>
      <c r="BT495" s="57">
        <v>3</v>
      </c>
      <c r="BU495" s="57">
        <v>2</v>
      </c>
      <c r="BV495" s="57">
        <v>143</v>
      </c>
      <c r="BW495" s="57">
        <v>178</v>
      </c>
      <c r="BX495" s="57">
        <v>0.44548286599999998</v>
      </c>
      <c r="BY495" s="57">
        <v>-205</v>
      </c>
    </row>
    <row r="496" spans="1:77" x14ac:dyDescent="0.25">
      <c r="A496" s="57">
        <v>4</v>
      </c>
      <c r="B496" s="57">
        <v>5</v>
      </c>
      <c r="C496" s="57">
        <v>3</v>
      </c>
      <c r="D496" s="57">
        <v>1</v>
      </c>
      <c r="E496" s="57">
        <v>3</v>
      </c>
      <c r="F496" s="57">
        <v>1</v>
      </c>
      <c r="G496" s="57">
        <v>5</v>
      </c>
      <c r="H496" s="57">
        <v>4</v>
      </c>
      <c r="I496" s="57">
        <v>4</v>
      </c>
      <c r="J496" s="57">
        <v>1</v>
      </c>
      <c r="K496" s="57">
        <v>0</v>
      </c>
      <c r="L496" s="57">
        <v>0</v>
      </c>
      <c r="M496" s="57">
        <v>1</v>
      </c>
      <c r="N496" s="57">
        <v>3</v>
      </c>
      <c r="O496" s="57">
        <v>1</v>
      </c>
      <c r="P496" s="57">
        <v>5</v>
      </c>
      <c r="Q496" s="57">
        <v>1</v>
      </c>
      <c r="R496" s="57">
        <v>3</v>
      </c>
      <c r="S496" s="57">
        <v>1</v>
      </c>
      <c r="T496" s="57">
        <v>5</v>
      </c>
      <c r="U496" s="57">
        <v>4</v>
      </c>
      <c r="V496" s="57">
        <v>4</v>
      </c>
      <c r="W496" s="57">
        <v>3</v>
      </c>
      <c r="X496" s="57">
        <v>1</v>
      </c>
      <c r="Y496" s="57">
        <v>0</v>
      </c>
      <c r="Z496" s="57">
        <v>1</v>
      </c>
      <c r="AA496" s="57">
        <v>3</v>
      </c>
      <c r="AB496" s="57">
        <v>1</v>
      </c>
      <c r="AC496" s="57">
        <v>3</v>
      </c>
      <c r="AD496" s="57">
        <v>1</v>
      </c>
      <c r="AE496" s="57">
        <v>3</v>
      </c>
      <c r="AF496" s="57">
        <v>1</v>
      </c>
      <c r="AG496" s="57">
        <v>4</v>
      </c>
      <c r="AH496" s="57">
        <v>2</v>
      </c>
      <c r="AI496" s="57">
        <v>4</v>
      </c>
      <c r="AJ496" s="57">
        <v>1</v>
      </c>
      <c r="AK496" s="57">
        <v>0</v>
      </c>
      <c r="AL496" s="57">
        <v>0</v>
      </c>
      <c r="AM496" s="57">
        <v>0</v>
      </c>
      <c r="AN496" s="57">
        <v>5</v>
      </c>
      <c r="AO496" s="57">
        <v>1</v>
      </c>
      <c r="AP496" s="57">
        <v>4</v>
      </c>
      <c r="AQ496" s="57">
        <v>2</v>
      </c>
      <c r="AR496" s="57">
        <v>3</v>
      </c>
      <c r="AS496" s="57">
        <v>1</v>
      </c>
      <c r="AT496" s="57">
        <v>5</v>
      </c>
      <c r="AU496" s="57">
        <v>4</v>
      </c>
      <c r="AV496" s="57">
        <v>4</v>
      </c>
      <c r="AW496" s="57">
        <v>4</v>
      </c>
      <c r="AX496" s="57">
        <v>0</v>
      </c>
      <c r="AY496" s="57">
        <v>0</v>
      </c>
      <c r="AZ496" s="57">
        <v>0</v>
      </c>
      <c r="BA496" s="57">
        <v>5</v>
      </c>
      <c r="BB496" s="57">
        <v>1</v>
      </c>
      <c r="BC496" s="57">
        <v>3</v>
      </c>
      <c r="BD496" s="57">
        <v>5</v>
      </c>
      <c r="BE496" s="57">
        <v>3</v>
      </c>
      <c r="BF496" s="57">
        <v>1</v>
      </c>
      <c r="BG496" s="57">
        <v>5</v>
      </c>
      <c r="BH496" s="57">
        <v>4</v>
      </c>
      <c r="BI496" s="57">
        <v>3</v>
      </c>
      <c r="BJ496" s="57">
        <v>1</v>
      </c>
      <c r="BK496" s="57">
        <v>0</v>
      </c>
      <c r="BL496" s="57">
        <v>0</v>
      </c>
      <c r="BM496" s="57">
        <v>0</v>
      </c>
      <c r="BN496" s="57">
        <v>1</v>
      </c>
      <c r="BO496" s="57">
        <v>1</v>
      </c>
      <c r="BP496" s="57">
        <v>2</v>
      </c>
      <c r="BQ496" s="57">
        <v>5</v>
      </c>
      <c r="BR496" s="57">
        <v>2</v>
      </c>
      <c r="BS496" s="57">
        <v>2</v>
      </c>
      <c r="BT496" s="57">
        <v>3</v>
      </c>
      <c r="BU496" s="57">
        <v>2</v>
      </c>
      <c r="BV496" s="57">
        <v>42</v>
      </c>
      <c r="BW496" s="57">
        <v>53</v>
      </c>
      <c r="BX496" s="57">
        <v>0.44210526300000003</v>
      </c>
      <c r="BY496" s="57">
        <v>-205</v>
      </c>
    </row>
    <row r="497" spans="1:77" x14ac:dyDescent="0.25">
      <c r="A497" s="57">
        <v>3</v>
      </c>
      <c r="B497" s="57">
        <v>1</v>
      </c>
      <c r="C497" s="57">
        <v>1</v>
      </c>
      <c r="D497" s="57">
        <v>1</v>
      </c>
      <c r="E497" s="57">
        <v>3</v>
      </c>
      <c r="F497" s="57">
        <v>1</v>
      </c>
      <c r="G497" s="57">
        <v>5</v>
      </c>
      <c r="H497" s="57">
        <v>1</v>
      </c>
      <c r="I497" s="57">
        <v>3</v>
      </c>
      <c r="J497" s="57">
        <v>1</v>
      </c>
      <c r="K497" s="57">
        <v>0</v>
      </c>
      <c r="L497" s="57">
        <v>0</v>
      </c>
      <c r="M497" s="57">
        <v>0</v>
      </c>
      <c r="N497" s="57">
        <v>3</v>
      </c>
      <c r="O497" s="57">
        <v>3</v>
      </c>
      <c r="P497" s="57">
        <v>3</v>
      </c>
      <c r="Q497" s="57">
        <v>5</v>
      </c>
      <c r="R497" s="57">
        <v>4</v>
      </c>
      <c r="S497" s="57">
        <v>1</v>
      </c>
      <c r="T497" s="57">
        <v>5</v>
      </c>
      <c r="U497" s="57">
        <v>4</v>
      </c>
      <c r="V497" s="57">
        <v>3</v>
      </c>
      <c r="W497" s="57">
        <v>3</v>
      </c>
      <c r="X497" s="57">
        <v>0</v>
      </c>
      <c r="Y497" s="57">
        <v>0</v>
      </c>
      <c r="Z497" s="57">
        <v>0</v>
      </c>
      <c r="AA497" s="57">
        <v>5</v>
      </c>
      <c r="AB497" s="57">
        <v>1</v>
      </c>
      <c r="AC497" s="57">
        <v>5</v>
      </c>
      <c r="AD497" s="57">
        <v>1</v>
      </c>
      <c r="AE497" s="57">
        <v>3</v>
      </c>
      <c r="AF497" s="57">
        <v>1</v>
      </c>
      <c r="AG497" s="57">
        <v>5</v>
      </c>
      <c r="AH497" s="57">
        <v>2</v>
      </c>
      <c r="AI497" s="57">
        <v>4</v>
      </c>
      <c r="AJ497" s="57">
        <v>1</v>
      </c>
      <c r="AK497" s="57">
        <v>0</v>
      </c>
      <c r="AL497" s="57">
        <v>1</v>
      </c>
      <c r="AM497" s="57">
        <v>0</v>
      </c>
      <c r="AN497" s="57">
        <v>3</v>
      </c>
      <c r="AO497" s="57">
        <v>1</v>
      </c>
      <c r="AP497" s="57">
        <v>5</v>
      </c>
      <c r="AQ497" s="57">
        <v>2</v>
      </c>
      <c r="AR497" s="57">
        <v>3</v>
      </c>
      <c r="AS497" s="57">
        <v>1</v>
      </c>
      <c r="AT497" s="57">
        <v>5</v>
      </c>
      <c r="AU497" s="57">
        <v>4</v>
      </c>
      <c r="AV497" s="57">
        <v>2</v>
      </c>
      <c r="AW497" s="57">
        <v>1</v>
      </c>
      <c r="AX497" s="57">
        <v>1</v>
      </c>
      <c r="AY497" s="57">
        <v>0</v>
      </c>
      <c r="AZ497" s="57">
        <v>0</v>
      </c>
      <c r="BA497" s="57">
        <v>3</v>
      </c>
      <c r="BB497" s="57">
        <v>1</v>
      </c>
      <c r="BC497" s="57">
        <v>3</v>
      </c>
      <c r="BD497" s="57">
        <v>5</v>
      </c>
      <c r="BE497" s="57">
        <v>3</v>
      </c>
      <c r="BF497" s="57">
        <v>2</v>
      </c>
      <c r="BG497" s="57">
        <v>5</v>
      </c>
      <c r="BH497" s="57">
        <v>4</v>
      </c>
      <c r="BI497" s="57">
        <v>4</v>
      </c>
      <c r="BJ497" s="57">
        <v>1</v>
      </c>
      <c r="BK497" s="57">
        <v>0</v>
      </c>
      <c r="BL497" s="57">
        <v>0</v>
      </c>
      <c r="BM497" s="57">
        <v>0</v>
      </c>
      <c r="BN497" s="57">
        <v>2</v>
      </c>
      <c r="BO497" s="57">
        <v>1</v>
      </c>
      <c r="BP497" s="57">
        <v>2</v>
      </c>
      <c r="BQ497" s="57">
        <v>2</v>
      </c>
      <c r="BR497" s="57">
        <v>2</v>
      </c>
      <c r="BS497" s="57">
        <v>2</v>
      </c>
      <c r="BT497" s="57">
        <v>2</v>
      </c>
      <c r="BU497" s="57">
        <v>1</v>
      </c>
      <c r="BV497" s="57">
        <v>129</v>
      </c>
      <c r="BW497" s="57">
        <v>163</v>
      </c>
      <c r="BX497" s="57">
        <v>0.44178082191780799</v>
      </c>
      <c r="BY497" s="57">
        <v>-205</v>
      </c>
    </row>
    <row r="498" spans="1:77" x14ac:dyDescent="0.25">
      <c r="A498" s="57">
        <v>5</v>
      </c>
      <c r="B498" s="57">
        <v>3</v>
      </c>
      <c r="C498" s="57">
        <v>3</v>
      </c>
      <c r="D498" s="57">
        <v>1</v>
      </c>
      <c r="E498" s="57">
        <v>3</v>
      </c>
      <c r="F498" s="57">
        <v>3</v>
      </c>
      <c r="G498" s="57">
        <v>5</v>
      </c>
      <c r="H498" s="57">
        <v>4</v>
      </c>
      <c r="I498" s="57">
        <v>4</v>
      </c>
      <c r="J498" s="57">
        <v>4</v>
      </c>
      <c r="K498" s="57">
        <v>1</v>
      </c>
      <c r="L498" s="57">
        <v>0</v>
      </c>
      <c r="M498" s="57">
        <v>0</v>
      </c>
      <c r="N498" s="57">
        <v>4</v>
      </c>
      <c r="O498" s="57">
        <v>1</v>
      </c>
      <c r="P498" s="57">
        <v>3</v>
      </c>
      <c r="Q498" s="57">
        <v>1</v>
      </c>
      <c r="R498" s="57">
        <v>3</v>
      </c>
      <c r="S498" s="57">
        <v>1</v>
      </c>
      <c r="T498" s="57">
        <v>4</v>
      </c>
      <c r="U498" s="57">
        <v>4</v>
      </c>
      <c r="V498" s="57">
        <v>3</v>
      </c>
      <c r="W498" s="57">
        <v>1</v>
      </c>
      <c r="X498" s="57">
        <v>0</v>
      </c>
      <c r="Y498" s="57">
        <v>0</v>
      </c>
      <c r="Z498" s="57">
        <v>0</v>
      </c>
      <c r="AA498" s="57">
        <v>4</v>
      </c>
      <c r="AB498" s="57">
        <v>1</v>
      </c>
      <c r="AC498" s="57">
        <v>3</v>
      </c>
      <c r="AD498" s="57">
        <v>1</v>
      </c>
      <c r="AE498" s="57">
        <v>2</v>
      </c>
      <c r="AF498" s="57">
        <v>1</v>
      </c>
      <c r="AG498" s="57">
        <v>5</v>
      </c>
      <c r="AH498" s="57">
        <v>3</v>
      </c>
      <c r="AI498" s="57">
        <v>4</v>
      </c>
      <c r="AJ498" s="57">
        <v>5</v>
      </c>
      <c r="AK498" s="57">
        <v>1</v>
      </c>
      <c r="AL498" s="57">
        <v>0</v>
      </c>
      <c r="AM498" s="57">
        <v>1</v>
      </c>
      <c r="AN498" s="57">
        <v>5</v>
      </c>
      <c r="AO498" s="57">
        <v>1</v>
      </c>
      <c r="AP498" s="57">
        <v>3</v>
      </c>
      <c r="AQ498" s="57">
        <v>2</v>
      </c>
      <c r="AR498" s="57">
        <v>3</v>
      </c>
      <c r="AS498" s="57">
        <v>1</v>
      </c>
      <c r="AT498" s="57">
        <v>5</v>
      </c>
      <c r="AU498" s="57">
        <v>4</v>
      </c>
      <c r="AV498" s="57">
        <v>4</v>
      </c>
      <c r="AW498" s="57">
        <v>1</v>
      </c>
      <c r="AX498" s="57">
        <v>0</v>
      </c>
      <c r="AY498" s="57">
        <v>0</v>
      </c>
      <c r="AZ498" s="57">
        <v>0</v>
      </c>
      <c r="BA498" s="57">
        <v>4</v>
      </c>
      <c r="BB498" s="57">
        <v>1</v>
      </c>
      <c r="BC498" s="57">
        <v>5</v>
      </c>
      <c r="BD498" s="57">
        <v>1</v>
      </c>
      <c r="BE498" s="57">
        <v>2</v>
      </c>
      <c r="BF498" s="57">
        <v>1</v>
      </c>
      <c r="BG498" s="57">
        <v>5</v>
      </c>
      <c r="BH498" s="57">
        <v>4</v>
      </c>
      <c r="BI498" s="57">
        <v>3</v>
      </c>
      <c r="BJ498" s="57">
        <v>1</v>
      </c>
      <c r="BK498" s="57">
        <v>0</v>
      </c>
      <c r="BL498" s="57">
        <v>0</v>
      </c>
      <c r="BM498" s="57">
        <v>0</v>
      </c>
      <c r="BN498" s="57">
        <v>1</v>
      </c>
      <c r="BO498" s="57">
        <v>1</v>
      </c>
      <c r="BP498" s="57">
        <v>2</v>
      </c>
      <c r="BQ498" s="57">
        <v>5</v>
      </c>
      <c r="BR498" s="57">
        <v>2</v>
      </c>
      <c r="BS498" s="57">
        <v>2</v>
      </c>
      <c r="BT498" s="57">
        <v>2</v>
      </c>
      <c r="BU498" s="57">
        <v>1</v>
      </c>
      <c r="BV498" s="57">
        <v>46</v>
      </c>
      <c r="BW498" s="57">
        <v>59</v>
      </c>
      <c r="BX498" s="57">
        <v>0.438095238</v>
      </c>
      <c r="BY498" s="57">
        <v>-205</v>
      </c>
    </row>
    <row r="499" spans="1:77" x14ac:dyDescent="0.25">
      <c r="A499" s="57">
        <v>3</v>
      </c>
      <c r="B499" s="57">
        <v>1</v>
      </c>
      <c r="C499" s="57">
        <v>1</v>
      </c>
      <c r="D499" s="57">
        <v>1</v>
      </c>
      <c r="E499" s="57">
        <v>3</v>
      </c>
      <c r="F499" s="57">
        <v>1</v>
      </c>
      <c r="G499" s="57">
        <v>5</v>
      </c>
      <c r="H499" s="57">
        <v>1</v>
      </c>
      <c r="I499" s="57">
        <v>3</v>
      </c>
      <c r="J499" s="57">
        <v>1</v>
      </c>
      <c r="K499" s="57">
        <v>0</v>
      </c>
      <c r="L499" s="57">
        <v>0</v>
      </c>
      <c r="M499" s="57">
        <v>0</v>
      </c>
      <c r="N499" s="57">
        <v>3</v>
      </c>
      <c r="O499" s="57">
        <v>3</v>
      </c>
      <c r="P499" s="57">
        <v>3</v>
      </c>
      <c r="Q499" s="57">
        <v>5</v>
      </c>
      <c r="R499" s="57">
        <v>4</v>
      </c>
      <c r="S499" s="57">
        <v>1</v>
      </c>
      <c r="T499" s="57">
        <v>5</v>
      </c>
      <c r="U499" s="57">
        <v>4</v>
      </c>
      <c r="V499" s="57">
        <v>3</v>
      </c>
      <c r="W499" s="57">
        <v>3</v>
      </c>
      <c r="X499" s="57">
        <v>0</v>
      </c>
      <c r="Y499" s="57">
        <v>0</v>
      </c>
      <c r="Z499" s="57">
        <v>0</v>
      </c>
      <c r="AA499" s="57">
        <v>5</v>
      </c>
      <c r="AB499" s="57">
        <v>1</v>
      </c>
      <c r="AC499" s="57">
        <v>5</v>
      </c>
      <c r="AD499" s="57">
        <v>1</v>
      </c>
      <c r="AE499" s="57">
        <v>3</v>
      </c>
      <c r="AF499" s="57">
        <v>1</v>
      </c>
      <c r="AG499" s="57">
        <v>5</v>
      </c>
      <c r="AH499" s="57">
        <v>2</v>
      </c>
      <c r="AI499" s="57">
        <v>4</v>
      </c>
      <c r="AJ499" s="57">
        <v>1</v>
      </c>
      <c r="AK499" s="57">
        <v>0</v>
      </c>
      <c r="AL499" s="57">
        <v>1</v>
      </c>
      <c r="AM499" s="57">
        <v>0</v>
      </c>
      <c r="AN499" s="57">
        <v>3</v>
      </c>
      <c r="AO499" s="57">
        <v>1</v>
      </c>
      <c r="AP499" s="57">
        <v>5</v>
      </c>
      <c r="AQ499" s="57">
        <v>2</v>
      </c>
      <c r="AR499" s="57">
        <v>3</v>
      </c>
      <c r="AS499" s="57">
        <v>1</v>
      </c>
      <c r="AT499" s="57">
        <v>5</v>
      </c>
      <c r="AU499" s="57">
        <v>4</v>
      </c>
      <c r="AV499" s="57">
        <v>2</v>
      </c>
      <c r="AW499" s="57">
        <v>1</v>
      </c>
      <c r="AX499" s="57">
        <v>1</v>
      </c>
      <c r="AY499" s="57">
        <v>0</v>
      </c>
      <c r="AZ499" s="57">
        <v>0</v>
      </c>
      <c r="BA499" s="57">
        <v>3</v>
      </c>
      <c r="BB499" s="57">
        <v>1</v>
      </c>
      <c r="BC499" s="57">
        <v>3</v>
      </c>
      <c r="BD499" s="57">
        <v>5</v>
      </c>
      <c r="BE499" s="57">
        <v>3</v>
      </c>
      <c r="BF499" s="57">
        <v>2</v>
      </c>
      <c r="BG499" s="57">
        <v>5</v>
      </c>
      <c r="BH499" s="57">
        <v>4</v>
      </c>
      <c r="BI499" s="57">
        <v>4</v>
      </c>
      <c r="BJ499" s="57">
        <v>1</v>
      </c>
      <c r="BK499" s="57">
        <v>0</v>
      </c>
      <c r="BL499" s="57">
        <v>0</v>
      </c>
      <c r="BM499" s="57">
        <v>0</v>
      </c>
      <c r="BN499" s="57">
        <v>2</v>
      </c>
      <c r="BO499" s="57">
        <v>1</v>
      </c>
      <c r="BP499" s="57">
        <v>2</v>
      </c>
      <c r="BQ499" s="57">
        <v>2</v>
      </c>
      <c r="BR499" s="57">
        <v>2</v>
      </c>
      <c r="BS499" s="57">
        <v>2</v>
      </c>
      <c r="BT499" s="57">
        <v>2</v>
      </c>
      <c r="BU499" s="57">
        <v>1</v>
      </c>
      <c r="BV499" s="57">
        <v>47</v>
      </c>
      <c r="BW499" s="57">
        <v>61</v>
      </c>
      <c r="BX499" s="57">
        <v>0.43518518499999997</v>
      </c>
      <c r="BY499" s="57">
        <v>-205</v>
      </c>
    </row>
    <row r="500" spans="1:77" x14ac:dyDescent="0.25">
      <c r="A500" s="57">
        <v>4</v>
      </c>
      <c r="B500" s="57">
        <v>1</v>
      </c>
      <c r="C500" s="57">
        <v>3</v>
      </c>
      <c r="D500" s="57">
        <v>1</v>
      </c>
      <c r="E500" s="57">
        <v>3</v>
      </c>
      <c r="F500" s="57">
        <v>3</v>
      </c>
      <c r="G500" s="57">
        <v>5</v>
      </c>
      <c r="H500" s="57">
        <v>4</v>
      </c>
      <c r="I500" s="57">
        <v>4</v>
      </c>
      <c r="J500" s="57">
        <v>1</v>
      </c>
      <c r="K500" s="57">
        <v>0</v>
      </c>
      <c r="L500" s="57">
        <v>0</v>
      </c>
      <c r="M500" s="57">
        <v>0</v>
      </c>
      <c r="N500" s="57">
        <v>3</v>
      </c>
      <c r="O500" s="57">
        <v>1</v>
      </c>
      <c r="P500" s="57">
        <v>3</v>
      </c>
      <c r="Q500" s="57">
        <v>1</v>
      </c>
      <c r="R500" s="57">
        <v>3</v>
      </c>
      <c r="S500" s="57">
        <v>1</v>
      </c>
      <c r="T500" s="57">
        <v>5</v>
      </c>
      <c r="U500" s="57">
        <v>2</v>
      </c>
      <c r="V500" s="57">
        <v>3</v>
      </c>
      <c r="W500" s="57">
        <v>1</v>
      </c>
      <c r="X500" s="57">
        <v>1</v>
      </c>
      <c r="Y500" s="57">
        <v>0</v>
      </c>
      <c r="Z500" s="57">
        <v>0</v>
      </c>
      <c r="AA500" s="57">
        <v>3</v>
      </c>
      <c r="AB500" s="57">
        <v>3</v>
      </c>
      <c r="AC500" s="57">
        <v>5</v>
      </c>
      <c r="AD500" s="57">
        <v>1</v>
      </c>
      <c r="AE500" s="57">
        <v>3</v>
      </c>
      <c r="AF500" s="57">
        <v>1</v>
      </c>
      <c r="AG500" s="57">
        <v>4</v>
      </c>
      <c r="AH500" s="57">
        <v>4</v>
      </c>
      <c r="AI500" s="57">
        <v>4</v>
      </c>
      <c r="AJ500" s="57">
        <v>1</v>
      </c>
      <c r="AK500" s="57">
        <v>0</v>
      </c>
      <c r="AL500" s="57">
        <v>0</v>
      </c>
      <c r="AM500" s="57">
        <v>0</v>
      </c>
      <c r="AN500" s="57">
        <v>5</v>
      </c>
      <c r="AO500" s="57">
        <v>1</v>
      </c>
      <c r="AP500" s="57">
        <v>5</v>
      </c>
      <c r="AQ500" s="57">
        <v>1</v>
      </c>
      <c r="AR500" s="57">
        <v>3</v>
      </c>
      <c r="AS500" s="57">
        <v>1</v>
      </c>
      <c r="AT500" s="57">
        <v>5</v>
      </c>
      <c r="AU500" s="57">
        <v>4</v>
      </c>
      <c r="AV500" s="57">
        <v>4</v>
      </c>
      <c r="AW500" s="57">
        <v>1</v>
      </c>
      <c r="AX500" s="57">
        <v>0</v>
      </c>
      <c r="AY500" s="57">
        <v>0</v>
      </c>
      <c r="AZ500" s="57">
        <v>0</v>
      </c>
      <c r="BA500" s="57">
        <v>5</v>
      </c>
      <c r="BB500" s="57">
        <v>1</v>
      </c>
      <c r="BC500" s="57">
        <v>5</v>
      </c>
      <c r="BD500" s="57">
        <v>1</v>
      </c>
      <c r="BE500" s="57">
        <v>3</v>
      </c>
      <c r="BF500" s="57">
        <v>1</v>
      </c>
      <c r="BG500" s="57">
        <v>5</v>
      </c>
      <c r="BH500" s="57">
        <v>2</v>
      </c>
      <c r="BI500" s="57">
        <v>4</v>
      </c>
      <c r="BJ500" s="57">
        <v>1</v>
      </c>
      <c r="BK500" s="57">
        <v>0</v>
      </c>
      <c r="BL500" s="57">
        <v>0</v>
      </c>
      <c r="BM500" s="57">
        <v>0</v>
      </c>
      <c r="BN500" s="57">
        <v>1</v>
      </c>
      <c r="BO500" s="57">
        <v>1</v>
      </c>
      <c r="BP500" s="57">
        <v>2</v>
      </c>
      <c r="BQ500" s="57">
        <v>5</v>
      </c>
      <c r="BR500" s="57">
        <v>2</v>
      </c>
      <c r="BS500" s="57">
        <v>2</v>
      </c>
      <c r="BT500" s="57">
        <v>3</v>
      </c>
      <c r="BU500" s="57">
        <v>1</v>
      </c>
      <c r="BV500" s="57">
        <v>47</v>
      </c>
      <c r="BW500" s="57">
        <v>63</v>
      </c>
      <c r="BX500" s="57">
        <v>0.42727272700000002</v>
      </c>
      <c r="BY500" s="57">
        <v>-205</v>
      </c>
    </row>
    <row r="501" spans="1:77" x14ac:dyDescent="0.25">
      <c r="A501" s="57">
        <v>5</v>
      </c>
      <c r="B501" s="57">
        <v>1</v>
      </c>
      <c r="C501" s="57">
        <v>3</v>
      </c>
      <c r="D501" s="57">
        <v>1</v>
      </c>
      <c r="E501" s="57">
        <v>3</v>
      </c>
      <c r="F501" s="57">
        <v>3</v>
      </c>
      <c r="G501" s="57">
        <v>4</v>
      </c>
      <c r="H501" s="57">
        <v>4</v>
      </c>
      <c r="I501" s="57">
        <v>4</v>
      </c>
      <c r="J501" s="57">
        <v>4</v>
      </c>
      <c r="K501" s="57">
        <v>1</v>
      </c>
      <c r="L501" s="57">
        <v>0</v>
      </c>
      <c r="M501" s="57">
        <v>0</v>
      </c>
      <c r="N501" s="57">
        <v>1</v>
      </c>
      <c r="O501" s="57">
        <v>1</v>
      </c>
      <c r="P501" s="57">
        <v>5</v>
      </c>
      <c r="Q501" s="57">
        <v>5</v>
      </c>
      <c r="R501" s="57">
        <v>4</v>
      </c>
      <c r="S501" s="57">
        <v>1</v>
      </c>
      <c r="T501" s="57">
        <v>4</v>
      </c>
      <c r="U501" s="57">
        <v>4</v>
      </c>
      <c r="V501" s="57">
        <v>3</v>
      </c>
      <c r="W501" s="57">
        <v>1</v>
      </c>
      <c r="X501" s="57">
        <v>0</v>
      </c>
      <c r="Y501" s="57">
        <v>0</v>
      </c>
      <c r="Z501" s="57">
        <v>0</v>
      </c>
      <c r="AA501" s="57">
        <v>3</v>
      </c>
      <c r="AB501" s="57">
        <v>1</v>
      </c>
      <c r="AC501" s="57">
        <v>5</v>
      </c>
      <c r="AD501" s="57">
        <v>1</v>
      </c>
      <c r="AE501" s="57">
        <v>3</v>
      </c>
      <c r="AF501" s="57">
        <v>1</v>
      </c>
      <c r="AG501" s="57">
        <v>5</v>
      </c>
      <c r="AH501" s="57">
        <v>2</v>
      </c>
      <c r="AI501" s="57">
        <v>4</v>
      </c>
      <c r="AJ501" s="57">
        <v>1</v>
      </c>
      <c r="AK501" s="57">
        <v>0</v>
      </c>
      <c r="AL501" s="57">
        <v>0</v>
      </c>
      <c r="AM501" s="57">
        <v>0</v>
      </c>
      <c r="AN501" s="57">
        <v>5</v>
      </c>
      <c r="AO501" s="57">
        <v>1</v>
      </c>
      <c r="AP501" s="57">
        <v>3</v>
      </c>
      <c r="AQ501" s="57">
        <v>1</v>
      </c>
      <c r="AR501" s="57">
        <v>3</v>
      </c>
      <c r="AS501" s="57">
        <v>1</v>
      </c>
      <c r="AT501" s="57">
        <v>5</v>
      </c>
      <c r="AU501" s="57">
        <v>4</v>
      </c>
      <c r="AV501" s="57">
        <v>4</v>
      </c>
      <c r="AW501" s="57">
        <v>1</v>
      </c>
      <c r="AX501" s="57">
        <v>1</v>
      </c>
      <c r="AY501" s="57">
        <v>0</v>
      </c>
      <c r="AZ501" s="57">
        <v>0</v>
      </c>
      <c r="BA501" s="57">
        <v>5</v>
      </c>
      <c r="BB501" s="57">
        <v>1</v>
      </c>
      <c r="BC501" s="57">
        <v>4</v>
      </c>
      <c r="BD501" s="57">
        <v>5</v>
      </c>
      <c r="BE501" s="57">
        <v>3</v>
      </c>
      <c r="BF501" s="57">
        <v>1</v>
      </c>
      <c r="BG501" s="57">
        <v>4</v>
      </c>
      <c r="BH501" s="57">
        <v>4</v>
      </c>
      <c r="BI501" s="57">
        <v>5</v>
      </c>
      <c r="BJ501" s="57">
        <v>1</v>
      </c>
      <c r="BK501" s="57">
        <v>0</v>
      </c>
      <c r="BL501" s="57">
        <v>0</v>
      </c>
      <c r="BM501" s="57">
        <v>0</v>
      </c>
      <c r="BN501" s="57">
        <v>1</v>
      </c>
      <c r="BO501" s="57">
        <v>1</v>
      </c>
      <c r="BP501" s="57">
        <v>2</v>
      </c>
      <c r="BQ501" s="57">
        <v>5</v>
      </c>
      <c r="BR501" s="57">
        <v>2</v>
      </c>
      <c r="BS501" s="57">
        <v>2</v>
      </c>
      <c r="BT501" s="57">
        <v>3</v>
      </c>
      <c r="BU501" s="57">
        <v>2</v>
      </c>
      <c r="BV501" s="57">
        <v>53</v>
      </c>
      <c r="BW501" s="57">
        <v>74</v>
      </c>
      <c r="BX501" s="57">
        <v>0.417322835</v>
      </c>
      <c r="BY501" s="57">
        <v>-205</v>
      </c>
    </row>
    <row r="502" spans="1:77" x14ac:dyDescent="0.25">
      <c r="A502" s="61">
        <v>5</v>
      </c>
      <c r="B502" s="61">
        <v>1</v>
      </c>
      <c r="C502" s="61">
        <v>3</v>
      </c>
      <c r="D502" s="61">
        <v>1</v>
      </c>
      <c r="E502" s="61">
        <v>5</v>
      </c>
      <c r="F502" s="61">
        <v>1</v>
      </c>
      <c r="G502" s="61">
        <v>4</v>
      </c>
      <c r="H502" s="61">
        <v>4</v>
      </c>
      <c r="I502" s="61">
        <v>4</v>
      </c>
      <c r="J502" s="61">
        <v>4</v>
      </c>
      <c r="K502" s="61">
        <v>0</v>
      </c>
      <c r="L502" s="61">
        <v>0</v>
      </c>
      <c r="M502" s="61">
        <v>0</v>
      </c>
      <c r="N502" s="61">
        <v>3</v>
      </c>
      <c r="O502" s="61">
        <v>1</v>
      </c>
      <c r="P502" s="61">
        <v>2</v>
      </c>
      <c r="Q502" s="61">
        <v>5</v>
      </c>
      <c r="R502" s="61">
        <v>3</v>
      </c>
      <c r="S502" s="61">
        <v>1</v>
      </c>
      <c r="T502" s="61">
        <v>4</v>
      </c>
      <c r="U502" s="61">
        <v>4</v>
      </c>
      <c r="V502" s="61">
        <v>4</v>
      </c>
      <c r="W502" s="61">
        <v>1</v>
      </c>
      <c r="X502" s="61">
        <v>0</v>
      </c>
      <c r="Y502" s="61">
        <v>0</v>
      </c>
      <c r="Z502" s="61">
        <v>0</v>
      </c>
      <c r="AA502" s="61">
        <v>3</v>
      </c>
      <c r="AB502" s="61">
        <v>1</v>
      </c>
      <c r="AC502" s="61">
        <v>5</v>
      </c>
      <c r="AD502" s="61">
        <v>1</v>
      </c>
      <c r="AE502" s="61">
        <v>3</v>
      </c>
      <c r="AF502" s="61">
        <v>1</v>
      </c>
      <c r="AG502" s="61">
        <v>3</v>
      </c>
      <c r="AH502" s="61">
        <v>4</v>
      </c>
      <c r="AI502" s="61">
        <v>5</v>
      </c>
      <c r="AJ502" s="61">
        <v>3</v>
      </c>
      <c r="AK502" s="61">
        <v>0</v>
      </c>
      <c r="AL502" s="61">
        <v>0</v>
      </c>
      <c r="AM502" s="61">
        <v>0</v>
      </c>
      <c r="AN502" s="61">
        <v>3</v>
      </c>
      <c r="AO502" s="61">
        <v>1</v>
      </c>
      <c r="AP502" s="61">
        <v>3</v>
      </c>
      <c r="AQ502" s="61">
        <v>2</v>
      </c>
      <c r="AR502" s="61">
        <v>3</v>
      </c>
      <c r="AS502" s="61">
        <v>1</v>
      </c>
      <c r="AT502" s="61">
        <v>5</v>
      </c>
      <c r="AU502" s="61">
        <v>4</v>
      </c>
      <c r="AV502" s="61">
        <v>4</v>
      </c>
      <c r="AW502" s="61">
        <v>1</v>
      </c>
      <c r="AX502" s="61">
        <v>1</v>
      </c>
      <c r="AY502" s="61">
        <v>0</v>
      </c>
      <c r="AZ502" s="61">
        <v>1</v>
      </c>
      <c r="BA502" s="61">
        <v>4</v>
      </c>
      <c r="BB502" s="61">
        <v>1</v>
      </c>
      <c r="BC502" s="61">
        <v>4</v>
      </c>
      <c r="BD502" s="61">
        <v>5</v>
      </c>
      <c r="BE502" s="61">
        <v>2</v>
      </c>
      <c r="BF502" s="61">
        <v>1</v>
      </c>
      <c r="BG502" s="61">
        <v>5</v>
      </c>
      <c r="BH502" s="61">
        <v>4</v>
      </c>
      <c r="BI502" s="61">
        <v>3</v>
      </c>
      <c r="BJ502" s="61">
        <v>1</v>
      </c>
      <c r="BK502" s="61">
        <v>0</v>
      </c>
      <c r="BL502" s="61">
        <v>0</v>
      </c>
      <c r="BM502" s="61">
        <v>0</v>
      </c>
      <c r="BN502" s="61">
        <v>1</v>
      </c>
      <c r="BO502" s="61">
        <v>1</v>
      </c>
      <c r="BP502" s="61">
        <v>2</v>
      </c>
      <c r="BQ502" s="61">
        <v>5</v>
      </c>
      <c r="BR502" s="61">
        <v>2</v>
      </c>
      <c r="BS502" s="61">
        <v>2</v>
      </c>
      <c r="BT502" s="61">
        <v>3</v>
      </c>
      <c r="BU502" s="61">
        <v>1</v>
      </c>
      <c r="BV502" s="61">
        <v>198</v>
      </c>
      <c r="BW502" s="61">
        <v>151</v>
      </c>
      <c r="BX502" s="61">
        <v>0.56733524400000002</v>
      </c>
      <c r="BY502">
        <v>-206</v>
      </c>
    </row>
    <row r="503" spans="1:77" x14ac:dyDescent="0.25">
      <c r="A503" s="61">
        <v>5</v>
      </c>
      <c r="B503" s="61">
        <v>1</v>
      </c>
      <c r="C503" s="61">
        <v>3</v>
      </c>
      <c r="D503" s="61">
        <v>1</v>
      </c>
      <c r="E503" s="61">
        <v>3</v>
      </c>
      <c r="F503" s="61">
        <v>3</v>
      </c>
      <c r="G503" s="61">
        <v>5</v>
      </c>
      <c r="H503" s="61">
        <v>4</v>
      </c>
      <c r="I503" s="61">
        <v>3</v>
      </c>
      <c r="J503" s="61">
        <v>4</v>
      </c>
      <c r="K503" s="61">
        <v>0</v>
      </c>
      <c r="L503" s="61">
        <v>0</v>
      </c>
      <c r="M503" s="61">
        <v>0</v>
      </c>
      <c r="N503" s="61">
        <v>1</v>
      </c>
      <c r="O503" s="61">
        <v>1</v>
      </c>
      <c r="P503" s="61">
        <v>3</v>
      </c>
      <c r="Q503" s="61">
        <v>5</v>
      </c>
      <c r="R503" s="61">
        <v>4</v>
      </c>
      <c r="S503" s="61">
        <v>3</v>
      </c>
      <c r="T503" s="61">
        <v>4</v>
      </c>
      <c r="U503" s="61">
        <v>4</v>
      </c>
      <c r="V503" s="61">
        <v>3</v>
      </c>
      <c r="W503" s="61">
        <v>1</v>
      </c>
      <c r="X503" s="61">
        <v>0</v>
      </c>
      <c r="Y503" s="61">
        <v>0</v>
      </c>
      <c r="Z503" s="61">
        <v>0</v>
      </c>
      <c r="AA503" s="61">
        <v>5</v>
      </c>
      <c r="AB503" s="61">
        <v>3</v>
      </c>
      <c r="AC503" s="61">
        <v>5</v>
      </c>
      <c r="AD503" s="61">
        <v>1</v>
      </c>
      <c r="AE503" s="61">
        <v>3</v>
      </c>
      <c r="AF503" s="61">
        <v>1</v>
      </c>
      <c r="AG503" s="61">
        <v>5</v>
      </c>
      <c r="AH503" s="61">
        <v>3</v>
      </c>
      <c r="AI503" s="61">
        <v>5</v>
      </c>
      <c r="AJ503" s="61">
        <v>1</v>
      </c>
      <c r="AK503" s="61">
        <v>0</v>
      </c>
      <c r="AL503" s="61">
        <v>0</v>
      </c>
      <c r="AM503" s="61">
        <v>0</v>
      </c>
      <c r="AN503" s="61">
        <v>5</v>
      </c>
      <c r="AO503" s="61">
        <v>1</v>
      </c>
      <c r="AP503" s="61">
        <v>4</v>
      </c>
      <c r="AQ503" s="61">
        <v>1</v>
      </c>
      <c r="AR503" s="61">
        <v>3</v>
      </c>
      <c r="AS503" s="61">
        <v>1</v>
      </c>
      <c r="AT503" s="61">
        <v>5</v>
      </c>
      <c r="AU503" s="61">
        <v>4</v>
      </c>
      <c r="AV503" s="61">
        <v>4</v>
      </c>
      <c r="AW503" s="61">
        <v>1</v>
      </c>
      <c r="AX503" s="61">
        <v>1</v>
      </c>
      <c r="AY503" s="61">
        <v>0</v>
      </c>
      <c r="AZ503" s="61">
        <v>0</v>
      </c>
      <c r="BA503" s="61">
        <v>5</v>
      </c>
      <c r="BB503" s="61">
        <v>1</v>
      </c>
      <c r="BC503" s="61">
        <v>1</v>
      </c>
      <c r="BD503" s="61">
        <v>1</v>
      </c>
      <c r="BE503" s="61">
        <v>1</v>
      </c>
      <c r="BF503" s="61">
        <v>1</v>
      </c>
      <c r="BG503" s="61">
        <v>4</v>
      </c>
      <c r="BH503" s="61">
        <v>4</v>
      </c>
      <c r="BI503" s="61">
        <v>3</v>
      </c>
      <c r="BJ503" s="61">
        <v>1</v>
      </c>
      <c r="BK503" s="61">
        <v>0</v>
      </c>
      <c r="BL503" s="61">
        <v>0</v>
      </c>
      <c r="BM503" s="61">
        <v>0</v>
      </c>
      <c r="BN503" s="61">
        <v>1</v>
      </c>
      <c r="BO503" s="61">
        <v>4</v>
      </c>
      <c r="BP503" s="61">
        <v>2</v>
      </c>
      <c r="BQ503" s="61">
        <v>5</v>
      </c>
      <c r="BR503" s="61">
        <v>2</v>
      </c>
      <c r="BS503" s="61">
        <v>2</v>
      </c>
      <c r="BT503" s="61">
        <v>3</v>
      </c>
      <c r="BU503" s="61">
        <v>2</v>
      </c>
      <c r="BV503" s="61">
        <v>180</v>
      </c>
      <c r="BW503" s="61">
        <v>140</v>
      </c>
      <c r="BX503" s="61">
        <v>0.5625</v>
      </c>
      <c r="BY503" s="57">
        <v>-206</v>
      </c>
    </row>
    <row r="504" spans="1:77" x14ac:dyDescent="0.25">
      <c r="A504" s="61">
        <v>5</v>
      </c>
      <c r="B504" s="61">
        <v>1</v>
      </c>
      <c r="C504" s="61">
        <v>3</v>
      </c>
      <c r="D504" s="61">
        <v>1</v>
      </c>
      <c r="E504" s="61">
        <v>5</v>
      </c>
      <c r="F504" s="61">
        <v>1</v>
      </c>
      <c r="G504" s="61">
        <v>4</v>
      </c>
      <c r="H504" s="61">
        <v>4</v>
      </c>
      <c r="I504" s="61">
        <v>4</v>
      </c>
      <c r="J504" s="61">
        <v>4</v>
      </c>
      <c r="K504" s="61">
        <v>0</v>
      </c>
      <c r="L504" s="61">
        <v>0</v>
      </c>
      <c r="M504" s="61">
        <v>0</v>
      </c>
      <c r="N504" s="61">
        <v>3</v>
      </c>
      <c r="O504" s="61">
        <v>1</v>
      </c>
      <c r="P504" s="61">
        <v>2</v>
      </c>
      <c r="Q504" s="61">
        <v>5</v>
      </c>
      <c r="R504" s="61">
        <v>3</v>
      </c>
      <c r="S504" s="61">
        <v>1</v>
      </c>
      <c r="T504" s="61">
        <v>4</v>
      </c>
      <c r="U504" s="61">
        <v>4</v>
      </c>
      <c r="V504" s="61">
        <v>4</v>
      </c>
      <c r="W504" s="61">
        <v>1</v>
      </c>
      <c r="X504" s="61">
        <v>0</v>
      </c>
      <c r="Y504" s="61">
        <v>0</v>
      </c>
      <c r="Z504" s="61">
        <v>0</v>
      </c>
      <c r="AA504" s="61">
        <v>3</v>
      </c>
      <c r="AB504" s="61">
        <v>1</v>
      </c>
      <c r="AC504" s="61">
        <v>5</v>
      </c>
      <c r="AD504" s="61">
        <v>1</v>
      </c>
      <c r="AE504" s="61">
        <v>3</v>
      </c>
      <c r="AF504" s="61">
        <v>1</v>
      </c>
      <c r="AG504" s="61">
        <v>3</v>
      </c>
      <c r="AH504" s="61">
        <v>4</v>
      </c>
      <c r="AI504" s="61">
        <v>5</v>
      </c>
      <c r="AJ504" s="61">
        <v>3</v>
      </c>
      <c r="AK504" s="61">
        <v>0</v>
      </c>
      <c r="AL504" s="61">
        <v>0</v>
      </c>
      <c r="AM504" s="61">
        <v>0</v>
      </c>
      <c r="AN504" s="61">
        <v>3</v>
      </c>
      <c r="AO504" s="61">
        <v>1</v>
      </c>
      <c r="AP504" s="61">
        <v>3</v>
      </c>
      <c r="AQ504" s="61">
        <v>2</v>
      </c>
      <c r="AR504" s="61">
        <v>3</v>
      </c>
      <c r="AS504" s="61">
        <v>1</v>
      </c>
      <c r="AT504" s="61">
        <v>5</v>
      </c>
      <c r="AU504" s="61">
        <v>4</v>
      </c>
      <c r="AV504" s="61">
        <v>4</v>
      </c>
      <c r="AW504" s="61">
        <v>1</v>
      </c>
      <c r="AX504" s="61">
        <v>1</v>
      </c>
      <c r="AY504" s="61">
        <v>0</v>
      </c>
      <c r="AZ504" s="61">
        <v>1</v>
      </c>
      <c r="BA504" s="61">
        <v>4</v>
      </c>
      <c r="BB504" s="61">
        <v>1</v>
      </c>
      <c r="BC504" s="61">
        <v>4</v>
      </c>
      <c r="BD504" s="61">
        <v>5</v>
      </c>
      <c r="BE504" s="61">
        <v>2</v>
      </c>
      <c r="BF504" s="61">
        <v>1</v>
      </c>
      <c r="BG504" s="61">
        <v>5</v>
      </c>
      <c r="BH504" s="61">
        <v>4</v>
      </c>
      <c r="BI504" s="61">
        <v>3</v>
      </c>
      <c r="BJ504" s="61">
        <v>1</v>
      </c>
      <c r="BK504" s="61">
        <v>0</v>
      </c>
      <c r="BL504" s="61">
        <v>0</v>
      </c>
      <c r="BM504" s="61">
        <v>0</v>
      </c>
      <c r="BN504" s="61">
        <v>1</v>
      </c>
      <c r="BO504" s="61">
        <v>1</v>
      </c>
      <c r="BP504" s="61">
        <v>2</v>
      </c>
      <c r="BQ504" s="61">
        <v>5</v>
      </c>
      <c r="BR504" s="61">
        <v>2</v>
      </c>
      <c r="BS504" s="61">
        <v>2</v>
      </c>
      <c r="BT504" s="61">
        <v>3</v>
      </c>
      <c r="BU504" s="61">
        <v>1</v>
      </c>
      <c r="BV504" s="61">
        <v>165</v>
      </c>
      <c r="BW504" s="61">
        <v>129</v>
      </c>
      <c r="BX504" s="61">
        <v>0.56122448999999996</v>
      </c>
      <c r="BY504" s="57">
        <v>-206</v>
      </c>
    </row>
    <row r="505" spans="1:77" x14ac:dyDescent="0.25">
      <c r="A505" s="61">
        <v>3</v>
      </c>
      <c r="B505" s="61">
        <v>1</v>
      </c>
      <c r="C505" s="61">
        <v>3</v>
      </c>
      <c r="D505" s="61">
        <v>1</v>
      </c>
      <c r="E505" s="61">
        <v>3</v>
      </c>
      <c r="F505" s="61">
        <v>1</v>
      </c>
      <c r="G505" s="61">
        <v>2</v>
      </c>
      <c r="H505" s="61">
        <v>4</v>
      </c>
      <c r="I505" s="61">
        <v>3</v>
      </c>
      <c r="J505" s="61">
        <v>1</v>
      </c>
      <c r="K505" s="61">
        <v>1</v>
      </c>
      <c r="L505" s="61">
        <v>0</v>
      </c>
      <c r="M505" s="61">
        <v>0</v>
      </c>
      <c r="N505" s="61">
        <v>1</v>
      </c>
      <c r="O505" s="61">
        <v>1</v>
      </c>
      <c r="P505" s="61">
        <v>3</v>
      </c>
      <c r="Q505" s="61">
        <v>4</v>
      </c>
      <c r="R505" s="61">
        <v>3</v>
      </c>
      <c r="S505" s="61">
        <v>3</v>
      </c>
      <c r="T505" s="61">
        <v>5</v>
      </c>
      <c r="U505" s="61">
        <v>4</v>
      </c>
      <c r="V505" s="61">
        <v>3</v>
      </c>
      <c r="W505" s="61">
        <v>1</v>
      </c>
      <c r="X505" s="61">
        <v>1</v>
      </c>
      <c r="Y505" s="61">
        <v>0</v>
      </c>
      <c r="Z505" s="61">
        <v>0</v>
      </c>
      <c r="AA505" s="61">
        <v>4</v>
      </c>
      <c r="AB505" s="61">
        <v>1</v>
      </c>
      <c r="AC505" s="61">
        <v>5</v>
      </c>
      <c r="AD505" s="61">
        <v>5</v>
      </c>
      <c r="AE505" s="61">
        <v>2</v>
      </c>
      <c r="AF505" s="61">
        <v>1</v>
      </c>
      <c r="AG505" s="61">
        <v>5</v>
      </c>
      <c r="AH505" s="61">
        <v>4</v>
      </c>
      <c r="AI505" s="61">
        <v>4</v>
      </c>
      <c r="AJ505" s="61">
        <v>1</v>
      </c>
      <c r="AK505" s="61">
        <v>0</v>
      </c>
      <c r="AL505" s="61">
        <v>0</v>
      </c>
      <c r="AM505" s="61">
        <v>0</v>
      </c>
      <c r="AN505" s="61">
        <v>3</v>
      </c>
      <c r="AO505" s="61">
        <v>1</v>
      </c>
      <c r="AP505" s="61">
        <v>3</v>
      </c>
      <c r="AQ505" s="61">
        <v>1</v>
      </c>
      <c r="AR505" s="61">
        <v>1</v>
      </c>
      <c r="AS505" s="61">
        <v>1</v>
      </c>
      <c r="AT505" s="61">
        <v>5</v>
      </c>
      <c r="AU505" s="61">
        <v>4</v>
      </c>
      <c r="AV505" s="61">
        <v>4</v>
      </c>
      <c r="AW505" s="61">
        <v>1</v>
      </c>
      <c r="AX505" s="61">
        <v>0</v>
      </c>
      <c r="AY505" s="61">
        <v>0</v>
      </c>
      <c r="AZ505" s="61">
        <v>0</v>
      </c>
      <c r="BA505" s="61">
        <v>4</v>
      </c>
      <c r="BB505" s="61">
        <v>1</v>
      </c>
      <c r="BC505" s="61">
        <v>4</v>
      </c>
      <c r="BD505" s="61">
        <v>3</v>
      </c>
      <c r="BE505" s="61">
        <v>2</v>
      </c>
      <c r="BF505" s="61">
        <v>1</v>
      </c>
      <c r="BG505" s="61">
        <v>5</v>
      </c>
      <c r="BH505" s="61">
        <v>4</v>
      </c>
      <c r="BI505" s="61">
        <v>3</v>
      </c>
      <c r="BJ505" s="61">
        <v>1</v>
      </c>
      <c r="BK505" s="61">
        <v>0</v>
      </c>
      <c r="BL505" s="61">
        <v>0</v>
      </c>
      <c r="BM505" s="61">
        <v>1</v>
      </c>
      <c r="BN505" s="61">
        <v>1</v>
      </c>
      <c r="BO505" s="61">
        <v>1</v>
      </c>
      <c r="BP505" s="61">
        <v>2</v>
      </c>
      <c r="BQ505" s="61">
        <v>5</v>
      </c>
      <c r="BR505" s="61">
        <v>2</v>
      </c>
      <c r="BS505" s="61">
        <v>2</v>
      </c>
      <c r="BT505" s="61">
        <v>3</v>
      </c>
      <c r="BU505" s="61">
        <v>2</v>
      </c>
      <c r="BV505" s="61">
        <v>179</v>
      </c>
      <c r="BW505" s="61">
        <v>143</v>
      </c>
      <c r="BX505" s="61">
        <v>0.55590062100000004</v>
      </c>
      <c r="BY505" s="57">
        <v>-206</v>
      </c>
    </row>
    <row r="506" spans="1:77" x14ac:dyDescent="0.25">
      <c r="A506" s="61">
        <v>5</v>
      </c>
      <c r="B506" s="61">
        <v>1</v>
      </c>
      <c r="C506" s="61">
        <v>3</v>
      </c>
      <c r="D506" s="61">
        <v>1</v>
      </c>
      <c r="E506" s="61">
        <v>3</v>
      </c>
      <c r="F506" s="61">
        <v>1</v>
      </c>
      <c r="G506" s="61">
        <v>4</v>
      </c>
      <c r="H506" s="61">
        <v>4</v>
      </c>
      <c r="I506" s="61">
        <v>4</v>
      </c>
      <c r="J506" s="61">
        <v>4</v>
      </c>
      <c r="K506" s="61">
        <v>0</v>
      </c>
      <c r="L506" s="61">
        <v>0</v>
      </c>
      <c r="M506" s="61">
        <v>0</v>
      </c>
      <c r="N506" s="61">
        <v>1</v>
      </c>
      <c r="O506" s="61">
        <v>1</v>
      </c>
      <c r="P506" s="61">
        <v>3</v>
      </c>
      <c r="Q506" s="61">
        <v>5</v>
      </c>
      <c r="R506" s="61">
        <v>3</v>
      </c>
      <c r="S506" s="61">
        <v>1</v>
      </c>
      <c r="T506" s="61">
        <v>5</v>
      </c>
      <c r="U506" s="61">
        <v>4</v>
      </c>
      <c r="V506" s="61">
        <v>3</v>
      </c>
      <c r="W506" s="61">
        <v>1</v>
      </c>
      <c r="X506" s="61">
        <v>1</v>
      </c>
      <c r="Y506" s="61">
        <v>0</v>
      </c>
      <c r="Z506" s="61">
        <v>1</v>
      </c>
      <c r="AA506" s="61">
        <v>3</v>
      </c>
      <c r="AB506" s="61">
        <v>1</v>
      </c>
      <c r="AC506" s="61">
        <v>5</v>
      </c>
      <c r="AD506" s="61">
        <v>1</v>
      </c>
      <c r="AE506" s="61">
        <v>5</v>
      </c>
      <c r="AF506" s="61">
        <v>1</v>
      </c>
      <c r="AG506" s="61">
        <v>5</v>
      </c>
      <c r="AH506" s="61">
        <v>4</v>
      </c>
      <c r="AI506" s="61">
        <v>2</v>
      </c>
      <c r="AJ506" s="61">
        <v>1</v>
      </c>
      <c r="AK506" s="61">
        <v>0</v>
      </c>
      <c r="AL506" s="61">
        <v>0</v>
      </c>
      <c r="AM506" s="61">
        <v>0</v>
      </c>
      <c r="AN506" s="61">
        <v>5</v>
      </c>
      <c r="AO506" s="61">
        <v>1</v>
      </c>
      <c r="AP506" s="61">
        <v>3</v>
      </c>
      <c r="AQ506" s="61">
        <v>1</v>
      </c>
      <c r="AR506" s="61">
        <v>1</v>
      </c>
      <c r="AS506" s="61">
        <v>5</v>
      </c>
      <c r="AT506" s="61">
        <v>5</v>
      </c>
      <c r="AU506" s="61">
        <v>4</v>
      </c>
      <c r="AV506" s="61">
        <v>4</v>
      </c>
      <c r="AW506" s="61">
        <v>1</v>
      </c>
      <c r="AX506" s="61">
        <v>0</v>
      </c>
      <c r="AY506" s="61">
        <v>0</v>
      </c>
      <c r="AZ506" s="61">
        <v>0</v>
      </c>
      <c r="BA506" s="61">
        <v>4</v>
      </c>
      <c r="BB506" s="61">
        <v>1</v>
      </c>
      <c r="BC506" s="61">
        <v>4</v>
      </c>
      <c r="BD506" s="61">
        <v>1</v>
      </c>
      <c r="BE506" s="61">
        <v>5</v>
      </c>
      <c r="BF506" s="61">
        <v>1</v>
      </c>
      <c r="BG506" s="61">
        <v>5</v>
      </c>
      <c r="BH506" s="61">
        <v>4</v>
      </c>
      <c r="BI506" s="61">
        <v>3</v>
      </c>
      <c r="BJ506" s="61">
        <v>1</v>
      </c>
      <c r="BK506" s="61">
        <v>0</v>
      </c>
      <c r="BL506" s="61">
        <v>0</v>
      </c>
      <c r="BM506" s="61">
        <v>1</v>
      </c>
      <c r="BN506" s="61">
        <v>1</v>
      </c>
      <c r="BO506" s="61">
        <v>3</v>
      </c>
      <c r="BP506" s="61">
        <v>2</v>
      </c>
      <c r="BQ506" s="61">
        <v>5</v>
      </c>
      <c r="BR506" s="61">
        <v>2</v>
      </c>
      <c r="BS506" s="61">
        <v>2</v>
      </c>
      <c r="BT506" s="61">
        <v>3</v>
      </c>
      <c r="BU506" s="61">
        <v>2</v>
      </c>
      <c r="BV506" s="61">
        <v>179</v>
      </c>
      <c r="BW506" s="61">
        <v>148</v>
      </c>
      <c r="BX506" s="61">
        <v>0.54740061200000001</v>
      </c>
      <c r="BY506" s="57">
        <v>-206</v>
      </c>
    </row>
    <row r="507" spans="1:77" x14ac:dyDescent="0.25">
      <c r="A507" s="61">
        <v>4</v>
      </c>
      <c r="B507" s="61">
        <v>1</v>
      </c>
      <c r="C507" s="61">
        <v>3</v>
      </c>
      <c r="D507" s="61">
        <v>1</v>
      </c>
      <c r="E507" s="61">
        <v>3</v>
      </c>
      <c r="F507" s="61">
        <v>1</v>
      </c>
      <c r="G507" s="61">
        <v>5</v>
      </c>
      <c r="H507" s="61">
        <v>4</v>
      </c>
      <c r="I507" s="61">
        <v>4</v>
      </c>
      <c r="J507" s="61">
        <v>1</v>
      </c>
      <c r="K507" s="61">
        <v>0</v>
      </c>
      <c r="L507" s="61">
        <v>0</v>
      </c>
      <c r="M507" s="61">
        <v>1</v>
      </c>
      <c r="N507" s="61">
        <v>3</v>
      </c>
      <c r="O507" s="61">
        <v>1</v>
      </c>
      <c r="P507" s="61">
        <v>3</v>
      </c>
      <c r="Q507" s="61">
        <v>1</v>
      </c>
      <c r="R507" s="61">
        <v>3</v>
      </c>
      <c r="S507" s="61">
        <v>1</v>
      </c>
      <c r="T507" s="61">
        <v>4</v>
      </c>
      <c r="U507" s="61">
        <v>4</v>
      </c>
      <c r="V507" s="61">
        <v>4</v>
      </c>
      <c r="W507" s="61">
        <v>1</v>
      </c>
      <c r="X507" s="61">
        <v>0</v>
      </c>
      <c r="Y507" s="61">
        <v>0</v>
      </c>
      <c r="Z507" s="61">
        <v>1</v>
      </c>
      <c r="AA507" s="61">
        <v>3</v>
      </c>
      <c r="AB507" s="61">
        <v>1</v>
      </c>
      <c r="AC507" s="61">
        <v>2</v>
      </c>
      <c r="AD507" s="61">
        <v>1</v>
      </c>
      <c r="AE507" s="61">
        <v>3</v>
      </c>
      <c r="AF507" s="61">
        <v>1</v>
      </c>
      <c r="AG507" s="61">
        <v>5</v>
      </c>
      <c r="AH507" s="61">
        <v>4</v>
      </c>
      <c r="AI507" s="61">
        <v>4</v>
      </c>
      <c r="AJ507" s="61">
        <v>1</v>
      </c>
      <c r="AK507" s="61">
        <v>0</v>
      </c>
      <c r="AL507" s="61">
        <v>1</v>
      </c>
      <c r="AM507" s="61">
        <v>0</v>
      </c>
      <c r="AN507" s="61">
        <v>3</v>
      </c>
      <c r="AO507" s="61">
        <v>1</v>
      </c>
      <c r="AP507" s="61">
        <v>5</v>
      </c>
      <c r="AQ507" s="61">
        <v>2</v>
      </c>
      <c r="AR507" s="61">
        <v>3</v>
      </c>
      <c r="AS507" s="61">
        <v>1</v>
      </c>
      <c r="AT507" s="61">
        <v>5</v>
      </c>
      <c r="AU507" s="61">
        <v>4</v>
      </c>
      <c r="AV507" s="61">
        <v>4</v>
      </c>
      <c r="AW507" s="61">
        <v>1</v>
      </c>
      <c r="AX507" s="61">
        <v>0</v>
      </c>
      <c r="AY507" s="61">
        <v>0</v>
      </c>
      <c r="AZ507" s="61">
        <v>0</v>
      </c>
      <c r="BA507" s="61">
        <v>3</v>
      </c>
      <c r="BB507" s="61">
        <v>1</v>
      </c>
      <c r="BC507" s="61">
        <v>3</v>
      </c>
      <c r="BD507" s="61">
        <v>5</v>
      </c>
      <c r="BE507" s="61">
        <v>3</v>
      </c>
      <c r="BF507" s="61">
        <v>1</v>
      </c>
      <c r="BG507" s="61">
        <v>5</v>
      </c>
      <c r="BH507" s="61">
        <v>4</v>
      </c>
      <c r="BI507" s="61">
        <v>5</v>
      </c>
      <c r="BJ507" s="61">
        <v>1</v>
      </c>
      <c r="BK507" s="61">
        <v>0</v>
      </c>
      <c r="BL507" s="61">
        <v>0</v>
      </c>
      <c r="BM507" s="61">
        <v>0</v>
      </c>
      <c r="BN507" s="61">
        <v>1</v>
      </c>
      <c r="BO507" s="61">
        <v>1</v>
      </c>
      <c r="BP507" s="61">
        <v>2</v>
      </c>
      <c r="BQ507" s="61">
        <v>5</v>
      </c>
      <c r="BR507" s="61">
        <v>2</v>
      </c>
      <c r="BS507" s="61">
        <v>2</v>
      </c>
      <c r="BT507" s="61">
        <v>3</v>
      </c>
      <c r="BU507" s="61">
        <v>2</v>
      </c>
      <c r="BV507" s="61">
        <v>173</v>
      </c>
      <c r="BW507" s="61">
        <v>144</v>
      </c>
      <c r="BX507" s="61">
        <v>0.54574132492113503</v>
      </c>
      <c r="BY507" s="57">
        <v>-206</v>
      </c>
    </row>
    <row r="508" spans="1:77" x14ac:dyDescent="0.25">
      <c r="A508" s="61">
        <v>3</v>
      </c>
      <c r="B508" s="61">
        <v>1</v>
      </c>
      <c r="C508" s="61">
        <v>3</v>
      </c>
      <c r="D508" s="61">
        <v>1</v>
      </c>
      <c r="E508" s="61">
        <v>3</v>
      </c>
      <c r="F508" s="61">
        <v>1</v>
      </c>
      <c r="G508" s="61">
        <v>4</v>
      </c>
      <c r="H508" s="61">
        <v>4</v>
      </c>
      <c r="I508" s="61">
        <v>4</v>
      </c>
      <c r="J508" s="61">
        <v>1</v>
      </c>
      <c r="K508" s="61">
        <v>0</v>
      </c>
      <c r="L508" s="61">
        <v>0</v>
      </c>
      <c r="M508" s="61">
        <v>0</v>
      </c>
      <c r="N508" s="61">
        <v>3</v>
      </c>
      <c r="O508" s="61">
        <v>1</v>
      </c>
      <c r="P508" s="61">
        <v>3</v>
      </c>
      <c r="Q508" s="61">
        <v>1</v>
      </c>
      <c r="R508" s="61">
        <v>3</v>
      </c>
      <c r="S508" s="61">
        <v>1</v>
      </c>
      <c r="T508" s="61">
        <v>4</v>
      </c>
      <c r="U508" s="61">
        <v>4</v>
      </c>
      <c r="V508" s="61">
        <v>4</v>
      </c>
      <c r="W508" s="61">
        <v>1</v>
      </c>
      <c r="X508" s="61">
        <v>0</v>
      </c>
      <c r="Y508" s="61">
        <v>0</v>
      </c>
      <c r="Z508" s="61">
        <v>0</v>
      </c>
      <c r="AA508" s="61">
        <v>3</v>
      </c>
      <c r="AB508" s="61">
        <v>1</v>
      </c>
      <c r="AC508" s="61">
        <v>3</v>
      </c>
      <c r="AD508" s="61">
        <v>1</v>
      </c>
      <c r="AE508" s="61">
        <v>3</v>
      </c>
      <c r="AF508" s="61">
        <v>1</v>
      </c>
      <c r="AG508" s="61">
        <v>4</v>
      </c>
      <c r="AH508" s="61">
        <v>4</v>
      </c>
      <c r="AI508" s="61">
        <v>4</v>
      </c>
      <c r="AJ508" s="61">
        <v>1</v>
      </c>
      <c r="AK508" s="61">
        <v>0</v>
      </c>
      <c r="AL508" s="61">
        <v>0</v>
      </c>
      <c r="AM508" s="61">
        <v>0</v>
      </c>
      <c r="AN508" s="61">
        <v>3</v>
      </c>
      <c r="AO508" s="61">
        <v>1</v>
      </c>
      <c r="AP508" s="61">
        <v>3</v>
      </c>
      <c r="AQ508" s="61">
        <v>1</v>
      </c>
      <c r="AR508" s="61">
        <v>3</v>
      </c>
      <c r="AS508" s="61">
        <v>1</v>
      </c>
      <c r="AT508" s="61">
        <v>4</v>
      </c>
      <c r="AU508" s="61">
        <v>4</v>
      </c>
      <c r="AV508" s="61">
        <v>4</v>
      </c>
      <c r="AW508" s="61">
        <v>1</v>
      </c>
      <c r="AX508" s="61">
        <v>0</v>
      </c>
      <c r="AY508" s="61">
        <v>0</v>
      </c>
      <c r="AZ508" s="61">
        <v>0</v>
      </c>
      <c r="BA508" s="61">
        <v>3</v>
      </c>
      <c r="BB508" s="61">
        <v>1</v>
      </c>
      <c r="BC508" s="61">
        <v>3</v>
      </c>
      <c r="BD508" s="61">
        <v>1</v>
      </c>
      <c r="BE508" s="61">
        <v>3</v>
      </c>
      <c r="BF508" s="61">
        <v>1</v>
      </c>
      <c r="BG508" s="61">
        <v>4</v>
      </c>
      <c r="BH508" s="61">
        <v>4</v>
      </c>
      <c r="BI508" s="61">
        <v>4</v>
      </c>
      <c r="BJ508" s="61">
        <v>1</v>
      </c>
      <c r="BK508" s="61">
        <v>0</v>
      </c>
      <c r="BL508" s="61">
        <v>0</v>
      </c>
      <c r="BM508" s="61">
        <v>0</v>
      </c>
      <c r="BN508" s="61">
        <v>1</v>
      </c>
      <c r="BO508" s="61">
        <v>1</v>
      </c>
      <c r="BP508" s="61">
        <v>2</v>
      </c>
      <c r="BQ508" s="61">
        <v>5</v>
      </c>
      <c r="BR508" s="61">
        <v>2</v>
      </c>
      <c r="BS508" s="61">
        <v>2</v>
      </c>
      <c r="BT508" s="61">
        <v>3</v>
      </c>
      <c r="BU508" s="61">
        <v>2</v>
      </c>
      <c r="BV508" s="61">
        <v>187</v>
      </c>
      <c r="BW508" s="61">
        <v>156</v>
      </c>
      <c r="BX508" s="61">
        <v>0.54518950437317704</v>
      </c>
      <c r="BY508" s="57">
        <v>-206</v>
      </c>
    </row>
    <row r="509" spans="1:77" x14ac:dyDescent="0.25">
      <c r="A509" s="61">
        <v>3</v>
      </c>
      <c r="B509" s="61">
        <v>3</v>
      </c>
      <c r="C509" s="61">
        <v>3</v>
      </c>
      <c r="D509" s="61">
        <v>1</v>
      </c>
      <c r="E509" s="61">
        <v>3</v>
      </c>
      <c r="F509" s="61">
        <v>1</v>
      </c>
      <c r="G509" s="61">
        <v>4</v>
      </c>
      <c r="H509" s="61">
        <v>4</v>
      </c>
      <c r="I509" s="61">
        <v>4</v>
      </c>
      <c r="J509" s="61">
        <v>4</v>
      </c>
      <c r="K509" s="61">
        <v>0</v>
      </c>
      <c r="L509" s="61">
        <v>0</v>
      </c>
      <c r="M509" s="61">
        <v>1</v>
      </c>
      <c r="N509" s="61">
        <v>3</v>
      </c>
      <c r="O509" s="61">
        <v>1</v>
      </c>
      <c r="P509" s="61">
        <v>3</v>
      </c>
      <c r="Q509" s="61">
        <v>5</v>
      </c>
      <c r="R509" s="61">
        <v>3</v>
      </c>
      <c r="S509" s="61">
        <v>1</v>
      </c>
      <c r="T509" s="61">
        <v>5</v>
      </c>
      <c r="U509" s="61">
        <v>4</v>
      </c>
      <c r="V509" s="61">
        <v>3</v>
      </c>
      <c r="W509" s="61">
        <v>1</v>
      </c>
      <c r="X509" s="61">
        <v>0</v>
      </c>
      <c r="Y509" s="61">
        <v>0</v>
      </c>
      <c r="Z509" s="61">
        <v>0</v>
      </c>
      <c r="AA509" s="61">
        <v>4</v>
      </c>
      <c r="AB509" s="61">
        <v>1</v>
      </c>
      <c r="AC509" s="61">
        <v>5</v>
      </c>
      <c r="AD509" s="61">
        <v>1</v>
      </c>
      <c r="AE509" s="61">
        <v>2</v>
      </c>
      <c r="AF509" s="61">
        <v>1</v>
      </c>
      <c r="AG509" s="61">
        <v>5</v>
      </c>
      <c r="AH509" s="61">
        <v>4</v>
      </c>
      <c r="AI509" s="61">
        <v>4</v>
      </c>
      <c r="AJ509" s="61">
        <v>1</v>
      </c>
      <c r="AK509" s="61">
        <v>0</v>
      </c>
      <c r="AL509" s="61">
        <v>0</v>
      </c>
      <c r="AM509" s="61">
        <v>1</v>
      </c>
      <c r="AN509" s="61">
        <v>5</v>
      </c>
      <c r="AO509" s="61">
        <v>1</v>
      </c>
      <c r="AP509" s="61">
        <v>5</v>
      </c>
      <c r="AQ509" s="61">
        <v>2</v>
      </c>
      <c r="AR509" s="61">
        <v>3</v>
      </c>
      <c r="AS509" s="61">
        <v>1</v>
      </c>
      <c r="AT509" s="61">
        <v>5</v>
      </c>
      <c r="AU509" s="61">
        <v>4</v>
      </c>
      <c r="AV509" s="61">
        <v>4</v>
      </c>
      <c r="AW509" s="61">
        <v>1</v>
      </c>
      <c r="AX509" s="61">
        <v>1</v>
      </c>
      <c r="AY509" s="61">
        <v>0</v>
      </c>
      <c r="AZ509" s="61">
        <v>0</v>
      </c>
      <c r="BA509" s="61">
        <v>5</v>
      </c>
      <c r="BB509" s="61">
        <v>1</v>
      </c>
      <c r="BC509" s="61">
        <v>5</v>
      </c>
      <c r="BD509" s="61">
        <v>5</v>
      </c>
      <c r="BE509" s="61">
        <v>1</v>
      </c>
      <c r="BF509" s="61">
        <v>1</v>
      </c>
      <c r="BG509" s="61">
        <v>4</v>
      </c>
      <c r="BH509" s="61">
        <v>4</v>
      </c>
      <c r="BI509" s="61">
        <v>3</v>
      </c>
      <c r="BJ509" s="61">
        <v>1</v>
      </c>
      <c r="BK509" s="61">
        <v>0</v>
      </c>
      <c r="BL509" s="61">
        <v>0</v>
      </c>
      <c r="BM509" s="61">
        <v>1</v>
      </c>
      <c r="BN509" s="61">
        <v>1</v>
      </c>
      <c r="BO509" s="61">
        <v>1</v>
      </c>
      <c r="BP509" s="61">
        <v>2</v>
      </c>
      <c r="BQ509" s="61">
        <v>5</v>
      </c>
      <c r="BR509" s="61">
        <v>2</v>
      </c>
      <c r="BS509" s="61">
        <v>2</v>
      </c>
      <c r="BT509" s="61">
        <v>3</v>
      </c>
      <c r="BU509" s="61">
        <v>2</v>
      </c>
      <c r="BV509" s="61">
        <v>179</v>
      </c>
      <c r="BW509" s="61">
        <v>150</v>
      </c>
      <c r="BX509" s="61">
        <v>0.54407294832826703</v>
      </c>
      <c r="BY509" s="57">
        <v>-206</v>
      </c>
    </row>
    <row r="510" spans="1:77" x14ac:dyDescent="0.25">
      <c r="A510" s="61">
        <v>5</v>
      </c>
      <c r="B510" s="61">
        <v>1</v>
      </c>
      <c r="C510" s="61">
        <v>3</v>
      </c>
      <c r="D510" s="61">
        <v>1</v>
      </c>
      <c r="E510" s="61">
        <v>3</v>
      </c>
      <c r="F510" s="61">
        <v>4</v>
      </c>
      <c r="G510" s="61">
        <v>3</v>
      </c>
      <c r="H510" s="61">
        <v>4</v>
      </c>
      <c r="I510" s="61">
        <v>3</v>
      </c>
      <c r="J510" s="61">
        <v>4</v>
      </c>
      <c r="K510" s="61">
        <v>0</v>
      </c>
      <c r="L510" s="61">
        <v>0</v>
      </c>
      <c r="M510" s="61">
        <v>0</v>
      </c>
      <c r="N510" s="61">
        <v>3</v>
      </c>
      <c r="O510" s="61">
        <v>1</v>
      </c>
      <c r="P510" s="61">
        <v>3</v>
      </c>
      <c r="Q510" s="61">
        <v>5</v>
      </c>
      <c r="R510" s="61">
        <v>3</v>
      </c>
      <c r="S510" s="61">
        <v>1</v>
      </c>
      <c r="T510" s="61">
        <v>4</v>
      </c>
      <c r="U510" s="61">
        <v>4</v>
      </c>
      <c r="V510" s="61">
        <v>3</v>
      </c>
      <c r="W510" s="61">
        <v>1</v>
      </c>
      <c r="X510" s="61">
        <v>1</v>
      </c>
      <c r="Y510" s="61">
        <v>1</v>
      </c>
      <c r="Z510" s="61">
        <v>0</v>
      </c>
      <c r="AA510" s="61">
        <v>5</v>
      </c>
      <c r="AB510" s="61">
        <v>3</v>
      </c>
      <c r="AC510" s="61">
        <v>5</v>
      </c>
      <c r="AD510" s="61">
        <v>1</v>
      </c>
      <c r="AE510" s="61">
        <v>3</v>
      </c>
      <c r="AF510" s="61">
        <v>1</v>
      </c>
      <c r="AG510" s="61">
        <v>5</v>
      </c>
      <c r="AH510" s="61">
        <v>3</v>
      </c>
      <c r="AI510" s="61">
        <v>4</v>
      </c>
      <c r="AJ510" s="61">
        <v>1</v>
      </c>
      <c r="AK510" s="61">
        <v>0</v>
      </c>
      <c r="AL510" s="61">
        <v>0</v>
      </c>
      <c r="AM510" s="61">
        <v>0</v>
      </c>
      <c r="AN510" s="61">
        <v>5</v>
      </c>
      <c r="AO510" s="61">
        <v>1</v>
      </c>
      <c r="AP510" s="61">
        <v>5</v>
      </c>
      <c r="AQ510" s="61">
        <v>1</v>
      </c>
      <c r="AR510" s="61">
        <v>3</v>
      </c>
      <c r="AS510" s="61">
        <v>5</v>
      </c>
      <c r="AT510" s="61">
        <v>5</v>
      </c>
      <c r="AU510" s="61">
        <v>4</v>
      </c>
      <c r="AV510" s="61">
        <v>4</v>
      </c>
      <c r="AW510" s="61">
        <v>1</v>
      </c>
      <c r="AX510" s="61">
        <v>1</v>
      </c>
      <c r="AY510" s="61">
        <v>0</v>
      </c>
      <c r="AZ510" s="61">
        <v>0</v>
      </c>
      <c r="BA510" s="61">
        <v>5</v>
      </c>
      <c r="BB510" s="61">
        <v>1</v>
      </c>
      <c r="BC510" s="61">
        <v>5</v>
      </c>
      <c r="BD510" s="61">
        <v>1</v>
      </c>
      <c r="BE510" s="61">
        <v>3</v>
      </c>
      <c r="BF510" s="61">
        <v>1</v>
      </c>
      <c r="BG510" s="61">
        <v>4</v>
      </c>
      <c r="BH510" s="61">
        <v>4</v>
      </c>
      <c r="BI510" s="61">
        <v>4</v>
      </c>
      <c r="BJ510" s="61">
        <v>1</v>
      </c>
      <c r="BK510" s="61">
        <v>0</v>
      </c>
      <c r="BL510" s="61">
        <v>0</v>
      </c>
      <c r="BM510" s="61">
        <v>0</v>
      </c>
      <c r="BN510" s="61">
        <v>1</v>
      </c>
      <c r="BO510" s="61">
        <v>1</v>
      </c>
      <c r="BP510" s="61">
        <v>2</v>
      </c>
      <c r="BQ510" s="61">
        <v>5</v>
      </c>
      <c r="BR510" s="61">
        <v>2</v>
      </c>
      <c r="BS510" s="61">
        <v>2</v>
      </c>
      <c r="BT510" s="61">
        <v>3</v>
      </c>
      <c r="BU510" s="61">
        <v>2</v>
      </c>
      <c r="BV510" s="61">
        <v>165</v>
      </c>
      <c r="BW510" s="61">
        <v>139</v>
      </c>
      <c r="BX510" s="61">
        <v>0.54276315789473595</v>
      </c>
      <c r="BY510" s="57">
        <v>-206</v>
      </c>
    </row>
    <row r="511" spans="1:77" x14ac:dyDescent="0.25">
      <c r="A511" s="61">
        <v>5</v>
      </c>
      <c r="B511" s="61">
        <v>1</v>
      </c>
      <c r="C511" s="61">
        <v>5</v>
      </c>
      <c r="D511" s="61">
        <v>1</v>
      </c>
      <c r="E511" s="61">
        <v>3</v>
      </c>
      <c r="F511" s="61">
        <v>1</v>
      </c>
      <c r="G511" s="61">
        <v>5</v>
      </c>
      <c r="H511" s="61">
        <v>4</v>
      </c>
      <c r="I511" s="61">
        <v>3</v>
      </c>
      <c r="J511" s="61">
        <v>1</v>
      </c>
      <c r="K511" s="61">
        <v>0</v>
      </c>
      <c r="L511" s="61">
        <v>0</v>
      </c>
      <c r="M511" s="61">
        <v>0</v>
      </c>
      <c r="N511" s="61">
        <v>5</v>
      </c>
      <c r="O511" s="61">
        <v>1</v>
      </c>
      <c r="P511" s="61">
        <v>5</v>
      </c>
      <c r="Q511" s="61">
        <v>1</v>
      </c>
      <c r="R511" s="61">
        <v>3</v>
      </c>
      <c r="S511" s="61">
        <v>1</v>
      </c>
      <c r="T511" s="61">
        <v>5</v>
      </c>
      <c r="U511" s="61">
        <v>4</v>
      </c>
      <c r="V511" s="61">
        <v>3</v>
      </c>
      <c r="W511" s="61">
        <v>1</v>
      </c>
      <c r="X511" s="61">
        <v>0</v>
      </c>
      <c r="Y511" s="61">
        <v>0</v>
      </c>
      <c r="Z511" s="61">
        <v>0</v>
      </c>
      <c r="AA511" s="61">
        <v>5</v>
      </c>
      <c r="AB511" s="61">
        <v>1</v>
      </c>
      <c r="AC511" s="61">
        <v>5</v>
      </c>
      <c r="AD511" s="61">
        <v>1</v>
      </c>
      <c r="AE511" s="61">
        <v>3</v>
      </c>
      <c r="AF511" s="61">
        <v>1</v>
      </c>
      <c r="AG511" s="61">
        <v>5</v>
      </c>
      <c r="AH511" s="61">
        <v>4</v>
      </c>
      <c r="AI511" s="61">
        <v>3</v>
      </c>
      <c r="AJ511" s="61">
        <v>1</v>
      </c>
      <c r="AK511" s="61">
        <v>0</v>
      </c>
      <c r="AL511" s="61">
        <v>0</v>
      </c>
      <c r="AM511" s="61">
        <v>0</v>
      </c>
      <c r="AN511" s="61">
        <v>5</v>
      </c>
      <c r="AO511" s="61">
        <v>1</v>
      </c>
      <c r="AP511" s="61">
        <v>5</v>
      </c>
      <c r="AQ511" s="61">
        <v>1</v>
      </c>
      <c r="AR511" s="61">
        <v>3</v>
      </c>
      <c r="AS511" s="61">
        <v>1</v>
      </c>
      <c r="AT511" s="61">
        <v>5</v>
      </c>
      <c r="AU511" s="61">
        <v>4</v>
      </c>
      <c r="AV511" s="61">
        <v>3</v>
      </c>
      <c r="AW511" s="61">
        <v>1</v>
      </c>
      <c r="AX511" s="61">
        <v>0</v>
      </c>
      <c r="AY511" s="61">
        <v>0</v>
      </c>
      <c r="AZ511" s="61">
        <v>0</v>
      </c>
      <c r="BA511" s="61">
        <v>5</v>
      </c>
      <c r="BB511" s="61">
        <v>1</v>
      </c>
      <c r="BC511" s="61">
        <v>5</v>
      </c>
      <c r="BD511" s="61">
        <v>1</v>
      </c>
      <c r="BE511" s="61">
        <v>3</v>
      </c>
      <c r="BF511" s="61">
        <v>1</v>
      </c>
      <c r="BG511" s="61">
        <v>5</v>
      </c>
      <c r="BH511" s="61">
        <v>4</v>
      </c>
      <c r="BI511" s="61">
        <v>3</v>
      </c>
      <c r="BJ511" s="61">
        <v>1</v>
      </c>
      <c r="BK511" s="61">
        <v>0</v>
      </c>
      <c r="BL511" s="61">
        <v>0</v>
      </c>
      <c r="BM511" s="61">
        <v>0</v>
      </c>
      <c r="BN511" s="61">
        <v>1</v>
      </c>
      <c r="BO511" s="61">
        <v>1</v>
      </c>
      <c r="BP511" s="61">
        <v>2</v>
      </c>
      <c r="BQ511" s="61">
        <v>5</v>
      </c>
      <c r="BR511" s="61">
        <v>2</v>
      </c>
      <c r="BS511" s="61">
        <v>2</v>
      </c>
      <c r="BT511" s="61">
        <v>2</v>
      </c>
      <c r="BU511" s="61">
        <v>1</v>
      </c>
      <c r="BV511" s="61">
        <v>172</v>
      </c>
      <c r="BW511" s="61">
        <v>145</v>
      </c>
      <c r="BX511" s="61">
        <v>0.54258675078864305</v>
      </c>
      <c r="BY511" s="57">
        <v>-206</v>
      </c>
    </row>
    <row r="512" spans="1:77" x14ac:dyDescent="0.25">
      <c r="A512" s="61">
        <v>3</v>
      </c>
      <c r="B512" s="61">
        <v>1</v>
      </c>
      <c r="C512" s="61">
        <v>3</v>
      </c>
      <c r="D512" s="61">
        <v>1</v>
      </c>
      <c r="E512" s="61">
        <v>3</v>
      </c>
      <c r="F512" s="61">
        <v>1</v>
      </c>
      <c r="G512" s="61">
        <v>5</v>
      </c>
      <c r="H512" s="61">
        <v>4</v>
      </c>
      <c r="I512" s="61">
        <v>4</v>
      </c>
      <c r="J512" s="61">
        <v>4</v>
      </c>
      <c r="K512" s="61">
        <v>0</v>
      </c>
      <c r="L512" s="61">
        <v>0</v>
      </c>
      <c r="M512" s="61">
        <v>1</v>
      </c>
      <c r="N512" s="61">
        <v>3</v>
      </c>
      <c r="O512" s="61">
        <v>1</v>
      </c>
      <c r="P512" s="61">
        <v>3</v>
      </c>
      <c r="Q512" s="61">
        <v>1</v>
      </c>
      <c r="R512" s="61">
        <v>3</v>
      </c>
      <c r="S512" s="61">
        <v>1</v>
      </c>
      <c r="T512" s="61">
        <v>5</v>
      </c>
      <c r="U512" s="61">
        <v>4</v>
      </c>
      <c r="V512" s="61">
        <v>4</v>
      </c>
      <c r="W512" s="61">
        <v>1</v>
      </c>
      <c r="X512" s="61">
        <v>0</v>
      </c>
      <c r="Y512" s="61">
        <v>0</v>
      </c>
      <c r="Z512" s="61">
        <v>1</v>
      </c>
      <c r="AA512" s="61">
        <v>4</v>
      </c>
      <c r="AB512" s="61">
        <v>3</v>
      </c>
      <c r="AC512" s="61">
        <v>5</v>
      </c>
      <c r="AD512" s="61">
        <v>1</v>
      </c>
      <c r="AE512" s="61">
        <v>3</v>
      </c>
      <c r="AF512" s="61">
        <v>1</v>
      </c>
      <c r="AG512" s="61">
        <v>5</v>
      </c>
      <c r="AH512" s="61">
        <v>3</v>
      </c>
      <c r="AI512" s="61">
        <v>4</v>
      </c>
      <c r="AJ512" s="61">
        <v>1</v>
      </c>
      <c r="AK512" s="61">
        <v>0</v>
      </c>
      <c r="AL512" s="61">
        <v>0</v>
      </c>
      <c r="AM512" s="61">
        <v>0</v>
      </c>
      <c r="AN512" s="61">
        <v>3</v>
      </c>
      <c r="AO512" s="61">
        <v>1</v>
      </c>
      <c r="AP512" s="61">
        <v>3</v>
      </c>
      <c r="AQ512" s="61">
        <v>2</v>
      </c>
      <c r="AR512" s="61">
        <v>3</v>
      </c>
      <c r="AS512" s="61">
        <v>1</v>
      </c>
      <c r="AT512" s="61">
        <v>5</v>
      </c>
      <c r="AU512" s="61">
        <v>3</v>
      </c>
      <c r="AV512" s="61">
        <v>3</v>
      </c>
      <c r="AW512" s="61">
        <v>1</v>
      </c>
      <c r="AX512" s="61">
        <v>0</v>
      </c>
      <c r="AY512" s="61">
        <v>0</v>
      </c>
      <c r="AZ512" s="61">
        <v>0</v>
      </c>
      <c r="BA512" s="61">
        <v>5</v>
      </c>
      <c r="BB512" s="61">
        <v>1</v>
      </c>
      <c r="BC512" s="61">
        <v>1</v>
      </c>
      <c r="BD512" s="61">
        <v>1</v>
      </c>
      <c r="BE512" s="61">
        <v>3</v>
      </c>
      <c r="BF512" s="61">
        <v>1</v>
      </c>
      <c r="BG512" s="61">
        <v>5</v>
      </c>
      <c r="BH512" s="61">
        <v>4</v>
      </c>
      <c r="BI512" s="61">
        <v>3</v>
      </c>
      <c r="BJ512" s="61">
        <v>1</v>
      </c>
      <c r="BK512" s="61">
        <v>0</v>
      </c>
      <c r="BL512" s="61">
        <v>0</v>
      </c>
      <c r="BM512" s="61">
        <v>0</v>
      </c>
      <c r="BN512" s="61">
        <v>1</v>
      </c>
      <c r="BO512" s="61">
        <v>1</v>
      </c>
      <c r="BP512" s="61">
        <v>2</v>
      </c>
      <c r="BQ512" s="61">
        <v>5</v>
      </c>
      <c r="BR512" s="61">
        <v>2</v>
      </c>
      <c r="BS512" s="61">
        <v>2</v>
      </c>
      <c r="BT512" s="61">
        <v>3</v>
      </c>
      <c r="BU512" s="61">
        <v>1</v>
      </c>
      <c r="BV512" s="61">
        <v>182</v>
      </c>
      <c r="BW512" s="61">
        <v>155</v>
      </c>
      <c r="BX512" s="61">
        <v>0.54005934700000002</v>
      </c>
      <c r="BY512" s="57">
        <v>-206</v>
      </c>
    </row>
    <row r="513" spans="1:77" x14ac:dyDescent="0.25">
      <c r="A513" s="61">
        <v>3</v>
      </c>
      <c r="B513" s="61">
        <v>1</v>
      </c>
      <c r="C513" s="61">
        <v>3</v>
      </c>
      <c r="D513" s="61">
        <v>1</v>
      </c>
      <c r="E513" s="61">
        <v>3</v>
      </c>
      <c r="F513" s="61">
        <v>1</v>
      </c>
      <c r="G513" s="61">
        <v>5</v>
      </c>
      <c r="H513" s="61">
        <v>4</v>
      </c>
      <c r="I513" s="61">
        <v>3</v>
      </c>
      <c r="J513" s="61">
        <v>1</v>
      </c>
      <c r="K513" s="61">
        <v>1</v>
      </c>
      <c r="L513" s="61">
        <v>0</v>
      </c>
      <c r="M513" s="61">
        <v>0</v>
      </c>
      <c r="N513" s="61">
        <v>1</v>
      </c>
      <c r="O513" s="61">
        <v>1</v>
      </c>
      <c r="P513" s="61">
        <v>3</v>
      </c>
      <c r="Q513" s="61">
        <v>1</v>
      </c>
      <c r="R513" s="61">
        <v>3</v>
      </c>
      <c r="S513" s="61">
        <v>1</v>
      </c>
      <c r="T513" s="61">
        <v>5</v>
      </c>
      <c r="U513" s="61">
        <v>4</v>
      </c>
      <c r="V513" s="61">
        <v>3</v>
      </c>
      <c r="W513" s="61">
        <v>1</v>
      </c>
      <c r="X513" s="61">
        <v>1</v>
      </c>
      <c r="Y513" s="61">
        <v>0</v>
      </c>
      <c r="Z513" s="61">
        <v>0</v>
      </c>
      <c r="AA513" s="61">
        <v>4</v>
      </c>
      <c r="AB513" s="61">
        <v>1</v>
      </c>
      <c r="AC513" s="61">
        <v>5</v>
      </c>
      <c r="AD513" s="61">
        <v>3</v>
      </c>
      <c r="AE513" s="61">
        <v>2</v>
      </c>
      <c r="AF513" s="61">
        <v>1</v>
      </c>
      <c r="AG513" s="61">
        <v>5</v>
      </c>
      <c r="AH513" s="61">
        <v>3</v>
      </c>
      <c r="AI513" s="61">
        <v>4</v>
      </c>
      <c r="AJ513" s="61">
        <v>1</v>
      </c>
      <c r="AK513" s="61">
        <v>0</v>
      </c>
      <c r="AL513" s="61">
        <v>0</v>
      </c>
      <c r="AM513" s="61">
        <v>0</v>
      </c>
      <c r="AN513" s="61">
        <v>3</v>
      </c>
      <c r="AO513" s="61">
        <v>1</v>
      </c>
      <c r="AP513" s="61">
        <v>3</v>
      </c>
      <c r="AQ513" s="61">
        <v>1</v>
      </c>
      <c r="AR513" s="61">
        <v>3</v>
      </c>
      <c r="AS513" s="61">
        <v>1</v>
      </c>
      <c r="AT513" s="61">
        <v>5</v>
      </c>
      <c r="AU513" s="61">
        <v>4</v>
      </c>
      <c r="AV513" s="61">
        <v>4</v>
      </c>
      <c r="AW513" s="61">
        <v>1</v>
      </c>
      <c r="AX513" s="61">
        <v>0</v>
      </c>
      <c r="AY513" s="61">
        <v>0</v>
      </c>
      <c r="AZ513" s="61">
        <v>0</v>
      </c>
      <c r="BA513" s="61">
        <v>5</v>
      </c>
      <c r="BB513" s="61">
        <v>1</v>
      </c>
      <c r="BC513" s="61">
        <v>5</v>
      </c>
      <c r="BD513" s="61">
        <v>5</v>
      </c>
      <c r="BE513" s="61">
        <v>3</v>
      </c>
      <c r="BF513" s="61">
        <v>1</v>
      </c>
      <c r="BG513" s="61">
        <v>5</v>
      </c>
      <c r="BH513" s="61">
        <v>4</v>
      </c>
      <c r="BI513" s="61">
        <v>3</v>
      </c>
      <c r="BJ513" s="61">
        <v>1</v>
      </c>
      <c r="BK513" s="61">
        <v>0</v>
      </c>
      <c r="BL513" s="61">
        <v>0</v>
      </c>
      <c r="BM513" s="61">
        <v>1</v>
      </c>
      <c r="BN513" s="61">
        <v>1</v>
      </c>
      <c r="BO513" s="61">
        <v>1</v>
      </c>
      <c r="BP513" s="61">
        <v>2</v>
      </c>
      <c r="BQ513" s="61">
        <v>5</v>
      </c>
      <c r="BR513" s="61">
        <v>2</v>
      </c>
      <c r="BS513" s="61">
        <v>2</v>
      </c>
      <c r="BT513" s="61">
        <v>2</v>
      </c>
      <c r="BU513" s="61">
        <v>2</v>
      </c>
      <c r="BV513" s="61">
        <v>168</v>
      </c>
      <c r="BW513" s="61">
        <v>144</v>
      </c>
      <c r="BX513" s="61">
        <v>0.53846153799999996</v>
      </c>
      <c r="BY513" s="57">
        <v>-206</v>
      </c>
    </row>
    <row r="514" spans="1:77" x14ac:dyDescent="0.25">
      <c r="A514" s="61">
        <v>5</v>
      </c>
      <c r="B514" s="61">
        <v>1</v>
      </c>
      <c r="C514" s="61">
        <v>3</v>
      </c>
      <c r="D514" s="61">
        <v>1</v>
      </c>
      <c r="E514" s="61">
        <v>3</v>
      </c>
      <c r="F514" s="61">
        <v>4</v>
      </c>
      <c r="G514" s="61">
        <v>4</v>
      </c>
      <c r="H514" s="61">
        <v>4</v>
      </c>
      <c r="I514" s="61">
        <v>4</v>
      </c>
      <c r="J514" s="61">
        <v>4</v>
      </c>
      <c r="K514" s="61">
        <v>1</v>
      </c>
      <c r="L514" s="61">
        <v>0</v>
      </c>
      <c r="M514" s="61">
        <v>1</v>
      </c>
      <c r="N514" s="61">
        <v>3</v>
      </c>
      <c r="O514" s="61">
        <v>5</v>
      </c>
      <c r="P514" s="61">
        <v>3</v>
      </c>
      <c r="Q514" s="61">
        <v>5</v>
      </c>
      <c r="R514" s="61">
        <v>3</v>
      </c>
      <c r="S514" s="61">
        <v>1</v>
      </c>
      <c r="T514" s="61">
        <v>5</v>
      </c>
      <c r="U514" s="61">
        <v>4</v>
      </c>
      <c r="V514" s="61">
        <v>3</v>
      </c>
      <c r="W514" s="61">
        <v>1</v>
      </c>
      <c r="X514" s="61">
        <v>0</v>
      </c>
      <c r="Y514" s="61">
        <v>0</v>
      </c>
      <c r="Z514" s="61">
        <v>0</v>
      </c>
      <c r="AA514" s="61">
        <v>3</v>
      </c>
      <c r="AB514" s="61">
        <v>1</v>
      </c>
      <c r="AC514" s="61">
        <v>3</v>
      </c>
      <c r="AD514" s="61">
        <v>1</v>
      </c>
      <c r="AE514" s="61">
        <v>3</v>
      </c>
      <c r="AF514" s="61">
        <v>1</v>
      </c>
      <c r="AG514" s="61">
        <v>5</v>
      </c>
      <c r="AH514" s="61">
        <v>3</v>
      </c>
      <c r="AI514" s="61">
        <v>4</v>
      </c>
      <c r="AJ514" s="61">
        <v>1</v>
      </c>
      <c r="AK514" s="61">
        <v>0</v>
      </c>
      <c r="AL514" s="61">
        <v>0</v>
      </c>
      <c r="AM514" s="61">
        <v>0</v>
      </c>
      <c r="AN514" s="61">
        <v>3</v>
      </c>
      <c r="AO514" s="61">
        <v>1</v>
      </c>
      <c r="AP514" s="61">
        <v>4</v>
      </c>
      <c r="AQ514" s="61">
        <v>1</v>
      </c>
      <c r="AR514" s="61">
        <v>3</v>
      </c>
      <c r="AS514" s="61">
        <v>1</v>
      </c>
      <c r="AT514" s="61">
        <v>5</v>
      </c>
      <c r="AU514" s="61">
        <v>4</v>
      </c>
      <c r="AV514" s="61">
        <v>3</v>
      </c>
      <c r="AW514" s="61">
        <v>1</v>
      </c>
      <c r="AX514" s="61">
        <v>0</v>
      </c>
      <c r="AY514" s="61">
        <v>0</v>
      </c>
      <c r="AZ514" s="61">
        <v>0</v>
      </c>
      <c r="BA514" s="61">
        <v>3</v>
      </c>
      <c r="BB514" s="61">
        <v>1</v>
      </c>
      <c r="BC514" s="61">
        <v>4</v>
      </c>
      <c r="BD514" s="61">
        <v>5</v>
      </c>
      <c r="BE514" s="61">
        <v>2</v>
      </c>
      <c r="BF514" s="61">
        <v>1</v>
      </c>
      <c r="BG514" s="61">
        <v>4</v>
      </c>
      <c r="BH514" s="61">
        <v>2</v>
      </c>
      <c r="BI514" s="61">
        <v>5</v>
      </c>
      <c r="BJ514" s="61">
        <v>1</v>
      </c>
      <c r="BK514" s="61">
        <v>0</v>
      </c>
      <c r="BL514" s="61">
        <v>0</v>
      </c>
      <c r="BM514" s="61">
        <v>0</v>
      </c>
      <c r="BN514" s="61">
        <v>1</v>
      </c>
      <c r="BO514" s="61">
        <v>1</v>
      </c>
      <c r="BP514" s="61">
        <v>2</v>
      </c>
      <c r="BQ514" s="61">
        <v>5</v>
      </c>
      <c r="BR514" s="61">
        <v>2</v>
      </c>
      <c r="BS514" s="61">
        <v>2</v>
      </c>
      <c r="BT514" s="61">
        <v>3</v>
      </c>
      <c r="BU514" s="61">
        <v>2</v>
      </c>
      <c r="BV514" s="61">
        <v>166</v>
      </c>
      <c r="BW514" s="61">
        <v>143</v>
      </c>
      <c r="BX514" s="61">
        <v>0.53721682800000004</v>
      </c>
      <c r="BY514" s="57">
        <v>-206</v>
      </c>
    </row>
    <row r="515" spans="1:77" x14ac:dyDescent="0.25">
      <c r="A515" s="61">
        <v>5</v>
      </c>
      <c r="B515" s="61">
        <v>1</v>
      </c>
      <c r="C515" s="61">
        <v>3</v>
      </c>
      <c r="D515" s="61">
        <v>1</v>
      </c>
      <c r="E515" s="61">
        <v>3</v>
      </c>
      <c r="F515" s="61">
        <v>3</v>
      </c>
      <c r="G515" s="61">
        <v>5</v>
      </c>
      <c r="H515" s="61">
        <v>4</v>
      </c>
      <c r="I515" s="61">
        <v>3</v>
      </c>
      <c r="J515" s="61">
        <v>4</v>
      </c>
      <c r="K515" s="61">
        <v>0</v>
      </c>
      <c r="L515" s="61">
        <v>0</v>
      </c>
      <c r="M515" s="61">
        <v>0</v>
      </c>
      <c r="N515" s="61">
        <v>3</v>
      </c>
      <c r="O515" s="61">
        <v>1</v>
      </c>
      <c r="P515" s="61">
        <v>3</v>
      </c>
      <c r="Q515" s="61">
        <v>1</v>
      </c>
      <c r="R515" s="61">
        <v>3</v>
      </c>
      <c r="S515" s="61">
        <v>1</v>
      </c>
      <c r="T515" s="61">
        <v>4</v>
      </c>
      <c r="U515" s="61">
        <v>2</v>
      </c>
      <c r="V515" s="61">
        <v>3</v>
      </c>
      <c r="W515" s="61">
        <v>3</v>
      </c>
      <c r="X515" s="61">
        <v>1</v>
      </c>
      <c r="Y515" s="61">
        <v>0</v>
      </c>
      <c r="Z515" s="61">
        <v>0</v>
      </c>
      <c r="AA515" s="61">
        <v>3</v>
      </c>
      <c r="AB515" s="61">
        <v>3</v>
      </c>
      <c r="AC515" s="61">
        <v>3</v>
      </c>
      <c r="AD515" s="61">
        <v>1</v>
      </c>
      <c r="AE515" s="61">
        <v>2</v>
      </c>
      <c r="AF515" s="61">
        <v>1</v>
      </c>
      <c r="AG515" s="61">
        <v>5</v>
      </c>
      <c r="AH515" s="61">
        <v>3</v>
      </c>
      <c r="AI515" s="61">
        <v>4</v>
      </c>
      <c r="AJ515" s="61">
        <v>1</v>
      </c>
      <c r="AK515" s="61">
        <v>0</v>
      </c>
      <c r="AL515" s="61">
        <v>0</v>
      </c>
      <c r="AM515" s="61">
        <v>0</v>
      </c>
      <c r="AN515" s="61">
        <v>3</v>
      </c>
      <c r="AO515" s="61">
        <v>1</v>
      </c>
      <c r="AP515" s="61">
        <v>3</v>
      </c>
      <c r="AQ515" s="61">
        <v>1</v>
      </c>
      <c r="AR515" s="61">
        <v>1</v>
      </c>
      <c r="AS515" s="61">
        <v>1</v>
      </c>
      <c r="AT515" s="61">
        <v>5</v>
      </c>
      <c r="AU515" s="61">
        <v>4</v>
      </c>
      <c r="AV515" s="61">
        <v>5</v>
      </c>
      <c r="AW515" s="61">
        <v>1</v>
      </c>
      <c r="AX515" s="61">
        <v>0</v>
      </c>
      <c r="AY515" s="61">
        <v>0</v>
      </c>
      <c r="AZ515" s="61">
        <v>0</v>
      </c>
      <c r="BA515" s="61">
        <v>5</v>
      </c>
      <c r="BB515" s="61">
        <v>5</v>
      </c>
      <c r="BC515" s="61">
        <v>5</v>
      </c>
      <c r="BD515" s="61">
        <v>1</v>
      </c>
      <c r="BE515" s="61">
        <v>3</v>
      </c>
      <c r="BF515" s="61">
        <v>1</v>
      </c>
      <c r="BG515" s="61">
        <v>4</v>
      </c>
      <c r="BH515" s="61">
        <v>5</v>
      </c>
      <c r="BI515" s="61">
        <v>4</v>
      </c>
      <c r="BJ515" s="61">
        <v>1</v>
      </c>
      <c r="BK515" s="61">
        <v>0</v>
      </c>
      <c r="BL515" s="61">
        <v>0</v>
      </c>
      <c r="BM515" s="61">
        <v>1</v>
      </c>
      <c r="BN515" s="61">
        <v>1</v>
      </c>
      <c r="BO515" s="61">
        <v>1</v>
      </c>
      <c r="BP515" s="61">
        <v>2</v>
      </c>
      <c r="BQ515" s="61">
        <v>5</v>
      </c>
      <c r="BR515" s="61">
        <v>2</v>
      </c>
      <c r="BS515" s="61">
        <v>2</v>
      </c>
      <c r="BT515" s="61">
        <v>2</v>
      </c>
      <c r="BU515" s="61">
        <v>1</v>
      </c>
      <c r="BV515" s="61">
        <v>181</v>
      </c>
      <c r="BW515" s="61">
        <v>156</v>
      </c>
      <c r="BX515" s="61">
        <v>0.53709198800000002</v>
      </c>
      <c r="BY515" s="57">
        <v>-206</v>
      </c>
    </row>
    <row r="516" spans="1:77" x14ac:dyDescent="0.25">
      <c r="A516" s="61">
        <v>4</v>
      </c>
      <c r="B516" s="61">
        <v>1</v>
      </c>
      <c r="C516" s="61">
        <v>3</v>
      </c>
      <c r="D516" s="61">
        <v>1</v>
      </c>
      <c r="E516" s="61">
        <v>3</v>
      </c>
      <c r="F516" s="61">
        <v>1</v>
      </c>
      <c r="G516" s="61">
        <v>5</v>
      </c>
      <c r="H516" s="61">
        <v>4</v>
      </c>
      <c r="I516" s="61">
        <v>4</v>
      </c>
      <c r="J516" s="61">
        <v>1</v>
      </c>
      <c r="K516" s="61">
        <v>0</v>
      </c>
      <c r="L516" s="61">
        <v>0</v>
      </c>
      <c r="M516" s="61">
        <v>1</v>
      </c>
      <c r="N516" s="61">
        <v>3</v>
      </c>
      <c r="O516" s="61">
        <v>1</v>
      </c>
      <c r="P516" s="61">
        <v>3</v>
      </c>
      <c r="Q516" s="61">
        <v>1</v>
      </c>
      <c r="R516" s="61">
        <v>3</v>
      </c>
      <c r="S516" s="61">
        <v>1</v>
      </c>
      <c r="T516" s="61">
        <v>4</v>
      </c>
      <c r="U516" s="61">
        <v>4</v>
      </c>
      <c r="V516" s="61">
        <v>4</v>
      </c>
      <c r="W516" s="61">
        <v>1</v>
      </c>
      <c r="X516" s="61">
        <v>0</v>
      </c>
      <c r="Y516" s="61">
        <v>0</v>
      </c>
      <c r="Z516" s="61">
        <v>1</v>
      </c>
      <c r="AA516" s="61">
        <v>3</v>
      </c>
      <c r="AB516" s="61">
        <v>1</v>
      </c>
      <c r="AC516" s="61">
        <v>2</v>
      </c>
      <c r="AD516" s="61">
        <v>1</v>
      </c>
      <c r="AE516" s="61">
        <v>3</v>
      </c>
      <c r="AF516" s="61">
        <v>1</v>
      </c>
      <c r="AG516" s="61">
        <v>5</v>
      </c>
      <c r="AH516" s="61">
        <v>4</v>
      </c>
      <c r="AI516" s="61">
        <v>4</v>
      </c>
      <c r="AJ516" s="61">
        <v>1</v>
      </c>
      <c r="AK516" s="61">
        <v>0</v>
      </c>
      <c r="AL516" s="61">
        <v>1</v>
      </c>
      <c r="AM516" s="61">
        <v>0</v>
      </c>
      <c r="AN516" s="61">
        <v>3</v>
      </c>
      <c r="AO516" s="61">
        <v>1</v>
      </c>
      <c r="AP516" s="61">
        <v>5</v>
      </c>
      <c r="AQ516" s="61">
        <v>2</v>
      </c>
      <c r="AR516" s="61">
        <v>3</v>
      </c>
      <c r="AS516" s="61">
        <v>1</v>
      </c>
      <c r="AT516" s="61">
        <v>5</v>
      </c>
      <c r="AU516" s="61">
        <v>4</v>
      </c>
      <c r="AV516" s="61">
        <v>4</v>
      </c>
      <c r="AW516" s="61">
        <v>1</v>
      </c>
      <c r="AX516" s="61">
        <v>0</v>
      </c>
      <c r="AY516" s="61">
        <v>0</v>
      </c>
      <c r="AZ516" s="61">
        <v>0</v>
      </c>
      <c r="BA516" s="61">
        <v>3</v>
      </c>
      <c r="BB516" s="61">
        <v>1</v>
      </c>
      <c r="BC516" s="61">
        <v>3</v>
      </c>
      <c r="BD516" s="61">
        <v>5</v>
      </c>
      <c r="BE516" s="61">
        <v>3</v>
      </c>
      <c r="BF516" s="61">
        <v>1</v>
      </c>
      <c r="BG516" s="61">
        <v>5</v>
      </c>
      <c r="BH516" s="61">
        <v>4</v>
      </c>
      <c r="BI516" s="61">
        <v>5</v>
      </c>
      <c r="BJ516" s="61">
        <v>1</v>
      </c>
      <c r="BK516" s="61">
        <v>0</v>
      </c>
      <c r="BL516" s="61">
        <v>0</v>
      </c>
      <c r="BM516" s="61">
        <v>0</v>
      </c>
      <c r="BN516" s="61">
        <v>1</v>
      </c>
      <c r="BO516" s="61">
        <v>1</v>
      </c>
      <c r="BP516" s="61">
        <v>2</v>
      </c>
      <c r="BQ516" s="61">
        <v>5</v>
      </c>
      <c r="BR516" s="61">
        <v>2</v>
      </c>
      <c r="BS516" s="61">
        <v>2</v>
      </c>
      <c r="BT516" s="61">
        <v>3</v>
      </c>
      <c r="BU516" s="61">
        <v>2</v>
      </c>
      <c r="BV516" s="61">
        <v>175</v>
      </c>
      <c r="BW516" s="61">
        <v>151</v>
      </c>
      <c r="BX516" s="61">
        <v>0.536809816</v>
      </c>
      <c r="BY516" s="57">
        <v>-206</v>
      </c>
    </row>
    <row r="517" spans="1:77" x14ac:dyDescent="0.25">
      <c r="A517" s="61">
        <v>5</v>
      </c>
      <c r="B517" s="61">
        <v>1</v>
      </c>
      <c r="C517" s="61">
        <v>3</v>
      </c>
      <c r="D517" s="61">
        <v>1</v>
      </c>
      <c r="E517" s="61">
        <v>5</v>
      </c>
      <c r="F517" s="61">
        <v>1</v>
      </c>
      <c r="G517" s="61">
        <v>3</v>
      </c>
      <c r="H517" s="61">
        <v>4</v>
      </c>
      <c r="I517" s="61">
        <v>4</v>
      </c>
      <c r="J517" s="61">
        <v>1</v>
      </c>
      <c r="K517" s="61">
        <v>0</v>
      </c>
      <c r="L517" s="61">
        <v>0</v>
      </c>
      <c r="M517" s="61">
        <v>0</v>
      </c>
      <c r="N517" s="61">
        <v>1</v>
      </c>
      <c r="O517" s="61">
        <v>1</v>
      </c>
      <c r="P517" s="61">
        <v>2</v>
      </c>
      <c r="Q517" s="61">
        <v>5</v>
      </c>
      <c r="R517" s="61">
        <v>3</v>
      </c>
      <c r="S517" s="61">
        <v>4</v>
      </c>
      <c r="T517" s="61">
        <v>4</v>
      </c>
      <c r="U517" s="61">
        <v>4</v>
      </c>
      <c r="V517" s="61">
        <v>3</v>
      </c>
      <c r="W517" s="61">
        <v>1</v>
      </c>
      <c r="X517" s="61">
        <v>0</v>
      </c>
      <c r="Y517" s="61">
        <v>0</v>
      </c>
      <c r="Z517" s="61">
        <v>0</v>
      </c>
      <c r="AA517" s="61">
        <v>3</v>
      </c>
      <c r="AB517" s="61">
        <v>4</v>
      </c>
      <c r="AC517" s="61">
        <v>5</v>
      </c>
      <c r="AD517" s="61">
        <v>1</v>
      </c>
      <c r="AE517" s="61">
        <v>3</v>
      </c>
      <c r="AF517" s="61">
        <v>1</v>
      </c>
      <c r="AG517" s="61">
        <v>5</v>
      </c>
      <c r="AH517" s="61">
        <v>2</v>
      </c>
      <c r="AI517" s="61">
        <v>4</v>
      </c>
      <c r="AJ517" s="61">
        <v>1</v>
      </c>
      <c r="AK517" s="61">
        <v>0</v>
      </c>
      <c r="AL517" s="61">
        <v>0</v>
      </c>
      <c r="AM517" s="61">
        <v>0</v>
      </c>
      <c r="AN517" s="61">
        <v>3</v>
      </c>
      <c r="AO517" s="61">
        <v>1</v>
      </c>
      <c r="AP517" s="61">
        <v>3</v>
      </c>
      <c r="AQ517" s="61">
        <v>2</v>
      </c>
      <c r="AR517" s="61">
        <v>1</v>
      </c>
      <c r="AS517" s="61">
        <v>1</v>
      </c>
      <c r="AT517" s="61">
        <v>5</v>
      </c>
      <c r="AU517" s="61">
        <v>4</v>
      </c>
      <c r="AV517" s="61">
        <v>4</v>
      </c>
      <c r="AW517" s="61">
        <v>1</v>
      </c>
      <c r="AX517" s="61">
        <v>1</v>
      </c>
      <c r="AY517" s="61">
        <v>0</v>
      </c>
      <c r="AZ517" s="61">
        <v>0</v>
      </c>
      <c r="BA517" s="61">
        <v>5</v>
      </c>
      <c r="BB517" s="61">
        <v>1</v>
      </c>
      <c r="BC517" s="61">
        <v>4</v>
      </c>
      <c r="BD517" s="61">
        <v>5</v>
      </c>
      <c r="BE517" s="61">
        <v>3</v>
      </c>
      <c r="BF517" s="61">
        <v>1</v>
      </c>
      <c r="BG517" s="61">
        <v>5</v>
      </c>
      <c r="BH517" s="61">
        <v>4</v>
      </c>
      <c r="BI517" s="61">
        <v>3</v>
      </c>
      <c r="BJ517" s="61">
        <v>1</v>
      </c>
      <c r="BK517" s="61">
        <v>0</v>
      </c>
      <c r="BL517" s="61">
        <v>1</v>
      </c>
      <c r="BM517" s="61">
        <v>0</v>
      </c>
      <c r="BN517" s="61">
        <v>1</v>
      </c>
      <c r="BO517" s="61">
        <v>1</v>
      </c>
      <c r="BP517" s="61">
        <v>2</v>
      </c>
      <c r="BQ517" s="61">
        <v>4</v>
      </c>
      <c r="BR517" s="61">
        <v>2</v>
      </c>
      <c r="BS517" s="61">
        <v>2</v>
      </c>
      <c r="BT517" s="61">
        <v>3</v>
      </c>
      <c r="BU517" s="61">
        <v>1</v>
      </c>
      <c r="BV517" s="61">
        <v>177</v>
      </c>
      <c r="BW517" s="61">
        <v>153</v>
      </c>
      <c r="BX517" s="61">
        <v>0.53636363600000003</v>
      </c>
      <c r="BY517" s="57">
        <v>-206</v>
      </c>
    </row>
    <row r="518" spans="1:77" x14ac:dyDescent="0.25">
      <c r="A518" s="61">
        <v>5</v>
      </c>
      <c r="B518" s="61">
        <v>1</v>
      </c>
      <c r="C518" s="61">
        <v>3</v>
      </c>
      <c r="D518" s="61">
        <v>1</v>
      </c>
      <c r="E518" s="61">
        <v>5</v>
      </c>
      <c r="F518" s="61">
        <v>1</v>
      </c>
      <c r="G518" s="61">
        <v>4</v>
      </c>
      <c r="H518" s="61">
        <v>4</v>
      </c>
      <c r="I518" s="61">
        <v>4</v>
      </c>
      <c r="J518" s="61">
        <v>4</v>
      </c>
      <c r="K518" s="61">
        <v>0</v>
      </c>
      <c r="L518" s="61">
        <v>0</v>
      </c>
      <c r="M518" s="61">
        <v>0</v>
      </c>
      <c r="N518" s="61">
        <v>3</v>
      </c>
      <c r="O518" s="61">
        <v>1</v>
      </c>
      <c r="P518" s="61">
        <v>2</v>
      </c>
      <c r="Q518" s="61">
        <v>5</v>
      </c>
      <c r="R518" s="61">
        <v>3</v>
      </c>
      <c r="S518" s="61">
        <v>1</v>
      </c>
      <c r="T518" s="61">
        <v>4</v>
      </c>
      <c r="U518" s="61">
        <v>4</v>
      </c>
      <c r="V518" s="61">
        <v>4</v>
      </c>
      <c r="W518" s="61">
        <v>1</v>
      </c>
      <c r="X518" s="61">
        <v>0</v>
      </c>
      <c r="Y518" s="61">
        <v>0</v>
      </c>
      <c r="Z518" s="61">
        <v>0</v>
      </c>
      <c r="AA518" s="61">
        <v>3</v>
      </c>
      <c r="AB518" s="61">
        <v>1</v>
      </c>
      <c r="AC518" s="61">
        <v>5</v>
      </c>
      <c r="AD518" s="61">
        <v>1</v>
      </c>
      <c r="AE518" s="61">
        <v>3</v>
      </c>
      <c r="AF518" s="61">
        <v>1</v>
      </c>
      <c r="AG518" s="61">
        <v>3</v>
      </c>
      <c r="AH518" s="61">
        <v>4</v>
      </c>
      <c r="AI518" s="61">
        <v>5</v>
      </c>
      <c r="AJ518" s="61">
        <v>3</v>
      </c>
      <c r="AK518" s="61">
        <v>0</v>
      </c>
      <c r="AL518" s="61">
        <v>0</v>
      </c>
      <c r="AM518" s="61">
        <v>0</v>
      </c>
      <c r="AN518" s="61">
        <v>3</v>
      </c>
      <c r="AO518" s="61">
        <v>1</v>
      </c>
      <c r="AP518" s="61">
        <v>3</v>
      </c>
      <c r="AQ518" s="61">
        <v>2</v>
      </c>
      <c r="AR518" s="61">
        <v>3</v>
      </c>
      <c r="AS518" s="61">
        <v>1</v>
      </c>
      <c r="AT518" s="61">
        <v>5</v>
      </c>
      <c r="AU518" s="61">
        <v>4</v>
      </c>
      <c r="AV518" s="61">
        <v>4</v>
      </c>
      <c r="AW518" s="61">
        <v>1</v>
      </c>
      <c r="AX518" s="61">
        <v>1</v>
      </c>
      <c r="AY518" s="61">
        <v>0</v>
      </c>
      <c r="AZ518" s="61">
        <v>1</v>
      </c>
      <c r="BA518" s="61">
        <v>4</v>
      </c>
      <c r="BB518" s="61">
        <v>1</v>
      </c>
      <c r="BC518" s="61">
        <v>4</v>
      </c>
      <c r="BD518" s="61">
        <v>5</v>
      </c>
      <c r="BE518" s="61">
        <v>2</v>
      </c>
      <c r="BF518" s="61">
        <v>1</v>
      </c>
      <c r="BG518" s="61">
        <v>5</v>
      </c>
      <c r="BH518" s="61">
        <v>4</v>
      </c>
      <c r="BI518" s="61">
        <v>3</v>
      </c>
      <c r="BJ518" s="61">
        <v>1</v>
      </c>
      <c r="BK518" s="61">
        <v>0</v>
      </c>
      <c r="BL518" s="61">
        <v>0</v>
      </c>
      <c r="BM518" s="61">
        <v>0</v>
      </c>
      <c r="BN518" s="61">
        <v>1</v>
      </c>
      <c r="BO518" s="61">
        <v>1</v>
      </c>
      <c r="BP518" s="61">
        <v>2</v>
      </c>
      <c r="BQ518" s="61">
        <v>5</v>
      </c>
      <c r="BR518" s="61">
        <v>2</v>
      </c>
      <c r="BS518" s="61">
        <v>2</v>
      </c>
      <c r="BT518" s="61">
        <v>3</v>
      </c>
      <c r="BU518" s="61">
        <v>1</v>
      </c>
      <c r="BV518" s="61">
        <v>159</v>
      </c>
      <c r="BW518" s="61">
        <v>138</v>
      </c>
      <c r="BX518" s="61">
        <v>0.53535353500000005</v>
      </c>
      <c r="BY518" s="57">
        <v>-206</v>
      </c>
    </row>
    <row r="519" spans="1:77" x14ac:dyDescent="0.25">
      <c r="A519" s="61">
        <v>5</v>
      </c>
      <c r="B519" s="61">
        <v>1</v>
      </c>
      <c r="C519" s="61">
        <v>3</v>
      </c>
      <c r="D519" s="61">
        <v>1</v>
      </c>
      <c r="E519" s="61">
        <v>5</v>
      </c>
      <c r="F519" s="61">
        <v>1</v>
      </c>
      <c r="G519" s="61">
        <v>4</v>
      </c>
      <c r="H519" s="61">
        <v>4</v>
      </c>
      <c r="I519" s="61">
        <v>4</v>
      </c>
      <c r="J519" s="61">
        <v>4</v>
      </c>
      <c r="K519" s="61">
        <v>0</v>
      </c>
      <c r="L519" s="61">
        <v>0</v>
      </c>
      <c r="M519" s="61">
        <v>0</v>
      </c>
      <c r="N519" s="61">
        <v>3</v>
      </c>
      <c r="O519" s="61">
        <v>1</v>
      </c>
      <c r="P519" s="61">
        <v>2</v>
      </c>
      <c r="Q519" s="61">
        <v>5</v>
      </c>
      <c r="R519" s="61">
        <v>3</v>
      </c>
      <c r="S519" s="61">
        <v>1</v>
      </c>
      <c r="T519" s="61">
        <v>4</v>
      </c>
      <c r="U519" s="61">
        <v>4</v>
      </c>
      <c r="V519" s="61">
        <v>4</v>
      </c>
      <c r="W519" s="61">
        <v>1</v>
      </c>
      <c r="X519" s="61">
        <v>0</v>
      </c>
      <c r="Y519" s="61">
        <v>0</v>
      </c>
      <c r="Z519" s="61">
        <v>0</v>
      </c>
      <c r="AA519" s="61">
        <v>3</v>
      </c>
      <c r="AB519" s="61">
        <v>1</v>
      </c>
      <c r="AC519" s="61">
        <v>5</v>
      </c>
      <c r="AD519" s="61">
        <v>1</v>
      </c>
      <c r="AE519" s="61">
        <v>3</v>
      </c>
      <c r="AF519" s="61">
        <v>1</v>
      </c>
      <c r="AG519" s="61">
        <v>3</v>
      </c>
      <c r="AH519" s="61">
        <v>4</v>
      </c>
      <c r="AI519" s="61">
        <v>5</v>
      </c>
      <c r="AJ519" s="61">
        <v>3</v>
      </c>
      <c r="AK519" s="61">
        <v>0</v>
      </c>
      <c r="AL519" s="61">
        <v>0</v>
      </c>
      <c r="AM519" s="61">
        <v>0</v>
      </c>
      <c r="AN519" s="61">
        <v>3</v>
      </c>
      <c r="AO519" s="61">
        <v>1</v>
      </c>
      <c r="AP519" s="61">
        <v>3</v>
      </c>
      <c r="AQ519" s="61">
        <v>2</v>
      </c>
      <c r="AR519" s="61">
        <v>3</v>
      </c>
      <c r="AS519" s="61">
        <v>1</v>
      </c>
      <c r="AT519" s="61">
        <v>5</v>
      </c>
      <c r="AU519" s="61">
        <v>4</v>
      </c>
      <c r="AV519" s="61">
        <v>4</v>
      </c>
      <c r="AW519" s="61">
        <v>1</v>
      </c>
      <c r="AX519" s="61">
        <v>1</v>
      </c>
      <c r="AY519" s="61">
        <v>0</v>
      </c>
      <c r="AZ519" s="61">
        <v>1</v>
      </c>
      <c r="BA519" s="61">
        <v>4</v>
      </c>
      <c r="BB519" s="61">
        <v>1</v>
      </c>
      <c r="BC519" s="61">
        <v>4</v>
      </c>
      <c r="BD519" s="61">
        <v>5</v>
      </c>
      <c r="BE519" s="61">
        <v>2</v>
      </c>
      <c r="BF519" s="61">
        <v>1</v>
      </c>
      <c r="BG519" s="61">
        <v>5</v>
      </c>
      <c r="BH519" s="61">
        <v>4</v>
      </c>
      <c r="BI519" s="61">
        <v>3</v>
      </c>
      <c r="BJ519" s="61">
        <v>1</v>
      </c>
      <c r="BK519" s="61">
        <v>0</v>
      </c>
      <c r="BL519" s="61">
        <v>0</v>
      </c>
      <c r="BM519" s="61">
        <v>0</v>
      </c>
      <c r="BN519" s="61">
        <v>1</v>
      </c>
      <c r="BO519" s="61">
        <v>1</v>
      </c>
      <c r="BP519" s="61">
        <v>2</v>
      </c>
      <c r="BQ519" s="61">
        <v>5</v>
      </c>
      <c r="BR519" s="61">
        <v>2</v>
      </c>
      <c r="BS519" s="61">
        <v>2</v>
      </c>
      <c r="BT519" s="61">
        <v>3</v>
      </c>
      <c r="BU519" s="61">
        <v>1</v>
      </c>
      <c r="BV519" s="61">
        <v>178</v>
      </c>
      <c r="BW519" s="61">
        <v>155</v>
      </c>
      <c r="BX519" s="61">
        <v>0.53453453500000003</v>
      </c>
      <c r="BY519" s="58">
        <v>-206</v>
      </c>
    </row>
    <row r="520" spans="1:77" x14ac:dyDescent="0.25">
      <c r="A520" s="61">
        <v>4</v>
      </c>
      <c r="B520" s="61">
        <v>5</v>
      </c>
      <c r="C520" s="61">
        <v>3</v>
      </c>
      <c r="D520" s="61">
        <v>1</v>
      </c>
      <c r="E520" s="61">
        <v>3</v>
      </c>
      <c r="F520" s="61">
        <v>1</v>
      </c>
      <c r="G520" s="61">
        <v>5</v>
      </c>
      <c r="H520" s="61">
        <v>1</v>
      </c>
      <c r="I520" s="61">
        <v>4</v>
      </c>
      <c r="J520" s="61">
        <v>4</v>
      </c>
      <c r="K520" s="61">
        <v>0</v>
      </c>
      <c r="L520" s="61">
        <v>0</v>
      </c>
      <c r="M520" s="61">
        <v>1</v>
      </c>
      <c r="N520" s="61">
        <v>3</v>
      </c>
      <c r="O520" s="61">
        <v>1</v>
      </c>
      <c r="P520" s="61">
        <v>5</v>
      </c>
      <c r="Q520" s="61">
        <v>1</v>
      </c>
      <c r="R520" s="61">
        <v>3</v>
      </c>
      <c r="S520" s="61">
        <v>1</v>
      </c>
      <c r="T520" s="61">
        <v>5</v>
      </c>
      <c r="U520" s="61">
        <v>4</v>
      </c>
      <c r="V520" s="61">
        <v>5</v>
      </c>
      <c r="W520" s="61">
        <v>3</v>
      </c>
      <c r="X520" s="61">
        <v>0</v>
      </c>
      <c r="Y520" s="61">
        <v>0</v>
      </c>
      <c r="Z520" s="61">
        <v>0</v>
      </c>
      <c r="AA520" s="61">
        <v>3</v>
      </c>
      <c r="AB520" s="61">
        <v>3</v>
      </c>
      <c r="AC520" s="61">
        <v>3</v>
      </c>
      <c r="AD520" s="61">
        <v>1</v>
      </c>
      <c r="AE520" s="61">
        <v>3</v>
      </c>
      <c r="AF520" s="61">
        <v>3</v>
      </c>
      <c r="AG520" s="61">
        <v>4</v>
      </c>
      <c r="AH520" s="61">
        <v>2</v>
      </c>
      <c r="AI520" s="61">
        <v>4</v>
      </c>
      <c r="AJ520" s="61">
        <v>1</v>
      </c>
      <c r="AK520" s="61">
        <v>0</v>
      </c>
      <c r="AL520" s="61">
        <v>0</v>
      </c>
      <c r="AM520" s="61">
        <v>0</v>
      </c>
      <c r="AN520" s="61">
        <v>3</v>
      </c>
      <c r="AO520" s="61">
        <v>1</v>
      </c>
      <c r="AP520" s="61">
        <v>4</v>
      </c>
      <c r="AQ520" s="61">
        <v>1</v>
      </c>
      <c r="AR520" s="61">
        <v>3</v>
      </c>
      <c r="AS520" s="61">
        <v>1</v>
      </c>
      <c r="AT520" s="61">
        <v>5</v>
      </c>
      <c r="AU520" s="61">
        <v>4</v>
      </c>
      <c r="AV520" s="61">
        <v>4</v>
      </c>
      <c r="AW520" s="61">
        <v>1</v>
      </c>
      <c r="AX520" s="61">
        <v>0</v>
      </c>
      <c r="AY520" s="61">
        <v>0</v>
      </c>
      <c r="AZ520" s="61">
        <v>0</v>
      </c>
      <c r="BA520" s="61">
        <v>5</v>
      </c>
      <c r="BB520" s="61">
        <v>1</v>
      </c>
      <c r="BC520" s="61">
        <v>3</v>
      </c>
      <c r="BD520" s="61">
        <v>5</v>
      </c>
      <c r="BE520" s="61">
        <v>3</v>
      </c>
      <c r="BF520" s="61">
        <v>1</v>
      </c>
      <c r="BG520" s="61">
        <v>5</v>
      </c>
      <c r="BH520" s="61">
        <v>4</v>
      </c>
      <c r="BI520" s="61">
        <v>3</v>
      </c>
      <c r="BJ520" s="61">
        <v>1</v>
      </c>
      <c r="BK520" s="61">
        <v>0</v>
      </c>
      <c r="BL520" s="61">
        <v>0</v>
      </c>
      <c r="BM520" s="61">
        <v>1</v>
      </c>
      <c r="BN520" s="61">
        <v>1</v>
      </c>
      <c r="BO520" s="61">
        <v>1</v>
      </c>
      <c r="BP520" s="61">
        <v>2</v>
      </c>
      <c r="BQ520" s="61">
        <v>5</v>
      </c>
      <c r="BR520" s="61">
        <v>2</v>
      </c>
      <c r="BS520" s="61">
        <v>2</v>
      </c>
      <c r="BT520" s="61">
        <v>3</v>
      </c>
      <c r="BU520" s="61">
        <v>1</v>
      </c>
      <c r="BV520" s="61">
        <v>180</v>
      </c>
      <c r="BW520" s="61">
        <v>158</v>
      </c>
      <c r="BX520" s="61">
        <v>0.53254437899999996</v>
      </c>
      <c r="BY520" s="58">
        <v>-206</v>
      </c>
    </row>
    <row r="521" spans="1:77" x14ac:dyDescent="0.25">
      <c r="A521" s="61">
        <v>5</v>
      </c>
      <c r="B521" s="61">
        <v>1</v>
      </c>
      <c r="C521" s="61">
        <v>3</v>
      </c>
      <c r="D521" s="61">
        <v>2</v>
      </c>
      <c r="E521" s="61">
        <v>2</v>
      </c>
      <c r="F521" s="61">
        <v>3</v>
      </c>
      <c r="G521" s="61">
        <v>5</v>
      </c>
      <c r="H521" s="61">
        <v>4</v>
      </c>
      <c r="I521" s="61">
        <v>3</v>
      </c>
      <c r="J521" s="61">
        <v>1</v>
      </c>
      <c r="K521" s="61">
        <v>0</v>
      </c>
      <c r="L521" s="61">
        <v>0</v>
      </c>
      <c r="M521" s="61">
        <v>0</v>
      </c>
      <c r="N521" s="61">
        <v>3</v>
      </c>
      <c r="O521" s="61">
        <v>1</v>
      </c>
      <c r="P521" s="61">
        <v>3</v>
      </c>
      <c r="Q521" s="61">
        <v>1</v>
      </c>
      <c r="R521" s="61">
        <v>4</v>
      </c>
      <c r="S521" s="61">
        <v>1</v>
      </c>
      <c r="T521" s="61">
        <v>5</v>
      </c>
      <c r="U521" s="61">
        <v>4</v>
      </c>
      <c r="V521" s="61">
        <v>3</v>
      </c>
      <c r="W521" s="61">
        <v>3</v>
      </c>
      <c r="X521" s="61">
        <v>0</v>
      </c>
      <c r="Y521" s="61">
        <v>0</v>
      </c>
      <c r="Z521" s="61">
        <v>0</v>
      </c>
      <c r="AA521" s="61">
        <v>5</v>
      </c>
      <c r="AB521" s="61">
        <v>1</v>
      </c>
      <c r="AC521" s="61">
        <v>3</v>
      </c>
      <c r="AD521" s="61">
        <v>1</v>
      </c>
      <c r="AE521" s="61">
        <v>3</v>
      </c>
      <c r="AF521" s="61">
        <v>1</v>
      </c>
      <c r="AG521" s="61">
        <v>5</v>
      </c>
      <c r="AH521" s="61">
        <v>4</v>
      </c>
      <c r="AI521" s="61">
        <v>2</v>
      </c>
      <c r="AJ521" s="61">
        <v>1</v>
      </c>
      <c r="AK521" s="61">
        <v>0</v>
      </c>
      <c r="AL521" s="61">
        <v>0</v>
      </c>
      <c r="AM521" s="61">
        <v>0</v>
      </c>
      <c r="AN521" s="61">
        <v>3</v>
      </c>
      <c r="AO521" s="61">
        <v>1</v>
      </c>
      <c r="AP521" s="61">
        <v>3</v>
      </c>
      <c r="AQ521" s="61">
        <v>1</v>
      </c>
      <c r="AR521" s="61">
        <v>3</v>
      </c>
      <c r="AS521" s="61">
        <v>1</v>
      </c>
      <c r="AT521" s="61">
        <v>5</v>
      </c>
      <c r="AU521" s="61">
        <v>4</v>
      </c>
      <c r="AV521" s="61">
        <v>3</v>
      </c>
      <c r="AW521" s="61">
        <v>1</v>
      </c>
      <c r="AX521" s="61">
        <v>1</v>
      </c>
      <c r="AY521" s="61">
        <v>0</v>
      </c>
      <c r="AZ521" s="61">
        <v>0</v>
      </c>
      <c r="BA521" s="61">
        <v>5</v>
      </c>
      <c r="BB521" s="61">
        <v>1</v>
      </c>
      <c r="BC521" s="61">
        <v>5</v>
      </c>
      <c r="BD521" s="61">
        <v>1</v>
      </c>
      <c r="BE521" s="61">
        <v>2</v>
      </c>
      <c r="BF521" s="61">
        <v>2</v>
      </c>
      <c r="BG521" s="61">
        <v>5</v>
      </c>
      <c r="BH521" s="61">
        <v>4</v>
      </c>
      <c r="BI521" s="61">
        <v>4</v>
      </c>
      <c r="BJ521" s="61">
        <v>1</v>
      </c>
      <c r="BK521" s="61">
        <v>0</v>
      </c>
      <c r="BL521" s="61">
        <v>0</v>
      </c>
      <c r="BM521" s="61">
        <v>1</v>
      </c>
      <c r="BN521" s="61">
        <v>1</v>
      </c>
      <c r="BO521" s="61">
        <v>1</v>
      </c>
      <c r="BP521" s="61">
        <v>2</v>
      </c>
      <c r="BQ521" s="61">
        <v>5</v>
      </c>
      <c r="BR521" s="61">
        <v>2</v>
      </c>
      <c r="BS521" s="61">
        <v>2</v>
      </c>
      <c r="BT521" s="61">
        <v>3</v>
      </c>
      <c r="BU521" s="61">
        <v>2</v>
      </c>
      <c r="BV521" s="61">
        <v>173</v>
      </c>
      <c r="BW521" s="61">
        <v>152</v>
      </c>
      <c r="BX521" s="61">
        <v>0.53230769230769204</v>
      </c>
      <c r="BY521" s="58">
        <v>-206</v>
      </c>
    </row>
    <row r="522" spans="1:77" x14ac:dyDescent="0.25">
      <c r="A522" s="61">
        <v>4</v>
      </c>
      <c r="B522" s="61">
        <v>4</v>
      </c>
      <c r="C522" s="61">
        <v>3</v>
      </c>
      <c r="D522" s="61">
        <v>2</v>
      </c>
      <c r="E522" s="61">
        <v>5</v>
      </c>
      <c r="F522" s="61">
        <v>1</v>
      </c>
      <c r="G522" s="61">
        <v>4</v>
      </c>
      <c r="H522" s="61">
        <v>4</v>
      </c>
      <c r="I522" s="61">
        <v>3</v>
      </c>
      <c r="J522" s="61">
        <v>1</v>
      </c>
      <c r="K522" s="61">
        <v>0</v>
      </c>
      <c r="L522" s="61">
        <v>0</v>
      </c>
      <c r="M522" s="61">
        <v>0</v>
      </c>
      <c r="N522" s="61">
        <v>3</v>
      </c>
      <c r="O522" s="61">
        <v>3</v>
      </c>
      <c r="P522" s="61">
        <v>5</v>
      </c>
      <c r="Q522" s="61">
        <v>1</v>
      </c>
      <c r="R522" s="61">
        <v>3</v>
      </c>
      <c r="S522" s="61">
        <v>1</v>
      </c>
      <c r="T522" s="61">
        <v>5</v>
      </c>
      <c r="U522" s="61">
        <v>4</v>
      </c>
      <c r="V522" s="61">
        <v>4</v>
      </c>
      <c r="W522" s="61">
        <v>3</v>
      </c>
      <c r="X522" s="61">
        <v>1</v>
      </c>
      <c r="Y522" s="61">
        <v>0</v>
      </c>
      <c r="Z522" s="61">
        <v>0</v>
      </c>
      <c r="AA522" s="61">
        <v>2</v>
      </c>
      <c r="AB522" s="61">
        <v>1</v>
      </c>
      <c r="AC522" s="61">
        <v>3</v>
      </c>
      <c r="AD522" s="61">
        <v>1</v>
      </c>
      <c r="AE522" s="61">
        <v>3</v>
      </c>
      <c r="AF522" s="61">
        <v>1</v>
      </c>
      <c r="AG522" s="61">
        <v>4</v>
      </c>
      <c r="AH522" s="61">
        <v>4</v>
      </c>
      <c r="AI522" s="61">
        <v>4</v>
      </c>
      <c r="AJ522" s="61">
        <v>1</v>
      </c>
      <c r="AK522" s="61">
        <v>0</v>
      </c>
      <c r="AL522" s="61">
        <v>0</v>
      </c>
      <c r="AM522" s="61">
        <v>1</v>
      </c>
      <c r="AN522" s="61">
        <v>3</v>
      </c>
      <c r="AO522" s="61">
        <v>1</v>
      </c>
      <c r="AP522" s="61">
        <v>3</v>
      </c>
      <c r="AQ522" s="61">
        <v>2</v>
      </c>
      <c r="AR522" s="61">
        <v>1</v>
      </c>
      <c r="AS522" s="61">
        <v>1</v>
      </c>
      <c r="AT522" s="61">
        <v>5</v>
      </c>
      <c r="AU522" s="61">
        <v>4</v>
      </c>
      <c r="AV522" s="61">
        <v>4</v>
      </c>
      <c r="AW522" s="61">
        <v>1</v>
      </c>
      <c r="AX522" s="61">
        <v>1</v>
      </c>
      <c r="AY522" s="61">
        <v>0</v>
      </c>
      <c r="AZ522" s="61">
        <v>0</v>
      </c>
      <c r="BA522" s="61">
        <v>3</v>
      </c>
      <c r="BB522" s="61">
        <v>1</v>
      </c>
      <c r="BC522" s="61">
        <v>4</v>
      </c>
      <c r="BD522" s="61">
        <v>1</v>
      </c>
      <c r="BE522" s="61">
        <v>3</v>
      </c>
      <c r="BF522" s="61">
        <v>1</v>
      </c>
      <c r="BG522" s="61">
        <v>4</v>
      </c>
      <c r="BH522" s="61">
        <v>4</v>
      </c>
      <c r="BI522" s="61">
        <v>4</v>
      </c>
      <c r="BJ522" s="61">
        <v>1</v>
      </c>
      <c r="BK522" s="61">
        <v>0</v>
      </c>
      <c r="BL522" s="61">
        <v>0</v>
      </c>
      <c r="BM522" s="61">
        <v>1</v>
      </c>
      <c r="BN522" s="61">
        <v>2</v>
      </c>
      <c r="BO522" s="61">
        <v>1</v>
      </c>
      <c r="BP522" s="61">
        <v>2</v>
      </c>
      <c r="BQ522" s="61">
        <v>5</v>
      </c>
      <c r="BR522" s="61">
        <v>2</v>
      </c>
      <c r="BS522" s="61">
        <v>2</v>
      </c>
      <c r="BT522" s="61">
        <v>3</v>
      </c>
      <c r="BU522" s="61">
        <v>2</v>
      </c>
      <c r="BV522" s="61">
        <v>167</v>
      </c>
      <c r="BW522" s="61">
        <v>147</v>
      </c>
      <c r="BX522" s="61">
        <v>0.53184713400000005</v>
      </c>
      <c r="BY522" s="58">
        <v>-206</v>
      </c>
    </row>
    <row r="523" spans="1:77" x14ac:dyDescent="0.25">
      <c r="A523" s="61">
        <v>5</v>
      </c>
      <c r="B523" s="61">
        <v>1</v>
      </c>
      <c r="C523" s="61">
        <v>3</v>
      </c>
      <c r="D523" s="61">
        <v>1</v>
      </c>
      <c r="E523" s="61">
        <v>3</v>
      </c>
      <c r="F523" s="61">
        <v>4</v>
      </c>
      <c r="G523" s="61">
        <v>4</v>
      </c>
      <c r="H523" s="61">
        <v>4</v>
      </c>
      <c r="I523" s="61">
        <v>4</v>
      </c>
      <c r="J523" s="61">
        <v>4</v>
      </c>
      <c r="K523" s="61">
        <v>1</v>
      </c>
      <c r="L523" s="61">
        <v>0</v>
      </c>
      <c r="M523" s="61">
        <v>1</v>
      </c>
      <c r="N523" s="61">
        <v>3</v>
      </c>
      <c r="O523" s="61">
        <v>5</v>
      </c>
      <c r="P523" s="61">
        <v>3</v>
      </c>
      <c r="Q523" s="61">
        <v>5</v>
      </c>
      <c r="R523" s="61">
        <v>3</v>
      </c>
      <c r="S523" s="61">
        <v>1</v>
      </c>
      <c r="T523" s="61">
        <v>5</v>
      </c>
      <c r="U523" s="61">
        <v>4</v>
      </c>
      <c r="V523" s="61">
        <v>3</v>
      </c>
      <c r="W523" s="61">
        <v>1</v>
      </c>
      <c r="X523" s="61">
        <v>0</v>
      </c>
      <c r="Y523" s="61">
        <v>0</v>
      </c>
      <c r="Z523" s="61">
        <v>0</v>
      </c>
      <c r="AA523" s="61">
        <v>3</v>
      </c>
      <c r="AB523" s="61">
        <v>1</v>
      </c>
      <c r="AC523" s="61">
        <v>3</v>
      </c>
      <c r="AD523" s="61">
        <v>1</v>
      </c>
      <c r="AE523" s="61">
        <v>3</v>
      </c>
      <c r="AF523" s="61">
        <v>1</v>
      </c>
      <c r="AG523" s="61">
        <v>5</v>
      </c>
      <c r="AH523" s="61">
        <v>3</v>
      </c>
      <c r="AI523" s="61">
        <v>4</v>
      </c>
      <c r="AJ523" s="61">
        <v>1</v>
      </c>
      <c r="AK523" s="61">
        <v>0</v>
      </c>
      <c r="AL523" s="61">
        <v>0</v>
      </c>
      <c r="AM523" s="61">
        <v>0</v>
      </c>
      <c r="AN523" s="61">
        <v>3</v>
      </c>
      <c r="AO523" s="61">
        <v>1</v>
      </c>
      <c r="AP523" s="61">
        <v>4</v>
      </c>
      <c r="AQ523" s="61">
        <v>1</v>
      </c>
      <c r="AR523" s="61">
        <v>3</v>
      </c>
      <c r="AS523" s="61">
        <v>1</v>
      </c>
      <c r="AT523" s="61">
        <v>5</v>
      </c>
      <c r="AU523" s="61">
        <v>4</v>
      </c>
      <c r="AV523" s="61">
        <v>3</v>
      </c>
      <c r="AW523" s="61">
        <v>1</v>
      </c>
      <c r="AX523" s="61">
        <v>0</v>
      </c>
      <c r="AY523" s="61">
        <v>0</v>
      </c>
      <c r="AZ523" s="61">
        <v>0</v>
      </c>
      <c r="BA523" s="61">
        <v>3</v>
      </c>
      <c r="BB523" s="61">
        <v>1</v>
      </c>
      <c r="BC523" s="61">
        <v>4</v>
      </c>
      <c r="BD523" s="61">
        <v>5</v>
      </c>
      <c r="BE523" s="61">
        <v>2</v>
      </c>
      <c r="BF523" s="61">
        <v>1</v>
      </c>
      <c r="BG523" s="61">
        <v>4</v>
      </c>
      <c r="BH523" s="61">
        <v>2</v>
      </c>
      <c r="BI523" s="61">
        <v>5</v>
      </c>
      <c r="BJ523" s="61">
        <v>1</v>
      </c>
      <c r="BK523" s="61">
        <v>0</v>
      </c>
      <c r="BL523" s="61">
        <v>0</v>
      </c>
      <c r="BM523" s="61">
        <v>0</v>
      </c>
      <c r="BN523" s="61">
        <v>1</v>
      </c>
      <c r="BO523" s="61">
        <v>1</v>
      </c>
      <c r="BP523" s="61">
        <v>2</v>
      </c>
      <c r="BQ523" s="61">
        <v>5</v>
      </c>
      <c r="BR523" s="61">
        <v>2</v>
      </c>
      <c r="BS523" s="61">
        <v>2</v>
      </c>
      <c r="BT523" s="61">
        <v>3</v>
      </c>
      <c r="BU523" s="61">
        <v>2</v>
      </c>
      <c r="BV523" s="61">
        <v>168</v>
      </c>
      <c r="BW523" s="61">
        <v>149</v>
      </c>
      <c r="BX523" s="61">
        <v>0.52996845400000003</v>
      </c>
      <c r="BY523" s="58">
        <v>-206</v>
      </c>
    </row>
    <row r="524" spans="1:77" x14ac:dyDescent="0.25">
      <c r="A524" s="61">
        <v>3</v>
      </c>
      <c r="B524" s="61">
        <v>1</v>
      </c>
      <c r="C524" s="61">
        <v>3</v>
      </c>
      <c r="D524" s="61">
        <v>1</v>
      </c>
      <c r="E524" s="61">
        <v>3</v>
      </c>
      <c r="F524" s="61">
        <v>3</v>
      </c>
      <c r="G524" s="61">
        <v>5</v>
      </c>
      <c r="H524" s="61">
        <v>1</v>
      </c>
      <c r="I524" s="61">
        <v>4</v>
      </c>
      <c r="J524" s="61">
        <v>1</v>
      </c>
      <c r="K524" s="61">
        <v>0</v>
      </c>
      <c r="L524" s="61">
        <v>0</v>
      </c>
      <c r="M524" s="61">
        <v>0</v>
      </c>
      <c r="N524" s="61">
        <v>3</v>
      </c>
      <c r="O524" s="61">
        <v>1</v>
      </c>
      <c r="P524" s="61">
        <v>3</v>
      </c>
      <c r="Q524" s="61">
        <v>1</v>
      </c>
      <c r="R524" s="61">
        <v>3</v>
      </c>
      <c r="S524" s="61">
        <v>1</v>
      </c>
      <c r="T524" s="61">
        <v>5</v>
      </c>
      <c r="U524" s="61">
        <v>4</v>
      </c>
      <c r="V524" s="61">
        <v>3</v>
      </c>
      <c r="W524" s="61">
        <v>1</v>
      </c>
      <c r="X524" s="61">
        <v>0</v>
      </c>
      <c r="Y524" s="61">
        <v>0</v>
      </c>
      <c r="Z524" s="61">
        <v>0</v>
      </c>
      <c r="AA524" s="61">
        <v>4</v>
      </c>
      <c r="AB524" s="61">
        <v>1</v>
      </c>
      <c r="AC524" s="61">
        <v>3</v>
      </c>
      <c r="AD524" s="61">
        <v>1</v>
      </c>
      <c r="AE524" s="61">
        <v>3</v>
      </c>
      <c r="AF524" s="61">
        <v>1</v>
      </c>
      <c r="AG524" s="61">
        <v>5</v>
      </c>
      <c r="AH524" s="61">
        <v>3</v>
      </c>
      <c r="AI524" s="61">
        <v>4</v>
      </c>
      <c r="AJ524" s="61">
        <v>3</v>
      </c>
      <c r="AK524" s="61">
        <v>0</v>
      </c>
      <c r="AL524" s="61">
        <v>0</v>
      </c>
      <c r="AM524" s="61">
        <v>0</v>
      </c>
      <c r="AN524" s="61">
        <v>5</v>
      </c>
      <c r="AO524" s="61">
        <v>1</v>
      </c>
      <c r="AP524" s="61">
        <v>3</v>
      </c>
      <c r="AQ524" s="61">
        <v>1</v>
      </c>
      <c r="AR524" s="61">
        <v>3</v>
      </c>
      <c r="AS524" s="61">
        <v>5</v>
      </c>
      <c r="AT524" s="61">
        <v>5</v>
      </c>
      <c r="AU524" s="61">
        <v>4</v>
      </c>
      <c r="AV524" s="61">
        <v>4</v>
      </c>
      <c r="AW524" s="61">
        <v>1</v>
      </c>
      <c r="AX524" s="61">
        <v>0</v>
      </c>
      <c r="AY524" s="61">
        <v>0</v>
      </c>
      <c r="AZ524" s="61">
        <v>1</v>
      </c>
      <c r="BA524" s="61">
        <v>5</v>
      </c>
      <c r="BB524" s="61">
        <v>1</v>
      </c>
      <c r="BC524" s="61">
        <v>4</v>
      </c>
      <c r="BD524" s="61">
        <v>5</v>
      </c>
      <c r="BE524" s="61">
        <v>3</v>
      </c>
      <c r="BF524" s="61">
        <v>1</v>
      </c>
      <c r="BG524" s="61">
        <v>4</v>
      </c>
      <c r="BH524" s="61">
        <v>2</v>
      </c>
      <c r="BI524" s="61">
        <v>3</v>
      </c>
      <c r="BJ524" s="61">
        <v>1</v>
      </c>
      <c r="BK524" s="61">
        <v>0</v>
      </c>
      <c r="BL524" s="61">
        <v>0</v>
      </c>
      <c r="BM524" s="61">
        <v>0</v>
      </c>
      <c r="BN524" s="61">
        <v>1</v>
      </c>
      <c r="BO524" s="61">
        <v>4</v>
      </c>
      <c r="BP524" s="61">
        <v>2</v>
      </c>
      <c r="BQ524" s="61">
        <v>2</v>
      </c>
      <c r="BR524" s="61">
        <v>2</v>
      </c>
      <c r="BS524" s="61">
        <v>2</v>
      </c>
      <c r="BT524" s="61">
        <v>3</v>
      </c>
      <c r="BU524" s="61">
        <v>2</v>
      </c>
      <c r="BV524" s="61">
        <v>159</v>
      </c>
      <c r="BW524" s="61">
        <v>142</v>
      </c>
      <c r="BX524" s="61">
        <v>0.52823920300000005</v>
      </c>
      <c r="BY524" s="58">
        <v>-206</v>
      </c>
    </row>
    <row r="525" spans="1:77" x14ac:dyDescent="0.25">
      <c r="A525" s="61">
        <v>4</v>
      </c>
      <c r="B525" s="61">
        <v>1</v>
      </c>
      <c r="C525" s="61">
        <v>3</v>
      </c>
      <c r="D525" s="61">
        <v>2</v>
      </c>
      <c r="E525" s="61">
        <v>5</v>
      </c>
      <c r="F525" s="61">
        <v>1</v>
      </c>
      <c r="G525" s="61">
        <v>4</v>
      </c>
      <c r="H525" s="61">
        <v>4</v>
      </c>
      <c r="I525" s="61">
        <v>4</v>
      </c>
      <c r="J525" s="61">
        <v>4</v>
      </c>
      <c r="K525" s="61">
        <v>1</v>
      </c>
      <c r="L525" s="61">
        <v>0</v>
      </c>
      <c r="M525" s="61">
        <v>0</v>
      </c>
      <c r="N525" s="61">
        <v>3</v>
      </c>
      <c r="O525" s="61">
        <v>1</v>
      </c>
      <c r="P525" s="61">
        <v>3</v>
      </c>
      <c r="Q525" s="61">
        <v>1</v>
      </c>
      <c r="R525" s="61">
        <v>3</v>
      </c>
      <c r="S525" s="61">
        <v>1</v>
      </c>
      <c r="T525" s="61">
        <v>5</v>
      </c>
      <c r="U525" s="61">
        <v>4</v>
      </c>
      <c r="V525" s="61">
        <v>4</v>
      </c>
      <c r="W525" s="61">
        <v>3</v>
      </c>
      <c r="X525" s="61">
        <v>1</v>
      </c>
      <c r="Y525" s="61">
        <v>0</v>
      </c>
      <c r="Z525" s="61">
        <v>0</v>
      </c>
      <c r="AA525" s="61">
        <v>2</v>
      </c>
      <c r="AB525" s="61">
        <v>1</v>
      </c>
      <c r="AC525" s="61">
        <v>5</v>
      </c>
      <c r="AD525" s="61">
        <v>1</v>
      </c>
      <c r="AE525" s="61">
        <v>3</v>
      </c>
      <c r="AF525" s="61">
        <v>1</v>
      </c>
      <c r="AG525" s="61">
        <v>4</v>
      </c>
      <c r="AH525" s="61">
        <v>4</v>
      </c>
      <c r="AI525" s="61">
        <v>4</v>
      </c>
      <c r="AJ525" s="61">
        <v>1</v>
      </c>
      <c r="AK525" s="61">
        <v>0</v>
      </c>
      <c r="AL525" s="61">
        <v>0</v>
      </c>
      <c r="AM525" s="61">
        <v>1</v>
      </c>
      <c r="AN525" s="61">
        <v>5</v>
      </c>
      <c r="AO525" s="61">
        <v>1</v>
      </c>
      <c r="AP525" s="61">
        <v>3</v>
      </c>
      <c r="AQ525" s="61">
        <v>2</v>
      </c>
      <c r="AR525" s="61">
        <v>3</v>
      </c>
      <c r="AS525" s="61">
        <v>1</v>
      </c>
      <c r="AT525" s="61">
        <v>5</v>
      </c>
      <c r="AU525" s="61">
        <v>3</v>
      </c>
      <c r="AV525" s="61">
        <v>3</v>
      </c>
      <c r="AW525" s="61">
        <v>1</v>
      </c>
      <c r="AX525" s="61">
        <v>1</v>
      </c>
      <c r="AY525" s="61">
        <v>0</v>
      </c>
      <c r="AZ525" s="61">
        <v>0</v>
      </c>
      <c r="BA525" s="61">
        <v>3</v>
      </c>
      <c r="BB525" s="61">
        <v>1</v>
      </c>
      <c r="BC525" s="61">
        <v>1</v>
      </c>
      <c r="BD525" s="61">
        <v>1</v>
      </c>
      <c r="BE525" s="61">
        <v>3</v>
      </c>
      <c r="BF525" s="61">
        <v>1</v>
      </c>
      <c r="BG525" s="61">
        <v>4</v>
      </c>
      <c r="BH525" s="61">
        <v>4</v>
      </c>
      <c r="BI525" s="61">
        <v>4</v>
      </c>
      <c r="BJ525" s="61">
        <v>1</v>
      </c>
      <c r="BK525" s="61">
        <v>0</v>
      </c>
      <c r="BL525" s="61">
        <v>0</v>
      </c>
      <c r="BM525" s="61">
        <v>1</v>
      </c>
      <c r="BN525" s="61">
        <v>1</v>
      </c>
      <c r="BO525" s="61">
        <v>1</v>
      </c>
      <c r="BP525" s="61">
        <v>2</v>
      </c>
      <c r="BQ525" s="61">
        <v>5</v>
      </c>
      <c r="BR525" s="61">
        <v>2</v>
      </c>
      <c r="BS525" s="61">
        <v>2</v>
      </c>
      <c r="BT525" s="61">
        <v>3</v>
      </c>
      <c r="BU525" s="61">
        <v>2</v>
      </c>
      <c r="BV525" s="61">
        <v>164</v>
      </c>
      <c r="BW525" s="61">
        <v>147</v>
      </c>
      <c r="BX525" s="61">
        <v>0.52733118999999995</v>
      </c>
      <c r="BY525" s="58">
        <v>-206</v>
      </c>
    </row>
    <row r="526" spans="1:77" x14ac:dyDescent="0.25">
      <c r="A526" s="61">
        <v>5</v>
      </c>
      <c r="B526" s="61">
        <v>1</v>
      </c>
      <c r="C526" s="61">
        <v>3</v>
      </c>
      <c r="D526" s="61">
        <v>1</v>
      </c>
      <c r="E526" s="61">
        <v>3</v>
      </c>
      <c r="F526" s="61">
        <v>1</v>
      </c>
      <c r="G526" s="61">
        <v>3</v>
      </c>
      <c r="H526" s="61">
        <v>4</v>
      </c>
      <c r="I526" s="61">
        <v>3</v>
      </c>
      <c r="J526" s="61">
        <v>4</v>
      </c>
      <c r="K526" s="61">
        <v>0</v>
      </c>
      <c r="L526" s="61">
        <v>0</v>
      </c>
      <c r="M526" s="61">
        <v>0</v>
      </c>
      <c r="N526" s="61">
        <v>3</v>
      </c>
      <c r="O526" s="61">
        <v>1</v>
      </c>
      <c r="P526" s="61">
        <v>3</v>
      </c>
      <c r="Q526" s="61">
        <v>5</v>
      </c>
      <c r="R526" s="61">
        <v>3</v>
      </c>
      <c r="S526" s="61">
        <v>1</v>
      </c>
      <c r="T526" s="61">
        <v>5</v>
      </c>
      <c r="U526" s="61">
        <v>4</v>
      </c>
      <c r="V526" s="61">
        <v>3</v>
      </c>
      <c r="W526" s="61">
        <v>1</v>
      </c>
      <c r="X526" s="61">
        <v>0</v>
      </c>
      <c r="Y526" s="61">
        <v>0</v>
      </c>
      <c r="Z526" s="61">
        <v>0</v>
      </c>
      <c r="AA526" s="61">
        <v>5</v>
      </c>
      <c r="AB526" s="61">
        <v>3</v>
      </c>
      <c r="AC526" s="61">
        <v>5</v>
      </c>
      <c r="AD526" s="61">
        <v>1</v>
      </c>
      <c r="AE526" s="61">
        <v>3</v>
      </c>
      <c r="AF526" s="61">
        <v>1</v>
      </c>
      <c r="AG526" s="61">
        <v>5</v>
      </c>
      <c r="AH526" s="61">
        <v>4</v>
      </c>
      <c r="AI526" s="61">
        <v>4</v>
      </c>
      <c r="AJ526" s="61">
        <v>1</v>
      </c>
      <c r="AK526" s="61">
        <v>0</v>
      </c>
      <c r="AL526" s="61">
        <v>0</v>
      </c>
      <c r="AM526" s="61">
        <v>0</v>
      </c>
      <c r="AN526" s="61">
        <v>3</v>
      </c>
      <c r="AO526" s="61">
        <v>1</v>
      </c>
      <c r="AP526" s="61">
        <v>3</v>
      </c>
      <c r="AQ526" s="61">
        <v>1</v>
      </c>
      <c r="AR526" s="61">
        <v>3</v>
      </c>
      <c r="AS526" s="61">
        <v>1</v>
      </c>
      <c r="AT526" s="61">
        <v>5</v>
      </c>
      <c r="AU526" s="61">
        <v>4</v>
      </c>
      <c r="AV526" s="61">
        <v>4</v>
      </c>
      <c r="AW526" s="61">
        <v>1</v>
      </c>
      <c r="AX526" s="61">
        <v>1</v>
      </c>
      <c r="AY526" s="61">
        <v>0</v>
      </c>
      <c r="AZ526" s="61">
        <v>0</v>
      </c>
      <c r="BA526" s="61">
        <v>5</v>
      </c>
      <c r="BB526" s="61">
        <v>1</v>
      </c>
      <c r="BC526" s="61">
        <v>5</v>
      </c>
      <c r="BD526" s="61">
        <v>1</v>
      </c>
      <c r="BE526" s="61">
        <v>3</v>
      </c>
      <c r="BF526" s="61">
        <v>1</v>
      </c>
      <c r="BG526" s="61">
        <v>4</v>
      </c>
      <c r="BH526" s="61">
        <v>4</v>
      </c>
      <c r="BI526" s="61">
        <v>1</v>
      </c>
      <c r="BJ526" s="61">
        <v>1</v>
      </c>
      <c r="BK526" s="61">
        <v>0</v>
      </c>
      <c r="BL526" s="61">
        <v>0</v>
      </c>
      <c r="BM526" s="61">
        <v>1</v>
      </c>
      <c r="BN526" s="61">
        <v>1</v>
      </c>
      <c r="BO526" s="61">
        <v>1</v>
      </c>
      <c r="BP526" s="61">
        <v>2</v>
      </c>
      <c r="BQ526" s="61">
        <v>5</v>
      </c>
      <c r="BR526" s="61">
        <v>2</v>
      </c>
      <c r="BS526" s="61">
        <v>2</v>
      </c>
      <c r="BT526" s="61">
        <v>3</v>
      </c>
      <c r="BU526" s="61">
        <v>2</v>
      </c>
      <c r="BV526" s="61">
        <v>168</v>
      </c>
      <c r="BW526" s="61">
        <v>152</v>
      </c>
      <c r="BX526" s="61">
        <v>0.52500000000000002</v>
      </c>
      <c r="BY526" s="58">
        <v>-206</v>
      </c>
    </row>
    <row r="527" spans="1:77" x14ac:dyDescent="0.25">
      <c r="A527" s="61">
        <v>5</v>
      </c>
      <c r="B527" s="61">
        <v>1</v>
      </c>
      <c r="C527" s="61">
        <v>3</v>
      </c>
      <c r="D527" s="61">
        <v>1</v>
      </c>
      <c r="E527" s="61">
        <v>2</v>
      </c>
      <c r="F527" s="61">
        <v>1</v>
      </c>
      <c r="G527" s="61">
        <v>5</v>
      </c>
      <c r="H527" s="61">
        <v>1</v>
      </c>
      <c r="I527" s="61">
        <v>4</v>
      </c>
      <c r="J527" s="61">
        <v>1</v>
      </c>
      <c r="K527" s="61">
        <v>1</v>
      </c>
      <c r="L527" s="61">
        <v>0</v>
      </c>
      <c r="M527" s="61">
        <v>0</v>
      </c>
      <c r="N527" s="61">
        <v>3</v>
      </c>
      <c r="O527" s="61">
        <v>1</v>
      </c>
      <c r="P527" s="61">
        <v>5</v>
      </c>
      <c r="Q527" s="61">
        <v>1</v>
      </c>
      <c r="R527" s="61">
        <v>3</v>
      </c>
      <c r="S527" s="61">
        <v>1</v>
      </c>
      <c r="T527" s="61">
        <v>5</v>
      </c>
      <c r="U527" s="61">
        <v>4</v>
      </c>
      <c r="V527" s="61">
        <v>3</v>
      </c>
      <c r="W527" s="61">
        <v>3</v>
      </c>
      <c r="X527" s="61">
        <v>0</v>
      </c>
      <c r="Y527" s="61">
        <v>0</v>
      </c>
      <c r="Z527" s="61">
        <v>0</v>
      </c>
      <c r="AA527" s="61">
        <v>3</v>
      </c>
      <c r="AB527" s="61">
        <v>1</v>
      </c>
      <c r="AC527" s="61">
        <v>5</v>
      </c>
      <c r="AD527" s="61">
        <v>1</v>
      </c>
      <c r="AE527" s="61">
        <v>3</v>
      </c>
      <c r="AF527" s="61">
        <v>1</v>
      </c>
      <c r="AG527" s="61">
        <v>5</v>
      </c>
      <c r="AH527" s="61">
        <v>3</v>
      </c>
      <c r="AI527" s="61">
        <v>2</v>
      </c>
      <c r="AJ527" s="61">
        <v>1</v>
      </c>
      <c r="AK527" s="61">
        <v>0</v>
      </c>
      <c r="AL527" s="61">
        <v>0</v>
      </c>
      <c r="AM527" s="61">
        <v>0</v>
      </c>
      <c r="AN527" s="61">
        <v>3</v>
      </c>
      <c r="AO527" s="61">
        <v>1</v>
      </c>
      <c r="AP527" s="61">
        <v>3</v>
      </c>
      <c r="AQ527" s="61">
        <v>2</v>
      </c>
      <c r="AR527" s="61">
        <v>1</v>
      </c>
      <c r="AS527" s="61">
        <v>1</v>
      </c>
      <c r="AT527" s="61">
        <v>5</v>
      </c>
      <c r="AU527" s="61">
        <v>4</v>
      </c>
      <c r="AV527" s="61">
        <v>3</v>
      </c>
      <c r="AW527" s="61">
        <v>4</v>
      </c>
      <c r="AX527" s="61">
        <v>0</v>
      </c>
      <c r="AY527" s="61">
        <v>0</v>
      </c>
      <c r="AZ527" s="61">
        <v>0</v>
      </c>
      <c r="BA527" s="61">
        <v>3</v>
      </c>
      <c r="BB527" s="61">
        <v>1</v>
      </c>
      <c r="BC527" s="61">
        <v>4</v>
      </c>
      <c r="BD527" s="61">
        <v>5</v>
      </c>
      <c r="BE527" s="61">
        <v>3</v>
      </c>
      <c r="BF527" s="61">
        <v>1</v>
      </c>
      <c r="BG527" s="61">
        <v>5</v>
      </c>
      <c r="BH527" s="61">
        <v>4</v>
      </c>
      <c r="BI527" s="61">
        <v>3</v>
      </c>
      <c r="BJ527" s="61">
        <v>1</v>
      </c>
      <c r="BK527" s="61">
        <v>0</v>
      </c>
      <c r="BL527" s="61">
        <v>0</v>
      </c>
      <c r="BM527" s="61">
        <v>1</v>
      </c>
      <c r="BN527" s="61">
        <v>1</v>
      </c>
      <c r="BO527" s="61">
        <v>1</v>
      </c>
      <c r="BP527" s="61">
        <v>2</v>
      </c>
      <c r="BQ527" s="61">
        <v>5</v>
      </c>
      <c r="BR527" s="61">
        <v>2</v>
      </c>
      <c r="BS527" s="61">
        <v>2</v>
      </c>
      <c r="BT527" s="61">
        <v>3</v>
      </c>
      <c r="BU527" s="61">
        <v>2</v>
      </c>
      <c r="BV527" s="61">
        <v>153</v>
      </c>
      <c r="BW527" s="61">
        <v>139</v>
      </c>
      <c r="BX527" s="61">
        <v>0.52397260300000004</v>
      </c>
      <c r="BY527" s="58">
        <v>-206</v>
      </c>
    </row>
    <row r="528" spans="1:77" x14ac:dyDescent="0.25">
      <c r="A528" s="61">
        <v>5</v>
      </c>
      <c r="B528" s="61">
        <v>1</v>
      </c>
      <c r="C528" s="61">
        <v>3</v>
      </c>
      <c r="D528" s="61">
        <v>1</v>
      </c>
      <c r="E528" s="61">
        <v>3</v>
      </c>
      <c r="F528" s="61">
        <v>4</v>
      </c>
      <c r="G528" s="61">
        <v>3</v>
      </c>
      <c r="H528" s="61">
        <v>4</v>
      </c>
      <c r="I528" s="61">
        <v>3</v>
      </c>
      <c r="J528" s="61">
        <v>4</v>
      </c>
      <c r="K528" s="61">
        <v>0</v>
      </c>
      <c r="L528" s="61">
        <v>0</v>
      </c>
      <c r="M528" s="61">
        <v>0</v>
      </c>
      <c r="N528" s="61">
        <v>3</v>
      </c>
      <c r="O528" s="61">
        <v>1</v>
      </c>
      <c r="P528" s="61">
        <v>3</v>
      </c>
      <c r="Q528" s="61">
        <v>5</v>
      </c>
      <c r="R528" s="61">
        <v>3</v>
      </c>
      <c r="S528" s="61">
        <v>1</v>
      </c>
      <c r="T528" s="61">
        <v>4</v>
      </c>
      <c r="U528" s="61">
        <v>4</v>
      </c>
      <c r="V528" s="61">
        <v>3</v>
      </c>
      <c r="W528" s="61">
        <v>1</v>
      </c>
      <c r="X528" s="61">
        <v>1</v>
      </c>
      <c r="Y528" s="61">
        <v>1</v>
      </c>
      <c r="Z528" s="61">
        <v>0</v>
      </c>
      <c r="AA528" s="61">
        <v>5</v>
      </c>
      <c r="AB528" s="61">
        <v>3</v>
      </c>
      <c r="AC528" s="61">
        <v>5</v>
      </c>
      <c r="AD528" s="61">
        <v>1</v>
      </c>
      <c r="AE528" s="61">
        <v>3</v>
      </c>
      <c r="AF528" s="61">
        <v>1</v>
      </c>
      <c r="AG528" s="61">
        <v>5</v>
      </c>
      <c r="AH528" s="61">
        <v>3</v>
      </c>
      <c r="AI528" s="61">
        <v>4</v>
      </c>
      <c r="AJ528" s="61">
        <v>1</v>
      </c>
      <c r="AK528" s="61">
        <v>0</v>
      </c>
      <c r="AL528" s="61">
        <v>0</v>
      </c>
      <c r="AM528" s="61">
        <v>0</v>
      </c>
      <c r="AN528" s="61">
        <v>5</v>
      </c>
      <c r="AO528" s="61">
        <v>1</v>
      </c>
      <c r="AP528" s="61">
        <v>5</v>
      </c>
      <c r="AQ528" s="61">
        <v>1</v>
      </c>
      <c r="AR528" s="61">
        <v>3</v>
      </c>
      <c r="AS528" s="61">
        <v>5</v>
      </c>
      <c r="AT528" s="61">
        <v>5</v>
      </c>
      <c r="AU528" s="61">
        <v>4</v>
      </c>
      <c r="AV528" s="61">
        <v>4</v>
      </c>
      <c r="AW528" s="61">
        <v>1</v>
      </c>
      <c r="AX528" s="61">
        <v>1</v>
      </c>
      <c r="AY528" s="61">
        <v>0</v>
      </c>
      <c r="AZ528" s="61">
        <v>0</v>
      </c>
      <c r="BA528" s="61">
        <v>5</v>
      </c>
      <c r="BB528" s="61">
        <v>1</v>
      </c>
      <c r="BC528" s="61">
        <v>5</v>
      </c>
      <c r="BD528" s="61">
        <v>1</v>
      </c>
      <c r="BE528" s="61">
        <v>3</v>
      </c>
      <c r="BF528" s="61">
        <v>1</v>
      </c>
      <c r="BG528" s="61">
        <v>4</v>
      </c>
      <c r="BH528" s="61">
        <v>4</v>
      </c>
      <c r="BI528" s="61">
        <v>4</v>
      </c>
      <c r="BJ528" s="61">
        <v>1</v>
      </c>
      <c r="BK528" s="61">
        <v>0</v>
      </c>
      <c r="BL528" s="61">
        <v>0</v>
      </c>
      <c r="BM528" s="61">
        <v>0</v>
      </c>
      <c r="BN528" s="61">
        <v>1</v>
      </c>
      <c r="BO528" s="61">
        <v>1</v>
      </c>
      <c r="BP528" s="61">
        <v>2</v>
      </c>
      <c r="BQ528" s="61">
        <v>5</v>
      </c>
      <c r="BR528" s="61">
        <v>2</v>
      </c>
      <c r="BS528" s="61">
        <v>2</v>
      </c>
      <c r="BT528" s="61">
        <v>3</v>
      </c>
      <c r="BU528" s="61">
        <v>2</v>
      </c>
      <c r="BV528" s="61">
        <v>166</v>
      </c>
      <c r="BW528" s="61">
        <v>151</v>
      </c>
      <c r="BX528" s="61">
        <v>0.52365930599999999</v>
      </c>
      <c r="BY528" s="58">
        <v>-206</v>
      </c>
    </row>
    <row r="529" spans="1:79" x14ac:dyDescent="0.25">
      <c r="A529" s="61">
        <v>5</v>
      </c>
      <c r="B529" s="61">
        <v>3</v>
      </c>
      <c r="C529" s="61">
        <v>3</v>
      </c>
      <c r="D529" s="61">
        <v>1</v>
      </c>
      <c r="E529" s="61">
        <v>3</v>
      </c>
      <c r="F529" s="61">
        <v>1</v>
      </c>
      <c r="G529" s="61">
        <v>5</v>
      </c>
      <c r="H529" s="61">
        <v>4</v>
      </c>
      <c r="I529" s="61">
        <v>3</v>
      </c>
      <c r="J529" s="61">
        <v>4</v>
      </c>
      <c r="K529" s="61">
        <v>1</v>
      </c>
      <c r="L529" s="61">
        <v>1</v>
      </c>
      <c r="M529" s="61">
        <v>0</v>
      </c>
      <c r="N529" s="61">
        <v>4</v>
      </c>
      <c r="O529" s="61">
        <v>1</v>
      </c>
      <c r="P529" s="61">
        <v>5</v>
      </c>
      <c r="Q529" s="61">
        <v>1</v>
      </c>
      <c r="R529" s="61">
        <v>4</v>
      </c>
      <c r="S529" s="61">
        <v>1</v>
      </c>
      <c r="T529" s="61">
        <v>5</v>
      </c>
      <c r="U529" s="61">
        <v>4</v>
      </c>
      <c r="V529" s="61">
        <v>4</v>
      </c>
      <c r="W529" s="61">
        <v>1</v>
      </c>
      <c r="X529" s="61">
        <v>0</v>
      </c>
      <c r="Y529" s="61">
        <v>0</v>
      </c>
      <c r="Z529" s="61">
        <v>0</v>
      </c>
      <c r="AA529" s="61">
        <v>2</v>
      </c>
      <c r="AB529" s="61">
        <v>3</v>
      </c>
      <c r="AC529" s="61">
        <v>5</v>
      </c>
      <c r="AD529" s="61">
        <v>1</v>
      </c>
      <c r="AE529" s="61">
        <v>3</v>
      </c>
      <c r="AF529" s="61">
        <v>5</v>
      </c>
      <c r="AG529" s="61">
        <v>5</v>
      </c>
      <c r="AH529" s="61">
        <v>4</v>
      </c>
      <c r="AI529" s="61">
        <v>4</v>
      </c>
      <c r="AJ529" s="61">
        <v>5</v>
      </c>
      <c r="AK529" s="61">
        <v>0</v>
      </c>
      <c r="AL529" s="61">
        <v>0</v>
      </c>
      <c r="AM529" s="61">
        <v>0</v>
      </c>
      <c r="AN529" s="61">
        <v>3</v>
      </c>
      <c r="AO529" s="61">
        <v>1</v>
      </c>
      <c r="AP529" s="61">
        <v>3</v>
      </c>
      <c r="AQ529" s="61">
        <v>1</v>
      </c>
      <c r="AR529" s="61">
        <v>3</v>
      </c>
      <c r="AS529" s="61">
        <v>1</v>
      </c>
      <c r="AT529" s="61">
        <v>5</v>
      </c>
      <c r="AU529" s="61">
        <v>4</v>
      </c>
      <c r="AV529" s="61">
        <v>4</v>
      </c>
      <c r="AW529" s="61">
        <v>1</v>
      </c>
      <c r="AX529" s="61">
        <v>1</v>
      </c>
      <c r="AY529" s="61">
        <v>0</v>
      </c>
      <c r="AZ529" s="61">
        <v>0</v>
      </c>
      <c r="BA529" s="61">
        <v>5</v>
      </c>
      <c r="BB529" s="61">
        <v>1</v>
      </c>
      <c r="BC529" s="61">
        <v>5</v>
      </c>
      <c r="BD529" s="61">
        <v>5</v>
      </c>
      <c r="BE529" s="61">
        <v>3</v>
      </c>
      <c r="BF529" s="61">
        <v>1</v>
      </c>
      <c r="BG529" s="61">
        <v>4</v>
      </c>
      <c r="BH529" s="61">
        <v>4</v>
      </c>
      <c r="BI529" s="61">
        <v>4</v>
      </c>
      <c r="BJ529" s="61">
        <v>1</v>
      </c>
      <c r="BK529" s="61">
        <v>0</v>
      </c>
      <c r="BL529" s="61">
        <v>0</v>
      </c>
      <c r="BM529" s="61">
        <v>0</v>
      </c>
      <c r="BN529" s="61">
        <v>1</v>
      </c>
      <c r="BO529" s="61">
        <v>1</v>
      </c>
      <c r="BP529" s="61">
        <v>2</v>
      </c>
      <c r="BQ529" s="61">
        <v>5</v>
      </c>
      <c r="BR529" s="61">
        <v>2</v>
      </c>
      <c r="BS529" s="61">
        <v>2</v>
      </c>
      <c r="BT529" s="61">
        <v>3</v>
      </c>
      <c r="BU529" s="61">
        <v>1</v>
      </c>
      <c r="BV529" s="61">
        <v>162</v>
      </c>
      <c r="BW529" s="61">
        <v>148</v>
      </c>
      <c r="BX529" s="61">
        <v>0.52258064500000001</v>
      </c>
      <c r="BY529" s="58">
        <v>-206</v>
      </c>
    </row>
    <row r="530" spans="1:79" x14ac:dyDescent="0.25">
      <c r="A530" s="61">
        <v>5</v>
      </c>
      <c r="B530" s="61">
        <v>1</v>
      </c>
      <c r="C530" s="61">
        <v>3</v>
      </c>
      <c r="D530" s="61">
        <v>1</v>
      </c>
      <c r="E530" s="61">
        <v>3</v>
      </c>
      <c r="F530" s="61">
        <v>3</v>
      </c>
      <c r="G530" s="61">
        <v>5</v>
      </c>
      <c r="H530" s="61">
        <v>1</v>
      </c>
      <c r="I530" s="61">
        <v>4</v>
      </c>
      <c r="J530" s="61">
        <v>4</v>
      </c>
      <c r="K530" s="61">
        <v>0</v>
      </c>
      <c r="L530" s="61">
        <v>0</v>
      </c>
      <c r="M530" s="61">
        <v>0</v>
      </c>
      <c r="N530" s="61">
        <v>3</v>
      </c>
      <c r="O530" s="61">
        <v>4</v>
      </c>
      <c r="P530" s="61">
        <v>3</v>
      </c>
      <c r="Q530" s="61">
        <v>1</v>
      </c>
      <c r="R530" s="61">
        <v>3</v>
      </c>
      <c r="S530" s="61">
        <v>1</v>
      </c>
      <c r="T530" s="61">
        <v>5</v>
      </c>
      <c r="U530" s="61">
        <v>2</v>
      </c>
      <c r="V530" s="61">
        <v>3</v>
      </c>
      <c r="W530" s="61">
        <v>3</v>
      </c>
      <c r="X530" s="61">
        <v>0</v>
      </c>
      <c r="Y530" s="61">
        <v>0</v>
      </c>
      <c r="Z530" s="61">
        <v>0</v>
      </c>
      <c r="AA530" s="61">
        <v>3</v>
      </c>
      <c r="AB530" s="61">
        <v>1</v>
      </c>
      <c r="AC530" s="61">
        <v>3</v>
      </c>
      <c r="AD530" s="61">
        <v>1</v>
      </c>
      <c r="AE530" s="61">
        <v>2</v>
      </c>
      <c r="AF530" s="61">
        <v>1</v>
      </c>
      <c r="AG530" s="61">
        <v>5</v>
      </c>
      <c r="AH530" s="61">
        <v>3</v>
      </c>
      <c r="AI530" s="61">
        <v>4</v>
      </c>
      <c r="AJ530" s="61">
        <v>3</v>
      </c>
      <c r="AK530" s="61">
        <v>0</v>
      </c>
      <c r="AL530" s="61">
        <v>0</v>
      </c>
      <c r="AM530" s="61">
        <v>0</v>
      </c>
      <c r="AN530" s="61">
        <v>3</v>
      </c>
      <c r="AO530" s="61">
        <v>1</v>
      </c>
      <c r="AP530" s="61">
        <v>3</v>
      </c>
      <c r="AQ530" s="61">
        <v>1</v>
      </c>
      <c r="AR530" s="61">
        <v>3</v>
      </c>
      <c r="AS530" s="61">
        <v>1</v>
      </c>
      <c r="AT530" s="61">
        <v>5</v>
      </c>
      <c r="AU530" s="61">
        <v>4</v>
      </c>
      <c r="AV530" s="61">
        <v>5</v>
      </c>
      <c r="AW530" s="61">
        <v>1</v>
      </c>
      <c r="AX530" s="61">
        <v>0</v>
      </c>
      <c r="AY530" s="61">
        <v>0</v>
      </c>
      <c r="AZ530" s="61">
        <v>1</v>
      </c>
      <c r="BA530" s="61">
        <v>5</v>
      </c>
      <c r="BB530" s="61">
        <v>1</v>
      </c>
      <c r="BC530" s="61">
        <v>5</v>
      </c>
      <c r="BD530" s="61">
        <v>1</v>
      </c>
      <c r="BE530" s="61">
        <v>3</v>
      </c>
      <c r="BF530" s="61">
        <v>4</v>
      </c>
      <c r="BG530" s="61">
        <v>4</v>
      </c>
      <c r="BH530" s="61">
        <v>5</v>
      </c>
      <c r="BI530" s="61">
        <v>4</v>
      </c>
      <c r="BJ530" s="61">
        <v>1</v>
      </c>
      <c r="BK530" s="61">
        <v>0</v>
      </c>
      <c r="BL530" s="61">
        <v>0</v>
      </c>
      <c r="BM530" s="61">
        <v>0</v>
      </c>
      <c r="BN530" s="61">
        <v>1</v>
      </c>
      <c r="BO530" s="61">
        <v>1</v>
      </c>
      <c r="BP530" s="61">
        <v>2</v>
      </c>
      <c r="BQ530" s="61">
        <v>5</v>
      </c>
      <c r="BR530" s="61">
        <v>2</v>
      </c>
      <c r="BS530" s="61">
        <v>2</v>
      </c>
      <c r="BT530" s="61">
        <v>2</v>
      </c>
      <c r="BU530" s="61">
        <v>1</v>
      </c>
      <c r="BV530" s="61">
        <v>162</v>
      </c>
      <c r="BW530" s="61">
        <v>148</v>
      </c>
      <c r="BX530" s="61">
        <v>0.52258064500000001</v>
      </c>
      <c r="BY530" s="58">
        <v>-206</v>
      </c>
    </row>
    <row r="531" spans="1:79" x14ac:dyDescent="0.25">
      <c r="A531" s="61">
        <v>3</v>
      </c>
      <c r="B531" s="61">
        <v>1</v>
      </c>
      <c r="C531" s="61">
        <v>3</v>
      </c>
      <c r="D531" s="61">
        <v>1</v>
      </c>
      <c r="E531" s="61">
        <v>3</v>
      </c>
      <c r="F531" s="61">
        <v>1</v>
      </c>
      <c r="G531" s="61">
        <v>5</v>
      </c>
      <c r="H531" s="61">
        <v>4</v>
      </c>
      <c r="I531" s="61">
        <v>3</v>
      </c>
      <c r="J531" s="61">
        <v>1</v>
      </c>
      <c r="K531" s="61">
        <v>1</v>
      </c>
      <c r="L531" s="61">
        <v>0</v>
      </c>
      <c r="M531" s="61">
        <v>0</v>
      </c>
      <c r="N531" s="61">
        <v>1</v>
      </c>
      <c r="O531" s="61">
        <v>1</v>
      </c>
      <c r="P531" s="61">
        <v>3</v>
      </c>
      <c r="Q531" s="61">
        <v>1</v>
      </c>
      <c r="R531" s="61">
        <v>3</v>
      </c>
      <c r="S531" s="61">
        <v>1</v>
      </c>
      <c r="T531" s="61">
        <v>5</v>
      </c>
      <c r="U531" s="61">
        <v>4</v>
      </c>
      <c r="V531" s="61">
        <v>3</v>
      </c>
      <c r="W531" s="61">
        <v>1</v>
      </c>
      <c r="X531" s="61">
        <v>1</v>
      </c>
      <c r="Y531" s="61">
        <v>0</v>
      </c>
      <c r="Z531" s="61">
        <v>0</v>
      </c>
      <c r="AA531" s="61">
        <v>4</v>
      </c>
      <c r="AB531" s="61">
        <v>1</v>
      </c>
      <c r="AC531" s="61">
        <v>5</v>
      </c>
      <c r="AD531" s="61">
        <v>3</v>
      </c>
      <c r="AE531" s="61">
        <v>2</v>
      </c>
      <c r="AF531" s="61">
        <v>1</v>
      </c>
      <c r="AG531" s="61">
        <v>5</v>
      </c>
      <c r="AH531" s="61">
        <v>3</v>
      </c>
      <c r="AI531" s="61">
        <v>4</v>
      </c>
      <c r="AJ531" s="61">
        <v>1</v>
      </c>
      <c r="AK531" s="61">
        <v>0</v>
      </c>
      <c r="AL531" s="61">
        <v>0</v>
      </c>
      <c r="AM531" s="61">
        <v>0</v>
      </c>
      <c r="AN531" s="61">
        <v>3</v>
      </c>
      <c r="AO531" s="61">
        <v>1</v>
      </c>
      <c r="AP531" s="61">
        <v>3</v>
      </c>
      <c r="AQ531" s="61">
        <v>1</v>
      </c>
      <c r="AR531" s="61">
        <v>3</v>
      </c>
      <c r="AS531" s="61">
        <v>1</v>
      </c>
      <c r="AT531" s="61">
        <v>5</v>
      </c>
      <c r="AU531" s="61">
        <v>4</v>
      </c>
      <c r="AV531" s="61">
        <v>4</v>
      </c>
      <c r="AW531" s="61">
        <v>1</v>
      </c>
      <c r="AX531" s="61">
        <v>0</v>
      </c>
      <c r="AY531" s="61">
        <v>0</v>
      </c>
      <c r="AZ531" s="61">
        <v>0</v>
      </c>
      <c r="BA531" s="61">
        <v>5</v>
      </c>
      <c r="BB531" s="61">
        <v>1</v>
      </c>
      <c r="BC531" s="61">
        <v>5</v>
      </c>
      <c r="BD531" s="61">
        <v>5</v>
      </c>
      <c r="BE531" s="61">
        <v>3</v>
      </c>
      <c r="BF531" s="61">
        <v>1</v>
      </c>
      <c r="BG531" s="61">
        <v>5</v>
      </c>
      <c r="BH531" s="61">
        <v>4</v>
      </c>
      <c r="BI531" s="61">
        <v>3</v>
      </c>
      <c r="BJ531" s="61">
        <v>1</v>
      </c>
      <c r="BK531" s="61">
        <v>0</v>
      </c>
      <c r="BL531" s="61">
        <v>0</v>
      </c>
      <c r="BM531" s="61">
        <v>1</v>
      </c>
      <c r="BN531" s="61">
        <v>1</v>
      </c>
      <c r="BO531" s="61">
        <v>1</v>
      </c>
      <c r="BP531" s="61">
        <v>2</v>
      </c>
      <c r="BQ531" s="61">
        <v>5</v>
      </c>
      <c r="BR531" s="61">
        <v>2</v>
      </c>
      <c r="BS531" s="61">
        <v>2</v>
      </c>
      <c r="BT531" s="61">
        <v>2</v>
      </c>
      <c r="BU531" s="61">
        <v>2</v>
      </c>
      <c r="BV531" s="61">
        <v>155</v>
      </c>
      <c r="BW531" s="61">
        <v>142</v>
      </c>
      <c r="BX531" s="61">
        <v>0.52188552200000005</v>
      </c>
      <c r="BY531" s="58">
        <v>-206</v>
      </c>
    </row>
    <row r="532" spans="1:79" x14ac:dyDescent="0.25">
      <c r="A532" s="61">
        <v>3</v>
      </c>
      <c r="B532" s="61">
        <v>1</v>
      </c>
      <c r="C532" s="61">
        <v>3</v>
      </c>
      <c r="D532" s="61">
        <v>1</v>
      </c>
      <c r="E532" s="61">
        <v>3</v>
      </c>
      <c r="F532" s="61">
        <v>1</v>
      </c>
      <c r="G532" s="61">
        <v>5</v>
      </c>
      <c r="H532" s="61">
        <v>4</v>
      </c>
      <c r="I532" s="61">
        <v>4</v>
      </c>
      <c r="J532" s="61">
        <v>4</v>
      </c>
      <c r="K532" s="61">
        <v>0</v>
      </c>
      <c r="L532" s="61">
        <v>0</v>
      </c>
      <c r="M532" s="61">
        <v>1</v>
      </c>
      <c r="N532" s="61">
        <v>3</v>
      </c>
      <c r="O532" s="61">
        <v>1</v>
      </c>
      <c r="P532" s="61">
        <v>3</v>
      </c>
      <c r="Q532" s="61">
        <v>1</v>
      </c>
      <c r="R532" s="61">
        <v>3</v>
      </c>
      <c r="S532" s="61">
        <v>1</v>
      </c>
      <c r="T532" s="61">
        <v>5</v>
      </c>
      <c r="U532" s="61">
        <v>4</v>
      </c>
      <c r="V532" s="61">
        <v>4</v>
      </c>
      <c r="W532" s="61">
        <v>1</v>
      </c>
      <c r="X532" s="61">
        <v>0</v>
      </c>
      <c r="Y532" s="61">
        <v>0</v>
      </c>
      <c r="Z532" s="61">
        <v>1</v>
      </c>
      <c r="AA532" s="61">
        <v>4</v>
      </c>
      <c r="AB532" s="61">
        <v>3</v>
      </c>
      <c r="AC532" s="61">
        <v>5</v>
      </c>
      <c r="AD532" s="61">
        <v>1</v>
      </c>
      <c r="AE532" s="61">
        <v>3</v>
      </c>
      <c r="AF532" s="61">
        <v>1</v>
      </c>
      <c r="AG532" s="61">
        <v>5</v>
      </c>
      <c r="AH532" s="61">
        <v>3</v>
      </c>
      <c r="AI532" s="61">
        <v>4</v>
      </c>
      <c r="AJ532" s="61">
        <v>1</v>
      </c>
      <c r="AK532" s="61">
        <v>0</v>
      </c>
      <c r="AL532" s="61">
        <v>0</v>
      </c>
      <c r="AM532" s="61">
        <v>0</v>
      </c>
      <c r="AN532" s="61">
        <v>3</v>
      </c>
      <c r="AO532" s="61">
        <v>1</v>
      </c>
      <c r="AP532" s="61">
        <v>3</v>
      </c>
      <c r="AQ532" s="61">
        <v>2</v>
      </c>
      <c r="AR532" s="61">
        <v>3</v>
      </c>
      <c r="AS532" s="61">
        <v>1</v>
      </c>
      <c r="AT532" s="61">
        <v>5</v>
      </c>
      <c r="AU532" s="61">
        <v>3</v>
      </c>
      <c r="AV532" s="61">
        <v>3</v>
      </c>
      <c r="AW532" s="61">
        <v>1</v>
      </c>
      <c r="AX532" s="61">
        <v>0</v>
      </c>
      <c r="AY532" s="61">
        <v>0</v>
      </c>
      <c r="AZ532" s="61">
        <v>0</v>
      </c>
      <c r="BA532" s="61">
        <v>5</v>
      </c>
      <c r="BB532" s="61">
        <v>1</v>
      </c>
      <c r="BC532" s="61">
        <v>1</v>
      </c>
      <c r="BD532" s="61">
        <v>1</v>
      </c>
      <c r="BE532" s="61">
        <v>3</v>
      </c>
      <c r="BF532" s="61">
        <v>1</v>
      </c>
      <c r="BG532" s="61">
        <v>5</v>
      </c>
      <c r="BH532" s="61">
        <v>4</v>
      </c>
      <c r="BI532" s="61">
        <v>3</v>
      </c>
      <c r="BJ532" s="61">
        <v>1</v>
      </c>
      <c r="BK532" s="61">
        <v>0</v>
      </c>
      <c r="BL532" s="61">
        <v>0</v>
      </c>
      <c r="BM532" s="61">
        <v>0</v>
      </c>
      <c r="BN532" s="61">
        <v>1</v>
      </c>
      <c r="BO532" s="61">
        <v>1</v>
      </c>
      <c r="BP532" s="61">
        <v>2</v>
      </c>
      <c r="BQ532" s="61">
        <v>5</v>
      </c>
      <c r="BR532" s="61">
        <v>2</v>
      </c>
      <c r="BS532" s="61">
        <v>2</v>
      </c>
      <c r="BT532" s="61">
        <v>3</v>
      </c>
      <c r="BU532" s="61">
        <v>1</v>
      </c>
      <c r="BV532" s="61">
        <v>158</v>
      </c>
      <c r="BW532" s="61">
        <v>145</v>
      </c>
      <c r="BX532" s="61">
        <v>0.52145214500000003</v>
      </c>
      <c r="BY532" s="58">
        <v>-206</v>
      </c>
    </row>
    <row r="533" spans="1:79" x14ac:dyDescent="0.25">
      <c r="A533" s="61">
        <v>5</v>
      </c>
      <c r="B533" s="61">
        <v>1</v>
      </c>
      <c r="C533" s="61">
        <v>3</v>
      </c>
      <c r="D533" s="61">
        <v>1</v>
      </c>
      <c r="E533" s="61">
        <v>3</v>
      </c>
      <c r="F533" s="61">
        <v>4</v>
      </c>
      <c r="G533" s="61">
        <v>5</v>
      </c>
      <c r="H533" s="61">
        <v>4</v>
      </c>
      <c r="I533" s="61">
        <v>3</v>
      </c>
      <c r="J533" s="61">
        <v>1</v>
      </c>
      <c r="K533" s="61">
        <v>0</v>
      </c>
      <c r="L533" s="61">
        <v>0</v>
      </c>
      <c r="M533" s="61">
        <v>1</v>
      </c>
      <c r="N533" s="61">
        <v>1</v>
      </c>
      <c r="O533" s="61">
        <v>5</v>
      </c>
      <c r="P533" s="61">
        <v>3</v>
      </c>
      <c r="Q533" s="61">
        <v>1</v>
      </c>
      <c r="R533" s="61">
        <v>3</v>
      </c>
      <c r="S533" s="61">
        <v>1</v>
      </c>
      <c r="T533" s="61">
        <v>5</v>
      </c>
      <c r="U533" s="61">
        <v>4</v>
      </c>
      <c r="V533" s="61">
        <v>3</v>
      </c>
      <c r="W533" s="61">
        <v>1</v>
      </c>
      <c r="X533" s="61">
        <v>0</v>
      </c>
      <c r="Y533" s="61">
        <v>1</v>
      </c>
      <c r="Z533" s="61">
        <v>0</v>
      </c>
      <c r="AA533" s="61">
        <v>5</v>
      </c>
      <c r="AB533" s="61">
        <v>1</v>
      </c>
      <c r="AC533" s="61">
        <v>3</v>
      </c>
      <c r="AD533" s="61">
        <v>1</v>
      </c>
      <c r="AE533" s="61">
        <v>3</v>
      </c>
      <c r="AF533" s="61">
        <v>1</v>
      </c>
      <c r="AG533" s="61">
        <v>4</v>
      </c>
      <c r="AH533" s="61">
        <v>3</v>
      </c>
      <c r="AI533" s="61">
        <v>4</v>
      </c>
      <c r="AJ533" s="61">
        <v>1</v>
      </c>
      <c r="AK533" s="61">
        <v>0</v>
      </c>
      <c r="AL533" s="61">
        <v>1</v>
      </c>
      <c r="AM533" s="61">
        <v>0</v>
      </c>
      <c r="AN533" s="61">
        <v>3</v>
      </c>
      <c r="AO533" s="61">
        <v>1</v>
      </c>
      <c r="AP533" s="61">
        <v>2</v>
      </c>
      <c r="AQ533" s="61">
        <v>1</v>
      </c>
      <c r="AR533" s="61">
        <v>3</v>
      </c>
      <c r="AS533" s="61">
        <v>1</v>
      </c>
      <c r="AT533" s="61">
        <v>3</v>
      </c>
      <c r="AU533" s="61">
        <v>4</v>
      </c>
      <c r="AV533" s="61">
        <v>4</v>
      </c>
      <c r="AW533" s="61">
        <v>1</v>
      </c>
      <c r="AX533" s="61">
        <v>0</v>
      </c>
      <c r="AY533" s="61">
        <v>0</v>
      </c>
      <c r="AZ533" s="61">
        <v>0</v>
      </c>
      <c r="BA533" s="61">
        <v>3</v>
      </c>
      <c r="BB533" s="61">
        <v>1</v>
      </c>
      <c r="BC533" s="61">
        <v>4</v>
      </c>
      <c r="BD533" s="61">
        <v>1</v>
      </c>
      <c r="BE533" s="61">
        <v>2</v>
      </c>
      <c r="BF533" s="61">
        <v>1</v>
      </c>
      <c r="BG533" s="61">
        <v>4</v>
      </c>
      <c r="BH533" s="61">
        <v>4</v>
      </c>
      <c r="BI533" s="61">
        <v>5</v>
      </c>
      <c r="BJ533" s="61">
        <v>1</v>
      </c>
      <c r="BK533" s="61">
        <v>0</v>
      </c>
      <c r="BL533" s="61">
        <v>0</v>
      </c>
      <c r="BM533" s="61">
        <v>0</v>
      </c>
      <c r="BN533" s="61">
        <v>1</v>
      </c>
      <c r="BO533" s="61">
        <v>1</v>
      </c>
      <c r="BP533" s="61">
        <v>2</v>
      </c>
      <c r="BQ533" s="61">
        <v>5</v>
      </c>
      <c r="BR533" s="61">
        <v>2</v>
      </c>
      <c r="BS533" s="61">
        <v>1</v>
      </c>
      <c r="BT533" s="61">
        <v>3</v>
      </c>
      <c r="BU533" s="61">
        <v>1</v>
      </c>
      <c r="BV533" s="61">
        <v>173</v>
      </c>
      <c r="BW533" s="61">
        <v>159</v>
      </c>
      <c r="BX533" s="61">
        <v>0.52108433700000001</v>
      </c>
      <c r="BY533" s="58">
        <v>-206</v>
      </c>
    </row>
    <row r="534" spans="1:79" x14ac:dyDescent="0.25">
      <c r="A534" s="61">
        <v>5</v>
      </c>
      <c r="B534" s="61">
        <v>1</v>
      </c>
      <c r="C534" s="61">
        <v>3</v>
      </c>
      <c r="D534" s="61">
        <v>1</v>
      </c>
      <c r="E534" s="61">
        <v>5</v>
      </c>
      <c r="F534" s="61">
        <v>1</v>
      </c>
      <c r="G534" s="61">
        <v>3</v>
      </c>
      <c r="H534" s="61">
        <v>4</v>
      </c>
      <c r="I534" s="61">
        <v>4</v>
      </c>
      <c r="J534" s="61">
        <v>1</v>
      </c>
      <c r="K534" s="61">
        <v>0</v>
      </c>
      <c r="L534" s="61">
        <v>0</v>
      </c>
      <c r="M534" s="61">
        <v>0</v>
      </c>
      <c r="N534" s="61">
        <v>1</v>
      </c>
      <c r="O534" s="61">
        <v>1</v>
      </c>
      <c r="P534" s="61">
        <v>2</v>
      </c>
      <c r="Q534" s="61">
        <v>5</v>
      </c>
      <c r="R534" s="61">
        <v>3</v>
      </c>
      <c r="S534" s="61">
        <v>4</v>
      </c>
      <c r="T534" s="61">
        <v>4</v>
      </c>
      <c r="U534" s="61">
        <v>4</v>
      </c>
      <c r="V534" s="61">
        <v>3</v>
      </c>
      <c r="W534" s="61">
        <v>1</v>
      </c>
      <c r="X534" s="61">
        <v>0</v>
      </c>
      <c r="Y534" s="61">
        <v>0</v>
      </c>
      <c r="Z534" s="61">
        <v>0</v>
      </c>
      <c r="AA534" s="61">
        <v>3</v>
      </c>
      <c r="AB534" s="61">
        <v>4</v>
      </c>
      <c r="AC534" s="61">
        <v>5</v>
      </c>
      <c r="AD534" s="61">
        <v>1</v>
      </c>
      <c r="AE534" s="61">
        <v>3</v>
      </c>
      <c r="AF534" s="61">
        <v>1</v>
      </c>
      <c r="AG534" s="61">
        <v>5</v>
      </c>
      <c r="AH534" s="61">
        <v>2</v>
      </c>
      <c r="AI534" s="61">
        <v>4</v>
      </c>
      <c r="AJ534" s="61">
        <v>1</v>
      </c>
      <c r="AK534" s="61">
        <v>0</v>
      </c>
      <c r="AL534" s="61">
        <v>0</v>
      </c>
      <c r="AM534" s="61">
        <v>0</v>
      </c>
      <c r="AN534" s="61">
        <v>3</v>
      </c>
      <c r="AO534" s="61">
        <v>1</v>
      </c>
      <c r="AP534" s="61">
        <v>3</v>
      </c>
      <c r="AQ534" s="61">
        <v>2</v>
      </c>
      <c r="AR534" s="61">
        <v>1</v>
      </c>
      <c r="AS534" s="61">
        <v>1</v>
      </c>
      <c r="AT534" s="61">
        <v>5</v>
      </c>
      <c r="AU534" s="61">
        <v>4</v>
      </c>
      <c r="AV534" s="61">
        <v>4</v>
      </c>
      <c r="AW534" s="61">
        <v>1</v>
      </c>
      <c r="AX534" s="61">
        <v>1</v>
      </c>
      <c r="AY534" s="61">
        <v>0</v>
      </c>
      <c r="AZ534" s="61">
        <v>0</v>
      </c>
      <c r="BA534" s="61">
        <v>5</v>
      </c>
      <c r="BB534" s="61">
        <v>1</v>
      </c>
      <c r="BC534" s="61">
        <v>4</v>
      </c>
      <c r="BD534" s="61">
        <v>5</v>
      </c>
      <c r="BE534" s="61">
        <v>3</v>
      </c>
      <c r="BF534" s="61">
        <v>1</v>
      </c>
      <c r="BG534" s="61">
        <v>5</v>
      </c>
      <c r="BH534" s="61">
        <v>4</v>
      </c>
      <c r="BI534" s="61">
        <v>3</v>
      </c>
      <c r="BJ534" s="61">
        <v>1</v>
      </c>
      <c r="BK534" s="61">
        <v>0</v>
      </c>
      <c r="BL534" s="61">
        <v>1</v>
      </c>
      <c r="BM534" s="61">
        <v>0</v>
      </c>
      <c r="BN534" s="61">
        <v>1</v>
      </c>
      <c r="BO534" s="61">
        <v>1</v>
      </c>
      <c r="BP534" s="61">
        <v>2</v>
      </c>
      <c r="BQ534" s="61">
        <v>4</v>
      </c>
      <c r="BR534" s="61">
        <v>2</v>
      </c>
      <c r="BS534" s="61">
        <v>2</v>
      </c>
      <c r="BT534" s="61">
        <v>3</v>
      </c>
      <c r="BU534" s="61">
        <v>1</v>
      </c>
      <c r="BV534" s="61">
        <v>169</v>
      </c>
      <c r="BW534" s="61">
        <v>156</v>
      </c>
      <c r="BX534" s="61">
        <v>0.52</v>
      </c>
      <c r="BY534" s="58">
        <v>-206</v>
      </c>
    </row>
    <row r="535" spans="1:79" x14ac:dyDescent="0.25">
      <c r="A535" s="61">
        <v>3</v>
      </c>
      <c r="B535" s="61">
        <v>4</v>
      </c>
      <c r="C535" s="61">
        <v>3</v>
      </c>
      <c r="D535" s="61">
        <v>1</v>
      </c>
      <c r="E535" s="61">
        <v>3</v>
      </c>
      <c r="F535" s="61">
        <v>1</v>
      </c>
      <c r="G535" s="61">
        <v>5</v>
      </c>
      <c r="H535" s="61">
        <v>4</v>
      </c>
      <c r="I535" s="61">
        <v>4</v>
      </c>
      <c r="J535" s="61">
        <v>1</v>
      </c>
      <c r="K535" s="61">
        <v>0</v>
      </c>
      <c r="L535" s="61">
        <v>0</v>
      </c>
      <c r="M535" s="61">
        <v>0</v>
      </c>
      <c r="N535" s="61">
        <v>1</v>
      </c>
      <c r="O535" s="61">
        <v>1</v>
      </c>
      <c r="P535" s="61">
        <v>3</v>
      </c>
      <c r="Q535" s="61">
        <v>1</v>
      </c>
      <c r="R535" s="61">
        <v>3</v>
      </c>
      <c r="S535" s="61">
        <v>1</v>
      </c>
      <c r="T535" s="61">
        <v>2</v>
      </c>
      <c r="U535" s="61">
        <v>4</v>
      </c>
      <c r="V535" s="61">
        <v>3</v>
      </c>
      <c r="W535" s="61">
        <v>1</v>
      </c>
      <c r="X535" s="61">
        <v>0</v>
      </c>
      <c r="Y535" s="61">
        <v>0</v>
      </c>
      <c r="Z535" s="61">
        <v>1</v>
      </c>
      <c r="AA535" s="61">
        <v>2</v>
      </c>
      <c r="AB535" s="61">
        <v>1</v>
      </c>
      <c r="AC535" s="61">
        <v>3</v>
      </c>
      <c r="AD535" s="61">
        <v>1</v>
      </c>
      <c r="AE535" s="61">
        <v>3</v>
      </c>
      <c r="AF535" s="61">
        <v>1</v>
      </c>
      <c r="AG535" s="61">
        <v>4</v>
      </c>
      <c r="AH535" s="61">
        <v>3</v>
      </c>
      <c r="AI535" s="61">
        <v>4</v>
      </c>
      <c r="AJ535" s="61">
        <v>1</v>
      </c>
      <c r="AK535" s="61">
        <v>0</v>
      </c>
      <c r="AL535" s="61">
        <v>0</v>
      </c>
      <c r="AM535" s="61">
        <v>0</v>
      </c>
      <c r="AN535" s="61">
        <v>3</v>
      </c>
      <c r="AO535" s="61">
        <v>1</v>
      </c>
      <c r="AP535" s="61">
        <v>3</v>
      </c>
      <c r="AQ535" s="61">
        <v>1</v>
      </c>
      <c r="AR535" s="61">
        <v>1</v>
      </c>
      <c r="AS535" s="61">
        <v>5</v>
      </c>
      <c r="AT535" s="61">
        <v>5</v>
      </c>
      <c r="AU535" s="61">
        <v>4</v>
      </c>
      <c r="AV535" s="61">
        <v>4</v>
      </c>
      <c r="AW535" s="61">
        <v>1</v>
      </c>
      <c r="AX535" s="61">
        <v>0</v>
      </c>
      <c r="AY535" s="61">
        <v>0</v>
      </c>
      <c r="AZ535" s="61">
        <v>0</v>
      </c>
      <c r="BA535" s="61">
        <v>5</v>
      </c>
      <c r="BB535" s="61">
        <v>1</v>
      </c>
      <c r="BC535" s="61">
        <v>4</v>
      </c>
      <c r="BD535" s="61">
        <v>5</v>
      </c>
      <c r="BE535" s="61">
        <v>3</v>
      </c>
      <c r="BF535" s="61">
        <v>1</v>
      </c>
      <c r="BG535" s="61">
        <v>5</v>
      </c>
      <c r="BH535" s="61">
        <v>2</v>
      </c>
      <c r="BI535" s="61">
        <v>1</v>
      </c>
      <c r="BJ535" s="61">
        <v>1</v>
      </c>
      <c r="BK535" s="61">
        <v>0</v>
      </c>
      <c r="BL535" s="61">
        <v>0</v>
      </c>
      <c r="BM535" s="61">
        <v>0</v>
      </c>
      <c r="BN535" s="61">
        <v>1</v>
      </c>
      <c r="BO535" s="61">
        <v>1</v>
      </c>
      <c r="BP535" s="61">
        <v>2</v>
      </c>
      <c r="BQ535" s="61">
        <v>5</v>
      </c>
      <c r="BR535" s="61">
        <v>2</v>
      </c>
      <c r="BS535" s="61">
        <v>2</v>
      </c>
      <c r="BT535" s="61">
        <v>2</v>
      </c>
      <c r="BU535" s="61">
        <v>1</v>
      </c>
      <c r="BV535" s="61">
        <v>176</v>
      </c>
      <c r="BW535" s="61">
        <v>163</v>
      </c>
      <c r="BX535" s="61">
        <v>0.51917404099999998</v>
      </c>
      <c r="BY535" s="58">
        <v>-206</v>
      </c>
    </row>
    <row r="536" spans="1:79" x14ac:dyDescent="0.25">
      <c r="A536" s="61">
        <v>3</v>
      </c>
      <c r="B536" s="61">
        <v>1</v>
      </c>
      <c r="C536" s="61">
        <v>3</v>
      </c>
      <c r="D536" s="61">
        <v>1</v>
      </c>
      <c r="E536" s="61">
        <v>5</v>
      </c>
      <c r="F536" s="61">
        <v>1</v>
      </c>
      <c r="G536" s="61">
        <v>5</v>
      </c>
      <c r="H536" s="61">
        <v>4</v>
      </c>
      <c r="I536" s="61">
        <v>4</v>
      </c>
      <c r="J536" s="61">
        <v>1</v>
      </c>
      <c r="K536" s="61">
        <v>0</v>
      </c>
      <c r="L536" s="61">
        <v>0</v>
      </c>
      <c r="M536" s="61">
        <v>1</v>
      </c>
      <c r="N536" s="61">
        <v>3</v>
      </c>
      <c r="O536" s="61">
        <v>3</v>
      </c>
      <c r="P536" s="61">
        <v>3</v>
      </c>
      <c r="Q536" s="61">
        <v>1</v>
      </c>
      <c r="R536" s="61">
        <v>3</v>
      </c>
      <c r="S536" s="61">
        <v>1</v>
      </c>
      <c r="T536" s="61">
        <v>5</v>
      </c>
      <c r="U536" s="61">
        <v>4</v>
      </c>
      <c r="V536" s="61">
        <v>3</v>
      </c>
      <c r="W536" s="61">
        <v>1</v>
      </c>
      <c r="X536" s="61">
        <v>0</v>
      </c>
      <c r="Y536" s="61">
        <v>0</v>
      </c>
      <c r="Z536" s="61">
        <v>1</v>
      </c>
      <c r="AA536" s="61">
        <v>3</v>
      </c>
      <c r="AB536" s="61">
        <v>1</v>
      </c>
      <c r="AC536" s="61">
        <v>3</v>
      </c>
      <c r="AD536" s="61">
        <v>1</v>
      </c>
      <c r="AE536" s="61">
        <v>3</v>
      </c>
      <c r="AF536" s="61">
        <v>1</v>
      </c>
      <c r="AG536" s="61">
        <v>4</v>
      </c>
      <c r="AH536" s="61">
        <v>4</v>
      </c>
      <c r="AI536" s="61">
        <v>4</v>
      </c>
      <c r="AJ536" s="61">
        <v>5</v>
      </c>
      <c r="AK536" s="61">
        <v>0</v>
      </c>
      <c r="AL536" s="61">
        <v>0</v>
      </c>
      <c r="AM536" s="61">
        <v>0</v>
      </c>
      <c r="AN536" s="61">
        <v>3</v>
      </c>
      <c r="AO536" s="61">
        <v>1</v>
      </c>
      <c r="AP536" s="61">
        <v>5</v>
      </c>
      <c r="AQ536" s="61">
        <v>1</v>
      </c>
      <c r="AR536" s="61">
        <v>3</v>
      </c>
      <c r="AS536" s="61">
        <v>1</v>
      </c>
      <c r="AT536" s="61">
        <v>5</v>
      </c>
      <c r="AU536" s="61">
        <v>4</v>
      </c>
      <c r="AV536" s="61">
        <v>4</v>
      </c>
      <c r="AW536" s="61">
        <v>1</v>
      </c>
      <c r="AX536" s="61">
        <v>0</v>
      </c>
      <c r="AY536" s="61">
        <v>0</v>
      </c>
      <c r="AZ536" s="61">
        <v>0</v>
      </c>
      <c r="BA536" s="61">
        <v>3</v>
      </c>
      <c r="BB536" s="61">
        <v>1</v>
      </c>
      <c r="BC536" s="61">
        <v>3</v>
      </c>
      <c r="BD536" s="61">
        <v>5</v>
      </c>
      <c r="BE536" s="61">
        <v>3</v>
      </c>
      <c r="BF536" s="61">
        <v>1</v>
      </c>
      <c r="BG536" s="61">
        <v>5</v>
      </c>
      <c r="BH536" s="61">
        <v>4</v>
      </c>
      <c r="BI536" s="61">
        <v>5</v>
      </c>
      <c r="BJ536" s="61">
        <v>1</v>
      </c>
      <c r="BK536" s="61">
        <v>0</v>
      </c>
      <c r="BL536" s="61">
        <v>0</v>
      </c>
      <c r="BM536" s="61">
        <v>0</v>
      </c>
      <c r="BN536" s="61">
        <v>1</v>
      </c>
      <c r="BO536" s="61">
        <v>1</v>
      </c>
      <c r="BP536" s="61">
        <v>2</v>
      </c>
      <c r="BQ536" s="61">
        <v>5</v>
      </c>
      <c r="BR536" s="61">
        <v>2</v>
      </c>
      <c r="BS536" s="61">
        <v>2</v>
      </c>
      <c r="BT536" s="61">
        <v>3</v>
      </c>
      <c r="BU536" s="61">
        <v>2</v>
      </c>
      <c r="BV536" s="61">
        <v>191</v>
      </c>
      <c r="BW536" s="61">
        <v>178</v>
      </c>
      <c r="BX536" s="61">
        <v>0.51761517599999995</v>
      </c>
      <c r="BY536" s="58">
        <v>-206</v>
      </c>
    </row>
    <row r="537" spans="1:79" x14ac:dyDescent="0.25">
      <c r="A537" s="61">
        <v>5</v>
      </c>
      <c r="B537" s="61">
        <v>1</v>
      </c>
      <c r="C537" s="61">
        <v>3</v>
      </c>
      <c r="D537" s="61">
        <v>2</v>
      </c>
      <c r="E537" s="61">
        <v>2</v>
      </c>
      <c r="F537" s="61">
        <v>1</v>
      </c>
      <c r="G537" s="61">
        <v>5</v>
      </c>
      <c r="H537" s="61">
        <v>4</v>
      </c>
      <c r="I537" s="61">
        <v>4</v>
      </c>
      <c r="J537" s="61">
        <v>1</v>
      </c>
      <c r="K537" s="61">
        <v>0</v>
      </c>
      <c r="L537" s="61">
        <v>0</v>
      </c>
      <c r="M537" s="61">
        <v>0</v>
      </c>
      <c r="N537" s="61">
        <v>3</v>
      </c>
      <c r="O537" s="61">
        <v>1</v>
      </c>
      <c r="P537" s="61">
        <v>5</v>
      </c>
      <c r="Q537" s="61">
        <v>1</v>
      </c>
      <c r="R537" s="61">
        <v>3</v>
      </c>
      <c r="S537" s="61">
        <v>1</v>
      </c>
      <c r="T537" s="61">
        <v>5</v>
      </c>
      <c r="U537" s="61">
        <v>4</v>
      </c>
      <c r="V537" s="61">
        <v>3</v>
      </c>
      <c r="W537" s="61">
        <v>3</v>
      </c>
      <c r="X537" s="61">
        <v>0</v>
      </c>
      <c r="Y537" s="61">
        <v>0</v>
      </c>
      <c r="Z537" s="61">
        <v>0</v>
      </c>
      <c r="AA537" s="61">
        <v>3</v>
      </c>
      <c r="AB537" s="61">
        <v>1</v>
      </c>
      <c r="AC537" s="61">
        <v>5</v>
      </c>
      <c r="AD537" s="61">
        <v>4</v>
      </c>
      <c r="AE537" s="61">
        <v>3</v>
      </c>
      <c r="AF537" s="61">
        <v>1</v>
      </c>
      <c r="AG537" s="61">
        <v>5</v>
      </c>
      <c r="AH537" s="61">
        <v>4</v>
      </c>
      <c r="AI537" s="61">
        <v>2</v>
      </c>
      <c r="AJ537" s="61">
        <v>1</v>
      </c>
      <c r="AK537" s="61">
        <v>0</v>
      </c>
      <c r="AL537" s="61">
        <v>0</v>
      </c>
      <c r="AM537" s="61">
        <v>0</v>
      </c>
      <c r="AN537" s="61">
        <v>5</v>
      </c>
      <c r="AO537" s="61">
        <v>1</v>
      </c>
      <c r="AP537" s="61">
        <v>1</v>
      </c>
      <c r="AQ537" s="61">
        <v>2</v>
      </c>
      <c r="AR537" s="61">
        <v>3</v>
      </c>
      <c r="AS537" s="61">
        <v>1</v>
      </c>
      <c r="AT537" s="61">
        <v>5</v>
      </c>
      <c r="AU537" s="61">
        <v>4</v>
      </c>
      <c r="AV537" s="61">
        <v>3</v>
      </c>
      <c r="AW537" s="61">
        <v>4</v>
      </c>
      <c r="AX537" s="61">
        <v>0</v>
      </c>
      <c r="AY537" s="61">
        <v>0</v>
      </c>
      <c r="AZ537" s="61">
        <v>0</v>
      </c>
      <c r="BA537" s="61">
        <v>5</v>
      </c>
      <c r="BB537" s="61">
        <v>1</v>
      </c>
      <c r="BC537" s="61">
        <v>3</v>
      </c>
      <c r="BD537" s="61">
        <v>5</v>
      </c>
      <c r="BE537" s="61">
        <v>3</v>
      </c>
      <c r="BF537" s="61">
        <v>1</v>
      </c>
      <c r="BG537" s="61">
        <v>5</v>
      </c>
      <c r="BH537" s="61">
        <v>4</v>
      </c>
      <c r="BI537" s="61">
        <v>3</v>
      </c>
      <c r="BJ537" s="61">
        <v>1</v>
      </c>
      <c r="BK537" s="61">
        <v>0</v>
      </c>
      <c r="BL537" s="61">
        <v>0</v>
      </c>
      <c r="BM537" s="61">
        <v>1</v>
      </c>
      <c r="BN537" s="61">
        <v>1</v>
      </c>
      <c r="BO537" s="61">
        <v>1</v>
      </c>
      <c r="BP537" s="61">
        <v>1</v>
      </c>
      <c r="BQ537" s="61">
        <v>5</v>
      </c>
      <c r="BR537" s="61">
        <v>2</v>
      </c>
      <c r="BS537" s="61">
        <v>2</v>
      </c>
      <c r="BT537" s="61">
        <v>3</v>
      </c>
      <c r="BU537" s="61">
        <v>2</v>
      </c>
      <c r="BV537" s="61">
        <v>158</v>
      </c>
      <c r="BW537" s="61">
        <v>148</v>
      </c>
      <c r="BX537" s="61">
        <v>0.51633986928104503</v>
      </c>
      <c r="BY537" s="58">
        <v>-206</v>
      </c>
    </row>
    <row r="538" spans="1:79" x14ac:dyDescent="0.25">
      <c r="A538" s="61">
        <v>5</v>
      </c>
      <c r="B538" s="61">
        <v>1</v>
      </c>
      <c r="C538" s="61">
        <v>3</v>
      </c>
      <c r="D538" s="61">
        <v>1</v>
      </c>
      <c r="E538" s="61">
        <v>3</v>
      </c>
      <c r="F538" s="61">
        <v>1</v>
      </c>
      <c r="G538" s="61">
        <v>4</v>
      </c>
      <c r="H538" s="61">
        <v>4</v>
      </c>
      <c r="I538" s="61">
        <v>4</v>
      </c>
      <c r="J538" s="61">
        <v>4</v>
      </c>
      <c r="K538" s="61">
        <v>0</v>
      </c>
      <c r="L538" s="61">
        <v>0</v>
      </c>
      <c r="M538" s="61">
        <v>0</v>
      </c>
      <c r="N538" s="61">
        <v>1</v>
      </c>
      <c r="O538" s="61">
        <v>1</v>
      </c>
      <c r="P538" s="61">
        <v>3</v>
      </c>
      <c r="Q538" s="61">
        <v>5</v>
      </c>
      <c r="R538" s="61">
        <v>3</v>
      </c>
      <c r="S538" s="61">
        <v>1</v>
      </c>
      <c r="T538" s="61">
        <v>5</v>
      </c>
      <c r="U538" s="61">
        <v>4</v>
      </c>
      <c r="V538" s="61">
        <v>3</v>
      </c>
      <c r="W538" s="61">
        <v>1</v>
      </c>
      <c r="X538" s="61">
        <v>1</v>
      </c>
      <c r="Y538" s="61">
        <v>0</v>
      </c>
      <c r="Z538" s="61">
        <v>1</v>
      </c>
      <c r="AA538" s="61">
        <v>3</v>
      </c>
      <c r="AB538" s="61">
        <v>1</v>
      </c>
      <c r="AC538" s="61">
        <v>5</v>
      </c>
      <c r="AD538" s="61">
        <v>1</v>
      </c>
      <c r="AE538" s="61">
        <v>5</v>
      </c>
      <c r="AF538" s="61">
        <v>1</v>
      </c>
      <c r="AG538" s="61">
        <v>5</v>
      </c>
      <c r="AH538" s="61">
        <v>4</v>
      </c>
      <c r="AI538" s="61">
        <v>2</v>
      </c>
      <c r="AJ538" s="61">
        <v>1</v>
      </c>
      <c r="AK538" s="61">
        <v>0</v>
      </c>
      <c r="AL538" s="61">
        <v>0</v>
      </c>
      <c r="AM538" s="61">
        <v>0</v>
      </c>
      <c r="AN538" s="61">
        <v>5</v>
      </c>
      <c r="AO538" s="61">
        <v>1</v>
      </c>
      <c r="AP538" s="61">
        <v>3</v>
      </c>
      <c r="AQ538" s="61">
        <v>1</v>
      </c>
      <c r="AR538" s="61">
        <v>1</v>
      </c>
      <c r="AS538" s="61">
        <v>5</v>
      </c>
      <c r="AT538" s="61">
        <v>5</v>
      </c>
      <c r="AU538" s="61">
        <v>4</v>
      </c>
      <c r="AV538" s="61">
        <v>4</v>
      </c>
      <c r="AW538" s="61">
        <v>1</v>
      </c>
      <c r="AX538" s="61">
        <v>0</v>
      </c>
      <c r="AY538" s="61">
        <v>0</v>
      </c>
      <c r="AZ538" s="61">
        <v>0</v>
      </c>
      <c r="BA538" s="61">
        <v>4</v>
      </c>
      <c r="BB538" s="61">
        <v>1</v>
      </c>
      <c r="BC538" s="61">
        <v>4</v>
      </c>
      <c r="BD538" s="61">
        <v>1</v>
      </c>
      <c r="BE538" s="61">
        <v>5</v>
      </c>
      <c r="BF538" s="61">
        <v>1</v>
      </c>
      <c r="BG538" s="61">
        <v>5</v>
      </c>
      <c r="BH538" s="61">
        <v>4</v>
      </c>
      <c r="BI538" s="61">
        <v>3</v>
      </c>
      <c r="BJ538" s="61">
        <v>1</v>
      </c>
      <c r="BK538" s="61">
        <v>0</v>
      </c>
      <c r="BL538" s="61">
        <v>0</v>
      </c>
      <c r="BM538" s="61">
        <v>1</v>
      </c>
      <c r="BN538" s="61">
        <v>1</v>
      </c>
      <c r="BO538" s="61">
        <v>3</v>
      </c>
      <c r="BP538" s="61">
        <v>2</v>
      </c>
      <c r="BQ538" s="61">
        <v>5</v>
      </c>
      <c r="BR538" s="61">
        <v>2</v>
      </c>
      <c r="BS538" s="61">
        <v>2</v>
      </c>
      <c r="BT538" s="61">
        <v>3</v>
      </c>
      <c r="BU538" s="61">
        <v>2</v>
      </c>
      <c r="BV538" s="61">
        <v>161</v>
      </c>
      <c r="BW538" s="61">
        <v>151</v>
      </c>
      <c r="BX538" s="61">
        <v>0.51602564102564097</v>
      </c>
      <c r="BY538" s="58">
        <v>-206</v>
      </c>
    </row>
    <row r="539" spans="1:79" x14ac:dyDescent="0.25">
      <c r="A539" s="61">
        <v>5</v>
      </c>
      <c r="B539" s="61">
        <v>1</v>
      </c>
      <c r="C539" s="61">
        <v>3</v>
      </c>
      <c r="D539" s="61">
        <v>1</v>
      </c>
      <c r="E539" s="61">
        <v>3</v>
      </c>
      <c r="F539" s="61">
        <v>5</v>
      </c>
      <c r="G539" s="61">
        <v>4</v>
      </c>
      <c r="H539" s="61">
        <v>4</v>
      </c>
      <c r="I539" s="61">
        <v>4</v>
      </c>
      <c r="J539" s="61">
        <v>4</v>
      </c>
      <c r="K539" s="61">
        <v>1</v>
      </c>
      <c r="L539" s="61">
        <v>0</v>
      </c>
      <c r="M539" s="61">
        <v>0</v>
      </c>
      <c r="N539" s="61">
        <v>3</v>
      </c>
      <c r="O539" s="61">
        <v>1</v>
      </c>
      <c r="P539" s="61">
        <v>5</v>
      </c>
      <c r="Q539" s="61">
        <v>5</v>
      </c>
      <c r="R539" s="61">
        <v>3</v>
      </c>
      <c r="S539" s="61">
        <v>1</v>
      </c>
      <c r="T539" s="61">
        <v>4</v>
      </c>
      <c r="U539" s="61">
        <v>4</v>
      </c>
      <c r="V539" s="61">
        <v>3</v>
      </c>
      <c r="W539" s="61">
        <v>1</v>
      </c>
      <c r="X539" s="61">
        <v>1</v>
      </c>
      <c r="Y539" s="61">
        <v>0</v>
      </c>
      <c r="Z539" s="61">
        <v>1</v>
      </c>
      <c r="AA539" s="61">
        <v>3</v>
      </c>
      <c r="AB539" s="61">
        <v>1</v>
      </c>
      <c r="AC539" s="61">
        <v>2</v>
      </c>
      <c r="AD539" s="61">
        <v>1</v>
      </c>
      <c r="AE539" s="61">
        <v>3</v>
      </c>
      <c r="AF539" s="61">
        <v>1</v>
      </c>
      <c r="AG539" s="61">
        <v>5</v>
      </c>
      <c r="AH539" s="61">
        <v>2</v>
      </c>
      <c r="AI539" s="61">
        <v>4</v>
      </c>
      <c r="AJ539" s="61">
        <v>1</v>
      </c>
      <c r="AK539" s="61">
        <v>0</v>
      </c>
      <c r="AL539" s="61">
        <v>0</v>
      </c>
      <c r="AM539" s="61">
        <v>0</v>
      </c>
      <c r="AN539" s="61">
        <v>5</v>
      </c>
      <c r="AO539" s="61">
        <v>1</v>
      </c>
      <c r="AP539" s="61">
        <v>4</v>
      </c>
      <c r="AQ539" s="61">
        <v>2</v>
      </c>
      <c r="AR539" s="61">
        <v>3</v>
      </c>
      <c r="AS539" s="61">
        <v>1</v>
      </c>
      <c r="AT539" s="61">
        <v>3</v>
      </c>
      <c r="AU539" s="61">
        <v>3</v>
      </c>
      <c r="AV539" s="61">
        <v>3</v>
      </c>
      <c r="AW539" s="61">
        <v>1</v>
      </c>
      <c r="AX539" s="61">
        <v>1</v>
      </c>
      <c r="AY539" s="61">
        <v>0</v>
      </c>
      <c r="AZ539" s="61">
        <v>1</v>
      </c>
      <c r="BA539" s="61">
        <v>4</v>
      </c>
      <c r="BB539" s="61">
        <v>1</v>
      </c>
      <c r="BC539" s="61">
        <v>1</v>
      </c>
      <c r="BD539" s="61">
        <v>3</v>
      </c>
      <c r="BE539" s="61">
        <v>3</v>
      </c>
      <c r="BF539" s="61">
        <v>1</v>
      </c>
      <c r="BG539" s="61">
        <v>4</v>
      </c>
      <c r="BH539" s="61">
        <v>4</v>
      </c>
      <c r="BI539" s="61">
        <v>5</v>
      </c>
      <c r="BJ539" s="61">
        <v>5</v>
      </c>
      <c r="BK539" s="61">
        <v>0</v>
      </c>
      <c r="BL539" s="61">
        <v>0</v>
      </c>
      <c r="BM539" s="61">
        <v>0</v>
      </c>
      <c r="BN539" s="61">
        <v>1</v>
      </c>
      <c r="BO539" s="61">
        <v>1</v>
      </c>
      <c r="BP539" s="61">
        <v>2</v>
      </c>
      <c r="BQ539" s="61">
        <v>5</v>
      </c>
      <c r="BR539" s="61">
        <v>2</v>
      </c>
      <c r="BS539" s="61">
        <v>2</v>
      </c>
      <c r="BT539" s="61">
        <v>3</v>
      </c>
      <c r="BU539" s="61">
        <v>1</v>
      </c>
      <c r="BV539" s="61">
        <v>163</v>
      </c>
      <c r="BW539" s="61">
        <v>153</v>
      </c>
      <c r="BX539" s="61">
        <v>0.51582278500000001</v>
      </c>
      <c r="BY539" s="58">
        <v>-206</v>
      </c>
    </row>
    <row r="540" spans="1:79" x14ac:dyDescent="0.25">
      <c r="A540" s="61">
        <v>5</v>
      </c>
      <c r="B540" s="61">
        <v>1</v>
      </c>
      <c r="C540" s="61">
        <v>3</v>
      </c>
      <c r="D540" s="61">
        <v>2</v>
      </c>
      <c r="E540" s="61">
        <v>5</v>
      </c>
      <c r="F540" s="61">
        <v>3</v>
      </c>
      <c r="G540" s="61">
        <v>5</v>
      </c>
      <c r="H540" s="61">
        <v>4</v>
      </c>
      <c r="I540" s="61">
        <v>4</v>
      </c>
      <c r="J540" s="61">
        <v>2</v>
      </c>
      <c r="K540" s="61">
        <v>0</v>
      </c>
      <c r="L540" s="61">
        <v>0</v>
      </c>
      <c r="M540" s="61">
        <v>0</v>
      </c>
      <c r="N540" s="61">
        <v>3</v>
      </c>
      <c r="O540" s="61">
        <v>1</v>
      </c>
      <c r="P540" s="61">
        <v>3</v>
      </c>
      <c r="Q540" s="61">
        <v>1</v>
      </c>
      <c r="R540" s="61">
        <v>3</v>
      </c>
      <c r="S540" s="61">
        <v>1</v>
      </c>
      <c r="T540" s="61">
        <v>5</v>
      </c>
      <c r="U540" s="61">
        <v>4</v>
      </c>
      <c r="V540" s="61">
        <v>3</v>
      </c>
      <c r="W540" s="61">
        <v>3</v>
      </c>
      <c r="X540" s="61">
        <v>0</v>
      </c>
      <c r="Y540" s="61">
        <v>0</v>
      </c>
      <c r="Z540" s="61">
        <v>0</v>
      </c>
      <c r="AA540" s="61">
        <v>1</v>
      </c>
      <c r="AB540" s="61">
        <v>1</v>
      </c>
      <c r="AC540" s="61">
        <v>3</v>
      </c>
      <c r="AD540" s="61">
        <v>1</v>
      </c>
      <c r="AE540" s="61">
        <v>3</v>
      </c>
      <c r="AF540" s="61">
        <v>1</v>
      </c>
      <c r="AG540" s="61">
        <v>5</v>
      </c>
      <c r="AH540" s="61">
        <v>3</v>
      </c>
      <c r="AI540" s="61">
        <v>4</v>
      </c>
      <c r="AJ540" s="61">
        <v>1</v>
      </c>
      <c r="AK540" s="61">
        <v>0</v>
      </c>
      <c r="AL540" s="61">
        <v>0</v>
      </c>
      <c r="AM540" s="61">
        <v>0</v>
      </c>
      <c r="AN540" s="61">
        <v>5</v>
      </c>
      <c r="AO540" s="61">
        <v>1</v>
      </c>
      <c r="AP540" s="61">
        <v>3</v>
      </c>
      <c r="AQ540" s="61">
        <v>1</v>
      </c>
      <c r="AR540" s="61">
        <v>3</v>
      </c>
      <c r="AS540" s="61">
        <v>1</v>
      </c>
      <c r="AT540" s="61">
        <v>2</v>
      </c>
      <c r="AU540" s="61">
        <v>4</v>
      </c>
      <c r="AV540" s="61">
        <v>3</v>
      </c>
      <c r="AW540" s="61">
        <v>1</v>
      </c>
      <c r="AX540" s="61">
        <v>1</v>
      </c>
      <c r="AY540" s="61">
        <v>0</v>
      </c>
      <c r="AZ540" s="61">
        <v>0</v>
      </c>
      <c r="BA540" s="61">
        <v>5</v>
      </c>
      <c r="BB540" s="61">
        <v>1</v>
      </c>
      <c r="BC540" s="61">
        <v>5</v>
      </c>
      <c r="BD540" s="61">
        <v>1</v>
      </c>
      <c r="BE540" s="61">
        <v>2</v>
      </c>
      <c r="BF540" s="61">
        <v>1</v>
      </c>
      <c r="BG540" s="61">
        <v>5</v>
      </c>
      <c r="BH540" s="61">
        <v>4</v>
      </c>
      <c r="BI540" s="61">
        <v>4</v>
      </c>
      <c r="BJ540" s="61">
        <v>1</v>
      </c>
      <c r="BK540" s="61">
        <v>0</v>
      </c>
      <c r="BL540" s="61">
        <v>0</v>
      </c>
      <c r="BM540" s="61">
        <v>1</v>
      </c>
      <c r="BN540" s="61">
        <v>1</v>
      </c>
      <c r="BO540" s="61">
        <v>1</v>
      </c>
      <c r="BP540" s="61">
        <v>2</v>
      </c>
      <c r="BQ540" s="61">
        <v>5</v>
      </c>
      <c r="BR540" s="61">
        <v>2</v>
      </c>
      <c r="BS540" s="61">
        <v>2</v>
      </c>
      <c r="BT540" s="61">
        <v>3</v>
      </c>
      <c r="BU540" s="61">
        <v>1</v>
      </c>
      <c r="BV540" s="61">
        <v>149</v>
      </c>
      <c r="BW540" s="61">
        <v>140</v>
      </c>
      <c r="BX540" s="61">
        <v>0.51557093399999998</v>
      </c>
      <c r="BY540" s="58">
        <v>-206</v>
      </c>
      <c r="BZ540" s="58"/>
      <c r="CA540" s="58"/>
    </row>
    <row r="541" spans="1:79" x14ac:dyDescent="0.25">
      <c r="A541" s="61">
        <v>3</v>
      </c>
      <c r="B541" s="61">
        <v>1</v>
      </c>
      <c r="C541" s="61">
        <v>3</v>
      </c>
      <c r="D541" s="61">
        <v>1</v>
      </c>
      <c r="E541" s="61">
        <v>5</v>
      </c>
      <c r="F541" s="61">
        <v>1</v>
      </c>
      <c r="G541" s="61">
        <v>5</v>
      </c>
      <c r="H541" s="61">
        <v>4</v>
      </c>
      <c r="I541" s="61">
        <v>4</v>
      </c>
      <c r="J541" s="61">
        <v>1</v>
      </c>
      <c r="K541" s="61">
        <v>0</v>
      </c>
      <c r="L541" s="61">
        <v>0</v>
      </c>
      <c r="M541" s="61">
        <v>1</v>
      </c>
      <c r="N541" s="61">
        <v>3</v>
      </c>
      <c r="O541" s="61">
        <v>3</v>
      </c>
      <c r="P541" s="61">
        <v>3</v>
      </c>
      <c r="Q541" s="61">
        <v>1</v>
      </c>
      <c r="R541" s="61">
        <v>3</v>
      </c>
      <c r="S541" s="61">
        <v>1</v>
      </c>
      <c r="T541" s="61">
        <v>5</v>
      </c>
      <c r="U541" s="61">
        <v>4</v>
      </c>
      <c r="V541" s="61">
        <v>3</v>
      </c>
      <c r="W541" s="61">
        <v>1</v>
      </c>
      <c r="X541" s="61">
        <v>0</v>
      </c>
      <c r="Y541" s="61">
        <v>0</v>
      </c>
      <c r="Z541" s="61">
        <v>1</v>
      </c>
      <c r="AA541" s="61">
        <v>3</v>
      </c>
      <c r="AB541" s="61">
        <v>1</v>
      </c>
      <c r="AC541" s="61">
        <v>3</v>
      </c>
      <c r="AD541" s="61">
        <v>1</v>
      </c>
      <c r="AE541" s="61">
        <v>3</v>
      </c>
      <c r="AF541" s="61">
        <v>1</v>
      </c>
      <c r="AG541" s="61">
        <v>4</v>
      </c>
      <c r="AH541" s="61">
        <v>4</v>
      </c>
      <c r="AI541" s="61">
        <v>4</v>
      </c>
      <c r="AJ541" s="61">
        <v>5</v>
      </c>
      <c r="AK541" s="61">
        <v>0</v>
      </c>
      <c r="AL541" s="61">
        <v>0</v>
      </c>
      <c r="AM541" s="61">
        <v>0</v>
      </c>
      <c r="AN541" s="61">
        <v>3</v>
      </c>
      <c r="AO541" s="61">
        <v>1</v>
      </c>
      <c r="AP541" s="61">
        <v>5</v>
      </c>
      <c r="AQ541" s="61">
        <v>1</v>
      </c>
      <c r="AR541" s="61">
        <v>3</v>
      </c>
      <c r="AS541" s="61">
        <v>1</v>
      </c>
      <c r="AT541" s="61">
        <v>5</v>
      </c>
      <c r="AU541" s="61">
        <v>4</v>
      </c>
      <c r="AV541" s="61">
        <v>4</v>
      </c>
      <c r="AW541" s="61">
        <v>1</v>
      </c>
      <c r="AX541" s="61">
        <v>0</v>
      </c>
      <c r="AY541" s="61">
        <v>0</v>
      </c>
      <c r="AZ541" s="61">
        <v>0</v>
      </c>
      <c r="BA541" s="61">
        <v>3</v>
      </c>
      <c r="BB541" s="61">
        <v>1</v>
      </c>
      <c r="BC541" s="61">
        <v>3</v>
      </c>
      <c r="BD541" s="61">
        <v>5</v>
      </c>
      <c r="BE541" s="61">
        <v>3</v>
      </c>
      <c r="BF541" s="61">
        <v>1</v>
      </c>
      <c r="BG541" s="61">
        <v>5</v>
      </c>
      <c r="BH541" s="61">
        <v>4</v>
      </c>
      <c r="BI541" s="61">
        <v>5</v>
      </c>
      <c r="BJ541" s="61">
        <v>1</v>
      </c>
      <c r="BK541" s="61">
        <v>0</v>
      </c>
      <c r="BL541" s="61">
        <v>0</v>
      </c>
      <c r="BM541" s="61">
        <v>0</v>
      </c>
      <c r="BN541" s="61">
        <v>1</v>
      </c>
      <c r="BO541" s="61">
        <v>1</v>
      </c>
      <c r="BP541" s="61">
        <v>2</v>
      </c>
      <c r="BQ541" s="61">
        <v>5</v>
      </c>
      <c r="BR541" s="61">
        <v>2</v>
      </c>
      <c r="BS541" s="61">
        <v>2</v>
      </c>
      <c r="BT541" s="61">
        <v>3</v>
      </c>
      <c r="BU541" s="61">
        <v>2</v>
      </c>
      <c r="BV541" s="61">
        <v>175</v>
      </c>
      <c r="BW541" s="61">
        <v>165</v>
      </c>
      <c r="BX541" s="61">
        <v>0.51470588235294101</v>
      </c>
      <c r="BY541">
        <v>-206</v>
      </c>
    </row>
    <row r="542" spans="1:79" x14ac:dyDescent="0.25">
      <c r="A542" s="61">
        <v>5</v>
      </c>
      <c r="B542" s="61">
        <v>1</v>
      </c>
      <c r="C542" s="61">
        <v>3</v>
      </c>
      <c r="D542" s="61">
        <v>1</v>
      </c>
      <c r="E542" s="61">
        <v>5</v>
      </c>
      <c r="F542" s="61">
        <v>1</v>
      </c>
      <c r="G542" s="61">
        <v>5</v>
      </c>
      <c r="H542" s="61">
        <v>4</v>
      </c>
      <c r="I542" s="61">
        <v>4</v>
      </c>
      <c r="J542" s="61">
        <v>4</v>
      </c>
      <c r="K542" s="61">
        <v>0</v>
      </c>
      <c r="L542" s="61">
        <v>0</v>
      </c>
      <c r="M542" s="61">
        <v>0</v>
      </c>
      <c r="N542" s="61">
        <v>3</v>
      </c>
      <c r="O542" s="61">
        <v>1</v>
      </c>
      <c r="P542" s="61">
        <v>3</v>
      </c>
      <c r="Q542" s="61">
        <v>5</v>
      </c>
      <c r="R542" s="61">
        <v>3</v>
      </c>
      <c r="S542" s="61">
        <v>1</v>
      </c>
      <c r="T542" s="61">
        <v>4</v>
      </c>
      <c r="U542" s="61">
        <v>4</v>
      </c>
      <c r="V542" s="61">
        <v>4</v>
      </c>
      <c r="W542" s="61">
        <v>1</v>
      </c>
      <c r="X542" s="61">
        <v>0</v>
      </c>
      <c r="Y542" s="61">
        <v>0</v>
      </c>
      <c r="Z542" s="61">
        <v>0</v>
      </c>
      <c r="AA542" s="61">
        <v>4</v>
      </c>
      <c r="AB542" s="61">
        <v>1</v>
      </c>
      <c r="AC542" s="61">
        <v>5</v>
      </c>
      <c r="AD542" s="61">
        <v>1</v>
      </c>
      <c r="AE542" s="61">
        <v>3</v>
      </c>
      <c r="AF542" s="61">
        <v>1</v>
      </c>
      <c r="AG542" s="61">
        <v>4</v>
      </c>
      <c r="AH542" s="61">
        <v>4</v>
      </c>
      <c r="AI542" s="61">
        <v>4</v>
      </c>
      <c r="AJ542" s="61">
        <v>1</v>
      </c>
      <c r="AK542" s="61">
        <v>1</v>
      </c>
      <c r="AL542" s="61">
        <v>0</v>
      </c>
      <c r="AM542" s="61">
        <v>1</v>
      </c>
      <c r="AN542" s="61">
        <v>3</v>
      </c>
      <c r="AO542" s="61">
        <v>1</v>
      </c>
      <c r="AP542" s="61">
        <v>3</v>
      </c>
      <c r="AQ542" s="61">
        <v>2</v>
      </c>
      <c r="AR542" s="61">
        <v>3</v>
      </c>
      <c r="AS542" s="61">
        <v>1</v>
      </c>
      <c r="AT542" s="61">
        <v>5</v>
      </c>
      <c r="AU542" s="61">
        <v>4</v>
      </c>
      <c r="AV542" s="61">
        <v>4</v>
      </c>
      <c r="AW542" s="61">
        <v>1</v>
      </c>
      <c r="AX542" s="61">
        <v>1</v>
      </c>
      <c r="AY542" s="61">
        <v>0</v>
      </c>
      <c r="AZ542" s="61">
        <v>1</v>
      </c>
      <c r="BA542" s="61">
        <v>4</v>
      </c>
      <c r="BB542" s="61">
        <v>1</v>
      </c>
      <c r="BC542" s="61">
        <v>4</v>
      </c>
      <c r="BD542" s="61">
        <v>5</v>
      </c>
      <c r="BE542" s="61">
        <v>2</v>
      </c>
      <c r="BF542" s="61">
        <v>1</v>
      </c>
      <c r="BG542" s="61">
        <v>5</v>
      </c>
      <c r="BH542" s="61">
        <v>4</v>
      </c>
      <c r="BI542" s="61">
        <v>3</v>
      </c>
      <c r="BJ542" s="61">
        <v>1</v>
      </c>
      <c r="BK542" s="61">
        <v>0</v>
      </c>
      <c r="BL542" s="61">
        <v>0</v>
      </c>
      <c r="BM542" s="61">
        <v>0</v>
      </c>
      <c r="BN542" s="61">
        <v>1</v>
      </c>
      <c r="BO542" s="61">
        <v>1</v>
      </c>
      <c r="BP542" s="61">
        <v>2</v>
      </c>
      <c r="BQ542" s="61">
        <v>5</v>
      </c>
      <c r="BR542" s="61">
        <v>2</v>
      </c>
      <c r="BS542" s="61">
        <v>2</v>
      </c>
      <c r="BT542" s="61">
        <v>3</v>
      </c>
      <c r="BU542" s="61">
        <v>1</v>
      </c>
      <c r="BV542" s="61">
        <v>165</v>
      </c>
      <c r="BW542" s="61">
        <v>156</v>
      </c>
      <c r="BX542" s="61">
        <v>0.51401869200000005</v>
      </c>
      <c r="BY542">
        <v>-206</v>
      </c>
    </row>
    <row r="543" spans="1:79" x14ac:dyDescent="0.25">
      <c r="A543" s="61">
        <v>3</v>
      </c>
      <c r="B543" s="61">
        <v>4</v>
      </c>
      <c r="C543" s="61">
        <v>3</v>
      </c>
      <c r="D543" s="61">
        <v>1</v>
      </c>
      <c r="E543" s="61">
        <v>5</v>
      </c>
      <c r="F543" s="61">
        <v>1</v>
      </c>
      <c r="G543" s="61">
        <v>5</v>
      </c>
      <c r="H543" s="61">
        <v>4</v>
      </c>
      <c r="I543" s="61">
        <v>4</v>
      </c>
      <c r="J543" s="61">
        <v>1</v>
      </c>
      <c r="K543" s="61">
        <v>0</v>
      </c>
      <c r="L543" s="61">
        <v>0</v>
      </c>
      <c r="M543" s="61">
        <v>0</v>
      </c>
      <c r="N543" s="61">
        <v>3</v>
      </c>
      <c r="O543" s="61">
        <v>1</v>
      </c>
      <c r="P543" s="61">
        <v>3</v>
      </c>
      <c r="Q543" s="61">
        <v>1</v>
      </c>
      <c r="R543" s="61">
        <v>3</v>
      </c>
      <c r="S543" s="61">
        <v>1</v>
      </c>
      <c r="T543" s="61">
        <v>4</v>
      </c>
      <c r="U543" s="61">
        <v>4</v>
      </c>
      <c r="V543" s="61">
        <v>3</v>
      </c>
      <c r="W543" s="61">
        <v>1</v>
      </c>
      <c r="X543" s="61">
        <v>0</v>
      </c>
      <c r="Y543" s="61">
        <v>0</v>
      </c>
      <c r="Z543" s="61">
        <v>1</v>
      </c>
      <c r="AA543" s="61">
        <v>3</v>
      </c>
      <c r="AB543" s="61">
        <v>1</v>
      </c>
      <c r="AC543" s="61">
        <v>3</v>
      </c>
      <c r="AD543" s="61">
        <v>1</v>
      </c>
      <c r="AE543" s="61">
        <v>3</v>
      </c>
      <c r="AF543" s="61">
        <v>1</v>
      </c>
      <c r="AG543" s="61">
        <v>4</v>
      </c>
      <c r="AH543" s="61">
        <v>4</v>
      </c>
      <c r="AI543" s="61">
        <v>4</v>
      </c>
      <c r="AJ543" s="61">
        <v>1</v>
      </c>
      <c r="AK543" s="61">
        <v>0</v>
      </c>
      <c r="AL543" s="61">
        <v>0</v>
      </c>
      <c r="AM543" s="61">
        <v>1</v>
      </c>
      <c r="AN543" s="61">
        <v>5</v>
      </c>
      <c r="AO543" s="61">
        <v>1</v>
      </c>
      <c r="AP543" s="61">
        <v>3</v>
      </c>
      <c r="AQ543" s="61">
        <v>1</v>
      </c>
      <c r="AR543" s="61">
        <v>3</v>
      </c>
      <c r="AS543" s="61">
        <v>1</v>
      </c>
      <c r="AT543" s="61">
        <v>5</v>
      </c>
      <c r="AU543" s="61">
        <v>4</v>
      </c>
      <c r="AV543" s="61">
        <v>2</v>
      </c>
      <c r="AW543" s="61">
        <v>1</v>
      </c>
      <c r="AX543" s="61">
        <v>0</v>
      </c>
      <c r="AY543" s="61">
        <v>0</v>
      </c>
      <c r="AZ543" s="61">
        <v>0</v>
      </c>
      <c r="BA543" s="61">
        <v>5</v>
      </c>
      <c r="BB543" s="61">
        <v>1</v>
      </c>
      <c r="BC543" s="61">
        <v>4</v>
      </c>
      <c r="BD543" s="61">
        <v>1</v>
      </c>
      <c r="BE543" s="61">
        <v>3</v>
      </c>
      <c r="BF543" s="61">
        <v>5</v>
      </c>
      <c r="BG543" s="61">
        <v>4</v>
      </c>
      <c r="BH543" s="61">
        <v>4</v>
      </c>
      <c r="BI543" s="61">
        <v>3</v>
      </c>
      <c r="BJ543" s="61">
        <v>1</v>
      </c>
      <c r="BK543" s="61">
        <v>0</v>
      </c>
      <c r="BL543" s="61">
        <v>0</v>
      </c>
      <c r="BM543" s="61">
        <v>0</v>
      </c>
      <c r="BN543" s="61">
        <v>1</v>
      </c>
      <c r="BO543" s="61">
        <v>1</v>
      </c>
      <c r="BP543" s="61">
        <v>2</v>
      </c>
      <c r="BQ543" s="61">
        <v>5</v>
      </c>
      <c r="BR543" s="61">
        <v>2</v>
      </c>
      <c r="BS543" s="61">
        <v>2</v>
      </c>
      <c r="BT543" s="61">
        <v>3</v>
      </c>
      <c r="BU543" s="61">
        <v>2</v>
      </c>
      <c r="BV543" s="61">
        <v>169</v>
      </c>
      <c r="BW543" s="61">
        <v>161</v>
      </c>
      <c r="BX543" s="61">
        <v>0.51212121200000005</v>
      </c>
      <c r="BY543" s="59">
        <v>-206</v>
      </c>
    </row>
    <row r="544" spans="1:79" x14ac:dyDescent="0.25">
      <c r="A544" s="61">
        <v>5</v>
      </c>
      <c r="B544" s="61">
        <v>1</v>
      </c>
      <c r="C544" s="61">
        <v>3</v>
      </c>
      <c r="D544" s="61">
        <v>1</v>
      </c>
      <c r="E544" s="61">
        <v>5</v>
      </c>
      <c r="F544" s="61">
        <v>1</v>
      </c>
      <c r="G544" s="61">
        <v>4</v>
      </c>
      <c r="H544" s="61">
        <v>4</v>
      </c>
      <c r="I544" s="61">
        <v>4</v>
      </c>
      <c r="J544" s="61">
        <v>4</v>
      </c>
      <c r="K544" s="61">
        <v>0</v>
      </c>
      <c r="L544" s="61">
        <v>0</v>
      </c>
      <c r="M544" s="61">
        <v>0</v>
      </c>
      <c r="N544" s="61">
        <v>3</v>
      </c>
      <c r="O544" s="61">
        <v>1</v>
      </c>
      <c r="P544" s="61">
        <v>2</v>
      </c>
      <c r="Q544" s="61">
        <v>5</v>
      </c>
      <c r="R544" s="61">
        <v>3</v>
      </c>
      <c r="S544" s="61">
        <v>1</v>
      </c>
      <c r="T544" s="61">
        <v>4</v>
      </c>
      <c r="U544" s="61">
        <v>4</v>
      </c>
      <c r="V544" s="61">
        <v>4</v>
      </c>
      <c r="W544" s="61">
        <v>1</v>
      </c>
      <c r="X544" s="61">
        <v>0</v>
      </c>
      <c r="Y544" s="61">
        <v>0</v>
      </c>
      <c r="Z544" s="61">
        <v>0</v>
      </c>
      <c r="AA544" s="61">
        <v>3</v>
      </c>
      <c r="AB544" s="61">
        <v>1</v>
      </c>
      <c r="AC544" s="61">
        <v>5</v>
      </c>
      <c r="AD544" s="61">
        <v>1</v>
      </c>
      <c r="AE544" s="61">
        <v>3</v>
      </c>
      <c r="AF544" s="61">
        <v>1</v>
      </c>
      <c r="AG544" s="61">
        <v>3</v>
      </c>
      <c r="AH544" s="61">
        <v>4</v>
      </c>
      <c r="AI544" s="61">
        <v>5</v>
      </c>
      <c r="AJ544" s="61">
        <v>3</v>
      </c>
      <c r="AK544" s="61">
        <v>0</v>
      </c>
      <c r="AL544" s="61">
        <v>0</v>
      </c>
      <c r="AM544" s="61">
        <v>0</v>
      </c>
      <c r="AN544" s="61">
        <v>3</v>
      </c>
      <c r="AO544" s="61">
        <v>1</v>
      </c>
      <c r="AP544" s="61">
        <v>3</v>
      </c>
      <c r="AQ544" s="61">
        <v>2</v>
      </c>
      <c r="AR544" s="61">
        <v>3</v>
      </c>
      <c r="AS544" s="61">
        <v>1</v>
      </c>
      <c r="AT544" s="61">
        <v>5</v>
      </c>
      <c r="AU544" s="61">
        <v>4</v>
      </c>
      <c r="AV544" s="61">
        <v>4</v>
      </c>
      <c r="AW544" s="61">
        <v>1</v>
      </c>
      <c r="AX544" s="61">
        <v>1</v>
      </c>
      <c r="AY544" s="61">
        <v>0</v>
      </c>
      <c r="AZ544" s="61">
        <v>1</v>
      </c>
      <c r="BA544" s="61">
        <v>4</v>
      </c>
      <c r="BB544" s="61">
        <v>1</v>
      </c>
      <c r="BC544" s="61">
        <v>4</v>
      </c>
      <c r="BD544" s="61">
        <v>5</v>
      </c>
      <c r="BE544" s="61">
        <v>2</v>
      </c>
      <c r="BF544" s="61">
        <v>1</v>
      </c>
      <c r="BG544" s="61">
        <v>5</v>
      </c>
      <c r="BH544" s="61">
        <v>4</v>
      </c>
      <c r="BI544" s="61">
        <v>3</v>
      </c>
      <c r="BJ544" s="61">
        <v>1</v>
      </c>
      <c r="BK544" s="61">
        <v>0</v>
      </c>
      <c r="BL544" s="61">
        <v>0</v>
      </c>
      <c r="BM544" s="61">
        <v>0</v>
      </c>
      <c r="BN544" s="61">
        <v>1</v>
      </c>
      <c r="BO544" s="61">
        <v>1</v>
      </c>
      <c r="BP544" s="61">
        <v>2</v>
      </c>
      <c r="BQ544" s="61">
        <v>5</v>
      </c>
      <c r="BR544" s="61">
        <v>2</v>
      </c>
      <c r="BS544" s="61">
        <v>2</v>
      </c>
      <c r="BT544" s="61">
        <v>3</v>
      </c>
      <c r="BU544" s="61">
        <v>1</v>
      </c>
      <c r="BV544" s="61">
        <v>174</v>
      </c>
      <c r="BW544" s="61">
        <v>166</v>
      </c>
      <c r="BX544" s="61">
        <v>0.51176470600000001</v>
      </c>
      <c r="BY544" s="59">
        <v>-206</v>
      </c>
    </row>
    <row r="545" spans="1:77" x14ac:dyDescent="0.25">
      <c r="A545" s="61">
        <v>5</v>
      </c>
      <c r="B545" s="61">
        <v>1</v>
      </c>
      <c r="C545" s="61">
        <v>3</v>
      </c>
      <c r="D545" s="61">
        <v>1</v>
      </c>
      <c r="E545" s="61">
        <v>3</v>
      </c>
      <c r="F545" s="61">
        <v>3</v>
      </c>
      <c r="G545" s="61">
        <v>5</v>
      </c>
      <c r="H545" s="61">
        <v>4</v>
      </c>
      <c r="I545" s="61">
        <v>4</v>
      </c>
      <c r="J545" s="61">
        <v>4</v>
      </c>
      <c r="K545" s="61">
        <v>0</v>
      </c>
      <c r="L545" s="61">
        <v>0</v>
      </c>
      <c r="M545" s="61">
        <v>1</v>
      </c>
      <c r="N545" s="61">
        <v>1</v>
      </c>
      <c r="O545" s="61">
        <v>1</v>
      </c>
      <c r="P545" s="61">
        <v>3</v>
      </c>
      <c r="Q545" s="61">
        <v>1</v>
      </c>
      <c r="R545" s="61">
        <v>4</v>
      </c>
      <c r="S545" s="61">
        <v>1</v>
      </c>
      <c r="T545" s="61">
        <v>5</v>
      </c>
      <c r="U545" s="61">
        <v>4</v>
      </c>
      <c r="V545" s="61">
        <v>3</v>
      </c>
      <c r="W545" s="61">
        <v>3</v>
      </c>
      <c r="X545" s="61">
        <v>0</v>
      </c>
      <c r="Y545" s="61">
        <v>0</v>
      </c>
      <c r="Z545" s="61">
        <v>1</v>
      </c>
      <c r="AA545" s="61">
        <v>4</v>
      </c>
      <c r="AB545" s="61">
        <v>1</v>
      </c>
      <c r="AC545" s="61">
        <v>5</v>
      </c>
      <c r="AD545" s="61">
        <v>1</v>
      </c>
      <c r="AE545" s="61">
        <v>3</v>
      </c>
      <c r="AF545" s="61">
        <v>1</v>
      </c>
      <c r="AG545" s="61">
        <v>5</v>
      </c>
      <c r="AH545" s="61">
        <v>4</v>
      </c>
      <c r="AI545" s="61">
        <v>4</v>
      </c>
      <c r="AJ545" s="61">
        <v>4</v>
      </c>
      <c r="AK545" s="61">
        <v>0</v>
      </c>
      <c r="AL545" s="61">
        <v>0</v>
      </c>
      <c r="AM545" s="61">
        <v>1</v>
      </c>
      <c r="AN545" s="61">
        <v>5</v>
      </c>
      <c r="AO545" s="61">
        <v>1</v>
      </c>
      <c r="AP545" s="61">
        <v>4</v>
      </c>
      <c r="AQ545" s="61">
        <v>3</v>
      </c>
      <c r="AR545" s="61">
        <v>3</v>
      </c>
      <c r="AS545" s="61">
        <v>1</v>
      </c>
      <c r="AT545" s="61">
        <v>5</v>
      </c>
      <c r="AU545" s="61">
        <v>4</v>
      </c>
      <c r="AV545" s="61">
        <v>4</v>
      </c>
      <c r="AW545" s="61">
        <v>1</v>
      </c>
      <c r="AX545" s="61">
        <v>1</v>
      </c>
      <c r="AY545" s="61">
        <v>0</v>
      </c>
      <c r="AZ545" s="61">
        <v>0</v>
      </c>
      <c r="BA545" s="61">
        <v>5</v>
      </c>
      <c r="BB545" s="61">
        <v>1</v>
      </c>
      <c r="BC545" s="61">
        <v>4</v>
      </c>
      <c r="BD545" s="61">
        <v>1</v>
      </c>
      <c r="BE545" s="61">
        <v>2</v>
      </c>
      <c r="BF545" s="61">
        <v>1</v>
      </c>
      <c r="BG545" s="61">
        <v>5</v>
      </c>
      <c r="BH545" s="61">
        <v>4</v>
      </c>
      <c r="BI545" s="61">
        <v>5</v>
      </c>
      <c r="BJ545" s="61">
        <v>1</v>
      </c>
      <c r="BK545" s="61">
        <v>0</v>
      </c>
      <c r="BL545" s="61">
        <v>0</v>
      </c>
      <c r="BM545" s="61">
        <v>0</v>
      </c>
      <c r="BN545" s="61">
        <v>1</v>
      </c>
      <c r="BO545" s="61">
        <v>4</v>
      </c>
      <c r="BP545" s="61">
        <v>2</v>
      </c>
      <c r="BQ545" s="61">
        <v>5</v>
      </c>
      <c r="BR545" s="61">
        <v>2</v>
      </c>
      <c r="BS545" s="61">
        <v>2</v>
      </c>
      <c r="BT545" s="61">
        <v>3</v>
      </c>
      <c r="BU545" s="61">
        <v>1</v>
      </c>
      <c r="BV545" s="61">
        <v>154</v>
      </c>
      <c r="BW545" s="61">
        <v>147</v>
      </c>
      <c r="BX545" s="61">
        <v>0.51162790700000005</v>
      </c>
      <c r="BY545" s="59">
        <v>-206</v>
      </c>
    </row>
    <row r="546" spans="1:77" x14ac:dyDescent="0.25">
      <c r="A546" s="61">
        <v>3</v>
      </c>
      <c r="B546" s="61">
        <v>1</v>
      </c>
      <c r="C546" s="61">
        <v>3</v>
      </c>
      <c r="D546" s="61">
        <v>1</v>
      </c>
      <c r="E546" s="61">
        <v>3</v>
      </c>
      <c r="F546" s="61">
        <v>1</v>
      </c>
      <c r="G546" s="61">
        <v>5</v>
      </c>
      <c r="H546" s="61">
        <v>1</v>
      </c>
      <c r="I546" s="61">
        <v>4</v>
      </c>
      <c r="J546" s="61">
        <v>4</v>
      </c>
      <c r="K546" s="61">
        <v>0</v>
      </c>
      <c r="L546" s="61">
        <v>0</v>
      </c>
      <c r="M546" s="61">
        <v>1</v>
      </c>
      <c r="N546" s="61">
        <v>3</v>
      </c>
      <c r="O546" s="61">
        <v>1</v>
      </c>
      <c r="P546" s="61">
        <v>3</v>
      </c>
      <c r="Q546" s="61">
        <v>5</v>
      </c>
      <c r="R546" s="61">
        <v>3</v>
      </c>
      <c r="S546" s="61">
        <v>1</v>
      </c>
      <c r="T546" s="61">
        <v>5</v>
      </c>
      <c r="U546" s="61">
        <v>4</v>
      </c>
      <c r="V546" s="61">
        <v>4</v>
      </c>
      <c r="W546" s="61">
        <v>3</v>
      </c>
      <c r="X546" s="61">
        <v>0</v>
      </c>
      <c r="Y546" s="61">
        <v>0</v>
      </c>
      <c r="Z546" s="61">
        <v>0</v>
      </c>
      <c r="AA546" s="61">
        <v>3</v>
      </c>
      <c r="AB546" s="61">
        <v>3</v>
      </c>
      <c r="AC546" s="61">
        <v>3</v>
      </c>
      <c r="AD546" s="61">
        <v>1</v>
      </c>
      <c r="AE546" s="61">
        <v>3</v>
      </c>
      <c r="AF546" s="61">
        <v>1</v>
      </c>
      <c r="AG546" s="61">
        <v>4</v>
      </c>
      <c r="AH546" s="61">
        <v>3</v>
      </c>
      <c r="AI546" s="61">
        <v>4</v>
      </c>
      <c r="AJ546" s="61">
        <v>1</v>
      </c>
      <c r="AK546" s="61">
        <v>0</v>
      </c>
      <c r="AL546" s="61">
        <v>0</v>
      </c>
      <c r="AM546" s="61">
        <v>0</v>
      </c>
      <c r="AN546" s="61">
        <v>3</v>
      </c>
      <c r="AO546" s="61">
        <v>1</v>
      </c>
      <c r="AP546" s="61">
        <v>5</v>
      </c>
      <c r="AQ546" s="61">
        <v>1</v>
      </c>
      <c r="AR546" s="61">
        <v>3</v>
      </c>
      <c r="AS546" s="61">
        <v>1</v>
      </c>
      <c r="AT546" s="61">
        <v>5</v>
      </c>
      <c r="AU546" s="61">
        <v>4</v>
      </c>
      <c r="AV546" s="61">
        <v>2</v>
      </c>
      <c r="AW546" s="61">
        <v>5</v>
      </c>
      <c r="AX546" s="61">
        <v>0</v>
      </c>
      <c r="AY546" s="61">
        <v>0</v>
      </c>
      <c r="AZ546" s="61">
        <v>0</v>
      </c>
      <c r="BA546" s="61">
        <v>5</v>
      </c>
      <c r="BB546" s="61">
        <v>1</v>
      </c>
      <c r="BC546" s="61">
        <v>5</v>
      </c>
      <c r="BD546" s="61">
        <v>1</v>
      </c>
      <c r="BE546" s="61">
        <v>3</v>
      </c>
      <c r="BF546" s="61">
        <v>1</v>
      </c>
      <c r="BG546" s="61">
        <v>4</v>
      </c>
      <c r="BH546" s="61">
        <v>4</v>
      </c>
      <c r="BI546" s="61">
        <v>4</v>
      </c>
      <c r="BJ546" s="61">
        <v>1</v>
      </c>
      <c r="BK546" s="61">
        <v>0</v>
      </c>
      <c r="BL546" s="61">
        <v>0</v>
      </c>
      <c r="BM546" s="61">
        <v>1</v>
      </c>
      <c r="BN546" s="61">
        <v>1</v>
      </c>
      <c r="BO546" s="61">
        <v>1</v>
      </c>
      <c r="BP546" s="61">
        <v>2</v>
      </c>
      <c r="BQ546" s="61">
        <v>5</v>
      </c>
      <c r="BR546" s="61">
        <v>2</v>
      </c>
      <c r="BS546" s="61">
        <v>2</v>
      </c>
      <c r="BT546" s="61">
        <v>3</v>
      </c>
      <c r="BU546" s="61">
        <v>1</v>
      </c>
      <c r="BV546" s="61">
        <v>167</v>
      </c>
      <c r="BW546" s="61">
        <v>160</v>
      </c>
      <c r="BX546" s="61">
        <v>0.51070336400000005</v>
      </c>
      <c r="BY546" s="59">
        <v>-206</v>
      </c>
    </row>
    <row r="547" spans="1:77" x14ac:dyDescent="0.25">
      <c r="A547" s="61">
        <v>5</v>
      </c>
      <c r="B547" s="61">
        <v>3</v>
      </c>
      <c r="C547" s="61">
        <v>3</v>
      </c>
      <c r="D547" s="61">
        <v>1</v>
      </c>
      <c r="E547" s="61">
        <v>3</v>
      </c>
      <c r="F547" s="61">
        <v>1</v>
      </c>
      <c r="G547" s="61">
        <v>5</v>
      </c>
      <c r="H547" s="61">
        <v>4</v>
      </c>
      <c r="I547" s="61">
        <v>3</v>
      </c>
      <c r="J547" s="61">
        <v>4</v>
      </c>
      <c r="K547" s="61">
        <v>1</v>
      </c>
      <c r="L547" s="61">
        <v>1</v>
      </c>
      <c r="M547" s="61">
        <v>0</v>
      </c>
      <c r="N547" s="61">
        <v>4</v>
      </c>
      <c r="O547" s="61">
        <v>1</v>
      </c>
      <c r="P547" s="61">
        <v>5</v>
      </c>
      <c r="Q547" s="61">
        <v>1</v>
      </c>
      <c r="R547" s="61">
        <v>4</v>
      </c>
      <c r="S547" s="61">
        <v>1</v>
      </c>
      <c r="T547" s="61">
        <v>5</v>
      </c>
      <c r="U547" s="61">
        <v>4</v>
      </c>
      <c r="V547" s="61">
        <v>4</v>
      </c>
      <c r="W547" s="61">
        <v>1</v>
      </c>
      <c r="X547" s="61">
        <v>0</v>
      </c>
      <c r="Y547" s="61">
        <v>0</v>
      </c>
      <c r="Z547" s="61">
        <v>0</v>
      </c>
      <c r="AA547" s="61">
        <v>2</v>
      </c>
      <c r="AB547" s="61">
        <v>3</v>
      </c>
      <c r="AC547" s="61">
        <v>5</v>
      </c>
      <c r="AD547" s="61">
        <v>1</v>
      </c>
      <c r="AE547" s="61">
        <v>3</v>
      </c>
      <c r="AF547" s="61">
        <v>5</v>
      </c>
      <c r="AG547" s="61">
        <v>5</v>
      </c>
      <c r="AH547" s="61">
        <v>4</v>
      </c>
      <c r="AI547" s="61">
        <v>4</v>
      </c>
      <c r="AJ547" s="61">
        <v>5</v>
      </c>
      <c r="AK547" s="61">
        <v>0</v>
      </c>
      <c r="AL547" s="61">
        <v>0</v>
      </c>
      <c r="AM547" s="61">
        <v>0</v>
      </c>
      <c r="AN547" s="61">
        <v>3</v>
      </c>
      <c r="AO547" s="61">
        <v>1</v>
      </c>
      <c r="AP547" s="61">
        <v>3</v>
      </c>
      <c r="AQ547" s="61">
        <v>1</v>
      </c>
      <c r="AR547" s="61">
        <v>3</v>
      </c>
      <c r="AS547" s="61">
        <v>1</v>
      </c>
      <c r="AT547" s="61">
        <v>5</v>
      </c>
      <c r="AU547" s="61">
        <v>4</v>
      </c>
      <c r="AV547" s="61">
        <v>4</v>
      </c>
      <c r="AW547" s="61">
        <v>1</v>
      </c>
      <c r="AX547" s="61">
        <v>1</v>
      </c>
      <c r="AY547" s="61">
        <v>0</v>
      </c>
      <c r="AZ547" s="61">
        <v>0</v>
      </c>
      <c r="BA547" s="61">
        <v>5</v>
      </c>
      <c r="BB547" s="61">
        <v>1</v>
      </c>
      <c r="BC547" s="61">
        <v>5</v>
      </c>
      <c r="BD547" s="61">
        <v>5</v>
      </c>
      <c r="BE547" s="61">
        <v>3</v>
      </c>
      <c r="BF547" s="61">
        <v>1</v>
      </c>
      <c r="BG547" s="61">
        <v>4</v>
      </c>
      <c r="BH547" s="61">
        <v>4</v>
      </c>
      <c r="BI547" s="61">
        <v>4</v>
      </c>
      <c r="BJ547" s="61">
        <v>1</v>
      </c>
      <c r="BK547" s="61">
        <v>0</v>
      </c>
      <c r="BL547" s="61">
        <v>0</v>
      </c>
      <c r="BM547" s="61">
        <v>0</v>
      </c>
      <c r="BN547" s="61">
        <v>1</v>
      </c>
      <c r="BO547" s="61">
        <v>1</v>
      </c>
      <c r="BP547" s="61">
        <v>2</v>
      </c>
      <c r="BQ547" s="61">
        <v>5</v>
      </c>
      <c r="BR547" s="61">
        <v>2</v>
      </c>
      <c r="BS547" s="61">
        <v>2</v>
      </c>
      <c r="BT547" s="61">
        <v>3</v>
      </c>
      <c r="BU547" s="61">
        <v>1</v>
      </c>
      <c r="BV547" s="61">
        <v>148</v>
      </c>
      <c r="BW547" s="61">
        <v>143</v>
      </c>
      <c r="BX547" s="61">
        <v>0.50859106499999995</v>
      </c>
      <c r="BY547" s="59">
        <v>-206</v>
      </c>
    </row>
    <row r="548" spans="1:77" x14ac:dyDescent="0.25">
      <c r="A548" s="61">
        <v>3</v>
      </c>
      <c r="B548" s="61">
        <v>1</v>
      </c>
      <c r="C548" s="61">
        <v>3</v>
      </c>
      <c r="D548" s="61">
        <v>1</v>
      </c>
      <c r="E548" s="61">
        <v>3</v>
      </c>
      <c r="F548" s="61">
        <v>1</v>
      </c>
      <c r="G548" s="61">
        <v>5</v>
      </c>
      <c r="H548" s="61">
        <v>4</v>
      </c>
      <c r="I548" s="61">
        <v>4</v>
      </c>
      <c r="J548" s="61">
        <v>1</v>
      </c>
      <c r="K548" s="61">
        <v>0</v>
      </c>
      <c r="L548" s="61">
        <v>0</v>
      </c>
      <c r="M548" s="61">
        <v>0</v>
      </c>
      <c r="N548" s="61">
        <v>3</v>
      </c>
      <c r="O548" s="61">
        <v>1</v>
      </c>
      <c r="P548" s="61">
        <v>3</v>
      </c>
      <c r="Q548" s="61">
        <v>1</v>
      </c>
      <c r="R548" s="61">
        <v>3</v>
      </c>
      <c r="S548" s="61">
        <v>1</v>
      </c>
      <c r="T548" s="61">
        <v>2</v>
      </c>
      <c r="U548" s="61">
        <v>4</v>
      </c>
      <c r="V548" s="61">
        <v>3</v>
      </c>
      <c r="W548" s="61">
        <v>1</v>
      </c>
      <c r="X548" s="61">
        <v>0</v>
      </c>
      <c r="Y548" s="61">
        <v>0</v>
      </c>
      <c r="Z548" s="61">
        <v>1</v>
      </c>
      <c r="AA548" s="61">
        <v>3</v>
      </c>
      <c r="AB548" s="61">
        <v>1</v>
      </c>
      <c r="AC548" s="61">
        <v>3</v>
      </c>
      <c r="AD548" s="61">
        <v>1</v>
      </c>
      <c r="AE548" s="61">
        <v>3</v>
      </c>
      <c r="AF548" s="61">
        <v>1</v>
      </c>
      <c r="AG548" s="61">
        <v>4</v>
      </c>
      <c r="AH548" s="61">
        <v>3</v>
      </c>
      <c r="AI548" s="61">
        <v>4</v>
      </c>
      <c r="AJ548" s="61">
        <v>3</v>
      </c>
      <c r="AK548" s="61">
        <v>0</v>
      </c>
      <c r="AL548" s="61">
        <v>0</v>
      </c>
      <c r="AM548" s="61">
        <v>0</v>
      </c>
      <c r="AN548" s="61">
        <v>5</v>
      </c>
      <c r="AO548" s="61">
        <v>1</v>
      </c>
      <c r="AP548" s="61">
        <v>3</v>
      </c>
      <c r="AQ548" s="61">
        <v>1</v>
      </c>
      <c r="AR548" s="61">
        <v>3</v>
      </c>
      <c r="AS548" s="61">
        <v>5</v>
      </c>
      <c r="AT548" s="61">
        <v>5</v>
      </c>
      <c r="AU548" s="61">
        <v>4</v>
      </c>
      <c r="AV548" s="61">
        <v>2</v>
      </c>
      <c r="AW548" s="61">
        <v>1</v>
      </c>
      <c r="AX548" s="61">
        <v>0</v>
      </c>
      <c r="AY548" s="61">
        <v>0</v>
      </c>
      <c r="AZ548" s="61">
        <v>0</v>
      </c>
      <c r="BA548" s="61">
        <v>5</v>
      </c>
      <c r="BB548" s="61">
        <v>1</v>
      </c>
      <c r="BC548" s="61">
        <v>1</v>
      </c>
      <c r="BD548" s="61">
        <v>5</v>
      </c>
      <c r="BE548" s="61">
        <v>3</v>
      </c>
      <c r="BF548" s="61">
        <v>1</v>
      </c>
      <c r="BG548" s="61">
        <v>4</v>
      </c>
      <c r="BH548" s="61">
        <v>5</v>
      </c>
      <c r="BI548" s="61">
        <v>1</v>
      </c>
      <c r="BJ548" s="61">
        <v>1</v>
      </c>
      <c r="BK548" s="61">
        <v>0</v>
      </c>
      <c r="BL548" s="61">
        <v>0</v>
      </c>
      <c r="BM548" s="61">
        <v>0</v>
      </c>
      <c r="BN548" s="61">
        <v>1</v>
      </c>
      <c r="BO548" s="61">
        <v>1</v>
      </c>
      <c r="BP548" s="61">
        <v>2</v>
      </c>
      <c r="BQ548" s="61">
        <v>5</v>
      </c>
      <c r="BR548" s="61">
        <v>2</v>
      </c>
      <c r="BS548" s="61">
        <v>2</v>
      </c>
      <c r="BT548" s="61">
        <v>2</v>
      </c>
      <c r="BU548" s="61">
        <v>1</v>
      </c>
      <c r="BV548" s="61">
        <v>157</v>
      </c>
      <c r="BW548" s="61">
        <v>153</v>
      </c>
      <c r="BX548" s="61">
        <v>0.50645161299999997</v>
      </c>
      <c r="BY548" s="59">
        <v>-206</v>
      </c>
    </row>
    <row r="549" spans="1:77" x14ac:dyDescent="0.25">
      <c r="A549" s="61">
        <v>5</v>
      </c>
      <c r="B549" s="61">
        <v>4</v>
      </c>
      <c r="C549" s="61">
        <v>3</v>
      </c>
      <c r="D549" s="61">
        <v>1</v>
      </c>
      <c r="E549" s="61">
        <v>3</v>
      </c>
      <c r="F549" s="61">
        <v>3</v>
      </c>
      <c r="G549" s="61">
        <v>4</v>
      </c>
      <c r="H549" s="61">
        <v>4</v>
      </c>
      <c r="I549" s="61">
        <v>4</v>
      </c>
      <c r="J549" s="61">
        <v>4</v>
      </c>
      <c r="K549" s="61">
        <v>0</v>
      </c>
      <c r="L549" s="61">
        <v>0</v>
      </c>
      <c r="M549" s="61">
        <v>1</v>
      </c>
      <c r="N549" s="61">
        <v>3</v>
      </c>
      <c r="O549" s="61">
        <v>1</v>
      </c>
      <c r="P549" s="61">
        <v>3</v>
      </c>
      <c r="Q549" s="61">
        <v>1</v>
      </c>
      <c r="R549" s="61">
        <v>3</v>
      </c>
      <c r="S549" s="61">
        <v>1</v>
      </c>
      <c r="T549" s="61">
        <v>2</v>
      </c>
      <c r="U549" s="61">
        <v>4</v>
      </c>
      <c r="V549" s="61">
        <v>3</v>
      </c>
      <c r="W549" s="61">
        <v>1</v>
      </c>
      <c r="X549" s="61">
        <v>0</v>
      </c>
      <c r="Y549" s="61">
        <v>0</v>
      </c>
      <c r="Z549" s="61">
        <v>1</v>
      </c>
      <c r="AA549" s="61">
        <v>4</v>
      </c>
      <c r="AB549" s="61">
        <v>1</v>
      </c>
      <c r="AC549" s="61">
        <v>5</v>
      </c>
      <c r="AD549" s="61">
        <v>1</v>
      </c>
      <c r="AE549" s="61">
        <v>3</v>
      </c>
      <c r="AF549" s="61">
        <v>1</v>
      </c>
      <c r="AG549" s="61">
        <v>5</v>
      </c>
      <c r="AH549" s="61">
        <v>3</v>
      </c>
      <c r="AI549" s="61">
        <v>4</v>
      </c>
      <c r="AJ549" s="61">
        <v>1</v>
      </c>
      <c r="AK549" s="61">
        <v>0</v>
      </c>
      <c r="AL549" s="61">
        <v>0</v>
      </c>
      <c r="AM549" s="61">
        <v>0</v>
      </c>
      <c r="AN549" s="61">
        <v>3</v>
      </c>
      <c r="AO549" s="61">
        <v>1</v>
      </c>
      <c r="AP549" s="61">
        <v>3</v>
      </c>
      <c r="AQ549" s="61">
        <v>2</v>
      </c>
      <c r="AR549" s="61">
        <v>1</v>
      </c>
      <c r="AS549" s="61">
        <v>1</v>
      </c>
      <c r="AT549" s="61">
        <v>5</v>
      </c>
      <c r="AU549" s="61">
        <v>4</v>
      </c>
      <c r="AV549" s="61">
        <v>4</v>
      </c>
      <c r="AW549" s="61">
        <v>1</v>
      </c>
      <c r="AX549" s="61">
        <v>0</v>
      </c>
      <c r="AY549" s="61">
        <v>0</v>
      </c>
      <c r="AZ549" s="61">
        <v>0</v>
      </c>
      <c r="BA549" s="61">
        <v>2</v>
      </c>
      <c r="BB549" s="61">
        <v>1</v>
      </c>
      <c r="BC549" s="61">
        <v>1</v>
      </c>
      <c r="BD549" s="61">
        <v>1</v>
      </c>
      <c r="BE549" s="61">
        <v>3</v>
      </c>
      <c r="BF549" s="61">
        <v>1</v>
      </c>
      <c r="BG549" s="61">
        <v>5</v>
      </c>
      <c r="BH549" s="61">
        <v>4</v>
      </c>
      <c r="BI549" s="61">
        <v>3</v>
      </c>
      <c r="BJ549" s="61">
        <v>1</v>
      </c>
      <c r="BK549" s="61">
        <v>0</v>
      </c>
      <c r="BL549" s="61">
        <v>0</v>
      </c>
      <c r="BM549" s="61">
        <v>0</v>
      </c>
      <c r="BN549" s="61">
        <v>1</v>
      </c>
      <c r="BO549" s="61">
        <v>4</v>
      </c>
      <c r="BP549" s="61">
        <v>2</v>
      </c>
      <c r="BQ549" s="61">
        <v>5</v>
      </c>
      <c r="BR549" s="61">
        <v>2</v>
      </c>
      <c r="BS549" s="61">
        <v>2</v>
      </c>
      <c r="BT549" s="61">
        <v>2</v>
      </c>
      <c r="BU549" s="61">
        <v>2</v>
      </c>
      <c r="BV549" s="61">
        <v>163</v>
      </c>
      <c r="BW549" s="61">
        <v>159</v>
      </c>
      <c r="BX549" s="61">
        <v>0.50621117999999998</v>
      </c>
      <c r="BY549" s="59">
        <v>-206</v>
      </c>
    </row>
    <row r="550" spans="1:77" x14ac:dyDescent="0.25">
      <c r="A550" s="61">
        <v>5</v>
      </c>
      <c r="B550" s="61">
        <v>1</v>
      </c>
      <c r="C550" s="61">
        <v>3</v>
      </c>
      <c r="D550" s="61">
        <v>1</v>
      </c>
      <c r="E550" s="61">
        <v>3</v>
      </c>
      <c r="F550" s="61">
        <v>4</v>
      </c>
      <c r="G550" s="61">
        <v>5</v>
      </c>
      <c r="H550" s="61">
        <v>4</v>
      </c>
      <c r="I550" s="61">
        <v>3</v>
      </c>
      <c r="J550" s="61">
        <v>4</v>
      </c>
      <c r="K550" s="61">
        <v>1</v>
      </c>
      <c r="L550" s="61">
        <v>0</v>
      </c>
      <c r="M550" s="61">
        <v>0</v>
      </c>
      <c r="N550" s="61">
        <v>1</v>
      </c>
      <c r="O550" s="61">
        <v>1</v>
      </c>
      <c r="P550" s="61">
        <v>3</v>
      </c>
      <c r="Q550" s="61">
        <v>5</v>
      </c>
      <c r="R550" s="61">
        <v>3</v>
      </c>
      <c r="S550" s="61">
        <v>1</v>
      </c>
      <c r="T550" s="61">
        <v>4</v>
      </c>
      <c r="U550" s="61">
        <v>4</v>
      </c>
      <c r="V550" s="61">
        <v>3</v>
      </c>
      <c r="W550" s="61">
        <v>1</v>
      </c>
      <c r="X550" s="61">
        <v>0</v>
      </c>
      <c r="Y550" s="61">
        <v>0</v>
      </c>
      <c r="Z550" s="61">
        <v>0</v>
      </c>
      <c r="AA550" s="61">
        <v>5</v>
      </c>
      <c r="AB550" s="61">
        <v>3</v>
      </c>
      <c r="AC550" s="61">
        <v>5</v>
      </c>
      <c r="AD550" s="61">
        <v>1</v>
      </c>
      <c r="AE550" s="61">
        <v>3</v>
      </c>
      <c r="AF550" s="61">
        <v>3</v>
      </c>
      <c r="AG550" s="61">
        <v>5</v>
      </c>
      <c r="AH550" s="61">
        <v>3</v>
      </c>
      <c r="AI550" s="61">
        <v>4</v>
      </c>
      <c r="AJ550" s="61">
        <v>1</v>
      </c>
      <c r="AK550" s="61">
        <v>0</v>
      </c>
      <c r="AL550" s="61">
        <v>0</v>
      </c>
      <c r="AM550" s="61">
        <v>0</v>
      </c>
      <c r="AN550" s="61">
        <v>5</v>
      </c>
      <c r="AO550" s="61">
        <v>1</v>
      </c>
      <c r="AP550" s="61">
        <v>5</v>
      </c>
      <c r="AQ550" s="61">
        <v>1</v>
      </c>
      <c r="AR550" s="61">
        <v>1</v>
      </c>
      <c r="AS550" s="61">
        <v>1</v>
      </c>
      <c r="AT550" s="61">
        <v>5</v>
      </c>
      <c r="AU550" s="61">
        <v>4</v>
      </c>
      <c r="AV550" s="61">
        <v>4</v>
      </c>
      <c r="AW550" s="61">
        <v>1</v>
      </c>
      <c r="AX550" s="61">
        <v>1</v>
      </c>
      <c r="AY550" s="61">
        <v>0</v>
      </c>
      <c r="AZ550" s="61">
        <v>0</v>
      </c>
      <c r="BA550" s="61">
        <v>5</v>
      </c>
      <c r="BB550" s="61">
        <v>1</v>
      </c>
      <c r="BC550" s="61">
        <v>4</v>
      </c>
      <c r="BD550" s="61">
        <v>1</v>
      </c>
      <c r="BE550" s="61">
        <v>3</v>
      </c>
      <c r="BF550" s="61">
        <v>1</v>
      </c>
      <c r="BG550" s="61">
        <v>4</v>
      </c>
      <c r="BH550" s="61">
        <v>5</v>
      </c>
      <c r="BI550" s="61">
        <v>3</v>
      </c>
      <c r="BJ550" s="61">
        <v>1</v>
      </c>
      <c r="BK550" s="61">
        <v>0</v>
      </c>
      <c r="BL550" s="61">
        <v>0</v>
      </c>
      <c r="BM550" s="61">
        <v>0</v>
      </c>
      <c r="BN550" s="61">
        <v>1</v>
      </c>
      <c r="BO550" s="61">
        <v>1</v>
      </c>
      <c r="BP550" s="61">
        <v>2</v>
      </c>
      <c r="BQ550" s="61">
        <v>5</v>
      </c>
      <c r="BR550" s="61">
        <v>2</v>
      </c>
      <c r="BS550" s="61">
        <v>2</v>
      </c>
      <c r="BT550" s="61">
        <v>3</v>
      </c>
      <c r="BU550" s="61">
        <v>2</v>
      </c>
      <c r="BV550" s="61">
        <v>162</v>
      </c>
      <c r="BW550" s="61">
        <v>159</v>
      </c>
      <c r="BX550" s="61">
        <v>0.50467289699999995</v>
      </c>
      <c r="BY550" s="59">
        <v>-206</v>
      </c>
    </row>
    <row r="551" spans="1:77" x14ac:dyDescent="0.25">
      <c r="A551" s="61">
        <v>3</v>
      </c>
      <c r="B551" s="61">
        <v>1</v>
      </c>
      <c r="C551" s="61">
        <v>3</v>
      </c>
      <c r="D551" s="61">
        <v>1</v>
      </c>
      <c r="E551" s="61">
        <v>3</v>
      </c>
      <c r="F551" s="61">
        <v>1</v>
      </c>
      <c r="G551" s="61">
        <v>5</v>
      </c>
      <c r="H551" s="61">
        <v>1</v>
      </c>
      <c r="I551" s="61">
        <v>4</v>
      </c>
      <c r="J551" s="61">
        <v>4</v>
      </c>
      <c r="K551" s="61">
        <v>0</v>
      </c>
      <c r="L551" s="61">
        <v>0</v>
      </c>
      <c r="M551" s="61">
        <v>1</v>
      </c>
      <c r="N551" s="61">
        <v>3</v>
      </c>
      <c r="O551" s="61">
        <v>1</v>
      </c>
      <c r="P551" s="61">
        <v>3</v>
      </c>
      <c r="Q551" s="61">
        <v>5</v>
      </c>
      <c r="R551" s="61">
        <v>3</v>
      </c>
      <c r="S551" s="61">
        <v>1</v>
      </c>
      <c r="T551" s="61">
        <v>5</v>
      </c>
      <c r="U551" s="61">
        <v>4</v>
      </c>
      <c r="V551" s="61">
        <v>4</v>
      </c>
      <c r="W551" s="61">
        <v>3</v>
      </c>
      <c r="X551" s="61">
        <v>0</v>
      </c>
      <c r="Y551" s="61">
        <v>0</v>
      </c>
      <c r="Z551" s="61">
        <v>0</v>
      </c>
      <c r="AA551" s="61">
        <v>3</v>
      </c>
      <c r="AB551" s="61">
        <v>3</v>
      </c>
      <c r="AC551" s="61">
        <v>3</v>
      </c>
      <c r="AD551" s="61">
        <v>1</v>
      </c>
      <c r="AE551" s="61">
        <v>3</v>
      </c>
      <c r="AF551" s="61">
        <v>1</v>
      </c>
      <c r="AG551" s="61">
        <v>4</v>
      </c>
      <c r="AH551" s="61">
        <v>3</v>
      </c>
      <c r="AI551" s="61">
        <v>4</v>
      </c>
      <c r="AJ551" s="61">
        <v>1</v>
      </c>
      <c r="AK551" s="61">
        <v>0</v>
      </c>
      <c r="AL551" s="61">
        <v>0</v>
      </c>
      <c r="AM551" s="61">
        <v>0</v>
      </c>
      <c r="AN551" s="61">
        <v>3</v>
      </c>
      <c r="AO551" s="61">
        <v>1</v>
      </c>
      <c r="AP551" s="61">
        <v>5</v>
      </c>
      <c r="AQ551" s="61">
        <v>1</v>
      </c>
      <c r="AR551" s="61">
        <v>3</v>
      </c>
      <c r="AS551" s="61">
        <v>1</v>
      </c>
      <c r="AT551" s="61">
        <v>5</v>
      </c>
      <c r="AU551" s="61">
        <v>4</v>
      </c>
      <c r="AV551" s="61">
        <v>2</v>
      </c>
      <c r="AW551" s="61">
        <v>5</v>
      </c>
      <c r="AX551" s="61">
        <v>0</v>
      </c>
      <c r="AY551" s="61">
        <v>0</v>
      </c>
      <c r="AZ551" s="61">
        <v>0</v>
      </c>
      <c r="BA551" s="61">
        <v>5</v>
      </c>
      <c r="BB551" s="61">
        <v>1</v>
      </c>
      <c r="BC551" s="61">
        <v>5</v>
      </c>
      <c r="BD551" s="61">
        <v>1</v>
      </c>
      <c r="BE551" s="61">
        <v>3</v>
      </c>
      <c r="BF551" s="61">
        <v>1</v>
      </c>
      <c r="BG551" s="61">
        <v>4</v>
      </c>
      <c r="BH551" s="61">
        <v>4</v>
      </c>
      <c r="BI551" s="61">
        <v>4</v>
      </c>
      <c r="BJ551" s="61">
        <v>1</v>
      </c>
      <c r="BK551" s="61">
        <v>0</v>
      </c>
      <c r="BL551" s="61">
        <v>0</v>
      </c>
      <c r="BM551" s="61">
        <v>1</v>
      </c>
      <c r="BN551" s="61">
        <v>1</v>
      </c>
      <c r="BO551" s="61">
        <v>1</v>
      </c>
      <c r="BP551" s="61">
        <v>2</v>
      </c>
      <c r="BQ551" s="61">
        <v>5</v>
      </c>
      <c r="BR551" s="61">
        <v>2</v>
      </c>
      <c r="BS551" s="61">
        <v>2</v>
      </c>
      <c r="BT551" s="61">
        <v>3</v>
      </c>
      <c r="BU551" s="61">
        <v>1</v>
      </c>
      <c r="BV551" s="61">
        <v>152</v>
      </c>
      <c r="BW551" s="61">
        <v>150</v>
      </c>
      <c r="BX551" s="61">
        <v>0.50331125827814505</v>
      </c>
      <c r="BY551" s="59">
        <v>-206</v>
      </c>
    </row>
    <row r="552" spans="1:77" x14ac:dyDescent="0.25">
      <c r="A552" s="61">
        <v>3</v>
      </c>
      <c r="B552" s="61">
        <v>4</v>
      </c>
      <c r="C552" s="61">
        <v>3</v>
      </c>
      <c r="D552" s="61">
        <v>1</v>
      </c>
      <c r="E552" s="61">
        <v>3</v>
      </c>
      <c r="F552" s="61">
        <v>1</v>
      </c>
      <c r="G552" s="61">
        <v>5</v>
      </c>
      <c r="H552" s="61">
        <v>4</v>
      </c>
      <c r="I552" s="61">
        <v>4</v>
      </c>
      <c r="J552" s="61">
        <v>1</v>
      </c>
      <c r="K552" s="61">
        <v>0</v>
      </c>
      <c r="L552" s="61">
        <v>0</v>
      </c>
      <c r="M552" s="61">
        <v>0</v>
      </c>
      <c r="N552" s="61">
        <v>1</v>
      </c>
      <c r="O552" s="61">
        <v>1</v>
      </c>
      <c r="P552" s="61">
        <v>3</v>
      </c>
      <c r="Q552" s="61">
        <v>1</v>
      </c>
      <c r="R552" s="61">
        <v>3</v>
      </c>
      <c r="S552" s="61">
        <v>1</v>
      </c>
      <c r="T552" s="61">
        <v>2</v>
      </c>
      <c r="U552" s="61">
        <v>4</v>
      </c>
      <c r="V552" s="61">
        <v>3</v>
      </c>
      <c r="W552" s="61">
        <v>1</v>
      </c>
      <c r="X552" s="61">
        <v>0</v>
      </c>
      <c r="Y552" s="61">
        <v>0</v>
      </c>
      <c r="Z552" s="61">
        <v>1</v>
      </c>
      <c r="AA552" s="61">
        <v>2</v>
      </c>
      <c r="AB552" s="61">
        <v>1</v>
      </c>
      <c r="AC552" s="61">
        <v>3</v>
      </c>
      <c r="AD552" s="61">
        <v>1</v>
      </c>
      <c r="AE552" s="61">
        <v>3</v>
      </c>
      <c r="AF552" s="61">
        <v>1</v>
      </c>
      <c r="AG552" s="61">
        <v>4</v>
      </c>
      <c r="AH552" s="61">
        <v>3</v>
      </c>
      <c r="AI552" s="61">
        <v>4</v>
      </c>
      <c r="AJ552" s="61">
        <v>1</v>
      </c>
      <c r="AK552" s="61">
        <v>0</v>
      </c>
      <c r="AL552" s="61">
        <v>0</v>
      </c>
      <c r="AM552" s="61">
        <v>0</v>
      </c>
      <c r="AN552" s="61">
        <v>3</v>
      </c>
      <c r="AO552" s="61">
        <v>1</v>
      </c>
      <c r="AP552" s="61">
        <v>3</v>
      </c>
      <c r="AQ552" s="61">
        <v>1</v>
      </c>
      <c r="AR552" s="61">
        <v>1</v>
      </c>
      <c r="AS552" s="61">
        <v>5</v>
      </c>
      <c r="AT552" s="61">
        <v>5</v>
      </c>
      <c r="AU552" s="61">
        <v>4</v>
      </c>
      <c r="AV552" s="61">
        <v>4</v>
      </c>
      <c r="AW552" s="61">
        <v>1</v>
      </c>
      <c r="AX552" s="61">
        <v>0</v>
      </c>
      <c r="AY552" s="61">
        <v>0</v>
      </c>
      <c r="AZ552" s="61">
        <v>0</v>
      </c>
      <c r="BA552" s="61">
        <v>5</v>
      </c>
      <c r="BB552" s="61">
        <v>1</v>
      </c>
      <c r="BC552" s="61">
        <v>4</v>
      </c>
      <c r="BD552" s="61">
        <v>5</v>
      </c>
      <c r="BE552" s="61">
        <v>3</v>
      </c>
      <c r="BF552" s="61">
        <v>1</v>
      </c>
      <c r="BG552" s="61">
        <v>5</v>
      </c>
      <c r="BH552" s="61">
        <v>2</v>
      </c>
      <c r="BI552" s="61">
        <v>1</v>
      </c>
      <c r="BJ552" s="61">
        <v>1</v>
      </c>
      <c r="BK552" s="61">
        <v>0</v>
      </c>
      <c r="BL552" s="61">
        <v>0</v>
      </c>
      <c r="BM552" s="61">
        <v>0</v>
      </c>
      <c r="BN552" s="61">
        <v>1</v>
      </c>
      <c r="BO552" s="61">
        <v>1</v>
      </c>
      <c r="BP552" s="61">
        <v>2</v>
      </c>
      <c r="BQ552" s="61">
        <v>5</v>
      </c>
      <c r="BR552" s="61">
        <v>2</v>
      </c>
      <c r="BS552" s="61">
        <v>2</v>
      </c>
      <c r="BT552" s="61">
        <v>2</v>
      </c>
      <c r="BU552" s="61">
        <v>1</v>
      </c>
      <c r="BV552" s="61">
        <v>154</v>
      </c>
      <c r="BW552" s="61">
        <v>152</v>
      </c>
      <c r="BX552" s="61">
        <v>0.50326797400000001</v>
      </c>
      <c r="BY552" s="59">
        <v>-206</v>
      </c>
    </row>
    <row r="553" spans="1:77" x14ac:dyDescent="0.25">
      <c r="A553" s="61">
        <v>5</v>
      </c>
      <c r="B553" s="61">
        <v>1</v>
      </c>
      <c r="C553" s="61">
        <v>3</v>
      </c>
      <c r="D553" s="61">
        <v>1</v>
      </c>
      <c r="E553" s="61">
        <v>3</v>
      </c>
      <c r="F553" s="61">
        <v>4</v>
      </c>
      <c r="G553" s="61">
        <v>5</v>
      </c>
      <c r="H553" s="61">
        <v>4</v>
      </c>
      <c r="I553" s="61">
        <v>3</v>
      </c>
      <c r="J553" s="61">
        <v>1</v>
      </c>
      <c r="K553" s="61">
        <v>0</v>
      </c>
      <c r="L553" s="61">
        <v>0</v>
      </c>
      <c r="M553" s="61">
        <v>1</v>
      </c>
      <c r="N553" s="61">
        <v>1</v>
      </c>
      <c r="O553" s="61">
        <v>5</v>
      </c>
      <c r="P553" s="61">
        <v>3</v>
      </c>
      <c r="Q553" s="61">
        <v>1</v>
      </c>
      <c r="R553" s="61">
        <v>3</v>
      </c>
      <c r="S553" s="61">
        <v>1</v>
      </c>
      <c r="T553" s="61">
        <v>5</v>
      </c>
      <c r="U553" s="61">
        <v>4</v>
      </c>
      <c r="V553" s="61">
        <v>3</v>
      </c>
      <c r="W553" s="61">
        <v>1</v>
      </c>
      <c r="X553" s="61">
        <v>0</v>
      </c>
      <c r="Y553" s="61">
        <v>1</v>
      </c>
      <c r="Z553" s="61">
        <v>0</v>
      </c>
      <c r="AA553" s="61">
        <v>5</v>
      </c>
      <c r="AB553" s="61">
        <v>1</v>
      </c>
      <c r="AC553" s="61">
        <v>3</v>
      </c>
      <c r="AD553" s="61">
        <v>1</v>
      </c>
      <c r="AE553" s="61">
        <v>3</v>
      </c>
      <c r="AF553" s="61">
        <v>1</v>
      </c>
      <c r="AG553" s="61">
        <v>4</v>
      </c>
      <c r="AH553" s="61">
        <v>3</v>
      </c>
      <c r="AI553" s="61">
        <v>4</v>
      </c>
      <c r="AJ553" s="61">
        <v>1</v>
      </c>
      <c r="AK553" s="61">
        <v>0</v>
      </c>
      <c r="AL553" s="61">
        <v>1</v>
      </c>
      <c r="AM553" s="61">
        <v>0</v>
      </c>
      <c r="AN553" s="61">
        <v>3</v>
      </c>
      <c r="AO553" s="61">
        <v>1</v>
      </c>
      <c r="AP553" s="61">
        <v>2</v>
      </c>
      <c r="AQ553" s="61">
        <v>1</v>
      </c>
      <c r="AR553" s="61">
        <v>3</v>
      </c>
      <c r="AS553" s="61">
        <v>1</v>
      </c>
      <c r="AT553" s="61">
        <v>3</v>
      </c>
      <c r="AU553" s="61">
        <v>4</v>
      </c>
      <c r="AV553" s="61">
        <v>4</v>
      </c>
      <c r="AW553" s="61">
        <v>1</v>
      </c>
      <c r="AX553" s="61">
        <v>0</v>
      </c>
      <c r="AY553" s="61">
        <v>0</v>
      </c>
      <c r="AZ553" s="61">
        <v>0</v>
      </c>
      <c r="BA553" s="61">
        <v>3</v>
      </c>
      <c r="BB553" s="61">
        <v>1</v>
      </c>
      <c r="BC553" s="61">
        <v>4</v>
      </c>
      <c r="BD553" s="61">
        <v>1</v>
      </c>
      <c r="BE553" s="61">
        <v>2</v>
      </c>
      <c r="BF553" s="61">
        <v>1</v>
      </c>
      <c r="BG553" s="61">
        <v>4</v>
      </c>
      <c r="BH553" s="61">
        <v>4</v>
      </c>
      <c r="BI553" s="61">
        <v>5</v>
      </c>
      <c r="BJ553" s="61">
        <v>1</v>
      </c>
      <c r="BK553" s="61">
        <v>0</v>
      </c>
      <c r="BL553" s="61">
        <v>0</v>
      </c>
      <c r="BM553" s="61">
        <v>0</v>
      </c>
      <c r="BN553" s="61">
        <v>1</v>
      </c>
      <c r="BO553" s="61">
        <v>1</v>
      </c>
      <c r="BP553" s="61">
        <v>2</v>
      </c>
      <c r="BQ553" s="61">
        <v>5</v>
      </c>
      <c r="BR553" s="61">
        <v>2</v>
      </c>
      <c r="BS553" s="61">
        <v>1</v>
      </c>
      <c r="BT553" s="61">
        <v>3</v>
      </c>
      <c r="BU553" s="61">
        <v>1</v>
      </c>
      <c r="BV553" s="61">
        <v>155</v>
      </c>
      <c r="BW553" s="61">
        <v>153</v>
      </c>
      <c r="BX553" s="61">
        <v>0.50324675324675305</v>
      </c>
      <c r="BY553" s="59">
        <v>-206</v>
      </c>
    </row>
    <row r="554" spans="1:77" x14ac:dyDescent="0.25">
      <c r="A554" s="61">
        <v>5</v>
      </c>
      <c r="B554" s="61">
        <v>1</v>
      </c>
      <c r="C554" s="61">
        <v>3</v>
      </c>
      <c r="D554" s="61">
        <v>1</v>
      </c>
      <c r="E554" s="61">
        <v>3</v>
      </c>
      <c r="F554" s="61">
        <v>3</v>
      </c>
      <c r="G554" s="61">
        <v>5</v>
      </c>
      <c r="H554" s="61">
        <v>4</v>
      </c>
      <c r="I554" s="61">
        <v>4</v>
      </c>
      <c r="J554" s="61">
        <v>4</v>
      </c>
      <c r="K554" s="61">
        <v>0</v>
      </c>
      <c r="L554" s="61">
        <v>0</v>
      </c>
      <c r="M554" s="61">
        <v>1</v>
      </c>
      <c r="N554" s="61">
        <v>1</v>
      </c>
      <c r="O554" s="61">
        <v>1</v>
      </c>
      <c r="P554" s="61">
        <v>3</v>
      </c>
      <c r="Q554" s="61">
        <v>1</v>
      </c>
      <c r="R554" s="61">
        <v>4</v>
      </c>
      <c r="S554" s="61">
        <v>1</v>
      </c>
      <c r="T554" s="61">
        <v>5</v>
      </c>
      <c r="U554" s="61">
        <v>4</v>
      </c>
      <c r="V554" s="61">
        <v>3</v>
      </c>
      <c r="W554" s="61">
        <v>3</v>
      </c>
      <c r="X554" s="61">
        <v>0</v>
      </c>
      <c r="Y554" s="61">
        <v>0</v>
      </c>
      <c r="Z554" s="61">
        <v>1</v>
      </c>
      <c r="AA554" s="61">
        <v>4</v>
      </c>
      <c r="AB554" s="61">
        <v>1</v>
      </c>
      <c r="AC554" s="61">
        <v>5</v>
      </c>
      <c r="AD554" s="61">
        <v>1</v>
      </c>
      <c r="AE554" s="61">
        <v>3</v>
      </c>
      <c r="AF554" s="61">
        <v>1</v>
      </c>
      <c r="AG554" s="61">
        <v>5</v>
      </c>
      <c r="AH554" s="61">
        <v>4</v>
      </c>
      <c r="AI554" s="61">
        <v>4</v>
      </c>
      <c r="AJ554" s="61">
        <v>4</v>
      </c>
      <c r="AK554" s="61">
        <v>0</v>
      </c>
      <c r="AL554" s="61">
        <v>0</v>
      </c>
      <c r="AM554" s="61">
        <v>1</v>
      </c>
      <c r="AN554" s="61">
        <v>5</v>
      </c>
      <c r="AO554" s="61">
        <v>1</v>
      </c>
      <c r="AP554" s="61">
        <v>4</v>
      </c>
      <c r="AQ554" s="61">
        <v>3</v>
      </c>
      <c r="AR554" s="61">
        <v>3</v>
      </c>
      <c r="AS554" s="61">
        <v>1</v>
      </c>
      <c r="AT554" s="61">
        <v>5</v>
      </c>
      <c r="AU554" s="61">
        <v>4</v>
      </c>
      <c r="AV554" s="61">
        <v>4</v>
      </c>
      <c r="AW554" s="61">
        <v>1</v>
      </c>
      <c r="AX554" s="61">
        <v>1</v>
      </c>
      <c r="AY554" s="61">
        <v>0</v>
      </c>
      <c r="AZ554" s="61">
        <v>0</v>
      </c>
      <c r="BA554" s="61">
        <v>5</v>
      </c>
      <c r="BB554" s="61">
        <v>1</v>
      </c>
      <c r="BC554" s="61">
        <v>4</v>
      </c>
      <c r="BD554" s="61">
        <v>1</v>
      </c>
      <c r="BE554" s="61">
        <v>2</v>
      </c>
      <c r="BF554" s="61">
        <v>1</v>
      </c>
      <c r="BG554" s="61">
        <v>5</v>
      </c>
      <c r="BH554" s="61">
        <v>4</v>
      </c>
      <c r="BI554" s="61">
        <v>5</v>
      </c>
      <c r="BJ554" s="61">
        <v>1</v>
      </c>
      <c r="BK554" s="61">
        <v>0</v>
      </c>
      <c r="BL554" s="61">
        <v>0</v>
      </c>
      <c r="BM554" s="61">
        <v>0</v>
      </c>
      <c r="BN554" s="61">
        <v>1</v>
      </c>
      <c r="BO554" s="61">
        <v>4</v>
      </c>
      <c r="BP554" s="61">
        <v>2</v>
      </c>
      <c r="BQ554" s="61">
        <v>5</v>
      </c>
      <c r="BR554" s="61">
        <v>2</v>
      </c>
      <c r="BS554" s="61">
        <v>2</v>
      </c>
      <c r="BT554" s="61">
        <v>3</v>
      </c>
      <c r="BU554" s="61">
        <v>1</v>
      </c>
      <c r="BV554" s="61">
        <v>156</v>
      </c>
      <c r="BW554" s="61">
        <v>154</v>
      </c>
      <c r="BX554" s="61">
        <v>0.503225806</v>
      </c>
      <c r="BY554" s="59">
        <v>-206</v>
      </c>
    </row>
    <row r="555" spans="1:77" x14ac:dyDescent="0.25">
      <c r="A555" s="61">
        <v>5</v>
      </c>
      <c r="B555" s="61">
        <v>1</v>
      </c>
      <c r="C555" s="61">
        <v>3</v>
      </c>
      <c r="D555" s="61">
        <v>1</v>
      </c>
      <c r="E555" s="61">
        <v>3</v>
      </c>
      <c r="F555" s="61">
        <v>3</v>
      </c>
      <c r="G555" s="61">
        <v>5</v>
      </c>
      <c r="H555" s="61">
        <v>1</v>
      </c>
      <c r="I555" s="61">
        <v>4</v>
      </c>
      <c r="J555" s="61">
        <v>4</v>
      </c>
      <c r="K555" s="61">
        <v>0</v>
      </c>
      <c r="L555" s="61">
        <v>0</v>
      </c>
      <c r="M555" s="61">
        <v>0</v>
      </c>
      <c r="N555" s="61">
        <v>3</v>
      </c>
      <c r="O555" s="61">
        <v>4</v>
      </c>
      <c r="P555" s="61">
        <v>3</v>
      </c>
      <c r="Q555" s="61">
        <v>1</v>
      </c>
      <c r="R555" s="61">
        <v>3</v>
      </c>
      <c r="S555" s="61">
        <v>1</v>
      </c>
      <c r="T555" s="61">
        <v>5</v>
      </c>
      <c r="U555" s="61">
        <v>2</v>
      </c>
      <c r="V555" s="61">
        <v>3</v>
      </c>
      <c r="W555" s="61">
        <v>3</v>
      </c>
      <c r="X555" s="61">
        <v>0</v>
      </c>
      <c r="Y555" s="61">
        <v>0</v>
      </c>
      <c r="Z555" s="61">
        <v>0</v>
      </c>
      <c r="AA555" s="61">
        <v>3</v>
      </c>
      <c r="AB555" s="61">
        <v>1</v>
      </c>
      <c r="AC555" s="61">
        <v>3</v>
      </c>
      <c r="AD555" s="61">
        <v>1</v>
      </c>
      <c r="AE555" s="61">
        <v>2</v>
      </c>
      <c r="AF555" s="61">
        <v>1</v>
      </c>
      <c r="AG555" s="61">
        <v>5</v>
      </c>
      <c r="AH555" s="61">
        <v>3</v>
      </c>
      <c r="AI555" s="61">
        <v>4</v>
      </c>
      <c r="AJ555" s="61">
        <v>3</v>
      </c>
      <c r="AK555" s="61">
        <v>0</v>
      </c>
      <c r="AL555" s="61">
        <v>0</v>
      </c>
      <c r="AM555" s="61">
        <v>0</v>
      </c>
      <c r="AN555" s="61">
        <v>3</v>
      </c>
      <c r="AO555" s="61">
        <v>1</v>
      </c>
      <c r="AP555" s="61">
        <v>3</v>
      </c>
      <c r="AQ555" s="61">
        <v>1</v>
      </c>
      <c r="AR555" s="61">
        <v>3</v>
      </c>
      <c r="AS555" s="61">
        <v>1</v>
      </c>
      <c r="AT555" s="61">
        <v>5</v>
      </c>
      <c r="AU555" s="61">
        <v>4</v>
      </c>
      <c r="AV555" s="61">
        <v>5</v>
      </c>
      <c r="AW555" s="61">
        <v>1</v>
      </c>
      <c r="AX555" s="61">
        <v>0</v>
      </c>
      <c r="AY555" s="61">
        <v>0</v>
      </c>
      <c r="AZ555" s="61">
        <v>1</v>
      </c>
      <c r="BA555" s="61">
        <v>5</v>
      </c>
      <c r="BB555" s="61">
        <v>1</v>
      </c>
      <c r="BC555" s="61">
        <v>5</v>
      </c>
      <c r="BD555" s="61">
        <v>1</v>
      </c>
      <c r="BE555" s="61">
        <v>3</v>
      </c>
      <c r="BF555" s="61">
        <v>4</v>
      </c>
      <c r="BG555" s="61">
        <v>4</v>
      </c>
      <c r="BH555" s="61">
        <v>5</v>
      </c>
      <c r="BI555" s="61">
        <v>4</v>
      </c>
      <c r="BJ555" s="61">
        <v>1</v>
      </c>
      <c r="BK555" s="61">
        <v>0</v>
      </c>
      <c r="BL555" s="61">
        <v>0</v>
      </c>
      <c r="BM555" s="61">
        <v>0</v>
      </c>
      <c r="BN555" s="61">
        <v>1</v>
      </c>
      <c r="BO555" s="61">
        <v>1</v>
      </c>
      <c r="BP555" s="61">
        <v>2</v>
      </c>
      <c r="BQ555" s="61">
        <v>5</v>
      </c>
      <c r="BR555" s="61">
        <v>2</v>
      </c>
      <c r="BS555" s="61">
        <v>2</v>
      </c>
      <c r="BT555" s="61">
        <v>2</v>
      </c>
      <c r="BU555" s="61">
        <v>1</v>
      </c>
      <c r="BV555" s="61">
        <v>166</v>
      </c>
      <c r="BW555" s="61">
        <v>164</v>
      </c>
      <c r="BX555" s="61">
        <v>0.50303030299999996</v>
      </c>
      <c r="BY555" s="59">
        <v>-206</v>
      </c>
    </row>
    <row r="556" spans="1:77" x14ac:dyDescent="0.25">
      <c r="A556" s="61">
        <v>5</v>
      </c>
      <c r="B556" s="61">
        <v>5</v>
      </c>
      <c r="C556" s="61">
        <v>3</v>
      </c>
      <c r="D556" s="61">
        <v>1</v>
      </c>
      <c r="E556" s="61">
        <v>3</v>
      </c>
      <c r="F556" s="61">
        <v>1</v>
      </c>
      <c r="G556" s="61">
        <v>3</v>
      </c>
      <c r="H556" s="61">
        <v>4</v>
      </c>
      <c r="I556" s="61">
        <v>4</v>
      </c>
      <c r="J556" s="61">
        <v>4</v>
      </c>
      <c r="K556" s="61">
        <v>0</v>
      </c>
      <c r="L556" s="61">
        <v>0</v>
      </c>
      <c r="M556" s="61">
        <v>1</v>
      </c>
      <c r="N556" s="61">
        <v>1</v>
      </c>
      <c r="O556" s="61">
        <v>1</v>
      </c>
      <c r="P556" s="61">
        <v>5</v>
      </c>
      <c r="Q556" s="61">
        <v>1</v>
      </c>
      <c r="R556" s="61">
        <v>4</v>
      </c>
      <c r="S556" s="61">
        <v>1</v>
      </c>
      <c r="T556" s="61">
        <v>4</v>
      </c>
      <c r="U556" s="61">
        <v>2</v>
      </c>
      <c r="V556" s="61">
        <v>3</v>
      </c>
      <c r="W556" s="61">
        <v>1</v>
      </c>
      <c r="X556" s="61">
        <v>0</v>
      </c>
      <c r="Y556" s="61">
        <v>0</v>
      </c>
      <c r="Z556" s="61">
        <v>0</v>
      </c>
      <c r="AA556" s="61">
        <v>4</v>
      </c>
      <c r="AB556" s="61">
        <v>1</v>
      </c>
      <c r="AC556" s="61">
        <v>5</v>
      </c>
      <c r="AD556" s="61">
        <v>1</v>
      </c>
      <c r="AE556" s="61">
        <v>3</v>
      </c>
      <c r="AF556" s="61">
        <v>1</v>
      </c>
      <c r="AG556" s="61">
        <v>5</v>
      </c>
      <c r="AH556" s="61">
        <v>4</v>
      </c>
      <c r="AI556" s="61">
        <v>3</v>
      </c>
      <c r="AJ556" s="61">
        <v>1</v>
      </c>
      <c r="AK556" s="61">
        <v>0</v>
      </c>
      <c r="AL556" s="61">
        <v>0</v>
      </c>
      <c r="AM556" s="61">
        <v>0</v>
      </c>
      <c r="AN556" s="61">
        <v>5</v>
      </c>
      <c r="AO556" s="61">
        <v>1</v>
      </c>
      <c r="AP556" s="61">
        <v>3</v>
      </c>
      <c r="AQ556" s="61">
        <v>2</v>
      </c>
      <c r="AR556" s="61">
        <v>1</v>
      </c>
      <c r="AS556" s="61">
        <v>1</v>
      </c>
      <c r="AT556" s="61">
        <v>5</v>
      </c>
      <c r="AU556" s="61">
        <v>4</v>
      </c>
      <c r="AV556" s="61">
        <v>4</v>
      </c>
      <c r="AW556" s="61">
        <v>1</v>
      </c>
      <c r="AX556" s="61">
        <v>1</v>
      </c>
      <c r="AY556" s="61">
        <v>0</v>
      </c>
      <c r="AZ556" s="61">
        <v>0</v>
      </c>
      <c r="BA556" s="61">
        <v>5</v>
      </c>
      <c r="BB556" s="61">
        <v>1</v>
      </c>
      <c r="BC556" s="61">
        <v>3</v>
      </c>
      <c r="BD556" s="61">
        <v>5</v>
      </c>
      <c r="BE556" s="61">
        <v>3</v>
      </c>
      <c r="BF556" s="61">
        <v>1</v>
      </c>
      <c r="BG556" s="61">
        <v>5</v>
      </c>
      <c r="BH556" s="61">
        <v>4</v>
      </c>
      <c r="BI556" s="61">
        <v>4</v>
      </c>
      <c r="BJ556" s="61">
        <v>1</v>
      </c>
      <c r="BK556" s="61">
        <v>0</v>
      </c>
      <c r="BL556" s="61">
        <v>0</v>
      </c>
      <c r="BM556" s="61">
        <v>0</v>
      </c>
      <c r="BN556" s="61">
        <v>1</v>
      </c>
      <c r="BO556" s="61">
        <v>1</v>
      </c>
      <c r="BP556" s="61">
        <v>2</v>
      </c>
      <c r="BQ556" s="61">
        <v>5</v>
      </c>
      <c r="BR556" s="61">
        <v>2</v>
      </c>
      <c r="BS556" s="61">
        <v>2</v>
      </c>
      <c r="BT556" s="61">
        <v>3</v>
      </c>
      <c r="BU556" s="61">
        <v>1</v>
      </c>
      <c r="BV556" s="61">
        <v>163</v>
      </c>
      <c r="BW556" s="61">
        <v>162</v>
      </c>
      <c r="BX556" s="61">
        <v>0.50153846199999996</v>
      </c>
      <c r="BY556" s="59">
        <v>-206</v>
      </c>
    </row>
    <row r="557" spans="1:77" x14ac:dyDescent="0.25">
      <c r="A557" s="61">
        <v>5</v>
      </c>
      <c r="B557" s="61">
        <v>3</v>
      </c>
      <c r="C557" s="61">
        <v>3</v>
      </c>
      <c r="D557" s="61">
        <v>1</v>
      </c>
      <c r="E557" s="61">
        <v>2</v>
      </c>
      <c r="F557" s="61">
        <v>1</v>
      </c>
      <c r="G557" s="61">
        <v>5</v>
      </c>
      <c r="H557" s="61">
        <v>4</v>
      </c>
      <c r="I557" s="61">
        <v>4</v>
      </c>
      <c r="J557" s="61">
        <v>1</v>
      </c>
      <c r="K557" s="61">
        <v>0</v>
      </c>
      <c r="L557" s="61">
        <v>0</v>
      </c>
      <c r="M557" s="61">
        <v>0</v>
      </c>
      <c r="N557" s="61">
        <v>3</v>
      </c>
      <c r="O557" s="61">
        <v>1</v>
      </c>
      <c r="P557" s="61">
        <v>3</v>
      </c>
      <c r="Q557" s="61">
        <v>5</v>
      </c>
      <c r="R557" s="61">
        <v>3</v>
      </c>
      <c r="S557" s="61">
        <v>3</v>
      </c>
      <c r="T557" s="61">
        <v>5</v>
      </c>
      <c r="U557" s="61">
        <v>4</v>
      </c>
      <c r="V557" s="61">
        <v>3</v>
      </c>
      <c r="W557" s="61">
        <v>1</v>
      </c>
      <c r="X557" s="61">
        <v>0</v>
      </c>
      <c r="Y557" s="61">
        <v>1</v>
      </c>
      <c r="Z557" s="61">
        <v>0</v>
      </c>
      <c r="AA557" s="61">
        <v>3</v>
      </c>
      <c r="AB557" s="61">
        <v>1</v>
      </c>
      <c r="AC557" s="61">
        <v>5</v>
      </c>
      <c r="AD557" s="61">
        <v>1</v>
      </c>
      <c r="AE557" s="61">
        <v>3</v>
      </c>
      <c r="AF557" s="61">
        <v>1</v>
      </c>
      <c r="AG557" s="61">
        <v>5</v>
      </c>
      <c r="AH557" s="61">
        <v>4</v>
      </c>
      <c r="AI557" s="61">
        <v>5</v>
      </c>
      <c r="AJ557" s="61">
        <v>1</v>
      </c>
      <c r="AK557" s="61">
        <v>0</v>
      </c>
      <c r="AL557" s="61">
        <v>0</v>
      </c>
      <c r="AM557" s="61">
        <v>0</v>
      </c>
      <c r="AN557" s="61">
        <v>5</v>
      </c>
      <c r="AO557" s="61">
        <v>1</v>
      </c>
      <c r="AP557" s="61">
        <v>3</v>
      </c>
      <c r="AQ557" s="61">
        <v>1</v>
      </c>
      <c r="AR557" s="61">
        <v>3</v>
      </c>
      <c r="AS557" s="61">
        <v>1</v>
      </c>
      <c r="AT557" s="61">
        <v>5</v>
      </c>
      <c r="AU557" s="61">
        <v>4</v>
      </c>
      <c r="AV557" s="61">
        <v>3</v>
      </c>
      <c r="AW557" s="61">
        <v>1</v>
      </c>
      <c r="AX557" s="61">
        <v>0</v>
      </c>
      <c r="AY557" s="61">
        <v>0</v>
      </c>
      <c r="AZ557" s="61">
        <v>1</v>
      </c>
      <c r="BA557" s="61">
        <v>3</v>
      </c>
      <c r="BB557" s="61">
        <v>1</v>
      </c>
      <c r="BC557" s="61">
        <v>5</v>
      </c>
      <c r="BD557" s="61">
        <v>1</v>
      </c>
      <c r="BE557" s="61">
        <v>3</v>
      </c>
      <c r="BF557" s="61">
        <v>1</v>
      </c>
      <c r="BG557" s="61">
        <v>5</v>
      </c>
      <c r="BH557" s="61">
        <v>4</v>
      </c>
      <c r="BI557" s="61">
        <v>3</v>
      </c>
      <c r="BJ557" s="61">
        <v>1</v>
      </c>
      <c r="BK557" s="61">
        <v>0</v>
      </c>
      <c r="BL557" s="61">
        <v>1</v>
      </c>
      <c r="BM557" s="61">
        <v>1</v>
      </c>
      <c r="BN557" s="61">
        <v>1</v>
      </c>
      <c r="BO557" s="61">
        <v>4</v>
      </c>
      <c r="BP557" s="61">
        <v>2</v>
      </c>
      <c r="BQ557" s="61">
        <v>5</v>
      </c>
      <c r="BR557" s="61">
        <v>2</v>
      </c>
      <c r="BS557" s="61">
        <v>1</v>
      </c>
      <c r="BT557" s="61">
        <v>2</v>
      </c>
      <c r="BU557" s="61">
        <v>2</v>
      </c>
      <c r="BV557" s="61">
        <v>165</v>
      </c>
      <c r="BW557" s="61">
        <v>164</v>
      </c>
      <c r="BX557" s="61">
        <v>0.50151975699999995</v>
      </c>
      <c r="BY557" s="60">
        <v>-206</v>
      </c>
    </row>
    <row r="558" spans="1:77" x14ac:dyDescent="0.25">
      <c r="A558" s="61">
        <v>4</v>
      </c>
      <c r="B558" s="61">
        <v>1</v>
      </c>
      <c r="C558" s="61">
        <v>3</v>
      </c>
      <c r="D558" s="61">
        <v>2</v>
      </c>
      <c r="E558" s="61">
        <v>5</v>
      </c>
      <c r="F558" s="61">
        <v>1</v>
      </c>
      <c r="G558" s="61">
        <v>4</v>
      </c>
      <c r="H558" s="61">
        <v>4</v>
      </c>
      <c r="I558" s="61">
        <v>4</v>
      </c>
      <c r="J558" s="61">
        <v>4</v>
      </c>
      <c r="K558" s="61">
        <v>1</v>
      </c>
      <c r="L558" s="61">
        <v>0</v>
      </c>
      <c r="M558" s="61">
        <v>0</v>
      </c>
      <c r="N558" s="61">
        <v>3</v>
      </c>
      <c r="O558" s="61">
        <v>1</v>
      </c>
      <c r="P558" s="61">
        <v>3</v>
      </c>
      <c r="Q558" s="61">
        <v>1</v>
      </c>
      <c r="R558" s="61">
        <v>3</v>
      </c>
      <c r="S558" s="61">
        <v>1</v>
      </c>
      <c r="T558" s="61">
        <v>5</v>
      </c>
      <c r="U558" s="61">
        <v>4</v>
      </c>
      <c r="V558" s="61">
        <v>4</v>
      </c>
      <c r="W558" s="61">
        <v>3</v>
      </c>
      <c r="X558" s="61">
        <v>1</v>
      </c>
      <c r="Y558" s="61">
        <v>0</v>
      </c>
      <c r="Z558" s="61">
        <v>0</v>
      </c>
      <c r="AA558" s="61">
        <v>2</v>
      </c>
      <c r="AB558" s="61">
        <v>1</v>
      </c>
      <c r="AC558" s="61">
        <v>5</v>
      </c>
      <c r="AD558" s="61">
        <v>1</v>
      </c>
      <c r="AE558" s="61">
        <v>3</v>
      </c>
      <c r="AF558" s="61">
        <v>1</v>
      </c>
      <c r="AG558" s="61">
        <v>4</v>
      </c>
      <c r="AH558" s="61">
        <v>4</v>
      </c>
      <c r="AI558" s="61">
        <v>4</v>
      </c>
      <c r="AJ558" s="61">
        <v>1</v>
      </c>
      <c r="AK558" s="61">
        <v>0</v>
      </c>
      <c r="AL558" s="61">
        <v>0</v>
      </c>
      <c r="AM558" s="61">
        <v>1</v>
      </c>
      <c r="AN558" s="61">
        <v>5</v>
      </c>
      <c r="AO558" s="61">
        <v>1</v>
      </c>
      <c r="AP558" s="61">
        <v>3</v>
      </c>
      <c r="AQ558" s="61">
        <v>2</v>
      </c>
      <c r="AR558" s="61">
        <v>3</v>
      </c>
      <c r="AS558" s="61">
        <v>1</v>
      </c>
      <c r="AT558" s="61">
        <v>5</v>
      </c>
      <c r="AU558" s="61">
        <v>3</v>
      </c>
      <c r="AV558" s="61">
        <v>3</v>
      </c>
      <c r="AW558" s="61">
        <v>1</v>
      </c>
      <c r="AX558" s="61">
        <v>1</v>
      </c>
      <c r="AY558" s="61">
        <v>0</v>
      </c>
      <c r="AZ558" s="61">
        <v>0</v>
      </c>
      <c r="BA558" s="61">
        <v>3</v>
      </c>
      <c r="BB558" s="61">
        <v>1</v>
      </c>
      <c r="BC558" s="61">
        <v>1</v>
      </c>
      <c r="BD558" s="61">
        <v>1</v>
      </c>
      <c r="BE558" s="61">
        <v>3</v>
      </c>
      <c r="BF558" s="61">
        <v>1</v>
      </c>
      <c r="BG558" s="61">
        <v>4</v>
      </c>
      <c r="BH558" s="61">
        <v>4</v>
      </c>
      <c r="BI558" s="61">
        <v>4</v>
      </c>
      <c r="BJ558" s="61">
        <v>1</v>
      </c>
      <c r="BK558" s="61">
        <v>0</v>
      </c>
      <c r="BL558" s="61">
        <v>0</v>
      </c>
      <c r="BM558" s="61">
        <v>1</v>
      </c>
      <c r="BN558" s="61">
        <v>1</v>
      </c>
      <c r="BO558" s="61">
        <v>1</v>
      </c>
      <c r="BP558" s="61">
        <v>2</v>
      </c>
      <c r="BQ558" s="61">
        <v>5</v>
      </c>
      <c r="BR558" s="61">
        <v>2</v>
      </c>
      <c r="BS558" s="61">
        <v>2</v>
      </c>
      <c r="BT558" s="61">
        <v>3</v>
      </c>
      <c r="BU558" s="61">
        <v>2</v>
      </c>
      <c r="BV558" s="61">
        <v>167</v>
      </c>
      <c r="BW558" s="61">
        <v>166</v>
      </c>
      <c r="BX558" s="61">
        <v>0.50150150199999999</v>
      </c>
      <c r="BY558" s="60">
        <v>-206</v>
      </c>
    </row>
    <row r="559" spans="1:77" x14ac:dyDescent="0.25">
      <c r="A559" s="61">
        <v>5</v>
      </c>
      <c r="B559" s="61">
        <v>1</v>
      </c>
      <c r="C559" s="61">
        <v>3</v>
      </c>
      <c r="D559" s="61">
        <v>1</v>
      </c>
      <c r="E559" s="61">
        <v>3</v>
      </c>
      <c r="F559" s="61">
        <v>1</v>
      </c>
      <c r="G559" s="61">
        <v>3</v>
      </c>
      <c r="H559" s="61">
        <v>1</v>
      </c>
      <c r="I559" s="61">
        <v>4</v>
      </c>
      <c r="J559" s="61">
        <v>1</v>
      </c>
      <c r="K559" s="61">
        <v>0</v>
      </c>
      <c r="L559" s="61">
        <v>0</v>
      </c>
      <c r="M559" s="61">
        <v>1</v>
      </c>
      <c r="N559" s="61">
        <v>5</v>
      </c>
      <c r="O559" s="61">
        <v>3</v>
      </c>
      <c r="P559" s="61">
        <v>3</v>
      </c>
      <c r="Q559" s="61">
        <v>1</v>
      </c>
      <c r="R559" s="61">
        <v>3</v>
      </c>
      <c r="S559" s="61">
        <v>1</v>
      </c>
      <c r="T559" s="61">
        <v>2</v>
      </c>
      <c r="U559" s="61">
        <v>4</v>
      </c>
      <c r="V559" s="61">
        <v>3</v>
      </c>
      <c r="W559" s="61">
        <v>1</v>
      </c>
      <c r="X559" s="61">
        <v>0</v>
      </c>
      <c r="Y559" s="61">
        <v>0</v>
      </c>
      <c r="Z559" s="61">
        <v>0</v>
      </c>
      <c r="AA559" s="61">
        <v>3</v>
      </c>
      <c r="AB559" s="61">
        <v>1</v>
      </c>
      <c r="AC559" s="61">
        <v>5</v>
      </c>
      <c r="AD559" s="61">
        <v>1</v>
      </c>
      <c r="AE559" s="61">
        <v>3</v>
      </c>
      <c r="AF559" s="61">
        <v>1</v>
      </c>
      <c r="AG559" s="61">
        <v>5</v>
      </c>
      <c r="AH559" s="61">
        <v>3</v>
      </c>
      <c r="AI559" s="61">
        <v>4</v>
      </c>
      <c r="AJ559" s="61">
        <v>1</v>
      </c>
      <c r="AK559" s="61">
        <v>0</v>
      </c>
      <c r="AL559" s="61">
        <v>0</v>
      </c>
      <c r="AM559" s="61">
        <v>0</v>
      </c>
      <c r="AN559" s="61">
        <v>4</v>
      </c>
      <c r="AO559" s="61">
        <v>1</v>
      </c>
      <c r="AP559" s="61">
        <v>4</v>
      </c>
      <c r="AQ559" s="61">
        <v>3</v>
      </c>
      <c r="AR559" s="61">
        <v>3</v>
      </c>
      <c r="AS559" s="61">
        <v>1</v>
      </c>
      <c r="AT559" s="61">
        <v>5</v>
      </c>
      <c r="AU559" s="61">
        <v>4</v>
      </c>
      <c r="AV559" s="61">
        <v>4</v>
      </c>
      <c r="AW559" s="61">
        <v>1</v>
      </c>
      <c r="AX559" s="61">
        <v>1</v>
      </c>
      <c r="AY559" s="61">
        <v>0</v>
      </c>
      <c r="AZ559" s="61">
        <v>0</v>
      </c>
      <c r="BA559" s="61">
        <v>5</v>
      </c>
      <c r="BB559" s="61">
        <v>1</v>
      </c>
      <c r="BC559" s="61">
        <v>1</v>
      </c>
      <c r="BD559" s="61">
        <v>1</v>
      </c>
      <c r="BE559" s="61">
        <v>1</v>
      </c>
      <c r="BF559" s="61">
        <v>1</v>
      </c>
      <c r="BG559" s="61">
        <v>5</v>
      </c>
      <c r="BH559" s="61">
        <v>4</v>
      </c>
      <c r="BI559" s="61">
        <v>4</v>
      </c>
      <c r="BJ559" s="61">
        <v>1</v>
      </c>
      <c r="BK559" s="61">
        <v>0</v>
      </c>
      <c r="BL559" s="61">
        <v>0</v>
      </c>
      <c r="BM559" s="61">
        <v>1</v>
      </c>
      <c r="BN559" s="61">
        <v>1</v>
      </c>
      <c r="BO559" s="61">
        <v>1</v>
      </c>
      <c r="BP559" s="61">
        <v>2</v>
      </c>
      <c r="BQ559" s="61">
        <v>5</v>
      </c>
      <c r="BR559" s="61">
        <v>2</v>
      </c>
      <c r="BS559" s="61">
        <v>2</v>
      </c>
      <c r="BT559" s="61">
        <v>3</v>
      </c>
      <c r="BU559" s="61">
        <v>2</v>
      </c>
      <c r="BV559" s="61">
        <v>170</v>
      </c>
      <c r="BW559" s="61">
        <v>170</v>
      </c>
      <c r="BX559" s="61">
        <v>0.5</v>
      </c>
      <c r="BY559" s="60">
        <v>-206</v>
      </c>
    </row>
    <row r="560" spans="1:77" x14ac:dyDescent="0.25">
      <c r="A560" s="61">
        <v>5</v>
      </c>
      <c r="B560" s="61">
        <v>3</v>
      </c>
      <c r="C560" s="61">
        <v>3</v>
      </c>
      <c r="D560" s="61">
        <v>1</v>
      </c>
      <c r="E560" s="61">
        <v>3</v>
      </c>
      <c r="F560" s="61">
        <v>1</v>
      </c>
      <c r="G560" s="61">
        <v>5</v>
      </c>
      <c r="H560" s="61">
        <v>4</v>
      </c>
      <c r="I560" s="61">
        <v>3</v>
      </c>
      <c r="J560" s="61">
        <v>4</v>
      </c>
      <c r="K560" s="61">
        <v>1</v>
      </c>
      <c r="L560" s="61">
        <v>1</v>
      </c>
      <c r="M560" s="61">
        <v>0</v>
      </c>
      <c r="N560" s="61">
        <v>4</v>
      </c>
      <c r="O560" s="61">
        <v>1</v>
      </c>
      <c r="P560" s="61">
        <v>5</v>
      </c>
      <c r="Q560" s="61">
        <v>1</v>
      </c>
      <c r="R560" s="61">
        <v>4</v>
      </c>
      <c r="S560" s="61">
        <v>1</v>
      </c>
      <c r="T560" s="61">
        <v>5</v>
      </c>
      <c r="U560" s="61">
        <v>4</v>
      </c>
      <c r="V560" s="61">
        <v>4</v>
      </c>
      <c r="W560" s="61">
        <v>1</v>
      </c>
      <c r="X560" s="61">
        <v>0</v>
      </c>
      <c r="Y560" s="61">
        <v>0</v>
      </c>
      <c r="Z560" s="61">
        <v>0</v>
      </c>
      <c r="AA560" s="61">
        <v>2</v>
      </c>
      <c r="AB560" s="61">
        <v>3</v>
      </c>
      <c r="AC560" s="61">
        <v>5</v>
      </c>
      <c r="AD560" s="61">
        <v>1</v>
      </c>
      <c r="AE560" s="61">
        <v>3</v>
      </c>
      <c r="AF560" s="61">
        <v>5</v>
      </c>
      <c r="AG560" s="61">
        <v>5</v>
      </c>
      <c r="AH560" s="61">
        <v>4</v>
      </c>
      <c r="AI560" s="61">
        <v>4</v>
      </c>
      <c r="AJ560" s="61">
        <v>5</v>
      </c>
      <c r="AK560" s="61">
        <v>0</v>
      </c>
      <c r="AL560" s="61">
        <v>0</v>
      </c>
      <c r="AM560" s="61">
        <v>0</v>
      </c>
      <c r="AN560" s="61">
        <v>3</v>
      </c>
      <c r="AO560" s="61">
        <v>1</v>
      </c>
      <c r="AP560" s="61">
        <v>3</v>
      </c>
      <c r="AQ560" s="61">
        <v>1</v>
      </c>
      <c r="AR560" s="61">
        <v>3</v>
      </c>
      <c r="AS560" s="61">
        <v>1</v>
      </c>
      <c r="AT560" s="61">
        <v>5</v>
      </c>
      <c r="AU560" s="61">
        <v>4</v>
      </c>
      <c r="AV560" s="61">
        <v>4</v>
      </c>
      <c r="AW560" s="61">
        <v>1</v>
      </c>
      <c r="AX560" s="61">
        <v>1</v>
      </c>
      <c r="AY560" s="61">
        <v>0</v>
      </c>
      <c r="AZ560" s="61">
        <v>0</v>
      </c>
      <c r="BA560" s="61">
        <v>5</v>
      </c>
      <c r="BB560" s="61">
        <v>1</v>
      </c>
      <c r="BC560" s="61">
        <v>5</v>
      </c>
      <c r="BD560" s="61">
        <v>5</v>
      </c>
      <c r="BE560" s="61">
        <v>3</v>
      </c>
      <c r="BF560" s="61">
        <v>1</v>
      </c>
      <c r="BG560" s="61">
        <v>4</v>
      </c>
      <c r="BH560" s="61">
        <v>4</v>
      </c>
      <c r="BI560" s="61">
        <v>4</v>
      </c>
      <c r="BJ560" s="61">
        <v>1</v>
      </c>
      <c r="BK560" s="61">
        <v>0</v>
      </c>
      <c r="BL560" s="61">
        <v>0</v>
      </c>
      <c r="BM560" s="61">
        <v>0</v>
      </c>
      <c r="BN560" s="61">
        <v>1</v>
      </c>
      <c r="BO560" s="61">
        <v>1</v>
      </c>
      <c r="BP560" s="61">
        <v>2</v>
      </c>
      <c r="BQ560" s="61">
        <v>5</v>
      </c>
      <c r="BR560" s="61">
        <v>2</v>
      </c>
      <c r="BS560" s="61">
        <v>2</v>
      </c>
      <c r="BT560" s="61">
        <v>3</v>
      </c>
      <c r="BU560" s="61">
        <v>1</v>
      </c>
      <c r="BV560" s="61">
        <v>169</v>
      </c>
      <c r="BW560" s="61">
        <v>169</v>
      </c>
      <c r="BX560" s="61">
        <v>0.5</v>
      </c>
      <c r="BY560" s="60">
        <v>-206</v>
      </c>
    </row>
    <row r="561" spans="1:77" x14ac:dyDescent="0.25">
      <c r="A561" s="61">
        <v>3</v>
      </c>
      <c r="B561" s="61">
        <v>1</v>
      </c>
      <c r="C561" s="61">
        <v>3</v>
      </c>
      <c r="D561" s="61">
        <v>1</v>
      </c>
      <c r="E561" s="61">
        <v>3</v>
      </c>
      <c r="F561" s="61">
        <v>1</v>
      </c>
      <c r="G561" s="61">
        <v>2</v>
      </c>
      <c r="H561" s="61">
        <v>4</v>
      </c>
      <c r="I561" s="61">
        <v>3</v>
      </c>
      <c r="J561" s="61">
        <v>1</v>
      </c>
      <c r="K561" s="61">
        <v>1</v>
      </c>
      <c r="L561" s="61">
        <v>0</v>
      </c>
      <c r="M561" s="61">
        <v>0</v>
      </c>
      <c r="N561" s="61">
        <v>1</v>
      </c>
      <c r="O561" s="61">
        <v>1</v>
      </c>
      <c r="P561" s="61">
        <v>3</v>
      </c>
      <c r="Q561" s="61">
        <v>4</v>
      </c>
      <c r="R561" s="61">
        <v>3</v>
      </c>
      <c r="S561" s="61">
        <v>3</v>
      </c>
      <c r="T561" s="61">
        <v>5</v>
      </c>
      <c r="U561" s="61">
        <v>4</v>
      </c>
      <c r="V561" s="61">
        <v>3</v>
      </c>
      <c r="W561" s="61">
        <v>1</v>
      </c>
      <c r="X561" s="61">
        <v>1</v>
      </c>
      <c r="Y561" s="61">
        <v>0</v>
      </c>
      <c r="Z561" s="61">
        <v>0</v>
      </c>
      <c r="AA561" s="61">
        <v>4</v>
      </c>
      <c r="AB561" s="61">
        <v>1</v>
      </c>
      <c r="AC561" s="61">
        <v>5</v>
      </c>
      <c r="AD561" s="61">
        <v>5</v>
      </c>
      <c r="AE561" s="61">
        <v>2</v>
      </c>
      <c r="AF561" s="61">
        <v>1</v>
      </c>
      <c r="AG561" s="61">
        <v>5</v>
      </c>
      <c r="AH561" s="61">
        <v>4</v>
      </c>
      <c r="AI561" s="61">
        <v>4</v>
      </c>
      <c r="AJ561" s="61">
        <v>1</v>
      </c>
      <c r="AK561" s="61">
        <v>0</v>
      </c>
      <c r="AL561" s="61">
        <v>0</v>
      </c>
      <c r="AM561" s="61">
        <v>0</v>
      </c>
      <c r="AN561" s="61">
        <v>3</v>
      </c>
      <c r="AO561" s="61">
        <v>1</v>
      </c>
      <c r="AP561" s="61">
        <v>3</v>
      </c>
      <c r="AQ561" s="61">
        <v>1</v>
      </c>
      <c r="AR561" s="61">
        <v>1</v>
      </c>
      <c r="AS561" s="61">
        <v>1</v>
      </c>
      <c r="AT561" s="61">
        <v>5</v>
      </c>
      <c r="AU561" s="61">
        <v>4</v>
      </c>
      <c r="AV561" s="61">
        <v>4</v>
      </c>
      <c r="AW561" s="61">
        <v>1</v>
      </c>
      <c r="AX561" s="61">
        <v>0</v>
      </c>
      <c r="AY561" s="61">
        <v>0</v>
      </c>
      <c r="AZ561" s="61">
        <v>0</v>
      </c>
      <c r="BA561" s="61">
        <v>4</v>
      </c>
      <c r="BB561" s="61">
        <v>1</v>
      </c>
      <c r="BC561" s="61">
        <v>4</v>
      </c>
      <c r="BD561" s="61">
        <v>3</v>
      </c>
      <c r="BE561" s="61">
        <v>2</v>
      </c>
      <c r="BF561" s="61">
        <v>1</v>
      </c>
      <c r="BG561" s="61">
        <v>5</v>
      </c>
      <c r="BH561" s="61">
        <v>4</v>
      </c>
      <c r="BI561" s="61">
        <v>3</v>
      </c>
      <c r="BJ561" s="61">
        <v>1</v>
      </c>
      <c r="BK561" s="61">
        <v>0</v>
      </c>
      <c r="BL561" s="61">
        <v>0</v>
      </c>
      <c r="BM561" s="61">
        <v>1</v>
      </c>
      <c r="BN561" s="61">
        <v>1</v>
      </c>
      <c r="BO561" s="61">
        <v>1</v>
      </c>
      <c r="BP561" s="61">
        <v>2</v>
      </c>
      <c r="BQ561" s="61">
        <v>5</v>
      </c>
      <c r="BR561" s="61">
        <v>2</v>
      </c>
      <c r="BS561" s="61">
        <v>2</v>
      </c>
      <c r="BT561" s="61">
        <v>3</v>
      </c>
      <c r="BU561" s="61">
        <v>2</v>
      </c>
      <c r="BV561" s="61">
        <v>168</v>
      </c>
      <c r="BW561" s="61">
        <v>168</v>
      </c>
      <c r="BX561" s="61">
        <v>0.5</v>
      </c>
      <c r="BY561" s="60">
        <v>-206</v>
      </c>
    </row>
    <row r="562" spans="1:77" x14ac:dyDescent="0.25">
      <c r="A562" s="61">
        <v>3</v>
      </c>
      <c r="B562" s="61">
        <v>5</v>
      </c>
      <c r="C562" s="61">
        <v>3</v>
      </c>
      <c r="D562" s="61">
        <v>1</v>
      </c>
      <c r="E562" s="61">
        <v>3</v>
      </c>
      <c r="F562" s="61">
        <v>1</v>
      </c>
      <c r="G562" s="61">
        <v>2</v>
      </c>
      <c r="H562" s="61">
        <v>4</v>
      </c>
      <c r="I562" s="61">
        <v>4</v>
      </c>
      <c r="J562" s="61">
        <v>1</v>
      </c>
      <c r="K562" s="61">
        <v>0</v>
      </c>
      <c r="L562" s="61">
        <v>0</v>
      </c>
      <c r="M562" s="61">
        <v>0</v>
      </c>
      <c r="N562" s="61">
        <v>3</v>
      </c>
      <c r="O562" s="61">
        <v>1</v>
      </c>
      <c r="P562" s="61">
        <v>3</v>
      </c>
      <c r="Q562" s="61">
        <v>1</v>
      </c>
      <c r="R562" s="61">
        <v>3</v>
      </c>
      <c r="S562" s="61">
        <v>5</v>
      </c>
      <c r="T562" s="61">
        <v>4</v>
      </c>
      <c r="U562" s="61">
        <v>4</v>
      </c>
      <c r="V562" s="61">
        <v>3</v>
      </c>
      <c r="W562" s="61">
        <v>1</v>
      </c>
      <c r="X562" s="61">
        <v>0</v>
      </c>
      <c r="Y562" s="61">
        <v>0</v>
      </c>
      <c r="Z562" s="61">
        <v>0</v>
      </c>
      <c r="AA562" s="61">
        <v>4</v>
      </c>
      <c r="AB562" s="61">
        <v>1</v>
      </c>
      <c r="AC562" s="61">
        <v>3</v>
      </c>
      <c r="AD562" s="61">
        <v>1</v>
      </c>
      <c r="AE562" s="61">
        <v>3</v>
      </c>
      <c r="AF562" s="61">
        <v>1</v>
      </c>
      <c r="AG562" s="61">
        <v>4</v>
      </c>
      <c r="AH562" s="61">
        <v>5</v>
      </c>
      <c r="AI562" s="61">
        <v>3</v>
      </c>
      <c r="AJ562" s="61">
        <v>1</v>
      </c>
      <c r="AK562" s="61">
        <v>0</v>
      </c>
      <c r="AL562" s="61">
        <v>1</v>
      </c>
      <c r="AM562" s="61">
        <v>0</v>
      </c>
      <c r="AN562" s="61">
        <v>5</v>
      </c>
      <c r="AO562" s="61">
        <v>1</v>
      </c>
      <c r="AP562" s="61">
        <v>3</v>
      </c>
      <c r="AQ562" s="61">
        <v>1</v>
      </c>
      <c r="AR562" s="61">
        <v>3</v>
      </c>
      <c r="AS562" s="61">
        <v>1</v>
      </c>
      <c r="AT562" s="61">
        <v>5</v>
      </c>
      <c r="AU562" s="61">
        <v>4</v>
      </c>
      <c r="AV562" s="61">
        <v>4</v>
      </c>
      <c r="AW562" s="61">
        <v>3</v>
      </c>
      <c r="AX562" s="61">
        <v>0</v>
      </c>
      <c r="AY562" s="61">
        <v>0</v>
      </c>
      <c r="AZ562" s="61">
        <v>0</v>
      </c>
      <c r="BA562" s="61">
        <v>5</v>
      </c>
      <c r="BB562" s="61">
        <v>1</v>
      </c>
      <c r="BC562" s="61">
        <v>5</v>
      </c>
      <c r="BD562" s="61">
        <v>1</v>
      </c>
      <c r="BE562" s="61">
        <v>3</v>
      </c>
      <c r="BF562" s="61">
        <v>1</v>
      </c>
      <c r="BG562" s="61">
        <v>5</v>
      </c>
      <c r="BH562" s="61">
        <v>5</v>
      </c>
      <c r="BI562" s="61">
        <v>4</v>
      </c>
      <c r="BJ562" s="61">
        <v>1</v>
      </c>
      <c r="BK562" s="61">
        <v>0</v>
      </c>
      <c r="BL562" s="61">
        <v>0</v>
      </c>
      <c r="BM562" s="61">
        <v>0</v>
      </c>
      <c r="BN562" s="61">
        <v>1</v>
      </c>
      <c r="BO562" s="61">
        <v>2</v>
      </c>
      <c r="BP562" s="61">
        <v>2</v>
      </c>
      <c r="BQ562" s="61">
        <v>5</v>
      </c>
      <c r="BR562" s="61">
        <v>2</v>
      </c>
      <c r="BS562" s="61">
        <v>2</v>
      </c>
      <c r="BT562" s="61">
        <v>4</v>
      </c>
      <c r="BU562" s="61">
        <v>2</v>
      </c>
      <c r="BV562" s="61">
        <v>153</v>
      </c>
      <c r="BW562" s="61">
        <v>153</v>
      </c>
      <c r="BX562" s="61">
        <v>0.5</v>
      </c>
      <c r="BY562" s="60">
        <v>-206</v>
      </c>
    </row>
    <row r="563" spans="1:77" x14ac:dyDescent="0.25">
      <c r="A563" s="61">
        <v>5</v>
      </c>
      <c r="B563" s="61">
        <v>1</v>
      </c>
      <c r="C563" s="61">
        <v>3</v>
      </c>
      <c r="D563" s="61">
        <v>1</v>
      </c>
      <c r="E563" s="61">
        <v>3</v>
      </c>
      <c r="F563" s="61">
        <v>3</v>
      </c>
      <c r="G563" s="61">
        <v>5</v>
      </c>
      <c r="H563" s="61">
        <v>4</v>
      </c>
      <c r="I563" s="61">
        <v>3</v>
      </c>
      <c r="J563" s="61">
        <v>4</v>
      </c>
      <c r="K563" s="61">
        <v>0</v>
      </c>
      <c r="L563" s="61">
        <v>0</v>
      </c>
      <c r="M563" s="61">
        <v>0</v>
      </c>
      <c r="N563" s="61">
        <v>3</v>
      </c>
      <c r="O563" s="61">
        <v>1</v>
      </c>
      <c r="P563" s="61">
        <v>3</v>
      </c>
      <c r="Q563" s="61">
        <v>1</v>
      </c>
      <c r="R563" s="61">
        <v>3</v>
      </c>
      <c r="S563" s="61">
        <v>1</v>
      </c>
      <c r="T563" s="61">
        <v>4</v>
      </c>
      <c r="U563" s="61">
        <v>2</v>
      </c>
      <c r="V563" s="61">
        <v>3</v>
      </c>
      <c r="W563" s="61">
        <v>3</v>
      </c>
      <c r="X563" s="61">
        <v>1</v>
      </c>
      <c r="Y563" s="61">
        <v>0</v>
      </c>
      <c r="Z563" s="61">
        <v>0</v>
      </c>
      <c r="AA563" s="61">
        <v>3</v>
      </c>
      <c r="AB563" s="61">
        <v>3</v>
      </c>
      <c r="AC563" s="61">
        <v>3</v>
      </c>
      <c r="AD563" s="61">
        <v>1</v>
      </c>
      <c r="AE563" s="61">
        <v>2</v>
      </c>
      <c r="AF563" s="61">
        <v>1</v>
      </c>
      <c r="AG563" s="61">
        <v>5</v>
      </c>
      <c r="AH563" s="61">
        <v>3</v>
      </c>
      <c r="AI563" s="61">
        <v>4</v>
      </c>
      <c r="AJ563" s="61">
        <v>1</v>
      </c>
      <c r="AK563" s="61">
        <v>0</v>
      </c>
      <c r="AL563" s="61">
        <v>0</v>
      </c>
      <c r="AM563" s="61">
        <v>0</v>
      </c>
      <c r="AN563" s="61">
        <v>3</v>
      </c>
      <c r="AO563" s="61">
        <v>1</v>
      </c>
      <c r="AP563" s="61">
        <v>3</v>
      </c>
      <c r="AQ563" s="61">
        <v>1</v>
      </c>
      <c r="AR563" s="61">
        <v>1</v>
      </c>
      <c r="AS563" s="61">
        <v>1</v>
      </c>
      <c r="AT563" s="61">
        <v>5</v>
      </c>
      <c r="AU563" s="61">
        <v>4</v>
      </c>
      <c r="AV563" s="61">
        <v>5</v>
      </c>
      <c r="AW563" s="61">
        <v>1</v>
      </c>
      <c r="AX563" s="61">
        <v>0</v>
      </c>
      <c r="AY563" s="61">
        <v>0</v>
      </c>
      <c r="AZ563" s="61">
        <v>0</v>
      </c>
      <c r="BA563" s="61">
        <v>5</v>
      </c>
      <c r="BB563" s="61">
        <v>5</v>
      </c>
      <c r="BC563" s="61">
        <v>5</v>
      </c>
      <c r="BD563" s="61">
        <v>1</v>
      </c>
      <c r="BE563" s="61">
        <v>3</v>
      </c>
      <c r="BF563" s="61">
        <v>1</v>
      </c>
      <c r="BG563" s="61">
        <v>4</v>
      </c>
      <c r="BH563" s="61">
        <v>5</v>
      </c>
      <c r="BI563" s="61">
        <v>4</v>
      </c>
      <c r="BJ563" s="61">
        <v>1</v>
      </c>
      <c r="BK563" s="61">
        <v>0</v>
      </c>
      <c r="BL563" s="61">
        <v>0</v>
      </c>
      <c r="BM563" s="61">
        <v>1</v>
      </c>
      <c r="BN563" s="61">
        <v>1</v>
      </c>
      <c r="BO563" s="61">
        <v>1</v>
      </c>
      <c r="BP563" s="61">
        <v>2</v>
      </c>
      <c r="BQ563" s="61">
        <v>5</v>
      </c>
      <c r="BR563" s="61">
        <v>2</v>
      </c>
      <c r="BS563" s="61">
        <v>2</v>
      </c>
      <c r="BT563" s="61">
        <v>2</v>
      </c>
      <c r="BU563" s="61">
        <v>1</v>
      </c>
      <c r="BV563" s="61">
        <v>161</v>
      </c>
      <c r="BW563" s="61">
        <v>162</v>
      </c>
      <c r="BX563" s="61">
        <v>0.498452012</v>
      </c>
      <c r="BY563" s="60">
        <v>-206</v>
      </c>
    </row>
    <row r="564" spans="1:77" x14ac:dyDescent="0.25">
      <c r="A564" s="61">
        <v>3</v>
      </c>
      <c r="B564" s="61">
        <v>5</v>
      </c>
      <c r="C564" s="61">
        <v>3</v>
      </c>
      <c r="D564" s="61">
        <v>1</v>
      </c>
      <c r="E564" s="61">
        <v>3</v>
      </c>
      <c r="F564" s="61">
        <v>1</v>
      </c>
      <c r="G564" s="61">
        <v>2</v>
      </c>
      <c r="H564" s="61">
        <v>4</v>
      </c>
      <c r="I564" s="61">
        <v>4</v>
      </c>
      <c r="J564" s="61">
        <v>1</v>
      </c>
      <c r="K564" s="61">
        <v>0</v>
      </c>
      <c r="L564" s="61">
        <v>0</v>
      </c>
      <c r="M564" s="61">
        <v>0</v>
      </c>
      <c r="N564" s="61">
        <v>3</v>
      </c>
      <c r="O564" s="61">
        <v>1</v>
      </c>
      <c r="P564" s="61">
        <v>3</v>
      </c>
      <c r="Q564" s="61">
        <v>1</v>
      </c>
      <c r="R564" s="61">
        <v>3</v>
      </c>
      <c r="S564" s="61">
        <v>5</v>
      </c>
      <c r="T564" s="61">
        <v>4</v>
      </c>
      <c r="U564" s="61">
        <v>4</v>
      </c>
      <c r="V564" s="61">
        <v>3</v>
      </c>
      <c r="W564" s="61">
        <v>1</v>
      </c>
      <c r="X564" s="61">
        <v>0</v>
      </c>
      <c r="Y564" s="61">
        <v>0</v>
      </c>
      <c r="Z564" s="61">
        <v>0</v>
      </c>
      <c r="AA564" s="61">
        <v>4</v>
      </c>
      <c r="AB564" s="61">
        <v>1</v>
      </c>
      <c r="AC564" s="61">
        <v>3</v>
      </c>
      <c r="AD564" s="61">
        <v>1</v>
      </c>
      <c r="AE564" s="61">
        <v>3</v>
      </c>
      <c r="AF564" s="61">
        <v>1</v>
      </c>
      <c r="AG564" s="61">
        <v>4</v>
      </c>
      <c r="AH564" s="61">
        <v>5</v>
      </c>
      <c r="AI564" s="61">
        <v>3</v>
      </c>
      <c r="AJ564" s="61">
        <v>1</v>
      </c>
      <c r="AK564" s="61">
        <v>0</v>
      </c>
      <c r="AL564" s="61">
        <v>1</v>
      </c>
      <c r="AM564" s="61">
        <v>0</v>
      </c>
      <c r="AN564" s="61">
        <v>5</v>
      </c>
      <c r="AO564" s="61">
        <v>1</v>
      </c>
      <c r="AP564" s="61">
        <v>3</v>
      </c>
      <c r="AQ564" s="61">
        <v>1</v>
      </c>
      <c r="AR564" s="61">
        <v>3</v>
      </c>
      <c r="AS564" s="61">
        <v>1</v>
      </c>
      <c r="AT564" s="61">
        <v>5</v>
      </c>
      <c r="AU564" s="61">
        <v>4</v>
      </c>
      <c r="AV564" s="61">
        <v>4</v>
      </c>
      <c r="AW564" s="61">
        <v>3</v>
      </c>
      <c r="AX564" s="61">
        <v>0</v>
      </c>
      <c r="AY564" s="61">
        <v>0</v>
      </c>
      <c r="AZ564" s="61">
        <v>0</v>
      </c>
      <c r="BA564" s="61">
        <v>5</v>
      </c>
      <c r="BB564" s="61">
        <v>1</v>
      </c>
      <c r="BC564" s="61">
        <v>5</v>
      </c>
      <c r="BD564" s="61">
        <v>1</v>
      </c>
      <c r="BE564" s="61">
        <v>3</v>
      </c>
      <c r="BF564" s="61">
        <v>1</v>
      </c>
      <c r="BG564" s="61">
        <v>5</v>
      </c>
      <c r="BH564" s="61">
        <v>5</v>
      </c>
      <c r="BI564" s="61">
        <v>4</v>
      </c>
      <c r="BJ564" s="61">
        <v>1</v>
      </c>
      <c r="BK564" s="61">
        <v>0</v>
      </c>
      <c r="BL564" s="61">
        <v>0</v>
      </c>
      <c r="BM564" s="61">
        <v>0</v>
      </c>
      <c r="BN564" s="61">
        <v>1</v>
      </c>
      <c r="BO564" s="61">
        <v>2</v>
      </c>
      <c r="BP564" s="61">
        <v>2</v>
      </c>
      <c r="BQ564" s="61">
        <v>5</v>
      </c>
      <c r="BR564" s="61">
        <v>2</v>
      </c>
      <c r="BS564" s="61">
        <v>2</v>
      </c>
      <c r="BT564" s="61">
        <v>4</v>
      </c>
      <c r="BU564" s="61">
        <v>2</v>
      </c>
      <c r="BV564" s="61">
        <v>149</v>
      </c>
      <c r="BW564" s="61">
        <v>150</v>
      </c>
      <c r="BX564" s="61">
        <v>0.49832775899999998</v>
      </c>
      <c r="BY564" s="60">
        <v>-206</v>
      </c>
    </row>
    <row r="565" spans="1:77" x14ac:dyDescent="0.25">
      <c r="A565" s="61">
        <v>5</v>
      </c>
      <c r="B565" s="61">
        <v>1</v>
      </c>
      <c r="C565" s="61">
        <v>3</v>
      </c>
      <c r="D565" s="61">
        <v>1</v>
      </c>
      <c r="E565" s="61">
        <v>5</v>
      </c>
      <c r="F565" s="61">
        <v>1</v>
      </c>
      <c r="G565" s="61">
        <v>4</v>
      </c>
      <c r="H565" s="61">
        <v>4</v>
      </c>
      <c r="I565" s="61">
        <v>4</v>
      </c>
      <c r="J565" s="61">
        <v>4</v>
      </c>
      <c r="K565" s="61">
        <v>0</v>
      </c>
      <c r="L565" s="61">
        <v>0</v>
      </c>
      <c r="M565" s="61">
        <v>0</v>
      </c>
      <c r="N565" s="61">
        <v>3</v>
      </c>
      <c r="O565" s="61">
        <v>1</v>
      </c>
      <c r="P565" s="61">
        <v>2</v>
      </c>
      <c r="Q565" s="61">
        <v>5</v>
      </c>
      <c r="R565" s="61">
        <v>3</v>
      </c>
      <c r="S565" s="61">
        <v>1</v>
      </c>
      <c r="T565" s="61">
        <v>4</v>
      </c>
      <c r="U565" s="61">
        <v>4</v>
      </c>
      <c r="V565" s="61">
        <v>4</v>
      </c>
      <c r="W565" s="61">
        <v>1</v>
      </c>
      <c r="X565" s="61">
        <v>0</v>
      </c>
      <c r="Y565" s="61">
        <v>0</v>
      </c>
      <c r="Z565" s="61">
        <v>0</v>
      </c>
      <c r="AA565" s="61">
        <v>3</v>
      </c>
      <c r="AB565" s="61">
        <v>1</v>
      </c>
      <c r="AC565" s="61">
        <v>5</v>
      </c>
      <c r="AD565" s="61">
        <v>1</v>
      </c>
      <c r="AE565" s="61">
        <v>3</v>
      </c>
      <c r="AF565" s="61">
        <v>1</v>
      </c>
      <c r="AG565" s="61">
        <v>3</v>
      </c>
      <c r="AH565" s="61">
        <v>4</v>
      </c>
      <c r="AI565" s="61">
        <v>5</v>
      </c>
      <c r="AJ565" s="61">
        <v>3</v>
      </c>
      <c r="AK565" s="61">
        <v>0</v>
      </c>
      <c r="AL565" s="61">
        <v>0</v>
      </c>
      <c r="AM565" s="61">
        <v>0</v>
      </c>
      <c r="AN565" s="61">
        <v>3</v>
      </c>
      <c r="AO565" s="61">
        <v>1</v>
      </c>
      <c r="AP565" s="61">
        <v>3</v>
      </c>
      <c r="AQ565" s="61">
        <v>2</v>
      </c>
      <c r="AR565" s="61">
        <v>3</v>
      </c>
      <c r="AS565" s="61">
        <v>1</v>
      </c>
      <c r="AT565" s="61">
        <v>5</v>
      </c>
      <c r="AU565" s="61">
        <v>4</v>
      </c>
      <c r="AV565" s="61">
        <v>4</v>
      </c>
      <c r="AW565" s="61">
        <v>1</v>
      </c>
      <c r="AX565" s="61">
        <v>1</v>
      </c>
      <c r="AY565" s="61">
        <v>0</v>
      </c>
      <c r="AZ565" s="61">
        <v>1</v>
      </c>
      <c r="BA565" s="61">
        <v>4</v>
      </c>
      <c r="BB565" s="61">
        <v>1</v>
      </c>
      <c r="BC565" s="61">
        <v>4</v>
      </c>
      <c r="BD565" s="61">
        <v>5</v>
      </c>
      <c r="BE565" s="61">
        <v>2</v>
      </c>
      <c r="BF565" s="61">
        <v>1</v>
      </c>
      <c r="BG565" s="61">
        <v>5</v>
      </c>
      <c r="BH565" s="61">
        <v>4</v>
      </c>
      <c r="BI565" s="61">
        <v>3</v>
      </c>
      <c r="BJ565" s="61">
        <v>1</v>
      </c>
      <c r="BK565" s="61">
        <v>0</v>
      </c>
      <c r="BL565" s="61">
        <v>0</v>
      </c>
      <c r="BM565" s="61">
        <v>0</v>
      </c>
      <c r="BN565" s="61">
        <v>1</v>
      </c>
      <c r="BO565" s="61">
        <v>1</v>
      </c>
      <c r="BP565" s="61">
        <v>2</v>
      </c>
      <c r="BQ565" s="61">
        <v>5</v>
      </c>
      <c r="BR565" s="61">
        <v>2</v>
      </c>
      <c r="BS565" s="61">
        <v>2</v>
      </c>
      <c r="BT565" s="61">
        <v>3</v>
      </c>
      <c r="BU565" s="61">
        <v>1</v>
      </c>
      <c r="BV565" s="61">
        <v>156</v>
      </c>
      <c r="BW565" s="61">
        <v>158</v>
      </c>
      <c r="BX565" s="61">
        <v>0.49681528699999999</v>
      </c>
      <c r="BY565" s="60">
        <v>-206</v>
      </c>
    </row>
    <row r="566" spans="1:77" x14ac:dyDescent="0.25">
      <c r="A566" s="61">
        <v>3</v>
      </c>
      <c r="B566" s="61">
        <v>4</v>
      </c>
      <c r="C566" s="61">
        <v>3</v>
      </c>
      <c r="D566" s="61">
        <v>1</v>
      </c>
      <c r="E566" s="61">
        <v>3</v>
      </c>
      <c r="F566" s="61">
        <v>1</v>
      </c>
      <c r="G566" s="61">
        <v>5</v>
      </c>
      <c r="H566" s="61">
        <v>4</v>
      </c>
      <c r="I566" s="61">
        <v>4</v>
      </c>
      <c r="J566" s="61">
        <v>1</v>
      </c>
      <c r="K566" s="61">
        <v>0</v>
      </c>
      <c r="L566" s="61">
        <v>0</v>
      </c>
      <c r="M566" s="61">
        <v>0</v>
      </c>
      <c r="N566" s="61">
        <v>1</v>
      </c>
      <c r="O566" s="61">
        <v>1</v>
      </c>
      <c r="P566" s="61">
        <v>3</v>
      </c>
      <c r="Q566" s="61">
        <v>1</v>
      </c>
      <c r="R566" s="61">
        <v>3</v>
      </c>
      <c r="S566" s="61">
        <v>1</v>
      </c>
      <c r="T566" s="61">
        <v>2</v>
      </c>
      <c r="U566" s="61">
        <v>4</v>
      </c>
      <c r="V566" s="61">
        <v>3</v>
      </c>
      <c r="W566" s="61">
        <v>1</v>
      </c>
      <c r="X566" s="61">
        <v>0</v>
      </c>
      <c r="Y566" s="61">
        <v>0</v>
      </c>
      <c r="Z566" s="61">
        <v>1</v>
      </c>
      <c r="AA566" s="61">
        <v>2</v>
      </c>
      <c r="AB566" s="61">
        <v>1</v>
      </c>
      <c r="AC566" s="61">
        <v>3</v>
      </c>
      <c r="AD566" s="61">
        <v>1</v>
      </c>
      <c r="AE566" s="61">
        <v>3</v>
      </c>
      <c r="AF566" s="61">
        <v>1</v>
      </c>
      <c r="AG566" s="61">
        <v>4</v>
      </c>
      <c r="AH566" s="61">
        <v>3</v>
      </c>
      <c r="AI566" s="61">
        <v>4</v>
      </c>
      <c r="AJ566" s="61">
        <v>1</v>
      </c>
      <c r="AK566" s="61">
        <v>0</v>
      </c>
      <c r="AL566" s="61">
        <v>0</v>
      </c>
      <c r="AM566" s="61">
        <v>0</v>
      </c>
      <c r="AN566" s="61">
        <v>3</v>
      </c>
      <c r="AO566" s="61">
        <v>1</v>
      </c>
      <c r="AP566" s="61">
        <v>3</v>
      </c>
      <c r="AQ566" s="61">
        <v>1</v>
      </c>
      <c r="AR566" s="61">
        <v>1</v>
      </c>
      <c r="AS566" s="61">
        <v>5</v>
      </c>
      <c r="AT566" s="61">
        <v>5</v>
      </c>
      <c r="AU566" s="61">
        <v>4</v>
      </c>
      <c r="AV566" s="61">
        <v>4</v>
      </c>
      <c r="AW566" s="61">
        <v>1</v>
      </c>
      <c r="AX566" s="61">
        <v>0</v>
      </c>
      <c r="AY566" s="61">
        <v>0</v>
      </c>
      <c r="AZ566" s="61">
        <v>0</v>
      </c>
      <c r="BA566" s="61">
        <v>5</v>
      </c>
      <c r="BB566" s="61">
        <v>1</v>
      </c>
      <c r="BC566" s="61">
        <v>4</v>
      </c>
      <c r="BD566" s="61">
        <v>5</v>
      </c>
      <c r="BE566" s="61">
        <v>3</v>
      </c>
      <c r="BF566" s="61">
        <v>1</v>
      </c>
      <c r="BG566" s="61">
        <v>5</v>
      </c>
      <c r="BH566" s="61">
        <v>2</v>
      </c>
      <c r="BI566" s="61">
        <v>1</v>
      </c>
      <c r="BJ566" s="61">
        <v>1</v>
      </c>
      <c r="BK566" s="61">
        <v>0</v>
      </c>
      <c r="BL566" s="61">
        <v>0</v>
      </c>
      <c r="BM566" s="61">
        <v>0</v>
      </c>
      <c r="BN566" s="61">
        <v>1</v>
      </c>
      <c r="BO566" s="61">
        <v>1</v>
      </c>
      <c r="BP566" s="61">
        <v>2</v>
      </c>
      <c r="BQ566" s="61">
        <v>5</v>
      </c>
      <c r="BR566" s="61">
        <v>2</v>
      </c>
      <c r="BS566" s="61">
        <v>2</v>
      </c>
      <c r="BT566" s="61">
        <v>2</v>
      </c>
      <c r="BU566" s="61">
        <v>1</v>
      </c>
      <c r="BV566" s="61">
        <v>146</v>
      </c>
      <c r="BW566" s="61">
        <v>148</v>
      </c>
      <c r="BX566" s="61">
        <v>0.49659863900000001</v>
      </c>
      <c r="BY566" s="60">
        <v>-206</v>
      </c>
    </row>
    <row r="567" spans="1:77" x14ac:dyDescent="0.25">
      <c r="A567" s="61">
        <v>5</v>
      </c>
      <c r="B567" s="61">
        <v>3</v>
      </c>
      <c r="C567" s="61">
        <v>3</v>
      </c>
      <c r="D567" s="61">
        <v>1</v>
      </c>
      <c r="E567" s="61">
        <v>5</v>
      </c>
      <c r="F567" s="61">
        <v>1</v>
      </c>
      <c r="G567" s="61">
        <v>5</v>
      </c>
      <c r="H567" s="61">
        <v>4</v>
      </c>
      <c r="I567" s="61">
        <v>4</v>
      </c>
      <c r="J567" s="61">
        <v>4</v>
      </c>
      <c r="K567" s="61">
        <v>0</v>
      </c>
      <c r="L567" s="61">
        <v>0</v>
      </c>
      <c r="M567" s="61">
        <v>0</v>
      </c>
      <c r="N567" s="61">
        <v>1</v>
      </c>
      <c r="O567" s="61">
        <v>1</v>
      </c>
      <c r="P567" s="61">
        <v>3</v>
      </c>
      <c r="Q567" s="61">
        <v>1</v>
      </c>
      <c r="R567" s="61">
        <v>3</v>
      </c>
      <c r="S567" s="61">
        <v>1</v>
      </c>
      <c r="T567" s="61">
        <v>5</v>
      </c>
      <c r="U567" s="61">
        <v>4</v>
      </c>
      <c r="V567" s="61">
        <v>3</v>
      </c>
      <c r="W567" s="61">
        <v>1</v>
      </c>
      <c r="X567" s="61">
        <v>0</v>
      </c>
      <c r="Y567" s="61">
        <v>0</v>
      </c>
      <c r="Z567" s="61">
        <v>0</v>
      </c>
      <c r="AA567" s="61">
        <v>5</v>
      </c>
      <c r="AB567" s="61">
        <v>1</v>
      </c>
      <c r="AC567" s="61">
        <v>3</v>
      </c>
      <c r="AD567" s="61">
        <v>1</v>
      </c>
      <c r="AE567" s="61">
        <v>3</v>
      </c>
      <c r="AF567" s="61">
        <v>1</v>
      </c>
      <c r="AG567" s="61">
        <v>5</v>
      </c>
      <c r="AH567" s="61">
        <v>3</v>
      </c>
      <c r="AI567" s="61">
        <v>4</v>
      </c>
      <c r="AJ567" s="61">
        <v>1</v>
      </c>
      <c r="AK567" s="61">
        <v>0</v>
      </c>
      <c r="AL567" s="61">
        <v>0</v>
      </c>
      <c r="AM567" s="61">
        <v>1</v>
      </c>
      <c r="AN567" s="61">
        <v>5</v>
      </c>
      <c r="AO567" s="61">
        <v>1</v>
      </c>
      <c r="AP567" s="61">
        <v>3</v>
      </c>
      <c r="AQ567" s="61">
        <v>1</v>
      </c>
      <c r="AR567" s="61">
        <v>3</v>
      </c>
      <c r="AS567" s="61">
        <v>1</v>
      </c>
      <c r="AT567" s="61">
        <v>2</v>
      </c>
      <c r="AU567" s="61">
        <v>4</v>
      </c>
      <c r="AV567" s="61">
        <v>4</v>
      </c>
      <c r="AW567" s="61">
        <v>1</v>
      </c>
      <c r="AX567" s="61">
        <v>0</v>
      </c>
      <c r="AY567" s="61">
        <v>0</v>
      </c>
      <c r="AZ567" s="61">
        <v>0</v>
      </c>
      <c r="BA567" s="61">
        <v>3</v>
      </c>
      <c r="BB567" s="61">
        <v>1</v>
      </c>
      <c r="BC567" s="61">
        <v>5</v>
      </c>
      <c r="BD567" s="61">
        <v>1</v>
      </c>
      <c r="BE567" s="61">
        <v>2</v>
      </c>
      <c r="BF567" s="61">
        <v>1</v>
      </c>
      <c r="BG567" s="61">
        <v>5</v>
      </c>
      <c r="BH567" s="61">
        <v>4</v>
      </c>
      <c r="BI567" s="61">
        <v>4</v>
      </c>
      <c r="BJ567" s="61">
        <v>1</v>
      </c>
      <c r="BK567" s="61">
        <v>0</v>
      </c>
      <c r="BL567" s="61">
        <v>0</v>
      </c>
      <c r="BM567" s="61">
        <v>0</v>
      </c>
      <c r="BN567" s="61">
        <v>1</v>
      </c>
      <c r="BO567" s="61">
        <v>1</v>
      </c>
      <c r="BP567" s="61">
        <v>2</v>
      </c>
      <c r="BQ567" s="61">
        <v>5</v>
      </c>
      <c r="BR567" s="61">
        <v>2</v>
      </c>
      <c r="BS567" s="61">
        <v>2</v>
      </c>
      <c r="BT567" s="61">
        <v>3</v>
      </c>
      <c r="BU567" s="61">
        <v>1</v>
      </c>
      <c r="BV567" s="61">
        <v>169</v>
      </c>
      <c r="BW567" s="61">
        <v>172</v>
      </c>
      <c r="BX567" s="61">
        <v>0.49560117300000001</v>
      </c>
      <c r="BY567" s="60">
        <v>-206</v>
      </c>
    </row>
    <row r="568" spans="1:77" x14ac:dyDescent="0.25">
      <c r="A568" s="61">
        <v>5</v>
      </c>
      <c r="B568" s="61">
        <v>1</v>
      </c>
      <c r="C568" s="61">
        <v>3</v>
      </c>
      <c r="D568" s="61">
        <v>1</v>
      </c>
      <c r="E568" s="61">
        <v>3</v>
      </c>
      <c r="F568" s="61">
        <v>1</v>
      </c>
      <c r="G568" s="61">
        <v>3</v>
      </c>
      <c r="H568" s="61">
        <v>1</v>
      </c>
      <c r="I568" s="61">
        <v>4</v>
      </c>
      <c r="J568" s="61">
        <v>1</v>
      </c>
      <c r="K568" s="61">
        <v>0</v>
      </c>
      <c r="L568" s="61">
        <v>0</v>
      </c>
      <c r="M568" s="61">
        <v>1</v>
      </c>
      <c r="N568" s="61">
        <v>5</v>
      </c>
      <c r="O568" s="61">
        <v>3</v>
      </c>
      <c r="P568" s="61">
        <v>3</v>
      </c>
      <c r="Q568" s="61">
        <v>1</v>
      </c>
      <c r="R568" s="61">
        <v>3</v>
      </c>
      <c r="S568" s="61">
        <v>1</v>
      </c>
      <c r="T568" s="61">
        <v>2</v>
      </c>
      <c r="U568" s="61">
        <v>4</v>
      </c>
      <c r="V568" s="61">
        <v>3</v>
      </c>
      <c r="W568" s="61">
        <v>1</v>
      </c>
      <c r="X568" s="61">
        <v>0</v>
      </c>
      <c r="Y568" s="61">
        <v>0</v>
      </c>
      <c r="Z568" s="61">
        <v>0</v>
      </c>
      <c r="AA568" s="61">
        <v>3</v>
      </c>
      <c r="AB568" s="61">
        <v>1</v>
      </c>
      <c r="AC568" s="61">
        <v>5</v>
      </c>
      <c r="AD568" s="61">
        <v>1</v>
      </c>
      <c r="AE568" s="61">
        <v>3</v>
      </c>
      <c r="AF568" s="61">
        <v>1</v>
      </c>
      <c r="AG568" s="61">
        <v>5</v>
      </c>
      <c r="AH568" s="61">
        <v>3</v>
      </c>
      <c r="AI568" s="61">
        <v>4</v>
      </c>
      <c r="AJ568" s="61">
        <v>1</v>
      </c>
      <c r="AK568" s="61">
        <v>0</v>
      </c>
      <c r="AL568" s="61">
        <v>0</v>
      </c>
      <c r="AM568" s="61">
        <v>0</v>
      </c>
      <c r="AN568" s="61">
        <v>4</v>
      </c>
      <c r="AO568" s="61">
        <v>1</v>
      </c>
      <c r="AP568" s="61">
        <v>4</v>
      </c>
      <c r="AQ568" s="61">
        <v>3</v>
      </c>
      <c r="AR568" s="61">
        <v>3</v>
      </c>
      <c r="AS568" s="61">
        <v>1</v>
      </c>
      <c r="AT568" s="61">
        <v>5</v>
      </c>
      <c r="AU568" s="61">
        <v>4</v>
      </c>
      <c r="AV568" s="61">
        <v>4</v>
      </c>
      <c r="AW568" s="61">
        <v>1</v>
      </c>
      <c r="AX568" s="61">
        <v>1</v>
      </c>
      <c r="AY568" s="61">
        <v>0</v>
      </c>
      <c r="AZ568" s="61">
        <v>0</v>
      </c>
      <c r="BA568" s="61">
        <v>5</v>
      </c>
      <c r="BB568" s="61">
        <v>1</v>
      </c>
      <c r="BC568" s="61">
        <v>1</v>
      </c>
      <c r="BD568" s="61">
        <v>1</v>
      </c>
      <c r="BE568" s="61">
        <v>1</v>
      </c>
      <c r="BF568" s="61">
        <v>1</v>
      </c>
      <c r="BG568" s="61">
        <v>5</v>
      </c>
      <c r="BH568" s="61">
        <v>4</v>
      </c>
      <c r="BI568" s="61">
        <v>4</v>
      </c>
      <c r="BJ568" s="61">
        <v>1</v>
      </c>
      <c r="BK568" s="61">
        <v>0</v>
      </c>
      <c r="BL568" s="61">
        <v>0</v>
      </c>
      <c r="BM568" s="61">
        <v>1</v>
      </c>
      <c r="BN568" s="61">
        <v>1</v>
      </c>
      <c r="BO568" s="61">
        <v>1</v>
      </c>
      <c r="BP568" s="61">
        <v>2</v>
      </c>
      <c r="BQ568" s="61">
        <v>5</v>
      </c>
      <c r="BR568" s="61">
        <v>2</v>
      </c>
      <c r="BS568" s="61">
        <v>2</v>
      </c>
      <c r="BT568" s="61">
        <v>3</v>
      </c>
      <c r="BU568" s="61">
        <v>2</v>
      </c>
      <c r="BV568" s="61">
        <v>166</v>
      </c>
      <c r="BW568" s="61">
        <v>169</v>
      </c>
      <c r="BX568" s="61">
        <v>0.49552238799999998</v>
      </c>
      <c r="BY568" s="60">
        <v>-206</v>
      </c>
    </row>
    <row r="569" spans="1:77" x14ac:dyDescent="0.25">
      <c r="A569" s="61">
        <v>5</v>
      </c>
      <c r="B569" s="61">
        <v>1</v>
      </c>
      <c r="C569" s="61">
        <v>3</v>
      </c>
      <c r="D569" s="61">
        <v>2</v>
      </c>
      <c r="E569" s="61">
        <v>2</v>
      </c>
      <c r="F569" s="61">
        <v>1</v>
      </c>
      <c r="G569" s="61">
        <v>5</v>
      </c>
      <c r="H569" s="61">
        <v>4</v>
      </c>
      <c r="I569" s="61">
        <v>3</v>
      </c>
      <c r="J569" s="61">
        <v>1</v>
      </c>
      <c r="K569" s="61">
        <v>0</v>
      </c>
      <c r="L569" s="61">
        <v>0</v>
      </c>
      <c r="M569" s="61">
        <v>0</v>
      </c>
      <c r="N569" s="61">
        <v>3</v>
      </c>
      <c r="O569" s="61">
        <v>1</v>
      </c>
      <c r="P569" s="61">
        <v>5</v>
      </c>
      <c r="Q569" s="61">
        <v>5</v>
      </c>
      <c r="R569" s="61">
        <v>4</v>
      </c>
      <c r="S569" s="61">
        <v>1</v>
      </c>
      <c r="T569" s="61">
        <v>5</v>
      </c>
      <c r="U569" s="61">
        <v>4</v>
      </c>
      <c r="V569" s="61">
        <v>3</v>
      </c>
      <c r="W569" s="61">
        <v>3</v>
      </c>
      <c r="X569" s="61">
        <v>0</v>
      </c>
      <c r="Y569" s="61">
        <v>0</v>
      </c>
      <c r="Z569" s="61">
        <v>1</v>
      </c>
      <c r="AA569" s="61">
        <v>5</v>
      </c>
      <c r="AB569" s="61">
        <v>4</v>
      </c>
      <c r="AC569" s="61">
        <v>5</v>
      </c>
      <c r="AD569" s="61">
        <v>1</v>
      </c>
      <c r="AE569" s="61">
        <v>3</v>
      </c>
      <c r="AF569" s="61">
        <v>1</v>
      </c>
      <c r="AG569" s="61">
        <v>5</v>
      </c>
      <c r="AH569" s="61">
        <v>4</v>
      </c>
      <c r="AI569" s="61">
        <v>2</v>
      </c>
      <c r="AJ569" s="61">
        <v>1</v>
      </c>
      <c r="AK569" s="61">
        <v>0</v>
      </c>
      <c r="AL569" s="61">
        <v>0</v>
      </c>
      <c r="AM569" s="61">
        <v>0</v>
      </c>
      <c r="AN569" s="61">
        <v>3</v>
      </c>
      <c r="AO569" s="61">
        <v>1</v>
      </c>
      <c r="AP569" s="61">
        <v>4</v>
      </c>
      <c r="AQ569" s="61">
        <v>1</v>
      </c>
      <c r="AR569" s="61">
        <v>3</v>
      </c>
      <c r="AS569" s="61">
        <v>1</v>
      </c>
      <c r="AT569" s="61">
        <v>5</v>
      </c>
      <c r="AU569" s="61">
        <v>4</v>
      </c>
      <c r="AV569" s="61">
        <v>3</v>
      </c>
      <c r="AW569" s="61">
        <v>1</v>
      </c>
      <c r="AX569" s="61">
        <v>1</v>
      </c>
      <c r="AY569" s="61">
        <v>0</v>
      </c>
      <c r="AZ569" s="61">
        <v>0</v>
      </c>
      <c r="BA569" s="61">
        <v>5</v>
      </c>
      <c r="BB569" s="61">
        <v>1</v>
      </c>
      <c r="BC569" s="61">
        <v>4</v>
      </c>
      <c r="BD569" s="61">
        <v>1</v>
      </c>
      <c r="BE569" s="61">
        <v>2</v>
      </c>
      <c r="BF569" s="61">
        <v>1</v>
      </c>
      <c r="BG569" s="61">
        <v>5</v>
      </c>
      <c r="BH569" s="61">
        <v>4</v>
      </c>
      <c r="BI569" s="61">
        <v>3</v>
      </c>
      <c r="BJ569" s="61">
        <v>1</v>
      </c>
      <c r="BK569" s="61">
        <v>0</v>
      </c>
      <c r="BL569" s="61">
        <v>0</v>
      </c>
      <c r="BM569" s="61">
        <v>0</v>
      </c>
      <c r="BN569" s="61">
        <v>1</v>
      </c>
      <c r="BO569" s="61">
        <v>4</v>
      </c>
      <c r="BP569" s="61">
        <v>2</v>
      </c>
      <c r="BQ569" s="61">
        <v>5</v>
      </c>
      <c r="BR569" s="61">
        <v>2</v>
      </c>
      <c r="BS569" s="61">
        <v>2</v>
      </c>
      <c r="BT569" s="61">
        <v>3</v>
      </c>
      <c r="BU569" s="61">
        <v>1</v>
      </c>
      <c r="BV569" s="61">
        <v>159</v>
      </c>
      <c r="BW569" s="61">
        <v>162</v>
      </c>
      <c r="BX569" s="61">
        <v>0.49532710299999999</v>
      </c>
      <c r="BY569" s="60">
        <v>-206</v>
      </c>
    </row>
    <row r="570" spans="1:77" x14ac:dyDescent="0.25">
      <c r="A570" s="61">
        <v>3</v>
      </c>
      <c r="B570" s="61">
        <v>5</v>
      </c>
      <c r="C570" s="61">
        <v>3</v>
      </c>
      <c r="D570" s="61">
        <v>1</v>
      </c>
      <c r="E570" s="61">
        <v>3</v>
      </c>
      <c r="F570" s="61">
        <v>1</v>
      </c>
      <c r="G570" s="61">
        <v>2</v>
      </c>
      <c r="H570" s="61">
        <v>4</v>
      </c>
      <c r="I570" s="61">
        <v>4</v>
      </c>
      <c r="J570" s="61">
        <v>1</v>
      </c>
      <c r="K570" s="61">
        <v>0</v>
      </c>
      <c r="L570" s="61">
        <v>0</v>
      </c>
      <c r="M570" s="61">
        <v>0</v>
      </c>
      <c r="N570" s="61">
        <v>3</v>
      </c>
      <c r="O570" s="61">
        <v>1</v>
      </c>
      <c r="P570" s="61">
        <v>3</v>
      </c>
      <c r="Q570" s="61">
        <v>1</v>
      </c>
      <c r="R570" s="61">
        <v>3</v>
      </c>
      <c r="S570" s="61">
        <v>5</v>
      </c>
      <c r="T570" s="61">
        <v>4</v>
      </c>
      <c r="U570" s="61">
        <v>4</v>
      </c>
      <c r="V570" s="61">
        <v>3</v>
      </c>
      <c r="W570" s="61">
        <v>1</v>
      </c>
      <c r="X570" s="61">
        <v>0</v>
      </c>
      <c r="Y570" s="61">
        <v>0</v>
      </c>
      <c r="Z570" s="61">
        <v>0</v>
      </c>
      <c r="AA570" s="61">
        <v>4</v>
      </c>
      <c r="AB570" s="61">
        <v>1</v>
      </c>
      <c r="AC570" s="61">
        <v>3</v>
      </c>
      <c r="AD570" s="61">
        <v>1</v>
      </c>
      <c r="AE570" s="61">
        <v>3</v>
      </c>
      <c r="AF570" s="61">
        <v>1</v>
      </c>
      <c r="AG570" s="61">
        <v>4</v>
      </c>
      <c r="AH570" s="61">
        <v>5</v>
      </c>
      <c r="AI570" s="61">
        <v>3</v>
      </c>
      <c r="AJ570" s="61">
        <v>1</v>
      </c>
      <c r="AK570" s="61">
        <v>0</v>
      </c>
      <c r="AL570" s="61">
        <v>1</v>
      </c>
      <c r="AM570" s="61">
        <v>0</v>
      </c>
      <c r="AN570" s="61">
        <v>5</v>
      </c>
      <c r="AO570" s="61">
        <v>1</v>
      </c>
      <c r="AP570" s="61">
        <v>3</v>
      </c>
      <c r="AQ570" s="61">
        <v>1</v>
      </c>
      <c r="AR570" s="61">
        <v>3</v>
      </c>
      <c r="AS570" s="61">
        <v>1</v>
      </c>
      <c r="AT570" s="61">
        <v>5</v>
      </c>
      <c r="AU570" s="61">
        <v>4</v>
      </c>
      <c r="AV570" s="61">
        <v>4</v>
      </c>
      <c r="AW570" s="61">
        <v>3</v>
      </c>
      <c r="AX570" s="61">
        <v>0</v>
      </c>
      <c r="AY570" s="61">
        <v>0</v>
      </c>
      <c r="AZ570" s="61">
        <v>0</v>
      </c>
      <c r="BA570" s="61">
        <v>5</v>
      </c>
      <c r="BB570" s="61">
        <v>1</v>
      </c>
      <c r="BC570" s="61">
        <v>5</v>
      </c>
      <c r="BD570" s="61">
        <v>1</v>
      </c>
      <c r="BE570" s="61">
        <v>3</v>
      </c>
      <c r="BF570" s="61">
        <v>1</v>
      </c>
      <c r="BG570" s="61">
        <v>5</v>
      </c>
      <c r="BH570" s="61">
        <v>5</v>
      </c>
      <c r="BI570" s="61">
        <v>4</v>
      </c>
      <c r="BJ570" s="61">
        <v>1</v>
      </c>
      <c r="BK570" s="61">
        <v>0</v>
      </c>
      <c r="BL570" s="61">
        <v>0</v>
      </c>
      <c r="BM570" s="61">
        <v>0</v>
      </c>
      <c r="BN570" s="61">
        <v>1</v>
      </c>
      <c r="BO570" s="61">
        <v>2</v>
      </c>
      <c r="BP570" s="61">
        <v>2</v>
      </c>
      <c r="BQ570" s="61">
        <v>5</v>
      </c>
      <c r="BR570" s="61">
        <v>2</v>
      </c>
      <c r="BS570" s="61">
        <v>2</v>
      </c>
      <c r="BT570" s="61">
        <v>4</v>
      </c>
      <c r="BU570" s="61">
        <v>2</v>
      </c>
      <c r="BV570" s="61">
        <v>156</v>
      </c>
      <c r="BW570" s="61">
        <v>159</v>
      </c>
      <c r="BX570" s="61">
        <v>0.49523809499999999</v>
      </c>
      <c r="BY570" s="60">
        <v>-206</v>
      </c>
    </row>
    <row r="571" spans="1:77" x14ac:dyDescent="0.25">
      <c r="A571" s="61">
        <v>3</v>
      </c>
      <c r="B571" s="61">
        <v>1</v>
      </c>
      <c r="C571" s="61">
        <v>3</v>
      </c>
      <c r="D571" s="61">
        <v>1</v>
      </c>
      <c r="E571" s="61">
        <v>3</v>
      </c>
      <c r="F571" s="61">
        <v>1</v>
      </c>
      <c r="G571" s="61">
        <v>5</v>
      </c>
      <c r="H571" s="61">
        <v>1</v>
      </c>
      <c r="I571" s="61">
        <v>4</v>
      </c>
      <c r="J571" s="61">
        <v>1</v>
      </c>
      <c r="K571" s="61">
        <v>0</v>
      </c>
      <c r="L571" s="61">
        <v>0</v>
      </c>
      <c r="M571" s="61">
        <v>0</v>
      </c>
      <c r="N571" s="61">
        <v>3</v>
      </c>
      <c r="O571" s="61">
        <v>1</v>
      </c>
      <c r="P571" s="61">
        <v>3</v>
      </c>
      <c r="Q571" s="61">
        <v>1</v>
      </c>
      <c r="R571" s="61">
        <v>3</v>
      </c>
      <c r="S571" s="61">
        <v>1</v>
      </c>
      <c r="T571" s="61">
        <v>4</v>
      </c>
      <c r="U571" s="61">
        <v>4</v>
      </c>
      <c r="V571" s="61">
        <v>4</v>
      </c>
      <c r="W571" s="61">
        <v>1</v>
      </c>
      <c r="X571" s="61">
        <v>0</v>
      </c>
      <c r="Y571" s="61">
        <v>0</v>
      </c>
      <c r="Z571" s="61">
        <v>1</v>
      </c>
      <c r="AA571" s="61">
        <v>4</v>
      </c>
      <c r="AB571" s="61">
        <v>1</v>
      </c>
      <c r="AC571" s="61">
        <v>3</v>
      </c>
      <c r="AD571" s="61">
        <v>1</v>
      </c>
      <c r="AE571" s="61">
        <v>3</v>
      </c>
      <c r="AF571" s="61">
        <v>1</v>
      </c>
      <c r="AG571" s="61">
        <v>5</v>
      </c>
      <c r="AH571" s="61">
        <v>3</v>
      </c>
      <c r="AI571" s="61">
        <v>4</v>
      </c>
      <c r="AJ571" s="61">
        <v>1</v>
      </c>
      <c r="AK571" s="61">
        <v>0</v>
      </c>
      <c r="AL571" s="61">
        <v>0</v>
      </c>
      <c r="AM571" s="61">
        <v>0</v>
      </c>
      <c r="AN571" s="61">
        <v>5</v>
      </c>
      <c r="AO571" s="61">
        <v>3</v>
      </c>
      <c r="AP571" s="61">
        <v>3</v>
      </c>
      <c r="AQ571" s="61">
        <v>1</v>
      </c>
      <c r="AR571" s="61">
        <v>3</v>
      </c>
      <c r="AS571" s="61">
        <v>5</v>
      </c>
      <c r="AT571" s="61">
        <v>5</v>
      </c>
      <c r="AU571" s="61">
        <v>4</v>
      </c>
      <c r="AV571" s="61">
        <v>4</v>
      </c>
      <c r="AW571" s="61">
        <v>1</v>
      </c>
      <c r="AX571" s="61">
        <v>0</v>
      </c>
      <c r="AY571" s="61">
        <v>0</v>
      </c>
      <c r="AZ571" s="61">
        <v>0</v>
      </c>
      <c r="BA571" s="61">
        <v>5</v>
      </c>
      <c r="BB571" s="61">
        <v>1</v>
      </c>
      <c r="BC571" s="61">
        <v>3</v>
      </c>
      <c r="BD571" s="61">
        <v>5</v>
      </c>
      <c r="BE571" s="61">
        <v>3</v>
      </c>
      <c r="BF571" s="61">
        <v>1</v>
      </c>
      <c r="BG571" s="61">
        <v>1</v>
      </c>
      <c r="BH571" s="61">
        <v>4</v>
      </c>
      <c r="BI571" s="61">
        <v>3</v>
      </c>
      <c r="BJ571" s="61">
        <v>1</v>
      </c>
      <c r="BK571" s="61">
        <v>0</v>
      </c>
      <c r="BL571" s="61">
        <v>0</v>
      </c>
      <c r="BM571" s="61">
        <v>0</v>
      </c>
      <c r="BN571" s="61">
        <v>1</v>
      </c>
      <c r="BO571" s="61">
        <v>1</v>
      </c>
      <c r="BP571" s="61">
        <v>2</v>
      </c>
      <c r="BQ571" s="61">
        <v>5</v>
      </c>
      <c r="BR571" s="61">
        <v>2</v>
      </c>
      <c r="BS571" s="61">
        <v>1</v>
      </c>
      <c r="BT571" s="61">
        <v>3</v>
      </c>
      <c r="BU571" s="61">
        <v>1</v>
      </c>
      <c r="BV571" s="61">
        <v>157</v>
      </c>
      <c r="BW571" s="61">
        <v>161</v>
      </c>
      <c r="BX571" s="61">
        <v>0.49371069182389898</v>
      </c>
      <c r="BY571" s="60">
        <v>-206</v>
      </c>
    </row>
    <row r="572" spans="1:77" x14ac:dyDescent="0.25">
      <c r="A572" s="61">
        <v>3</v>
      </c>
      <c r="B572" s="61">
        <v>3</v>
      </c>
      <c r="C572" s="61">
        <v>3</v>
      </c>
      <c r="D572" s="61">
        <v>1</v>
      </c>
      <c r="E572" s="61">
        <v>3</v>
      </c>
      <c r="F572" s="61">
        <v>3</v>
      </c>
      <c r="G572" s="61">
        <v>5</v>
      </c>
      <c r="H572" s="61">
        <v>4</v>
      </c>
      <c r="I572" s="61">
        <v>4</v>
      </c>
      <c r="J572" s="61">
        <v>4</v>
      </c>
      <c r="K572" s="61">
        <v>0</v>
      </c>
      <c r="L572" s="61">
        <v>1</v>
      </c>
      <c r="M572" s="61">
        <v>0</v>
      </c>
      <c r="N572" s="61">
        <v>3</v>
      </c>
      <c r="O572" s="61">
        <v>3</v>
      </c>
      <c r="P572" s="61">
        <v>3</v>
      </c>
      <c r="Q572" s="61">
        <v>1</v>
      </c>
      <c r="R572" s="61">
        <v>3</v>
      </c>
      <c r="S572" s="61">
        <v>1</v>
      </c>
      <c r="T572" s="61">
        <v>4</v>
      </c>
      <c r="U572" s="61">
        <v>5</v>
      </c>
      <c r="V572" s="61">
        <v>3</v>
      </c>
      <c r="W572" s="61">
        <v>1</v>
      </c>
      <c r="X572" s="61">
        <v>0</v>
      </c>
      <c r="Y572" s="61">
        <v>0</v>
      </c>
      <c r="Z572" s="61">
        <v>0</v>
      </c>
      <c r="AA572" s="61">
        <v>4</v>
      </c>
      <c r="AB572" s="61">
        <v>1</v>
      </c>
      <c r="AC572" s="61">
        <v>5</v>
      </c>
      <c r="AD572" s="61">
        <v>1</v>
      </c>
      <c r="AE572" s="61">
        <v>2</v>
      </c>
      <c r="AF572" s="61">
        <v>1</v>
      </c>
      <c r="AG572" s="61">
        <v>5</v>
      </c>
      <c r="AH572" s="61">
        <v>4</v>
      </c>
      <c r="AI572" s="61">
        <v>4</v>
      </c>
      <c r="AJ572" s="61">
        <v>5</v>
      </c>
      <c r="AK572" s="61">
        <v>1</v>
      </c>
      <c r="AL572" s="61">
        <v>0</v>
      </c>
      <c r="AM572" s="61">
        <v>1</v>
      </c>
      <c r="AN572" s="61">
        <v>5</v>
      </c>
      <c r="AO572" s="61">
        <v>1</v>
      </c>
      <c r="AP572" s="61">
        <v>5</v>
      </c>
      <c r="AQ572" s="61">
        <v>1</v>
      </c>
      <c r="AR572" s="61">
        <v>3</v>
      </c>
      <c r="AS572" s="61">
        <v>1</v>
      </c>
      <c r="AT572" s="61">
        <v>2</v>
      </c>
      <c r="AU572" s="61">
        <v>4</v>
      </c>
      <c r="AV572" s="61">
        <v>4</v>
      </c>
      <c r="AW572" s="61">
        <v>1</v>
      </c>
      <c r="AX572" s="61">
        <v>0</v>
      </c>
      <c r="AY572" s="61">
        <v>0</v>
      </c>
      <c r="AZ572" s="61">
        <v>1</v>
      </c>
      <c r="BA572" s="61">
        <v>4</v>
      </c>
      <c r="BB572" s="61">
        <v>1</v>
      </c>
      <c r="BC572" s="61">
        <v>5</v>
      </c>
      <c r="BD572" s="61">
        <v>5</v>
      </c>
      <c r="BE572" s="61">
        <v>3</v>
      </c>
      <c r="BF572" s="61">
        <v>1</v>
      </c>
      <c r="BG572" s="61">
        <v>5</v>
      </c>
      <c r="BH572" s="61">
        <v>4</v>
      </c>
      <c r="BI572" s="61">
        <v>3</v>
      </c>
      <c r="BJ572" s="61">
        <v>1</v>
      </c>
      <c r="BK572" s="61">
        <v>0</v>
      </c>
      <c r="BL572" s="61">
        <v>0</v>
      </c>
      <c r="BM572" s="61">
        <v>0</v>
      </c>
      <c r="BN572" s="61">
        <v>1</v>
      </c>
      <c r="BO572" s="61">
        <v>1</v>
      </c>
      <c r="BP572" s="61">
        <v>2</v>
      </c>
      <c r="BQ572" s="61">
        <v>5</v>
      </c>
      <c r="BR572" s="61">
        <v>2</v>
      </c>
      <c r="BS572" s="61">
        <v>2</v>
      </c>
      <c r="BT572" s="61">
        <v>2</v>
      </c>
      <c r="BU572" s="61">
        <v>2</v>
      </c>
      <c r="BV572" s="61">
        <v>153</v>
      </c>
      <c r="BW572" s="61">
        <v>157</v>
      </c>
      <c r="BX572" s="61">
        <v>0.49354838709677401</v>
      </c>
      <c r="BY572" s="60">
        <v>-206</v>
      </c>
    </row>
    <row r="573" spans="1:77" x14ac:dyDescent="0.25">
      <c r="A573" s="61">
        <v>3</v>
      </c>
      <c r="B573" s="61">
        <v>3</v>
      </c>
      <c r="C573" s="61">
        <v>3</v>
      </c>
      <c r="D573" s="61">
        <v>1</v>
      </c>
      <c r="E573" s="61">
        <v>5</v>
      </c>
      <c r="F573" s="61">
        <v>1</v>
      </c>
      <c r="G573" s="61">
        <v>5</v>
      </c>
      <c r="H573" s="61">
        <v>4</v>
      </c>
      <c r="I573" s="61">
        <v>4</v>
      </c>
      <c r="J573" s="61">
        <v>1</v>
      </c>
      <c r="K573" s="61">
        <v>0</v>
      </c>
      <c r="L573" s="61">
        <v>0</v>
      </c>
      <c r="M573" s="61">
        <v>0</v>
      </c>
      <c r="N573" s="61">
        <v>3</v>
      </c>
      <c r="O573" s="61">
        <v>1</v>
      </c>
      <c r="P573" s="61">
        <v>3</v>
      </c>
      <c r="Q573" s="61">
        <v>1</v>
      </c>
      <c r="R573" s="61">
        <v>3</v>
      </c>
      <c r="S573" s="61">
        <v>1</v>
      </c>
      <c r="T573" s="61">
        <v>5</v>
      </c>
      <c r="U573" s="61">
        <v>4</v>
      </c>
      <c r="V573" s="61">
        <v>3</v>
      </c>
      <c r="W573" s="61">
        <v>1</v>
      </c>
      <c r="X573" s="61">
        <v>0</v>
      </c>
      <c r="Y573" s="61">
        <v>0</v>
      </c>
      <c r="Z573" s="61">
        <v>1</v>
      </c>
      <c r="AA573" s="61">
        <v>3</v>
      </c>
      <c r="AB573" s="61">
        <v>1</v>
      </c>
      <c r="AC573" s="61">
        <v>3</v>
      </c>
      <c r="AD573" s="61">
        <v>1</v>
      </c>
      <c r="AE573" s="61">
        <v>3</v>
      </c>
      <c r="AF573" s="61">
        <v>1</v>
      </c>
      <c r="AG573" s="61">
        <v>4</v>
      </c>
      <c r="AH573" s="61">
        <v>3</v>
      </c>
      <c r="AI573" s="61">
        <v>4</v>
      </c>
      <c r="AJ573" s="61">
        <v>3</v>
      </c>
      <c r="AK573" s="61">
        <v>1</v>
      </c>
      <c r="AL573" s="61">
        <v>0</v>
      </c>
      <c r="AM573" s="61">
        <v>1</v>
      </c>
      <c r="AN573" s="61">
        <v>5</v>
      </c>
      <c r="AO573" s="61">
        <v>1</v>
      </c>
      <c r="AP573" s="61">
        <v>3</v>
      </c>
      <c r="AQ573" s="61">
        <v>1</v>
      </c>
      <c r="AR573" s="61">
        <v>3</v>
      </c>
      <c r="AS573" s="61">
        <v>1</v>
      </c>
      <c r="AT573" s="61">
        <v>5</v>
      </c>
      <c r="AU573" s="61">
        <v>4</v>
      </c>
      <c r="AV573" s="61">
        <v>2</v>
      </c>
      <c r="AW573" s="61">
        <v>1</v>
      </c>
      <c r="AX573" s="61">
        <v>0</v>
      </c>
      <c r="AY573" s="61">
        <v>0</v>
      </c>
      <c r="AZ573" s="61">
        <v>0</v>
      </c>
      <c r="BA573" s="61">
        <v>5</v>
      </c>
      <c r="BB573" s="61">
        <v>1</v>
      </c>
      <c r="BC573" s="61">
        <v>5</v>
      </c>
      <c r="BD573" s="61">
        <v>5</v>
      </c>
      <c r="BE573" s="61">
        <v>3</v>
      </c>
      <c r="BF573" s="61">
        <v>1</v>
      </c>
      <c r="BG573" s="61">
        <v>5</v>
      </c>
      <c r="BH573" s="61">
        <v>5</v>
      </c>
      <c r="BI573" s="61">
        <v>3</v>
      </c>
      <c r="BJ573" s="61">
        <v>3</v>
      </c>
      <c r="BK573" s="61">
        <v>0</v>
      </c>
      <c r="BL573" s="61">
        <v>0</v>
      </c>
      <c r="BM573" s="61">
        <v>0</v>
      </c>
      <c r="BN573" s="61">
        <v>1</v>
      </c>
      <c r="BO573" s="61">
        <v>1</v>
      </c>
      <c r="BP573" s="61">
        <v>2</v>
      </c>
      <c r="BQ573" s="61">
        <v>5</v>
      </c>
      <c r="BR573" s="61">
        <v>2</v>
      </c>
      <c r="BS573" s="61">
        <v>2</v>
      </c>
      <c r="BT573" s="61">
        <v>3</v>
      </c>
      <c r="BU573" s="61">
        <v>1</v>
      </c>
      <c r="BV573" s="61">
        <v>147</v>
      </c>
      <c r="BW573" s="61">
        <v>151</v>
      </c>
      <c r="BX573" s="61">
        <v>0.493288591</v>
      </c>
      <c r="BY573" s="60">
        <v>-206</v>
      </c>
    </row>
    <row r="574" spans="1:77" x14ac:dyDescent="0.25">
      <c r="A574" s="61">
        <v>5</v>
      </c>
      <c r="B574" s="61">
        <v>3</v>
      </c>
      <c r="C574" s="61">
        <v>3</v>
      </c>
      <c r="D574" s="61">
        <v>1</v>
      </c>
      <c r="E574" s="61">
        <v>2</v>
      </c>
      <c r="F574" s="61">
        <v>1</v>
      </c>
      <c r="G574" s="61">
        <v>5</v>
      </c>
      <c r="H574" s="61">
        <v>4</v>
      </c>
      <c r="I574" s="61">
        <v>4</v>
      </c>
      <c r="J574" s="61">
        <v>1</v>
      </c>
      <c r="K574" s="61">
        <v>0</v>
      </c>
      <c r="L574" s="61">
        <v>0</v>
      </c>
      <c r="M574" s="61">
        <v>0</v>
      </c>
      <c r="N574" s="61">
        <v>3</v>
      </c>
      <c r="O574" s="61">
        <v>1</v>
      </c>
      <c r="P574" s="61">
        <v>3</v>
      </c>
      <c r="Q574" s="61">
        <v>5</v>
      </c>
      <c r="R574" s="61">
        <v>3</v>
      </c>
      <c r="S574" s="61">
        <v>3</v>
      </c>
      <c r="T574" s="61">
        <v>5</v>
      </c>
      <c r="U574" s="61">
        <v>4</v>
      </c>
      <c r="V574" s="61">
        <v>3</v>
      </c>
      <c r="W574" s="61">
        <v>1</v>
      </c>
      <c r="X574" s="61">
        <v>0</v>
      </c>
      <c r="Y574" s="61">
        <v>1</v>
      </c>
      <c r="Z574" s="61">
        <v>0</v>
      </c>
      <c r="AA574" s="61">
        <v>3</v>
      </c>
      <c r="AB574" s="61">
        <v>1</v>
      </c>
      <c r="AC574" s="61">
        <v>5</v>
      </c>
      <c r="AD574" s="61">
        <v>1</v>
      </c>
      <c r="AE574" s="61">
        <v>3</v>
      </c>
      <c r="AF574" s="61">
        <v>1</v>
      </c>
      <c r="AG574" s="61">
        <v>5</v>
      </c>
      <c r="AH574" s="61">
        <v>4</v>
      </c>
      <c r="AI574" s="61">
        <v>5</v>
      </c>
      <c r="AJ574" s="61">
        <v>1</v>
      </c>
      <c r="AK574" s="61">
        <v>0</v>
      </c>
      <c r="AL574" s="61">
        <v>0</v>
      </c>
      <c r="AM574" s="61">
        <v>0</v>
      </c>
      <c r="AN574" s="61">
        <v>5</v>
      </c>
      <c r="AO574" s="61">
        <v>1</v>
      </c>
      <c r="AP574" s="61">
        <v>3</v>
      </c>
      <c r="AQ574" s="61">
        <v>1</v>
      </c>
      <c r="AR574" s="61">
        <v>3</v>
      </c>
      <c r="AS574" s="61">
        <v>1</v>
      </c>
      <c r="AT574" s="61">
        <v>5</v>
      </c>
      <c r="AU574" s="61">
        <v>4</v>
      </c>
      <c r="AV574" s="61">
        <v>3</v>
      </c>
      <c r="AW574" s="61">
        <v>1</v>
      </c>
      <c r="AX574" s="61">
        <v>0</v>
      </c>
      <c r="AY574" s="61">
        <v>0</v>
      </c>
      <c r="AZ574" s="61">
        <v>1</v>
      </c>
      <c r="BA574" s="61">
        <v>3</v>
      </c>
      <c r="BB574" s="61">
        <v>1</v>
      </c>
      <c r="BC574" s="61">
        <v>5</v>
      </c>
      <c r="BD574" s="61">
        <v>1</v>
      </c>
      <c r="BE574" s="61">
        <v>3</v>
      </c>
      <c r="BF574" s="61">
        <v>1</v>
      </c>
      <c r="BG574" s="61">
        <v>5</v>
      </c>
      <c r="BH574" s="61">
        <v>4</v>
      </c>
      <c r="BI574" s="61">
        <v>3</v>
      </c>
      <c r="BJ574" s="61">
        <v>1</v>
      </c>
      <c r="BK574" s="61">
        <v>0</v>
      </c>
      <c r="BL574" s="61">
        <v>1</v>
      </c>
      <c r="BM574" s="61">
        <v>1</v>
      </c>
      <c r="BN574" s="61">
        <v>1</v>
      </c>
      <c r="BO574" s="61">
        <v>4</v>
      </c>
      <c r="BP574" s="61">
        <v>2</v>
      </c>
      <c r="BQ574" s="61">
        <v>5</v>
      </c>
      <c r="BR574" s="61">
        <v>2</v>
      </c>
      <c r="BS574" s="61">
        <v>1</v>
      </c>
      <c r="BT574" s="61">
        <v>2</v>
      </c>
      <c r="BU574" s="61">
        <v>2</v>
      </c>
      <c r="BV574" s="61">
        <v>155</v>
      </c>
      <c r="BW574" s="61">
        <v>160</v>
      </c>
      <c r="BX574" s="61">
        <v>0.49206349199999999</v>
      </c>
      <c r="BY574" s="60">
        <v>-206</v>
      </c>
    </row>
    <row r="575" spans="1:77" x14ac:dyDescent="0.25">
      <c r="A575" s="61">
        <v>5</v>
      </c>
      <c r="B575" s="61">
        <v>1</v>
      </c>
      <c r="C575" s="61">
        <v>3</v>
      </c>
      <c r="D575" s="61">
        <v>1</v>
      </c>
      <c r="E575" s="61">
        <v>2</v>
      </c>
      <c r="F575" s="61">
        <v>1</v>
      </c>
      <c r="G575" s="61">
        <v>5</v>
      </c>
      <c r="H575" s="61">
        <v>1</v>
      </c>
      <c r="I575" s="61">
        <v>4</v>
      </c>
      <c r="J575" s="61">
        <v>1</v>
      </c>
      <c r="K575" s="61">
        <v>1</v>
      </c>
      <c r="L575" s="61">
        <v>0</v>
      </c>
      <c r="M575" s="61">
        <v>0</v>
      </c>
      <c r="N575" s="61">
        <v>3</v>
      </c>
      <c r="O575" s="61">
        <v>1</v>
      </c>
      <c r="P575" s="61">
        <v>5</v>
      </c>
      <c r="Q575" s="61">
        <v>1</v>
      </c>
      <c r="R575" s="61">
        <v>3</v>
      </c>
      <c r="S575" s="61">
        <v>1</v>
      </c>
      <c r="T575" s="61">
        <v>5</v>
      </c>
      <c r="U575" s="61">
        <v>4</v>
      </c>
      <c r="V575" s="61">
        <v>3</v>
      </c>
      <c r="W575" s="61">
        <v>3</v>
      </c>
      <c r="X575" s="61">
        <v>0</v>
      </c>
      <c r="Y575" s="61">
        <v>0</v>
      </c>
      <c r="Z575" s="61">
        <v>0</v>
      </c>
      <c r="AA575" s="61">
        <v>3</v>
      </c>
      <c r="AB575" s="61">
        <v>1</v>
      </c>
      <c r="AC575" s="61">
        <v>5</v>
      </c>
      <c r="AD575" s="61">
        <v>1</v>
      </c>
      <c r="AE575" s="61">
        <v>3</v>
      </c>
      <c r="AF575" s="61">
        <v>1</v>
      </c>
      <c r="AG575" s="61">
        <v>5</v>
      </c>
      <c r="AH575" s="61">
        <v>3</v>
      </c>
      <c r="AI575" s="61">
        <v>2</v>
      </c>
      <c r="AJ575" s="61">
        <v>1</v>
      </c>
      <c r="AK575" s="61">
        <v>0</v>
      </c>
      <c r="AL575" s="61">
        <v>0</v>
      </c>
      <c r="AM575" s="61">
        <v>0</v>
      </c>
      <c r="AN575" s="61">
        <v>3</v>
      </c>
      <c r="AO575" s="61">
        <v>1</v>
      </c>
      <c r="AP575" s="61">
        <v>3</v>
      </c>
      <c r="AQ575" s="61">
        <v>2</v>
      </c>
      <c r="AR575" s="61">
        <v>1</v>
      </c>
      <c r="AS575" s="61">
        <v>1</v>
      </c>
      <c r="AT575" s="61">
        <v>5</v>
      </c>
      <c r="AU575" s="61">
        <v>4</v>
      </c>
      <c r="AV575" s="61">
        <v>3</v>
      </c>
      <c r="AW575" s="61">
        <v>4</v>
      </c>
      <c r="AX575" s="61">
        <v>0</v>
      </c>
      <c r="AY575" s="61">
        <v>0</v>
      </c>
      <c r="AZ575" s="61">
        <v>0</v>
      </c>
      <c r="BA575" s="61">
        <v>3</v>
      </c>
      <c r="BB575" s="61">
        <v>1</v>
      </c>
      <c r="BC575" s="61">
        <v>4</v>
      </c>
      <c r="BD575" s="61">
        <v>5</v>
      </c>
      <c r="BE575" s="61">
        <v>3</v>
      </c>
      <c r="BF575" s="61">
        <v>1</v>
      </c>
      <c r="BG575" s="61">
        <v>5</v>
      </c>
      <c r="BH575" s="61">
        <v>4</v>
      </c>
      <c r="BI575" s="61">
        <v>3</v>
      </c>
      <c r="BJ575" s="61">
        <v>1</v>
      </c>
      <c r="BK575" s="61">
        <v>0</v>
      </c>
      <c r="BL575" s="61">
        <v>0</v>
      </c>
      <c r="BM575" s="61">
        <v>1</v>
      </c>
      <c r="BN575" s="61">
        <v>1</v>
      </c>
      <c r="BO575" s="61">
        <v>1</v>
      </c>
      <c r="BP575" s="61">
        <v>2</v>
      </c>
      <c r="BQ575" s="61">
        <v>5</v>
      </c>
      <c r="BR575" s="61">
        <v>2</v>
      </c>
      <c r="BS575" s="61">
        <v>2</v>
      </c>
      <c r="BT575" s="61">
        <v>3</v>
      </c>
      <c r="BU575" s="61">
        <v>2</v>
      </c>
      <c r="BV575" s="61">
        <v>148</v>
      </c>
      <c r="BW575" s="61">
        <v>153</v>
      </c>
      <c r="BX575" s="61">
        <v>0.491694352</v>
      </c>
      <c r="BY575" s="60">
        <v>-206</v>
      </c>
    </row>
    <row r="576" spans="1:77" x14ac:dyDescent="0.25">
      <c r="A576" s="61">
        <v>3</v>
      </c>
      <c r="B576" s="61">
        <v>3</v>
      </c>
      <c r="C576" s="61">
        <v>3</v>
      </c>
      <c r="D576" s="61">
        <v>1</v>
      </c>
      <c r="E576" s="61">
        <v>5</v>
      </c>
      <c r="F576" s="61">
        <v>1</v>
      </c>
      <c r="G576" s="61">
        <v>5</v>
      </c>
      <c r="H576" s="61">
        <v>4</v>
      </c>
      <c r="I576" s="61">
        <v>4</v>
      </c>
      <c r="J576" s="61">
        <v>1</v>
      </c>
      <c r="K576" s="61">
        <v>0</v>
      </c>
      <c r="L576" s="61">
        <v>0</v>
      </c>
      <c r="M576" s="61">
        <v>0</v>
      </c>
      <c r="N576" s="61">
        <v>3</v>
      </c>
      <c r="O576" s="61">
        <v>1</v>
      </c>
      <c r="P576" s="61">
        <v>3</v>
      </c>
      <c r="Q576" s="61">
        <v>1</v>
      </c>
      <c r="R576" s="61">
        <v>3</v>
      </c>
      <c r="S576" s="61">
        <v>1</v>
      </c>
      <c r="T576" s="61">
        <v>5</v>
      </c>
      <c r="U576" s="61">
        <v>4</v>
      </c>
      <c r="V576" s="61">
        <v>3</v>
      </c>
      <c r="W576" s="61">
        <v>1</v>
      </c>
      <c r="X576" s="61">
        <v>0</v>
      </c>
      <c r="Y576" s="61">
        <v>0</v>
      </c>
      <c r="Z576" s="61">
        <v>1</v>
      </c>
      <c r="AA576" s="61">
        <v>3</v>
      </c>
      <c r="AB576" s="61">
        <v>1</v>
      </c>
      <c r="AC576" s="61">
        <v>3</v>
      </c>
      <c r="AD576" s="61">
        <v>1</v>
      </c>
      <c r="AE576" s="61">
        <v>3</v>
      </c>
      <c r="AF576" s="61">
        <v>1</v>
      </c>
      <c r="AG576" s="61">
        <v>4</v>
      </c>
      <c r="AH576" s="61">
        <v>3</v>
      </c>
      <c r="AI576" s="61">
        <v>4</v>
      </c>
      <c r="AJ576" s="61">
        <v>3</v>
      </c>
      <c r="AK576" s="61">
        <v>1</v>
      </c>
      <c r="AL576" s="61">
        <v>0</v>
      </c>
      <c r="AM576" s="61">
        <v>1</v>
      </c>
      <c r="AN576" s="61">
        <v>5</v>
      </c>
      <c r="AO576" s="61">
        <v>1</v>
      </c>
      <c r="AP576" s="61">
        <v>3</v>
      </c>
      <c r="AQ576" s="61">
        <v>1</v>
      </c>
      <c r="AR576" s="61">
        <v>3</v>
      </c>
      <c r="AS576" s="61">
        <v>1</v>
      </c>
      <c r="AT576" s="61">
        <v>5</v>
      </c>
      <c r="AU576" s="61">
        <v>4</v>
      </c>
      <c r="AV576" s="61">
        <v>2</v>
      </c>
      <c r="AW576" s="61">
        <v>1</v>
      </c>
      <c r="AX576" s="61">
        <v>0</v>
      </c>
      <c r="AY576" s="61">
        <v>0</v>
      </c>
      <c r="AZ576" s="61">
        <v>0</v>
      </c>
      <c r="BA576" s="61">
        <v>5</v>
      </c>
      <c r="BB576" s="61">
        <v>1</v>
      </c>
      <c r="BC576" s="61">
        <v>5</v>
      </c>
      <c r="BD576" s="61">
        <v>5</v>
      </c>
      <c r="BE576" s="61">
        <v>3</v>
      </c>
      <c r="BF576" s="61">
        <v>1</v>
      </c>
      <c r="BG576" s="61">
        <v>5</v>
      </c>
      <c r="BH576" s="61">
        <v>5</v>
      </c>
      <c r="BI576" s="61">
        <v>3</v>
      </c>
      <c r="BJ576" s="61">
        <v>3</v>
      </c>
      <c r="BK576" s="61">
        <v>0</v>
      </c>
      <c r="BL576" s="61">
        <v>0</v>
      </c>
      <c r="BM576" s="61">
        <v>0</v>
      </c>
      <c r="BN576" s="61">
        <v>1</v>
      </c>
      <c r="BO576" s="61">
        <v>1</v>
      </c>
      <c r="BP576" s="61">
        <v>2</v>
      </c>
      <c r="BQ576" s="61">
        <v>5</v>
      </c>
      <c r="BR576" s="61">
        <v>2</v>
      </c>
      <c r="BS576" s="61">
        <v>2</v>
      </c>
      <c r="BT576" s="61">
        <v>3</v>
      </c>
      <c r="BU576" s="61">
        <v>1</v>
      </c>
      <c r="BV576" s="61">
        <v>148</v>
      </c>
      <c r="BW576" s="61">
        <v>153</v>
      </c>
      <c r="BX576" s="61">
        <v>0.491694352</v>
      </c>
      <c r="BY576" s="60">
        <v>-206</v>
      </c>
    </row>
    <row r="577" spans="1:77" x14ac:dyDescent="0.25">
      <c r="A577" s="61">
        <v>5</v>
      </c>
      <c r="B577" s="61">
        <v>1</v>
      </c>
      <c r="C577" s="61">
        <v>3</v>
      </c>
      <c r="D577" s="61">
        <v>1</v>
      </c>
      <c r="E577" s="61">
        <v>3</v>
      </c>
      <c r="F577" s="61">
        <v>3</v>
      </c>
      <c r="G577" s="61">
        <v>5</v>
      </c>
      <c r="H577" s="61">
        <v>4</v>
      </c>
      <c r="I577" s="61">
        <v>3</v>
      </c>
      <c r="J577" s="61">
        <v>4</v>
      </c>
      <c r="K577" s="61">
        <v>0</v>
      </c>
      <c r="L577" s="61">
        <v>0</v>
      </c>
      <c r="M577" s="61">
        <v>0</v>
      </c>
      <c r="N577" s="61">
        <v>3</v>
      </c>
      <c r="O577" s="61">
        <v>1</v>
      </c>
      <c r="P577" s="61">
        <v>3</v>
      </c>
      <c r="Q577" s="61">
        <v>1</v>
      </c>
      <c r="R577" s="61">
        <v>3</v>
      </c>
      <c r="S577" s="61">
        <v>1</v>
      </c>
      <c r="T577" s="61">
        <v>4</v>
      </c>
      <c r="U577" s="61">
        <v>2</v>
      </c>
      <c r="V577" s="61">
        <v>3</v>
      </c>
      <c r="W577" s="61">
        <v>3</v>
      </c>
      <c r="X577" s="61">
        <v>1</v>
      </c>
      <c r="Y577" s="61">
        <v>0</v>
      </c>
      <c r="Z577" s="61">
        <v>0</v>
      </c>
      <c r="AA577" s="61">
        <v>3</v>
      </c>
      <c r="AB577" s="61">
        <v>3</v>
      </c>
      <c r="AC577" s="61">
        <v>3</v>
      </c>
      <c r="AD577" s="61">
        <v>1</v>
      </c>
      <c r="AE577" s="61">
        <v>2</v>
      </c>
      <c r="AF577" s="61">
        <v>1</v>
      </c>
      <c r="AG577" s="61">
        <v>5</v>
      </c>
      <c r="AH577" s="61">
        <v>3</v>
      </c>
      <c r="AI577" s="61">
        <v>4</v>
      </c>
      <c r="AJ577" s="61">
        <v>1</v>
      </c>
      <c r="AK577" s="61">
        <v>0</v>
      </c>
      <c r="AL577" s="61">
        <v>0</v>
      </c>
      <c r="AM577" s="61">
        <v>0</v>
      </c>
      <c r="AN577" s="61">
        <v>3</v>
      </c>
      <c r="AO577" s="61">
        <v>1</v>
      </c>
      <c r="AP577" s="61">
        <v>3</v>
      </c>
      <c r="AQ577" s="61">
        <v>1</v>
      </c>
      <c r="AR577" s="61">
        <v>1</v>
      </c>
      <c r="AS577" s="61">
        <v>1</v>
      </c>
      <c r="AT577" s="61">
        <v>5</v>
      </c>
      <c r="AU577" s="61">
        <v>4</v>
      </c>
      <c r="AV577" s="61">
        <v>5</v>
      </c>
      <c r="AW577" s="61">
        <v>1</v>
      </c>
      <c r="AX577" s="61">
        <v>0</v>
      </c>
      <c r="AY577" s="61">
        <v>0</v>
      </c>
      <c r="AZ577" s="61">
        <v>0</v>
      </c>
      <c r="BA577" s="61">
        <v>5</v>
      </c>
      <c r="BB577" s="61">
        <v>5</v>
      </c>
      <c r="BC577" s="61">
        <v>5</v>
      </c>
      <c r="BD577" s="61">
        <v>1</v>
      </c>
      <c r="BE577" s="61">
        <v>3</v>
      </c>
      <c r="BF577" s="61">
        <v>1</v>
      </c>
      <c r="BG577" s="61">
        <v>4</v>
      </c>
      <c r="BH577" s="61">
        <v>5</v>
      </c>
      <c r="BI577" s="61">
        <v>4</v>
      </c>
      <c r="BJ577" s="61">
        <v>1</v>
      </c>
      <c r="BK577" s="61">
        <v>0</v>
      </c>
      <c r="BL577" s="61">
        <v>0</v>
      </c>
      <c r="BM577" s="61">
        <v>1</v>
      </c>
      <c r="BN577" s="61">
        <v>1</v>
      </c>
      <c r="BO577" s="61">
        <v>1</v>
      </c>
      <c r="BP577" s="61">
        <v>2</v>
      </c>
      <c r="BQ577" s="61">
        <v>5</v>
      </c>
      <c r="BR577" s="61">
        <v>2</v>
      </c>
      <c r="BS577" s="61">
        <v>2</v>
      </c>
      <c r="BT577" s="61">
        <v>2</v>
      </c>
      <c r="BU577" s="61">
        <v>1</v>
      </c>
      <c r="BV577" s="61">
        <v>158</v>
      </c>
      <c r="BW577" s="61">
        <v>164</v>
      </c>
      <c r="BX577" s="61">
        <v>0.49068322981366402</v>
      </c>
      <c r="BY577" s="60">
        <v>-206</v>
      </c>
    </row>
    <row r="578" spans="1:77" x14ac:dyDescent="0.25">
      <c r="A578" s="61">
        <v>5</v>
      </c>
      <c r="B578" s="61">
        <v>1</v>
      </c>
      <c r="C578" s="61">
        <v>3</v>
      </c>
      <c r="D578" s="61">
        <v>1</v>
      </c>
      <c r="E578" s="61">
        <v>3</v>
      </c>
      <c r="F578" s="61">
        <v>1</v>
      </c>
      <c r="G578" s="61">
        <v>4</v>
      </c>
      <c r="H578" s="61">
        <v>4</v>
      </c>
      <c r="I578" s="61">
        <v>4</v>
      </c>
      <c r="J578" s="61">
        <v>4</v>
      </c>
      <c r="K578" s="61">
        <v>0</v>
      </c>
      <c r="L578" s="61">
        <v>0</v>
      </c>
      <c r="M578" s="61">
        <v>0</v>
      </c>
      <c r="N578" s="61">
        <v>1</v>
      </c>
      <c r="O578" s="61">
        <v>1</v>
      </c>
      <c r="P578" s="61">
        <v>3</v>
      </c>
      <c r="Q578" s="61">
        <v>5</v>
      </c>
      <c r="R578" s="61">
        <v>3</v>
      </c>
      <c r="S578" s="61">
        <v>1</v>
      </c>
      <c r="T578" s="61">
        <v>5</v>
      </c>
      <c r="U578" s="61">
        <v>4</v>
      </c>
      <c r="V578" s="61">
        <v>3</v>
      </c>
      <c r="W578" s="61">
        <v>1</v>
      </c>
      <c r="X578" s="61">
        <v>1</v>
      </c>
      <c r="Y578" s="61">
        <v>0</v>
      </c>
      <c r="Z578" s="61">
        <v>1</v>
      </c>
      <c r="AA578" s="61">
        <v>3</v>
      </c>
      <c r="AB578" s="61">
        <v>1</v>
      </c>
      <c r="AC578" s="61">
        <v>5</v>
      </c>
      <c r="AD578" s="61">
        <v>1</v>
      </c>
      <c r="AE578" s="61">
        <v>5</v>
      </c>
      <c r="AF578" s="61">
        <v>1</v>
      </c>
      <c r="AG578" s="61">
        <v>5</v>
      </c>
      <c r="AH578" s="61">
        <v>4</v>
      </c>
      <c r="AI578" s="61">
        <v>2</v>
      </c>
      <c r="AJ578" s="61">
        <v>1</v>
      </c>
      <c r="AK578" s="61">
        <v>0</v>
      </c>
      <c r="AL578" s="61">
        <v>0</v>
      </c>
      <c r="AM578" s="61">
        <v>0</v>
      </c>
      <c r="AN578" s="61">
        <v>5</v>
      </c>
      <c r="AO578" s="61">
        <v>1</v>
      </c>
      <c r="AP578" s="61">
        <v>3</v>
      </c>
      <c r="AQ578" s="61">
        <v>1</v>
      </c>
      <c r="AR578" s="61">
        <v>1</v>
      </c>
      <c r="AS578" s="61">
        <v>5</v>
      </c>
      <c r="AT578" s="61">
        <v>5</v>
      </c>
      <c r="AU578" s="61">
        <v>4</v>
      </c>
      <c r="AV578" s="61">
        <v>4</v>
      </c>
      <c r="AW578" s="61">
        <v>1</v>
      </c>
      <c r="AX578" s="61">
        <v>0</v>
      </c>
      <c r="AY578" s="61">
        <v>0</v>
      </c>
      <c r="AZ578" s="61">
        <v>0</v>
      </c>
      <c r="BA578" s="61">
        <v>4</v>
      </c>
      <c r="BB578" s="61">
        <v>1</v>
      </c>
      <c r="BC578" s="61">
        <v>4</v>
      </c>
      <c r="BD578" s="61">
        <v>1</v>
      </c>
      <c r="BE578" s="61">
        <v>5</v>
      </c>
      <c r="BF578" s="61">
        <v>1</v>
      </c>
      <c r="BG578" s="61">
        <v>5</v>
      </c>
      <c r="BH578" s="61">
        <v>4</v>
      </c>
      <c r="BI578" s="61">
        <v>3</v>
      </c>
      <c r="BJ578" s="61">
        <v>1</v>
      </c>
      <c r="BK578" s="61">
        <v>0</v>
      </c>
      <c r="BL578" s="61">
        <v>0</v>
      </c>
      <c r="BM578" s="61">
        <v>1</v>
      </c>
      <c r="BN578" s="61">
        <v>1</v>
      </c>
      <c r="BO578" s="61">
        <v>3</v>
      </c>
      <c r="BP578" s="61">
        <v>2</v>
      </c>
      <c r="BQ578" s="61">
        <v>5</v>
      </c>
      <c r="BR578" s="61">
        <v>2</v>
      </c>
      <c r="BS578" s="61">
        <v>2</v>
      </c>
      <c r="BT578" s="61">
        <v>3</v>
      </c>
      <c r="BU578" s="61">
        <v>2</v>
      </c>
      <c r="BV578" s="61">
        <v>155</v>
      </c>
      <c r="BW578" s="61">
        <v>161</v>
      </c>
      <c r="BX578" s="61">
        <v>0.49050632900000002</v>
      </c>
      <c r="BY578" s="60">
        <v>-206</v>
      </c>
    </row>
    <row r="579" spans="1:77" x14ac:dyDescent="0.25">
      <c r="A579" s="61">
        <v>5</v>
      </c>
      <c r="B579" s="61">
        <v>5</v>
      </c>
      <c r="C579" s="61">
        <v>3</v>
      </c>
      <c r="D579" s="61">
        <v>1</v>
      </c>
      <c r="E579" s="61">
        <v>3</v>
      </c>
      <c r="F579" s="61">
        <v>1</v>
      </c>
      <c r="G579" s="61">
        <v>3</v>
      </c>
      <c r="H579" s="61">
        <v>4</v>
      </c>
      <c r="I579" s="61">
        <v>4</v>
      </c>
      <c r="J579" s="61">
        <v>4</v>
      </c>
      <c r="K579" s="61">
        <v>0</v>
      </c>
      <c r="L579" s="61">
        <v>0</v>
      </c>
      <c r="M579" s="61">
        <v>1</v>
      </c>
      <c r="N579" s="61">
        <v>1</v>
      </c>
      <c r="O579" s="61">
        <v>1</v>
      </c>
      <c r="P579" s="61">
        <v>5</v>
      </c>
      <c r="Q579" s="61">
        <v>1</v>
      </c>
      <c r="R579" s="61">
        <v>4</v>
      </c>
      <c r="S579" s="61">
        <v>1</v>
      </c>
      <c r="T579" s="61">
        <v>4</v>
      </c>
      <c r="U579" s="61">
        <v>2</v>
      </c>
      <c r="V579" s="61">
        <v>3</v>
      </c>
      <c r="W579" s="61">
        <v>1</v>
      </c>
      <c r="X579" s="61">
        <v>0</v>
      </c>
      <c r="Y579" s="61">
        <v>0</v>
      </c>
      <c r="Z579" s="61">
        <v>0</v>
      </c>
      <c r="AA579" s="61">
        <v>4</v>
      </c>
      <c r="AB579" s="61">
        <v>1</v>
      </c>
      <c r="AC579" s="61">
        <v>5</v>
      </c>
      <c r="AD579" s="61">
        <v>1</v>
      </c>
      <c r="AE579" s="61">
        <v>3</v>
      </c>
      <c r="AF579" s="61">
        <v>1</v>
      </c>
      <c r="AG579" s="61">
        <v>5</v>
      </c>
      <c r="AH579" s="61">
        <v>4</v>
      </c>
      <c r="AI579" s="61">
        <v>3</v>
      </c>
      <c r="AJ579" s="61">
        <v>1</v>
      </c>
      <c r="AK579" s="61">
        <v>0</v>
      </c>
      <c r="AL579" s="61">
        <v>0</v>
      </c>
      <c r="AM579" s="61">
        <v>0</v>
      </c>
      <c r="AN579" s="61">
        <v>5</v>
      </c>
      <c r="AO579" s="61">
        <v>1</v>
      </c>
      <c r="AP579" s="61">
        <v>3</v>
      </c>
      <c r="AQ579" s="61">
        <v>2</v>
      </c>
      <c r="AR579" s="61">
        <v>1</v>
      </c>
      <c r="AS579" s="61">
        <v>1</v>
      </c>
      <c r="AT579" s="61">
        <v>5</v>
      </c>
      <c r="AU579" s="61">
        <v>4</v>
      </c>
      <c r="AV579" s="61">
        <v>4</v>
      </c>
      <c r="AW579" s="61">
        <v>1</v>
      </c>
      <c r="AX579" s="61">
        <v>1</v>
      </c>
      <c r="AY579" s="61">
        <v>0</v>
      </c>
      <c r="AZ579" s="61">
        <v>0</v>
      </c>
      <c r="BA579" s="61">
        <v>5</v>
      </c>
      <c r="BB579" s="61">
        <v>1</v>
      </c>
      <c r="BC579" s="61">
        <v>3</v>
      </c>
      <c r="BD579" s="61">
        <v>5</v>
      </c>
      <c r="BE579" s="61">
        <v>3</v>
      </c>
      <c r="BF579" s="61">
        <v>1</v>
      </c>
      <c r="BG579" s="61">
        <v>5</v>
      </c>
      <c r="BH579" s="61">
        <v>4</v>
      </c>
      <c r="BI579" s="61">
        <v>4</v>
      </c>
      <c r="BJ579" s="61">
        <v>1</v>
      </c>
      <c r="BK579" s="61">
        <v>0</v>
      </c>
      <c r="BL579" s="61">
        <v>0</v>
      </c>
      <c r="BM579" s="61">
        <v>0</v>
      </c>
      <c r="BN579" s="61">
        <v>1</v>
      </c>
      <c r="BO579" s="61">
        <v>1</v>
      </c>
      <c r="BP579" s="61">
        <v>2</v>
      </c>
      <c r="BQ579" s="61">
        <v>5</v>
      </c>
      <c r="BR579" s="61">
        <v>2</v>
      </c>
      <c r="BS579" s="61">
        <v>2</v>
      </c>
      <c r="BT579" s="61">
        <v>3</v>
      </c>
      <c r="BU579" s="61">
        <v>1</v>
      </c>
      <c r="BV579" s="61">
        <v>150</v>
      </c>
      <c r="BW579" s="61">
        <v>157</v>
      </c>
      <c r="BX579" s="61">
        <v>0.48859934900000002</v>
      </c>
      <c r="BY579" s="60">
        <v>-206</v>
      </c>
    </row>
    <row r="580" spans="1:77" x14ac:dyDescent="0.25">
      <c r="A580" s="61">
        <v>5</v>
      </c>
      <c r="B580" s="61">
        <v>1</v>
      </c>
      <c r="C580" s="61">
        <v>3</v>
      </c>
      <c r="D580" s="61">
        <v>1</v>
      </c>
      <c r="E580" s="61">
        <v>5</v>
      </c>
      <c r="F580" s="61">
        <v>1</v>
      </c>
      <c r="G580" s="61">
        <v>3</v>
      </c>
      <c r="H580" s="61">
        <v>4</v>
      </c>
      <c r="I580" s="61">
        <v>4</v>
      </c>
      <c r="J580" s="61">
        <v>1</v>
      </c>
      <c r="K580" s="61">
        <v>0</v>
      </c>
      <c r="L580" s="61">
        <v>0</v>
      </c>
      <c r="M580" s="61">
        <v>0</v>
      </c>
      <c r="N580" s="61">
        <v>1</v>
      </c>
      <c r="O580" s="61">
        <v>1</v>
      </c>
      <c r="P580" s="61">
        <v>2</v>
      </c>
      <c r="Q580" s="61">
        <v>5</v>
      </c>
      <c r="R580" s="61">
        <v>3</v>
      </c>
      <c r="S580" s="61">
        <v>4</v>
      </c>
      <c r="T580" s="61">
        <v>4</v>
      </c>
      <c r="U580" s="61">
        <v>4</v>
      </c>
      <c r="V580" s="61">
        <v>3</v>
      </c>
      <c r="W580" s="61">
        <v>1</v>
      </c>
      <c r="X580" s="61">
        <v>0</v>
      </c>
      <c r="Y580" s="61">
        <v>0</v>
      </c>
      <c r="Z580" s="61">
        <v>0</v>
      </c>
      <c r="AA580" s="61">
        <v>3</v>
      </c>
      <c r="AB580" s="61">
        <v>4</v>
      </c>
      <c r="AC580" s="61">
        <v>5</v>
      </c>
      <c r="AD580" s="61">
        <v>1</v>
      </c>
      <c r="AE580" s="61">
        <v>3</v>
      </c>
      <c r="AF580" s="61">
        <v>1</v>
      </c>
      <c r="AG580" s="61">
        <v>5</v>
      </c>
      <c r="AH580" s="61">
        <v>2</v>
      </c>
      <c r="AI580" s="61">
        <v>4</v>
      </c>
      <c r="AJ580" s="61">
        <v>1</v>
      </c>
      <c r="AK580" s="61">
        <v>0</v>
      </c>
      <c r="AL580" s="61">
        <v>0</v>
      </c>
      <c r="AM580" s="61">
        <v>0</v>
      </c>
      <c r="AN580" s="61">
        <v>3</v>
      </c>
      <c r="AO580" s="61">
        <v>1</v>
      </c>
      <c r="AP580" s="61">
        <v>3</v>
      </c>
      <c r="AQ580" s="61">
        <v>2</v>
      </c>
      <c r="AR580" s="61">
        <v>1</v>
      </c>
      <c r="AS580" s="61">
        <v>1</v>
      </c>
      <c r="AT580" s="61">
        <v>5</v>
      </c>
      <c r="AU580" s="61">
        <v>4</v>
      </c>
      <c r="AV580" s="61">
        <v>4</v>
      </c>
      <c r="AW580" s="61">
        <v>1</v>
      </c>
      <c r="AX580" s="61">
        <v>1</v>
      </c>
      <c r="AY580" s="61">
        <v>0</v>
      </c>
      <c r="AZ580" s="61">
        <v>0</v>
      </c>
      <c r="BA580" s="61">
        <v>5</v>
      </c>
      <c r="BB580" s="61">
        <v>1</v>
      </c>
      <c r="BC580" s="61">
        <v>4</v>
      </c>
      <c r="BD580" s="61">
        <v>5</v>
      </c>
      <c r="BE580" s="61">
        <v>3</v>
      </c>
      <c r="BF580" s="61">
        <v>1</v>
      </c>
      <c r="BG580" s="61">
        <v>5</v>
      </c>
      <c r="BH580" s="61">
        <v>4</v>
      </c>
      <c r="BI580" s="61">
        <v>3</v>
      </c>
      <c r="BJ580" s="61">
        <v>1</v>
      </c>
      <c r="BK580" s="61">
        <v>0</v>
      </c>
      <c r="BL580" s="61">
        <v>1</v>
      </c>
      <c r="BM580" s="61">
        <v>0</v>
      </c>
      <c r="BN580" s="61">
        <v>1</v>
      </c>
      <c r="BO580" s="61">
        <v>1</v>
      </c>
      <c r="BP580" s="61">
        <v>2</v>
      </c>
      <c r="BQ580" s="61">
        <v>4</v>
      </c>
      <c r="BR580" s="61">
        <v>2</v>
      </c>
      <c r="BS580" s="61">
        <v>2</v>
      </c>
      <c r="BT580" s="61">
        <v>3</v>
      </c>
      <c r="BU580" s="61">
        <v>1</v>
      </c>
      <c r="BV580" s="61">
        <v>150</v>
      </c>
      <c r="BW580" s="61">
        <v>157</v>
      </c>
      <c r="BX580" s="61">
        <v>0.48859934900000002</v>
      </c>
      <c r="BY580" s="60">
        <v>-206</v>
      </c>
    </row>
    <row r="581" spans="1:77" x14ac:dyDescent="0.25">
      <c r="A581" s="61">
        <v>3</v>
      </c>
      <c r="B581" s="61">
        <v>1</v>
      </c>
      <c r="C581" s="61">
        <v>3</v>
      </c>
      <c r="D581" s="61">
        <v>1</v>
      </c>
      <c r="E581" s="61">
        <v>3</v>
      </c>
      <c r="F581" s="61">
        <v>1</v>
      </c>
      <c r="G581" s="61">
        <v>5</v>
      </c>
      <c r="H581" s="61">
        <v>1</v>
      </c>
      <c r="I581" s="61">
        <v>4</v>
      </c>
      <c r="J581" s="61">
        <v>1</v>
      </c>
      <c r="K581" s="61">
        <v>0</v>
      </c>
      <c r="L581" s="61">
        <v>0</v>
      </c>
      <c r="M581" s="61">
        <v>0</v>
      </c>
      <c r="N581" s="61">
        <v>3</v>
      </c>
      <c r="O581" s="61">
        <v>1</v>
      </c>
      <c r="P581" s="61">
        <v>3</v>
      </c>
      <c r="Q581" s="61">
        <v>1</v>
      </c>
      <c r="R581" s="61">
        <v>3</v>
      </c>
      <c r="S581" s="61">
        <v>1</v>
      </c>
      <c r="T581" s="61">
        <v>4</v>
      </c>
      <c r="U581" s="61">
        <v>4</v>
      </c>
      <c r="V581" s="61">
        <v>4</v>
      </c>
      <c r="W581" s="61">
        <v>1</v>
      </c>
      <c r="X581" s="61">
        <v>0</v>
      </c>
      <c r="Y581" s="61">
        <v>0</v>
      </c>
      <c r="Z581" s="61">
        <v>1</v>
      </c>
      <c r="AA581" s="61">
        <v>4</v>
      </c>
      <c r="AB581" s="61">
        <v>1</v>
      </c>
      <c r="AC581" s="61">
        <v>3</v>
      </c>
      <c r="AD581" s="61">
        <v>1</v>
      </c>
      <c r="AE581" s="61">
        <v>3</v>
      </c>
      <c r="AF581" s="61">
        <v>1</v>
      </c>
      <c r="AG581" s="61">
        <v>5</v>
      </c>
      <c r="AH581" s="61">
        <v>3</v>
      </c>
      <c r="AI581" s="61">
        <v>4</v>
      </c>
      <c r="AJ581" s="61">
        <v>1</v>
      </c>
      <c r="AK581" s="61">
        <v>0</v>
      </c>
      <c r="AL581" s="61">
        <v>0</v>
      </c>
      <c r="AM581" s="61">
        <v>0</v>
      </c>
      <c r="AN581" s="61">
        <v>5</v>
      </c>
      <c r="AO581" s="61">
        <v>3</v>
      </c>
      <c r="AP581" s="61">
        <v>3</v>
      </c>
      <c r="AQ581" s="61">
        <v>1</v>
      </c>
      <c r="AR581" s="61">
        <v>3</v>
      </c>
      <c r="AS581" s="61">
        <v>5</v>
      </c>
      <c r="AT581" s="61">
        <v>5</v>
      </c>
      <c r="AU581" s="61">
        <v>4</v>
      </c>
      <c r="AV581" s="61">
        <v>4</v>
      </c>
      <c r="AW581" s="61">
        <v>1</v>
      </c>
      <c r="AX581" s="61">
        <v>0</v>
      </c>
      <c r="AY581" s="61">
        <v>0</v>
      </c>
      <c r="AZ581" s="61">
        <v>0</v>
      </c>
      <c r="BA581" s="61">
        <v>5</v>
      </c>
      <c r="BB581" s="61">
        <v>1</v>
      </c>
      <c r="BC581" s="61">
        <v>3</v>
      </c>
      <c r="BD581" s="61">
        <v>5</v>
      </c>
      <c r="BE581" s="61">
        <v>3</v>
      </c>
      <c r="BF581" s="61">
        <v>1</v>
      </c>
      <c r="BG581" s="61">
        <v>1</v>
      </c>
      <c r="BH581" s="61">
        <v>4</v>
      </c>
      <c r="BI581" s="61">
        <v>3</v>
      </c>
      <c r="BJ581" s="61">
        <v>1</v>
      </c>
      <c r="BK581" s="61">
        <v>0</v>
      </c>
      <c r="BL581" s="61">
        <v>0</v>
      </c>
      <c r="BM581" s="61">
        <v>0</v>
      </c>
      <c r="BN581" s="61">
        <v>1</v>
      </c>
      <c r="BO581" s="61">
        <v>1</v>
      </c>
      <c r="BP581" s="61">
        <v>2</v>
      </c>
      <c r="BQ581" s="61">
        <v>5</v>
      </c>
      <c r="BR581" s="61">
        <v>2</v>
      </c>
      <c r="BS581" s="61">
        <v>1</v>
      </c>
      <c r="BT581" s="61">
        <v>3</v>
      </c>
      <c r="BU581" s="61">
        <v>1</v>
      </c>
      <c r="BV581" s="61">
        <v>183</v>
      </c>
      <c r="BW581" s="61">
        <v>193</v>
      </c>
      <c r="BX581" s="61">
        <v>0.48670212800000001</v>
      </c>
      <c r="BY581" s="60">
        <v>-206</v>
      </c>
    </row>
    <row r="582" spans="1:77" x14ac:dyDescent="0.25">
      <c r="A582" s="61">
        <v>4</v>
      </c>
      <c r="B582" s="61">
        <v>1</v>
      </c>
      <c r="C582" s="61">
        <v>3</v>
      </c>
      <c r="D582" s="61">
        <v>4</v>
      </c>
      <c r="E582" s="61">
        <v>2</v>
      </c>
      <c r="F582" s="61">
        <v>1</v>
      </c>
      <c r="G582" s="61">
        <v>5</v>
      </c>
      <c r="H582" s="61">
        <v>4</v>
      </c>
      <c r="I582" s="61">
        <v>3</v>
      </c>
      <c r="J582" s="61">
        <v>1</v>
      </c>
      <c r="K582" s="61">
        <v>0</v>
      </c>
      <c r="L582" s="61">
        <v>0</v>
      </c>
      <c r="M582" s="61">
        <v>0</v>
      </c>
      <c r="N582" s="61">
        <v>3</v>
      </c>
      <c r="O582" s="61">
        <v>2</v>
      </c>
      <c r="P582" s="61">
        <v>1</v>
      </c>
      <c r="Q582" s="61">
        <v>3</v>
      </c>
      <c r="R582" s="61">
        <v>3</v>
      </c>
      <c r="S582" s="61">
        <v>1</v>
      </c>
      <c r="T582" s="61">
        <v>4</v>
      </c>
      <c r="U582" s="61">
        <v>2</v>
      </c>
      <c r="V582" s="61">
        <v>5</v>
      </c>
      <c r="W582" s="61">
        <v>1</v>
      </c>
      <c r="X582" s="61">
        <v>0</v>
      </c>
      <c r="Y582" s="61">
        <v>0</v>
      </c>
      <c r="Z582" s="61">
        <v>1</v>
      </c>
      <c r="AA582" s="61">
        <v>5</v>
      </c>
      <c r="AB582" s="61">
        <v>1</v>
      </c>
      <c r="AC582" s="61">
        <v>2</v>
      </c>
      <c r="AD582" s="61">
        <v>3</v>
      </c>
      <c r="AE582" s="61">
        <v>5</v>
      </c>
      <c r="AF582" s="61">
        <v>1</v>
      </c>
      <c r="AG582" s="61">
        <v>4</v>
      </c>
      <c r="AH582" s="61">
        <v>5</v>
      </c>
      <c r="AI582" s="61">
        <v>4</v>
      </c>
      <c r="AJ582" s="61">
        <v>1</v>
      </c>
      <c r="AK582" s="61">
        <v>1</v>
      </c>
      <c r="AL582" s="61">
        <v>0</v>
      </c>
      <c r="AM582" s="61">
        <v>1</v>
      </c>
      <c r="AN582" s="61">
        <v>3</v>
      </c>
      <c r="AO582" s="61">
        <v>1</v>
      </c>
      <c r="AP582" s="61">
        <v>3</v>
      </c>
      <c r="AQ582" s="61">
        <v>5</v>
      </c>
      <c r="AR582" s="61">
        <v>3</v>
      </c>
      <c r="AS582" s="61">
        <v>5</v>
      </c>
      <c r="AT582" s="61">
        <v>4</v>
      </c>
      <c r="AU582" s="61">
        <v>5</v>
      </c>
      <c r="AV582" s="61">
        <v>4</v>
      </c>
      <c r="AW582" s="61">
        <v>1</v>
      </c>
      <c r="AX582" s="61">
        <v>1</v>
      </c>
      <c r="AY582" s="61">
        <v>0</v>
      </c>
      <c r="AZ582" s="61">
        <v>0</v>
      </c>
      <c r="BA582" s="61">
        <v>4</v>
      </c>
      <c r="BB582" s="61">
        <v>4</v>
      </c>
      <c r="BC582" s="61">
        <v>5</v>
      </c>
      <c r="BD582" s="61">
        <v>1</v>
      </c>
      <c r="BE582" s="61">
        <v>3</v>
      </c>
      <c r="BF582" s="61">
        <v>5</v>
      </c>
      <c r="BG582" s="61">
        <v>5</v>
      </c>
      <c r="BH582" s="61">
        <v>4</v>
      </c>
      <c r="BI582" s="61">
        <v>1</v>
      </c>
      <c r="BJ582" s="61">
        <v>1</v>
      </c>
      <c r="BK582" s="61">
        <v>0</v>
      </c>
      <c r="BL582" s="61">
        <v>1</v>
      </c>
      <c r="BM582" s="61">
        <v>1</v>
      </c>
      <c r="BN582" s="61">
        <v>1</v>
      </c>
      <c r="BO582" s="61">
        <v>1</v>
      </c>
      <c r="BP582" s="61">
        <v>2</v>
      </c>
      <c r="BQ582" s="61">
        <v>2</v>
      </c>
      <c r="BR582" s="61">
        <v>2</v>
      </c>
      <c r="BS582" s="61">
        <v>2</v>
      </c>
      <c r="BT582" s="61">
        <v>3</v>
      </c>
      <c r="BU582" s="61">
        <v>2</v>
      </c>
      <c r="BV582" s="61">
        <v>139</v>
      </c>
      <c r="BW582" s="61">
        <v>147</v>
      </c>
      <c r="BX582" s="61">
        <v>0.48601398600000001</v>
      </c>
      <c r="BY582" s="60">
        <v>-206</v>
      </c>
    </row>
    <row r="583" spans="1:77" x14ac:dyDescent="0.25">
      <c r="A583" s="61">
        <v>5</v>
      </c>
      <c r="B583" s="61">
        <v>1</v>
      </c>
      <c r="C583" s="61">
        <v>3</v>
      </c>
      <c r="D583" s="61">
        <v>1</v>
      </c>
      <c r="E583" s="61">
        <v>3</v>
      </c>
      <c r="F583" s="61">
        <v>3</v>
      </c>
      <c r="G583" s="61">
        <v>5</v>
      </c>
      <c r="H583" s="61">
        <v>4</v>
      </c>
      <c r="I583" s="61">
        <v>4</v>
      </c>
      <c r="J583" s="61">
        <v>4</v>
      </c>
      <c r="K583" s="61">
        <v>1</v>
      </c>
      <c r="L583" s="61">
        <v>0</v>
      </c>
      <c r="M583" s="61">
        <v>0</v>
      </c>
      <c r="N583" s="61">
        <v>1</v>
      </c>
      <c r="O583" s="61">
        <v>1</v>
      </c>
      <c r="P583" s="61">
        <v>5</v>
      </c>
      <c r="Q583" s="61">
        <v>1</v>
      </c>
      <c r="R583" s="61">
        <v>3</v>
      </c>
      <c r="S583" s="61">
        <v>1</v>
      </c>
      <c r="T583" s="61">
        <v>5</v>
      </c>
      <c r="U583" s="61">
        <v>4</v>
      </c>
      <c r="V583" s="61">
        <v>3</v>
      </c>
      <c r="W583" s="61">
        <v>1</v>
      </c>
      <c r="X583" s="61">
        <v>0</v>
      </c>
      <c r="Y583" s="61">
        <v>0</v>
      </c>
      <c r="Z583" s="61">
        <v>1</v>
      </c>
      <c r="AA583" s="61">
        <v>4</v>
      </c>
      <c r="AB583" s="61">
        <v>1</v>
      </c>
      <c r="AC583" s="61">
        <v>5</v>
      </c>
      <c r="AD583" s="61">
        <v>1</v>
      </c>
      <c r="AE583" s="61">
        <v>3</v>
      </c>
      <c r="AF583" s="61">
        <v>1</v>
      </c>
      <c r="AG583" s="61">
        <v>5</v>
      </c>
      <c r="AH583" s="61">
        <v>4</v>
      </c>
      <c r="AI583" s="61">
        <v>4</v>
      </c>
      <c r="AJ583" s="61">
        <v>4</v>
      </c>
      <c r="AK583" s="61">
        <v>0</v>
      </c>
      <c r="AL583" s="61">
        <v>0</v>
      </c>
      <c r="AM583" s="61">
        <v>0</v>
      </c>
      <c r="AN583" s="61">
        <v>2</v>
      </c>
      <c r="AO583" s="61">
        <v>1</v>
      </c>
      <c r="AP583" s="61">
        <v>3</v>
      </c>
      <c r="AQ583" s="61">
        <v>1</v>
      </c>
      <c r="AR583" s="61">
        <v>3</v>
      </c>
      <c r="AS583" s="61">
        <v>1</v>
      </c>
      <c r="AT583" s="61">
        <v>5</v>
      </c>
      <c r="AU583" s="61">
        <v>4</v>
      </c>
      <c r="AV583" s="61">
        <v>4</v>
      </c>
      <c r="AW583" s="61">
        <v>2</v>
      </c>
      <c r="AX583" s="61">
        <v>1</v>
      </c>
      <c r="AY583" s="61">
        <v>0</v>
      </c>
      <c r="AZ583" s="61">
        <v>0</v>
      </c>
      <c r="BA583" s="61">
        <v>5</v>
      </c>
      <c r="BB583" s="61">
        <v>1</v>
      </c>
      <c r="BC583" s="61">
        <v>5</v>
      </c>
      <c r="BD583" s="61">
        <v>2</v>
      </c>
      <c r="BE583" s="61">
        <v>2</v>
      </c>
      <c r="BF583" s="61">
        <v>1</v>
      </c>
      <c r="BG583" s="61">
        <v>4</v>
      </c>
      <c r="BH583" s="61">
        <v>4</v>
      </c>
      <c r="BI583" s="61">
        <v>5</v>
      </c>
      <c r="BJ583" s="61">
        <v>1</v>
      </c>
      <c r="BK583" s="61">
        <v>0</v>
      </c>
      <c r="BL583" s="61">
        <v>0</v>
      </c>
      <c r="BM583" s="61">
        <v>0</v>
      </c>
      <c r="BN583" s="61">
        <v>1</v>
      </c>
      <c r="BO583" s="61">
        <v>4</v>
      </c>
      <c r="BP583" s="61">
        <v>2</v>
      </c>
      <c r="BQ583" s="61">
        <v>5</v>
      </c>
      <c r="BR583" s="61">
        <v>2</v>
      </c>
      <c r="BS583" s="61">
        <v>2</v>
      </c>
      <c r="BT583" s="61">
        <v>3</v>
      </c>
      <c r="BU583" s="61">
        <v>1</v>
      </c>
      <c r="BV583" s="61">
        <v>155</v>
      </c>
      <c r="BW583" s="61">
        <v>164</v>
      </c>
      <c r="BX583" s="61">
        <v>0.48589341699999999</v>
      </c>
      <c r="BY583" s="60">
        <v>-206</v>
      </c>
    </row>
    <row r="584" spans="1:77" x14ac:dyDescent="0.25">
      <c r="A584" s="61">
        <v>5</v>
      </c>
      <c r="B584" s="61">
        <v>1</v>
      </c>
      <c r="C584" s="61">
        <v>3</v>
      </c>
      <c r="D584" s="61">
        <v>1</v>
      </c>
      <c r="E584" s="61">
        <v>3</v>
      </c>
      <c r="F584" s="61">
        <v>3</v>
      </c>
      <c r="G584" s="61">
        <v>5</v>
      </c>
      <c r="H584" s="61">
        <v>4</v>
      </c>
      <c r="I584" s="61">
        <v>3</v>
      </c>
      <c r="J584" s="61">
        <v>4</v>
      </c>
      <c r="K584" s="61">
        <v>0</v>
      </c>
      <c r="L584" s="61">
        <v>0</v>
      </c>
      <c r="M584" s="61">
        <v>0</v>
      </c>
      <c r="N584" s="61">
        <v>1</v>
      </c>
      <c r="O584" s="61">
        <v>1</v>
      </c>
      <c r="P584" s="61">
        <v>3</v>
      </c>
      <c r="Q584" s="61">
        <v>5</v>
      </c>
      <c r="R584" s="61">
        <v>4</v>
      </c>
      <c r="S584" s="61">
        <v>3</v>
      </c>
      <c r="T584" s="61">
        <v>4</v>
      </c>
      <c r="U584" s="61">
        <v>4</v>
      </c>
      <c r="V584" s="61">
        <v>3</v>
      </c>
      <c r="W584" s="61">
        <v>1</v>
      </c>
      <c r="X584" s="61">
        <v>0</v>
      </c>
      <c r="Y584" s="61">
        <v>0</v>
      </c>
      <c r="Z584" s="61">
        <v>0</v>
      </c>
      <c r="AA584" s="61">
        <v>5</v>
      </c>
      <c r="AB584" s="61">
        <v>3</v>
      </c>
      <c r="AC584" s="61">
        <v>5</v>
      </c>
      <c r="AD584" s="61">
        <v>1</v>
      </c>
      <c r="AE584" s="61">
        <v>3</v>
      </c>
      <c r="AF584" s="61">
        <v>1</v>
      </c>
      <c r="AG584" s="61">
        <v>5</v>
      </c>
      <c r="AH584" s="61">
        <v>3</v>
      </c>
      <c r="AI584" s="61">
        <v>5</v>
      </c>
      <c r="AJ584" s="61">
        <v>1</v>
      </c>
      <c r="AK584" s="61">
        <v>0</v>
      </c>
      <c r="AL584" s="61">
        <v>0</v>
      </c>
      <c r="AM584" s="61">
        <v>0</v>
      </c>
      <c r="AN584" s="61">
        <v>5</v>
      </c>
      <c r="AO584" s="61">
        <v>1</v>
      </c>
      <c r="AP584" s="61">
        <v>4</v>
      </c>
      <c r="AQ584" s="61">
        <v>1</v>
      </c>
      <c r="AR584" s="61">
        <v>3</v>
      </c>
      <c r="AS584" s="61">
        <v>1</v>
      </c>
      <c r="AT584" s="61">
        <v>5</v>
      </c>
      <c r="AU584" s="61">
        <v>4</v>
      </c>
      <c r="AV584" s="61">
        <v>4</v>
      </c>
      <c r="AW584" s="61">
        <v>1</v>
      </c>
      <c r="AX584" s="61">
        <v>1</v>
      </c>
      <c r="AY584" s="61">
        <v>0</v>
      </c>
      <c r="AZ584" s="61">
        <v>0</v>
      </c>
      <c r="BA584" s="61">
        <v>5</v>
      </c>
      <c r="BB584" s="61">
        <v>1</v>
      </c>
      <c r="BC584" s="61">
        <v>1</v>
      </c>
      <c r="BD584" s="61">
        <v>1</v>
      </c>
      <c r="BE584" s="61">
        <v>1</v>
      </c>
      <c r="BF584" s="61">
        <v>1</v>
      </c>
      <c r="BG584" s="61">
        <v>4</v>
      </c>
      <c r="BH584" s="61">
        <v>4</v>
      </c>
      <c r="BI584" s="61">
        <v>3</v>
      </c>
      <c r="BJ584" s="61">
        <v>1</v>
      </c>
      <c r="BK584" s="61">
        <v>0</v>
      </c>
      <c r="BL584" s="61">
        <v>0</v>
      </c>
      <c r="BM584" s="61">
        <v>0</v>
      </c>
      <c r="BN584" s="61">
        <v>1</v>
      </c>
      <c r="BO584" s="61">
        <v>4</v>
      </c>
      <c r="BP584" s="61">
        <v>2</v>
      </c>
      <c r="BQ584" s="61">
        <v>5</v>
      </c>
      <c r="BR584" s="61">
        <v>2</v>
      </c>
      <c r="BS584" s="61">
        <v>2</v>
      </c>
      <c r="BT584" s="61">
        <v>3</v>
      </c>
      <c r="BU584" s="61">
        <v>2</v>
      </c>
      <c r="BV584" s="61">
        <v>153</v>
      </c>
      <c r="BW584" s="61">
        <v>162</v>
      </c>
      <c r="BX584" s="61">
        <v>0.485714286</v>
      </c>
      <c r="BY584" s="60">
        <v>-206</v>
      </c>
    </row>
    <row r="585" spans="1:77" x14ac:dyDescent="0.25">
      <c r="A585" s="61">
        <v>5</v>
      </c>
      <c r="B585" s="61">
        <v>1</v>
      </c>
      <c r="C585" s="61">
        <v>3</v>
      </c>
      <c r="D585" s="61">
        <v>1</v>
      </c>
      <c r="E585" s="61">
        <v>3</v>
      </c>
      <c r="F585" s="61">
        <v>3</v>
      </c>
      <c r="G585" s="61">
        <v>5</v>
      </c>
      <c r="H585" s="61">
        <v>1</v>
      </c>
      <c r="I585" s="61">
        <v>4</v>
      </c>
      <c r="J585" s="61">
        <v>4</v>
      </c>
      <c r="K585" s="61">
        <v>0</v>
      </c>
      <c r="L585" s="61">
        <v>0</v>
      </c>
      <c r="M585" s="61">
        <v>0</v>
      </c>
      <c r="N585" s="61">
        <v>3</v>
      </c>
      <c r="O585" s="61">
        <v>4</v>
      </c>
      <c r="P585" s="61">
        <v>3</v>
      </c>
      <c r="Q585" s="61">
        <v>1</v>
      </c>
      <c r="R585" s="61">
        <v>3</v>
      </c>
      <c r="S585" s="61">
        <v>1</v>
      </c>
      <c r="T585" s="61">
        <v>5</v>
      </c>
      <c r="U585" s="61">
        <v>2</v>
      </c>
      <c r="V585" s="61">
        <v>3</v>
      </c>
      <c r="W585" s="61">
        <v>3</v>
      </c>
      <c r="X585" s="61">
        <v>0</v>
      </c>
      <c r="Y585" s="61">
        <v>0</v>
      </c>
      <c r="Z585" s="61">
        <v>0</v>
      </c>
      <c r="AA585" s="61">
        <v>3</v>
      </c>
      <c r="AB585" s="61">
        <v>1</v>
      </c>
      <c r="AC585" s="61">
        <v>3</v>
      </c>
      <c r="AD585" s="61">
        <v>1</v>
      </c>
      <c r="AE585" s="61">
        <v>2</v>
      </c>
      <c r="AF585" s="61">
        <v>1</v>
      </c>
      <c r="AG585" s="61">
        <v>5</v>
      </c>
      <c r="AH585" s="61">
        <v>3</v>
      </c>
      <c r="AI585" s="61">
        <v>4</v>
      </c>
      <c r="AJ585" s="61">
        <v>3</v>
      </c>
      <c r="AK585" s="61">
        <v>0</v>
      </c>
      <c r="AL585" s="61">
        <v>0</v>
      </c>
      <c r="AM585" s="61">
        <v>0</v>
      </c>
      <c r="AN585" s="61">
        <v>3</v>
      </c>
      <c r="AO585" s="61">
        <v>1</v>
      </c>
      <c r="AP585" s="61">
        <v>3</v>
      </c>
      <c r="AQ585" s="61">
        <v>1</v>
      </c>
      <c r="AR585" s="61">
        <v>3</v>
      </c>
      <c r="AS585" s="61">
        <v>1</v>
      </c>
      <c r="AT585" s="61">
        <v>5</v>
      </c>
      <c r="AU585" s="61">
        <v>4</v>
      </c>
      <c r="AV585" s="61">
        <v>5</v>
      </c>
      <c r="AW585" s="61">
        <v>1</v>
      </c>
      <c r="AX585" s="61">
        <v>0</v>
      </c>
      <c r="AY585" s="61">
        <v>0</v>
      </c>
      <c r="AZ585" s="61">
        <v>1</v>
      </c>
      <c r="BA585" s="61">
        <v>5</v>
      </c>
      <c r="BB585" s="61">
        <v>1</v>
      </c>
      <c r="BC585" s="61">
        <v>5</v>
      </c>
      <c r="BD585" s="61">
        <v>1</v>
      </c>
      <c r="BE585" s="61">
        <v>3</v>
      </c>
      <c r="BF585" s="61">
        <v>4</v>
      </c>
      <c r="BG585" s="61">
        <v>4</v>
      </c>
      <c r="BH585" s="61">
        <v>5</v>
      </c>
      <c r="BI585" s="61">
        <v>4</v>
      </c>
      <c r="BJ585" s="61">
        <v>1</v>
      </c>
      <c r="BK585" s="61">
        <v>0</v>
      </c>
      <c r="BL585" s="61">
        <v>0</v>
      </c>
      <c r="BM585" s="61">
        <v>0</v>
      </c>
      <c r="BN585" s="61">
        <v>1</v>
      </c>
      <c r="BO585" s="61">
        <v>1</v>
      </c>
      <c r="BP585" s="61">
        <v>2</v>
      </c>
      <c r="BQ585" s="61">
        <v>5</v>
      </c>
      <c r="BR585" s="61">
        <v>2</v>
      </c>
      <c r="BS585" s="61">
        <v>2</v>
      </c>
      <c r="BT585" s="61">
        <v>2</v>
      </c>
      <c r="BU585" s="61">
        <v>1</v>
      </c>
      <c r="BV585" s="61">
        <v>153</v>
      </c>
      <c r="BW585" s="61">
        <v>163</v>
      </c>
      <c r="BX585" s="61">
        <v>0.48417721499999999</v>
      </c>
      <c r="BY585" s="61">
        <v>-206</v>
      </c>
    </row>
    <row r="586" spans="1:77" x14ac:dyDescent="0.25">
      <c r="A586" s="61">
        <v>5</v>
      </c>
      <c r="B586" s="61">
        <v>1</v>
      </c>
      <c r="C586" s="61">
        <v>3</v>
      </c>
      <c r="D586" s="61">
        <v>1</v>
      </c>
      <c r="E586" s="61">
        <v>3</v>
      </c>
      <c r="F586" s="61">
        <v>3</v>
      </c>
      <c r="G586" s="61">
        <v>5</v>
      </c>
      <c r="H586" s="61">
        <v>4</v>
      </c>
      <c r="I586" s="61">
        <v>4</v>
      </c>
      <c r="J586" s="61">
        <v>4</v>
      </c>
      <c r="K586" s="61">
        <v>1</v>
      </c>
      <c r="L586" s="61">
        <v>0</v>
      </c>
      <c r="M586" s="61">
        <v>0</v>
      </c>
      <c r="N586" s="61">
        <v>1</v>
      </c>
      <c r="O586" s="61">
        <v>1</v>
      </c>
      <c r="P586" s="61">
        <v>5</v>
      </c>
      <c r="Q586" s="61">
        <v>1</v>
      </c>
      <c r="R586" s="61">
        <v>3</v>
      </c>
      <c r="S586" s="61">
        <v>1</v>
      </c>
      <c r="T586" s="61">
        <v>5</v>
      </c>
      <c r="U586" s="61">
        <v>4</v>
      </c>
      <c r="V586" s="61">
        <v>3</v>
      </c>
      <c r="W586" s="61">
        <v>1</v>
      </c>
      <c r="X586" s="61">
        <v>0</v>
      </c>
      <c r="Y586" s="61">
        <v>0</v>
      </c>
      <c r="Z586" s="61">
        <v>1</v>
      </c>
      <c r="AA586" s="61">
        <v>4</v>
      </c>
      <c r="AB586" s="61">
        <v>1</v>
      </c>
      <c r="AC586" s="61">
        <v>5</v>
      </c>
      <c r="AD586" s="61">
        <v>1</v>
      </c>
      <c r="AE586" s="61">
        <v>3</v>
      </c>
      <c r="AF586" s="61">
        <v>1</v>
      </c>
      <c r="AG586" s="61">
        <v>5</v>
      </c>
      <c r="AH586" s="61">
        <v>4</v>
      </c>
      <c r="AI586" s="61">
        <v>4</v>
      </c>
      <c r="AJ586" s="61">
        <v>4</v>
      </c>
      <c r="AK586" s="61">
        <v>0</v>
      </c>
      <c r="AL586" s="61">
        <v>0</v>
      </c>
      <c r="AM586" s="61">
        <v>0</v>
      </c>
      <c r="AN586" s="61">
        <v>2</v>
      </c>
      <c r="AO586" s="61">
        <v>1</v>
      </c>
      <c r="AP586" s="61">
        <v>3</v>
      </c>
      <c r="AQ586" s="61">
        <v>1</v>
      </c>
      <c r="AR586" s="61">
        <v>3</v>
      </c>
      <c r="AS586" s="61">
        <v>1</v>
      </c>
      <c r="AT586" s="61">
        <v>5</v>
      </c>
      <c r="AU586" s="61">
        <v>4</v>
      </c>
      <c r="AV586" s="61">
        <v>4</v>
      </c>
      <c r="AW586" s="61">
        <v>2</v>
      </c>
      <c r="AX586" s="61">
        <v>1</v>
      </c>
      <c r="AY586" s="61">
        <v>0</v>
      </c>
      <c r="AZ586" s="61">
        <v>0</v>
      </c>
      <c r="BA586" s="61">
        <v>5</v>
      </c>
      <c r="BB586" s="61">
        <v>1</v>
      </c>
      <c r="BC586" s="61">
        <v>5</v>
      </c>
      <c r="BD586" s="61">
        <v>2</v>
      </c>
      <c r="BE586" s="61">
        <v>2</v>
      </c>
      <c r="BF586" s="61">
        <v>1</v>
      </c>
      <c r="BG586" s="61">
        <v>4</v>
      </c>
      <c r="BH586" s="61">
        <v>4</v>
      </c>
      <c r="BI586" s="61">
        <v>5</v>
      </c>
      <c r="BJ586" s="61">
        <v>1</v>
      </c>
      <c r="BK586" s="61">
        <v>0</v>
      </c>
      <c r="BL586" s="61">
        <v>0</v>
      </c>
      <c r="BM586" s="61">
        <v>0</v>
      </c>
      <c r="BN586" s="61">
        <v>1</v>
      </c>
      <c r="BO586" s="61">
        <v>4</v>
      </c>
      <c r="BP586" s="61">
        <v>2</v>
      </c>
      <c r="BQ586" s="61">
        <v>5</v>
      </c>
      <c r="BR586" s="61">
        <v>2</v>
      </c>
      <c r="BS586" s="61">
        <v>2</v>
      </c>
      <c r="BT586" s="61">
        <v>3</v>
      </c>
      <c r="BU586" s="61">
        <v>1</v>
      </c>
      <c r="BV586" s="61">
        <v>142</v>
      </c>
      <c r="BW586" s="61">
        <v>152</v>
      </c>
      <c r="BX586" s="61">
        <v>0.48299319699999999</v>
      </c>
      <c r="BY586" s="61">
        <v>-206</v>
      </c>
    </row>
    <row r="587" spans="1:77" x14ac:dyDescent="0.25">
      <c r="A587" s="61">
        <v>5</v>
      </c>
      <c r="B587" s="61">
        <v>1</v>
      </c>
      <c r="C587" s="61">
        <v>3</v>
      </c>
      <c r="D587" s="61">
        <v>1</v>
      </c>
      <c r="E587" s="61">
        <v>3</v>
      </c>
      <c r="F587" s="61">
        <v>1</v>
      </c>
      <c r="G587" s="61">
        <v>4</v>
      </c>
      <c r="H587" s="61">
        <v>4</v>
      </c>
      <c r="I587" s="61">
        <v>4</v>
      </c>
      <c r="J587" s="61">
        <v>4</v>
      </c>
      <c r="K587" s="61">
        <v>0</v>
      </c>
      <c r="L587" s="61">
        <v>0</v>
      </c>
      <c r="M587" s="61">
        <v>0</v>
      </c>
      <c r="N587" s="61">
        <v>1</v>
      </c>
      <c r="O587" s="61">
        <v>1</v>
      </c>
      <c r="P587" s="61">
        <v>3</v>
      </c>
      <c r="Q587" s="61">
        <v>5</v>
      </c>
      <c r="R587" s="61">
        <v>3</v>
      </c>
      <c r="S587" s="61">
        <v>1</v>
      </c>
      <c r="T587" s="61">
        <v>5</v>
      </c>
      <c r="U587" s="61">
        <v>4</v>
      </c>
      <c r="V587" s="61">
        <v>3</v>
      </c>
      <c r="W587" s="61">
        <v>1</v>
      </c>
      <c r="X587" s="61">
        <v>1</v>
      </c>
      <c r="Y587" s="61">
        <v>0</v>
      </c>
      <c r="Z587" s="61">
        <v>1</v>
      </c>
      <c r="AA587" s="61">
        <v>3</v>
      </c>
      <c r="AB587" s="61">
        <v>1</v>
      </c>
      <c r="AC587" s="61">
        <v>5</v>
      </c>
      <c r="AD587" s="61">
        <v>1</v>
      </c>
      <c r="AE587" s="61">
        <v>5</v>
      </c>
      <c r="AF587" s="61">
        <v>1</v>
      </c>
      <c r="AG587" s="61">
        <v>5</v>
      </c>
      <c r="AH587" s="61">
        <v>4</v>
      </c>
      <c r="AI587" s="61">
        <v>2</v>
      </c>
      <c r="AJ587" s="61">
        <v>1</v>
      </c>
      <c r="AK587" s="61">
        <v>0</v>
      </c>
      <c r="AL587" s="61">
        <v>0</v>
      </c>
      <c r="AM587" s="61">
        <v>0</v>
      </c>
      <c r="AN587" s="61">
        <v>5</v>
      </c>
      <c r="AO587" s="61">
        <v>1</v>
      </c>
      <c r="AP587" s="61">
        <v>3</v>
      </c>
      <c r="AQ587" s="61">
        <v>1</v>
      </c>
      <c r="AR587" s="61">
        <v>1</v>
      </c>
      <c r="AS587" s="61">
        <v>5</v>
      </c>
      <c r="AT587" s="61">
        <v>5</v>
      </c>
      <c r="AU587" s="61">
        <v>4</v>
      </c>
      <c r="AV587" s="61">
        <v>4</v>
      </c>
      <c r="AW587" s="61">
        <v>1</v>
      </c>
      <c r="AX587" s="61">
        <v>0</v>
      </c>
      <c r="AY587" s="61">
        <v>0</v>
      </c>
      <c r="AZ587" s="61">
        <v>0</v>
      </c>
      <c r="BA587" s="61">
        <v>4</v>
      </c>
      <c r="BB587" s="61">
        <v>1</v>
      </c>
      <c r="BC587" s="61">
        <v>4</v>
      </c>
      <c r="BD587" s="61">
        <v>1</v>
      </c>
      <c r="BE587" s="61">
        <v>5</v>
      </c>
      <c r="BF587" s="61">
        <v>1</v>
      </c>
      <c r="BG587" s="61">
        <v>5</v>
      </c>
      <c r="BH587" s="61">
        <v>4</v>
      </c>
      <c r="BI587" s="61">
        <v>3</v>
      </c>
      <c r="BJ587" s="61">
        <v>1</v>
      </c>
      <c r="BK587" s="61">
        <v>0</v>
      </c>
      <c r="BL587" s="61">
        <v>0</v>
      </c>
      <c r="BM587" s="61">
        <v>1</v>
      </c>
      <c r="BN587" s="61">
        <v>1</v>
      </c>
      <c r="BO587" s="61">
        <v>3</v>
      </c>
      <c r="BP587" s="61">
        <v>2</v>
      </c>
      <c r="BQ587" s="61">
        <v>5</v>
      </c>
      <c r="BR587" s="61">
        <v>2</v>
      </c>
      <c r="BS587" s="61">
        <v>2</v>
      </c>
      <c r="BT587" s="61">
        <v>3</v>
      </c>
      <c r="BU587" s="61">
        <v>2</v>
      </c>
      <c r="BV587" s="61">
        <v>145</v>
      </c>
      <c r="BW587" s="61">
        <v>156</v>
      </c>
      <c r="BX587" s="61">
        <v>0.48172757500000002</v>
      </c>
      <c r="BY587" s="61">
        <v>-206</v>
      </c>
    </row>
    <row r="588" spans="1:77" x14ac:dyDescent="0.25">
      <c r="A588" s="61">
        <v>3</v>
      </c>
      <c r="B588" s="61">
        <v>4</v>
      </c>
      <c r="C588" s="61">
        <v>3</v>
      </c>
      <c r="D588" s="61">
        <v>1</v>
      </c>
      <c r="E588" s="61">
        <v>5</v>
      </c>
      <c r="F588" s="61">
        <v>1</v>
      </c>
      <c r="G588" s="61">
        <v>5</v>
      </c>
      <c r="H588" s="61">
        <v>4</v>
      </c>
      <c r="I588" s="61">
        <v>4</v>
      </c>
      <c r="J588" s="61">
        <v>1</v>
      </c>
      <c r="K588" s="61">
        <v>0</v>
      </c>
      <c r="L588" s="61">
        <v>0</v>
      </c>
      <c r="M588" s="61">
        <v>0</v>
      </c>
      <c r="N588" s="61">
        <v>3</v>
      </c>
      <c r="O588" s="61">
        <v>1</v>
      </c>
      <c r="P588" s="61">
        <v>3</v>
      </c>
      <c r="Q588" s="61">
        <v>1</v>
      </c>
      <c r="R588" s="61">
        <v>3</v>
      </c>
      <c r="S588" s="61">
        <v>1</v>
      </c>
      <c r="T588" s="61">
        <v>4</v>
      </c>
      <c r="U588" s="61">
        <v>4</v>
      </c>
      <c r="V588" s="61">
        <v>3</v>
      </c>
      <c r="W588" s="61">
        <v>1</v>
      </c>
      <c r="X588" s="61">
        <v>0</v>
      </c>
      <c r="Y588" s="61">
        <v>0</v>
      </c>
      <c r="Z588" s="61">
        <v>1</v>
      </c>
      <c r="AA588" s="61">
        <v>3</v>
      </c>
      <c r="AB588" s="61">
        <v>1</v>
      </c>
      <c r="AC588" s="61">
        <v>3</v>
      </c>
      <c r="AD588" s="61">
        <v>1</v>
      </c>
      <c r="AE588" s="61">
        <v>3</v>
      </c>
      <c r="AF588" s="61">
        <v>1</v>
      </c>
      <c r="AG588" s="61">
        <v>4</v>
      </c>
      <c r="AH588" s="61">
        <v>4</v>
      </c>
      <c r="AI588" s="61">
        <v>4</v>
      </c>
      <c r="AJ588" s="61">
        <v>1</v>
      </c>
      <c r="AK588" s="61">
        <v>0</v>
      </c>
      <c r="AL588" s="61">
        <v>0</v>
      </c>
      <c r="AM588" s="61">
        <v>1</v>
      </c>
      <c r="AN588" s="61">
        <v>5</v>
      </c>
      <c r="AO588" s="61">
        <v>1</v>
      </c>
      <c r="AP588" s="61">
        <v>3</v>
      </c>
      <c r="AQ588" s="61">
        <v>1</v>
      </c>
      <c r="AR588" s="61">
        <v>3</v>
      </c>
      <c r="AS588" s="61">
        <v>1</v>
      </c>
      <c r="AT588" s="61">
        <v>5</v>
      </c>
      <c r="AU588" s="61">
        <v>4</v>
      </c>
      <c r="AV588" s="61">
        <v>2</v>
      </c>
      <c r="AW588" s="61">
        <v>1</v>
      </c>
      <c r="AX588" s="61">
        <v>0</v>
      </c>
      <c r="AY588" s="61">
        <v>0</v>
      </c>
      <c r="AZ588" s="61">
        <v>0</v>
      </c>
      <c r="BA588" s="61">
        <v>5</v>
      </c>
      <c r="BB588" s="61">
        <v>1</v>
      </c>
      <c r="BC588" s="61">
        <v>4</v>
      </c>
      <c r="BD588" s="61">
        <v>1</v>
      </c>
      <c r="BE588" s="61">
        <v>3</v>
      </c>
      <c r="BF588" s="61">
        <v>5</v>
      </c>
      <c r="BG588" s="61">
        <v>4</v>
      </c>
      <c r="BH588" s="61">
        <v>4</v>
      </c>
      <c r="BI588" s="61">
        <v>3</v>
      </c>
      <c r="BJ588" s="61">
        <v>1</v>
      </c>
      <c r="BK588" s="61">
        <v>0</v>
      </c>
      <c r="BL588" s="61">
        <v>0</v>
      </c>
      <c r="BM588" s="61">
        <v>0</v>
      </c>
      <c r="BN588" s="61">
        <v>1</v>
      </c>
      <c r="BO588" s="61">
        <v>1</v>
      </c>
      <c r="BP588" s="61">
        <v>2</v>
      </c>
      <c r="BQ588" s="61">
        <v>5</v>
      </c>
      <c r="BR588" s="61">
        <v>2</v>
      </c>
      <c r="BS588" s="61">
        <v>2</v>
      </c>
      <c r="BT588" s="61">
        <v>3</v>
      </c>
      <c r="BU588" s="61">
        <v>2</v>
      </c>
      <c r="BV588" s="61">
        <v>152</v>
      </c>
      <c r="BW588" s="61">
        <v>165</v>
      </c>
      <c r="BX588" s="61">
        <v>0.47949526799999997</v>
      </c>
      <c r="BY588" s="61">
        <v>-206</v>
      </c>
    </row>
    <row r="589" spans="1:77" x14ac:dyDescent="0.25">
      <c r="A589" s="61">
        <v>5</v>
      </c>
      <c r="B589" s="61">
        <v>4</v>
      </c>
      <c r="C589" s="61">
        <v>3</v>
      </c>
      <c r="D589" s="61">
        <v>1</v>
      </c>
      <c r="E589" s="61">
        <v>3</v>
      </c>
      <c r="F589" s="61">
        <v>3</v>
      </c>
      <c r="G589" s="61">
        <v>4</v>
      </c>
      <c r="H589" s="61">
        <v>4</v>
      </c>
      <c r="I589" s="61">
        <v>4</v>
      </c>
      <c r="J589" s="61">
        <v>4</v>
      </c>
      <c r="K589" s="61">
        <v>0</v>
      </c>
      <c r="L589" s="61">
        <v>0</v>
      </c>
      <c r="M589" s="61">
        <v>1</v>
      </c>
      <c r="N589" s="61">
        <v>3</v>
      </c>
      <c r="O589" s="61">
        <v>1</v>
      </c>
      <c r="P589" s="61">
        <v>3</v>
      </c>
      <c r="Q589" s="61">
        <v>1</v>
      </c>
      <c r="R589" s="61">
        <v>3</v>
      </c>
      <c r="S589" s="61">
        <v>1</v>
      </c>
      <c r="T589" s="61">
        <v>2</v>
      </c>
      <c r="U589" s="61">
        <v>4</v>
      </c>
      <c r="V589" s="61">
        <v>3</v>
      </c>
      <c r="W589" s="61">
        <v>1</v>
      </c>
      <c r="X589" s="61">
        <v>0</v>
      </c>
      <c r="Y589" s="61">
        <v>0</v>
      </c>
      <c r="Z589" s="61">
        <v>1</v>
      </c>
      <c r="AA589" s="61">
        <v>4</v>
      </c>
      <c r="AB589" s="61">
        <v>1</v>
      </c>
      <c r="AC589" s="61">
        <v>5</v>
      </c>
      <c r="AD589" s="61">
        <v>1</v>
      </c>
      <c r="AE589" s="61">
        <v>3</v>
      </c>
      <c r="AF589" s="61">
        <v>1</v>
      </c>
      <c r="AG589" s="61">
        <v>5</v>
      </c>
      <c r="AH589" s="61">
        <v>3</v>
      </c>
      <c r="AI589" s="61">
        <v>4</v>
      </c>
      <c r="AJ589" s="61">
        <v>1</v>
      </c>
      <c r="AK589" s="61">
        <v>0</v>
      </c>
      <c r="AL589" s="61">
        <v>0</v>
      </c>
      <c r="AM589" s="61">
        <v>0</v>
      </c>
      <c r="AN589" s="61">
        <v>3</v>
      </c>
      <c r="AO589" s="61">
        <v>1</v>
      </c>
      <c r="AP589" s="61">
        <v>3</v>
      </c>
      <c r="AQ589" s="61">
        <v>2</v>
      </c>
      <c r="AR589" s="61">
        <v>1</v>
      </c>
      <c r="AS589" s="61">
        <v>1</v>
      </c>
      <c r="AT589" s="61">
        <v>5</v>
      </c>
      <c r="AU589" s="61">
        <v>4</v>
      </c>
      <c r="AV589" s="61">
        <v>4</v>
      </c>
      <c r="AW589" s="61">
        <v>1</v>
      </c>
      <c r="AX589" s="61">
        <v>0</v>
      </c>
      <c r="AY589" s="61">
        <v>0</v>
      </c>
      <c r="AZ589" s="61">
        <v>0</v>
      </c>
      <c r="BA589" s="61">
        <v>2</v>
      </c>
      <c r="BB589" s="61">
        <v>1</v>
      </c>
      <c r="BC589" s="61">
        <v>1</v>
      </c>
      <c r="BD589" s="61">
        <v>1</v>
      </c>
      <c r="BE589" s="61">
        <v>3</v>
      </c>
      <c r="BF589" s="61">
        <v>1</v>
      </c>
      <c r="BG589" s="61">
        <v>5</v>
      </c>
      <c r="BH589" s="61">
        <v>4</v>
      </c>
      <c r="BI589" s="61">
        <v>3</v>
      </c>
      <c r="BJ589" s="61">
        <v>1</v>
      </c>
      <c r="BK589" s="61">
        <v>0</v>
      </c>
      <c r="BL589" s="61">
        <v>0</v>
      </c>
      <c r="BM589" s="61">
        <v>0</v>
      </c>
      <c r="BN589" s="61">
        <v>1</v>
      </c>
      <c r="BO589" s="61">
        <v>4</v>
      </c>
      <c r="BP589" s="61">
        <v>2</v>
      </c>
      <c r="BQ589" s="61">
        <v>5</v>
      </c>
      <c r="BR589" s="61">
        <v>2</v>
      </c>
      <c r="BS589" s="61">
        <v>2</v>
      </c>
      <c r="BT589" s="61">
        <v>2</v>
      </c>
      <c r="BU589" s="61">
        <v>2</v>
      </c>
      <c r="BV589" s="61">
        <v>148</v>
      </c>
      <c r="BW589" s="61">
        <v>161</v>
      </c>
      <c r="BX589" s="61">
        <v>0.47896440099999998</v>
      </c>
      <c r="BY589" s="61">
        <v>-206</v>
      </c>
    </row>
    <row r="590" spans="1:77" x14ac:dyDescent="0.25">
      <c r="A590" s="61">
        <v>3</v>
      </c>
      <c r="B590" s="61">
        <v>5</v>
      </c>
      <c r="C590" s="61">
        <v>3</v>
      </c>
      <c r="D590" s="61">
        <v>1</v>
      </c>
      <c r="E590" s="61">
        <v>3</v>
      </c>
      <c r="F590" s="61">
        <v>1</v>
      </c>
      <c r="G590" s="61">
        <v>2</v>
      </c>
      <c r="H590" s="61">
        <v>4</v>
      </c>
      <c r="I590" s="61">
        <v>4</v>
      </c>
      <c r="J590" s="61">
        <v>1</v>
      </c>
      <c r="K590" s="61">
        <v>0</v>
      </c>
      <c r="L590" s="61">
        <v>0</v>
      </c>
      <c r="M590" s="61">
        <v>0</v>
      </c>
      <c r="N590" s="61">
        <v>3</v>
      </c>
      <c r="O590" s="61">
        <v>1</v>
      </c>
      <c r="P590" s="61">
        <v>3</v>
      </c>
      <c r="Q590" s="61">
        <v>1</v>
      </c>
      <c r="R590" s="61">
        <v>3</v>
      </c>
      <c r="S590" s="61">
        <v>5</v>
      </c>
      <c r="T590" s="61">
        <v>4</v>
      </c>
      <c r="U590" s="61">
        <v>4</v>
      </c>
      <c r="V590" s="61">
        <v>3</v>
      </c>
      <c r="W590" s="61">
        <v>1</v>
      </c>
      <c r="X590" s="61">
        <v>0</v>
      </c>
      <c r="Y590" s="61">
        <v>0</v>
      </c>
      <c r="Z590" s="61">
        <v>0</v>
      </c>
      <c r="AA590" s="61">
        <v>4</v>
      </c>
      <c r="AB590" s="61">
        <v>1</v>
      </c>
      <c r="AC590" s="61">
        <v>3</v>
      </c>
      <c r="AD590" s="61">
        <v>1</v>
      </c>
      <c r="AE590" s="61">
        <v>3</v>
      </c>
      <c r="AF590" s="61">
        <v>1</v>
      </c>
      <c r="AG590" s="61">
        <v>4</v>
      </c>
      <c r="AH590" s="61">
        <v>5</v>
      </c>
      <c r="AI590" s="61">
        <v>3</v>
      </c>
      <c r="AJ590" s="61">
        <v>1</v>
      </c>
      <c r="AK590" s="61">
        <v>0</v>
      </c>
      <c r="AL590" s="61">
        <v>1</v>
      </c>
      <c r="AM590" s="61">
        <v>0</v>
      </c>
      <c r="AN590" s="61">
        <v>5</v>
      </c>
      <c r="AO590" s="61">
        <v>1</v>
      </c>
      <c r="AP590" s="61">
        <v>3</v>
      </c>
      <c r="AQ590" s="61">
        <v>1</v>
      </c>
      <c r="AR590" s="61">
        <v>3</v>
      </c>
      <c r="AS590" s="61">
        <v>1</v>
      </c>
      <c r="AT590" s="61">
        <v>5</v>
      </c>
      <c r="AU590" s="61">
        <v>4</v>
      </c>
      <c r="AV590" s="61">
        <v>4</v>
      </c>
      <c r="AW590" s="61">
        <v>3</v>
      </c>
      <c r="AX590" s="61">
        <v>0</v>
      </c>
      <c r="AY590" s="61">
        <v>0</v>
      </c>
      <c r="AZ590" s="61">
        <v>0</v>
      </c>
      <c r="BA590" s="61">
        <v>5</v>
      </c>
      <c r="BB590" s="61">
        <v>1</v>
      </c>
      <c r="BC590" s="61">
        <v>5</v>
      </c>
      <c r="BD590" s="61">
        <v>1</v>
      </c>
      <c r="BE590" s="61">
        <v>3</v>
      </c>
      <c r="BF590" s="61">
        <v>1</v>
      </c>
      <c r="BG590" s="61">
        <v>5</v>
      </c>
      <c r="BH590" s="61">
        <v>5</v>
      </c>
      <c r="BI590" s="61">
        <v>4</v>
      </c>
      <c r="BJ590" s="61">
        <v>1</v>
      </c>
      <c r="BK590" s="61">
        <v>0</v>
      </c>
      <c r="BL590" s="61">
        <v>0</v>
      </c>
      <c r="BM590" s="61">
        <v>0</v>
      </c>
      <c r="BN590" s="61">
        <v>1</v>
      </c>
      <c r="BO590" s="61">
        <v>2</v>
      </c>
      <c r="BP590" s="61">
        <v>2</v>
      </c>
      <c r="BQ590" s="61">
        <v>5</v>
      </c>
      <c r="BR590" s="61">
        <v>2</v>
      </c>
      <c r="BS590" s="61">
        <v>2</v>
      </c>
      <c r="BT590" s="61">
        <v>4</v>
      </c>
      <c r="BU590" s="61">
        <v>2</v>
      </c>
      <c r="BV590" s="61">
        <v>127</v>
      </c>
      <c r="BW590" s="61">
        <v>139</v>
      </c>
      <c r="BX590" s="61">
        <v>0.47744360899999999</v>
      </c>
      <c r="BY590" s="61">
        <v>-206</v>
      </c>
    </row>
    <row r="591" spans="1:77" x14ac:dyDescent="0.25">
      <c r="A591" s="61">
        <v>5</v>
      </c>
      <c r="B591" s="61">
        <v>3</v>
      </c>
      <c r="C591" s="61">
        <v>3</v>
      </c>
      <c r="D591" s="61">
        <v>1</v>
      </c>
      <c r="E591" s="61">
        <v>3</v>
      </c>
      <c r="F591" s="61">
        <v>1</v>
      </c>
      <c r="G591" s="61">
        <v>5</v>
      </c>
      <c r="H591" s="61">
        <v>1</v>
      </c>
      <c r="I591" s="61">
        <v>4</v>
      </c>
      <c r="J591" s="61">
        <v>1</v>
      </c>
      <c r="K591" s="61">
        <v>1</v>
      </c>
      <c r="L591" s="61">
        <v>0</v>
      </c>
      <c r="M591" s="61">
        <v>1</v>
      </c>
      <c r="N591" s="61">
        <v>3</v>
      </c>
      <c r="O591" s="61">
        <v>1</v>
      </c>
      <c r="P591" s="61">
        <v>5</v>
      </c>
      <c r="Q591" s="61">
        <v>1</v>
      </c>
      <c r="R591" s="61">
        <v>4</v>
      </c>
      <c r="S591" s="61">
        <v>1</v>
      </c>
      <c r="T591" s="61">
        <v>5</v>
      </c>
      <c r="U591" s="61">
        <v>4</v>
      </c>
      <c r="V591" s="61">
        <v>3</v>
      </c>
      <c r="W591" s="61">
        <v>1</v>
      </c>
      <c r="X591" s="61">
        <v>0</v>
      </c>
      <c r="Y591" s="61">
        <v>0</v>
      </c>
      <c r="Z591" s="61">
        <v>0</v>
      </c>
      <c r="AA591" s="61">
        <v>4</v>
      </c>
      <c r="AB591" s="61">
        <v>1</v>
      </c>
      <c r="AC591" s="61">
        <v>5</v>
      </c>
      <c r="AD591" s="61">
        <v>1</v>
      </c>
      <c r="AE591" s="61">
        <v>3</v>
      </c>
      <c r="AF591" s="61">
        <v>1</v>
      </c>
      <c r="AG591" s="61">
        <v>5</v>
      </c>
      <c r="AH591" s="61">
        <v>4</v>
      </c>
      <c r="AI591" s="61">
        <v>4</v>
      </c>
      <c r="AJ591" s="61">
        <v>5</v>
      </c>
      <c r="AK591" s="61">
        <v>0</v>
      </c>
      <c r="AL591" s="61">
        <v>0</v>
      </c>
      <c r="AM591" s="61">
        <v>0</v>
      </c>
      <c r="AN591" s="61">
        <v>3</v>
      </c>
      <c r="AO591" s="61">
        <v>1</v>
      </c>
      <c r="AP591" s="61">
        <v>3</v>
      </c>
      <c r="AQ591" s="61">
        <v>1</v>
      </c>
      <c r="AR591" s="61">
        <v>3</v>
      </c>
      <c r="AS591" s="61">
        <v>1</v>
      </c>
      <c r="AT591" s="61">
        <v>5</v>
      </c>
      <c r="AU591" s="61">
        <v>4</v>
      </c>
      <c r="AV591" s="61">
        <v>4</v>
      </c>
      <c r="AW591" s="61">
        <v>1</v>
      </c>
      <c r="AX591" s="61">
        <v>1</v>
      </c>
      <c r="AY591" s="61">
        <v>0</v>
      </c>
      <c r="AZ591" s="61">
        <v>1</v>
      </c>
      <c r="BA591" s="61">
        <v>3</v>
      </c>
      <c r="BB591" s="61">
        <v>1</v>
      </c>
      <c r="BC591" s="61">
        <v>4</v>
      </c>
      <c r="BD591" s="61">
        <v>5</v>
      </c>
      <c r="BE591" s="61">
        <v>3</v>
      </c>
      <c r="BF591" s="61">
        <v>1</v>
      </c>
      <c r="BG591" s="61">
        <v>5</v>
      </c>
      <c r="BH591" s="61">
        <v>3</v>
      </c>
      <c r="BI591" s="61">
        <v>5</v>
      </c>
      <c r="BJ591" s="61">
        <v>1</v>
      </c>
      <c r="BK591" s="61">
        <v>0</v>
      </c>
      <c r="BL591" s="61">
        <v>0</v>
      </c>
      <c r="BM591" s="61">
        <v>0</v>
      </c>
      <c r="BN591" s="61">
        <v>1</v>
      </c>
      <c r="BO591" s="61">
        <v>4</v>
      </c>
      <c r="BP591" s="61">
        <v>2</v>
      </c>
      <c r="BQ591" s="61">
        <v>5</v>
      </c>
      <c r="BR591" s="61">
        <v>2</v>
      </c>
      <c r="BS591" s="61">
        <v>2</v>
      </c>
      <c r="BT591" s="61">
        <v>3</v>
      </c>
      <c r="BU591" s="61">
        <v>1</v>
      </c>
      <c r="BV591" s="61">
        <v>146</v>
      </c>
      <c r="BW591" s="61">
        <v>160</v>
      </c>
      <c r="BX591" s="61">
        <v>0.47712418299999998</v>
      </c>
      <c r="BY591" s="61">
        <v>-206</v>
      </c>
    </row>
    <row r="592" spans="1:77" x14ac:dyDescent="0.25">
      <c r="A592" s="61">
        <v>5</v>
      </c>
      <c r="B592" s="61">
        <v>1</v>
      </c>
      <c r="C592" s="61">
        <v>3</v>
      </c>
      <c r="D592" s="61">
        <v>2</v>
      </c>
      <c r="E592" s="61">
        <v>5</v>
      </c>
      <c r="F592" s="61">
        <v>3</v>
      </c>
      <c r="G592" s="61">
        <v>5</v>
      </c>
      <c r="H592" s="61">
        <v>4</v>
      </c>
      <c r="I592" s="61">
        <v>4</v>
      </c>
      <c r="J592" s="61">
        <v>2</v>
      </c>
      <c r="K592" s="61">
        <v>0</v>
      </c>
      <c r="L592" s="61">
        <v>0</v>
      </c>
      <c r="M592" s="61">
        <v>0</v>
      </c>
      <c r="N592" s="61">
        <v>3</v>
      </c>
      <c r="O592" s="61">
        <v>1</v>
      </c>
      <c r="P592" s="61">
        <v>3</v>
      </c>
      <c r="Q592" s="61">
        <v>1</v>
      </c>
      <c r="R592" s="61">
        <v>3</v>
      </c>
      <c r="S592" s="61">
        <v>1</v>
      </c>
      <c r="T592" s="61">
        <v>5</v>
      </c>
      <c r="U592" s="61">
        <v>4</v>
      </c>
      <c r="V592" s="61">
        <v>3</v>
      </c>
      <c r="W592" s="61">
        <v>3</v>
      </c>
      <c r="X592" s="61">
        <v>0</v>
      </c>
      <c r="Y592" s="61">
        <v>0</v>
      </c>
      <c r="Z592" s="61">
        <v>0</v>
      </c>
      <c r="AA592" s="61">
        <v>1</v>
      </c>
      <c r="AB592" s="61">
        <v>1</v>
      </c>
      <c r="AC592" s="61">
        <v>3</v>
      </c>
      <c r="AD592" s="61">
        <v>1</v>
      </c>
      <c r="AE592" s="61">
        <v>3</v>
      </c>
      <c r="AF592" s="61">
        <v>1</v>
      </c>
      <c r="AG592" s="61">
        <v>5</v>
      </c>
      <c r="AH592" s="61">
        <v>3</v>
      </c>
      <c r="AI592" s="61">
        <v>4</v>
      </c>
      <c r="AJ592" s="61">
        <v>1</v>
      </c>
      <c r="AK592" s="61">
        <v>0</v>
      </c>
      <c r="AL592" s="61">
        <v>0</v>
      </c>
      <c r="AM592" s="61">
        <v>0</v>
      </c>
      <c r="AN592" s="61">
        <v>5</v>
      </c>
      <c r="AO592" s="61">
        <v>1</v>
      </c>
      <c r="AP592" s="61">
        <v>3</v>
      </c>
      <c r="AQ592" s="61">
        <v>1</v>
      </c>
      <c r="AR592" s="61">
        <v>3</v>
      </c>
      <c r="AS592" s="61">
        <v>1</v>
      </c>
      <c r="AT592" s="61">
        <v>2</v>
      </c>
      <c r="AU592" s="61">
        <v>4</v>
      </c>
      <c r="AV592" s="61">
        <v>3</v>
      </c>
      <c r="AW592" s="61">
        <v>1</v>
      </c>
      <c r="AX592" s="61">
        <v>1</v>
      </c>
      <c r="AY592" s="61">
        <v>0</v>
      </c>
      <c r="AZ592" s="61">
        <v>0</v>
      </c>
      <c r="BA592" s="61">
        <v>5</v>
      </c>
      <c r="BB592" s="61">
        <v>1</v>
      </c>
      <c r="BC592" s="61">
        <v>5</v>
      </c>
      <c r="BD592" s="61">
        <v>1</v>
      </c>
      <c r="BE592" s="61">
        <v>2</v>
      </c>
      <c r="BF592" s="61">
        <v>1</v>
      </c>
      <c r="BG592" s="61">
        <v>5</v>
      </c>
      <c r="BH592" s="61">
        <v>4</v>
      </c>
      <c r="BI592" s="61">
        <v>4</v>
      </c>
      <c r="BJ592" s="61">
        <v>1</v>
      </c>
      <c r="BK592" s="61">
        <v>0</v>
      </c>
      <c r="BL592" s="61">
        <v>0</v>
      </c>
      <c r="BM592" s="61">
        <v>1</v>
      </c>
      <c r="BN592" s="61">
        <v>1</v>
      </c>
      <c r="BO592" s="61">
        <v>1</v>
      </c>
      <c r="BP592" s="61">
        <v>2</v>
      </c>
      <c r="BQ592" s="61">
        <v>5</v>
      </c>
      <c r="BR592" s="61">
        <v>2</v>
      </c>
      <c r="BS592" s="61">
        <v>2</v>
      </c>
      <c r="BT592" s="61">
        <v>3</v>
      </c>
      <c r="BU592" s="61">
        <v>1</v>
      </c>
      <c r="BV592" s="61">
        <v>161</v>
      </c>
      <c r="BW592" s="61">
        <v>177</v>
      </c>
      <c r="BX592" s="61">
        <v>0.47633136100000001</v>
      </c>
      <c r="BY592" s="61">
        <v>-206</v>
      </c>
    </row>
    <row r="593" spans="1:77" x14ac:dyDescent="0.25">
      <c r="A593" s="61">
        <v>3</v>
      </c>
      <c r="B593" s="61">
        <v>1</v>
      </c>
      <c r="C593" s="61">
        <v>3</v>
      </c>
      <c r="D593" s="61">
        <v>1</v>
      </c>
      <c r="E593" s="61">
        <v>3</v>
      </c>
      <c r="F593" s="61">
        <v>1</v>
      </c>
      <c r="G593" s="61">
        <v>5</v>
      </c>
      <c r="H593" s="61">
        <v>1</v>
      </c>
      <c r="I593" s="61">
        <v>4</v>
      </c>
      <c r="J593" s="61">
        <v>1</v>
      </c>
      <c r="K593" s="61">
        <v>0</v>
      </c>
      <c r="L593" s="61">
        <v>0</v>
      </c>
      <c r="M593" s="61">
        <v>0</v>
      </c>
      <c r="N593" s="61">
        <v>3</v>
      </c>
      <c r="O593" s="61">
        <v>1</v>
      </c>
      <c r="P593" s="61">
        <v>3</v>
      </c>
      <c r="Q593" s="61">
        <v>1</v>
      </c>
      <c r="R593" s="61">
        <v>3</v>
      </c>
      <c r="S593" s="61">
        <v>1</v>
      </c>
      <c r="T593" s="61">
        <v>4</v>
      </c>
      <c r="U593" s="61">
        <v>4</v>
      </c>
      <c r="V593" s="61">
        <v>4</v>
      </c>
      <c r="W593" s="61">
        <v>1</v>
      </c>
      <c r="X593" s="61">
        <v>0</v>
      </c>
      <c r="Y593" s="61">
        <v>0</v>
      </c>
      <c r="Z593" s="61">
        <v>1</v>
      </c>
      <c r="AA593" s="61">
        <v>4</v>
      </c>
      <c r="AB593" s="61">
        <v>1</v>
      </c>
      <c r="AC593" s="61">
        <v>3</v>
      </c>
      <c r="AD593" s="61">
        <v>1</v>
      </c>
      <c r="AE593" s="61">
        <v>3</v>
      </c>
      <c r="AF593" s="61">
        <v>1</v>
      </c>
      <c r="AG593" s="61">
        <v>5</v>
      </c>
      <c r="AH593" s="61">
        <v>3</v>
      </c>
      <c r="AI593" s="61">
        <v>4</v>
      </c>
      <c r="AJ593" s="61">
        <v>1</v>
      </c>
      <c r="AK593" s="61">
        <v>0</v>
      </c>
      <c r="AL593" s="61">
        <v>0</v>
      </c>
      <c r="AM593" s="61">
        <v>0</v>
      </c>
      <c r="AN593" s="61">
        <v>5</v>
      </c>
      <c r="AO593" s="61">
        <v>3</v>
      </c>
      <c r="AP593" s="61">
        <v>3</v>
      </c>
      <c r="AQ593" s="61">
        <v>1</v>
      </c>
      <c r="AR593" s="61">
        <v>3</v>
      </c>
      <c r="AS593" s="61">
        <v>5</v>
      </c>
      <c r="AT593" s="61">
        <v>5</v>
      </c>
      <c r="AU593" s="61">
        <v>4</v>
      </c>
      <c r="AV593" s="61">
        <v>4</v>
      </c>
      <c r="AW593" s="61">
        <v>1</v>
      </c>
      <c r="AX593" s="61">
        <v>0</v>
      </c>
      <c r="AY593" s="61">
        <v>0</v>
      </c>
      <c r="AZ593" s="61">
        <v>0</v>
      </c>
      <c r="BA593" s="61">
        <v>5</v>
      </c>
      <c r="BB593" s="61">
        <v>1</v>
      </c>
      <c r="BC593" s="61">
        <v>3</v>
      </c>
      <c r="BD593" s="61">
        <v>5</v>
      </c>
      <c r="BE593" s="61">
        <v>3</v>
      </c>
      <c r="BF593" s="61">
        <v>1</v>
      </c>
      <c r="BG593" s="61">
        <v>1</v>
      </c>
      <c r="BH593" s="61">
        <v>4</v>
      </c>
      <c r="BI593" s="61">
        <v>3</v>
      </c>
      <c r="BJ593" s="61">
        <v>1</v>
      </c>
      <c r="BK593" s="61">
        <v>0</v>
      </c>
      <c r="BL593" s="61">
        <v>0</v>
      </c>
      <c r="BM593" s="61">
        <v>0</v>
      </c>
      <c r="BN593" s="61">
        <v>1</v>
      </c>
      <c r="BO593" s="61">
        <v>1</v>
      </c>
      <c r="BP593" s="61">
        <v>2</v>
      </c>
      <c r="BQ593" s="61">
        <v>5</v>
      </c>
      <c r="BR593" s="61">
        <v>2</v>
      </c>
      <c r="BS593" s="61">
        <v>1</v>
      </c>
      <c r="BT593" s="61">
        <v>3</v>
      </c>
      <c r="BU593" s="61">
        <v>1</v>
      </c>
      <c r="BV593" s="61">
        <v>163</v>
      </c>
      <c r="BW593" s="61">
        <v>180</v>
      </c>
      <c r="BX593" s="61">
        <v>0.475218658892128</v>
      </c>
      <c r="BY593" s="61">
        <v>-206</v>
      </c>
    </row>
    <row r="594" spans="1:77" x14ac:dyDescent="0.25">
      <c r="A594" s="61">
        <v>5</v>
      </c>
      <c r="B594" s="61">
        <v>4</v>
      </c>
      <c r="C594" s="61">
        <v>3</v>
      </c>
      <c r="D594" s="61">
        <v>1</v>
      </c>
      <c r="E594" s="61">
        <v>3</v>
      </c>
      <c r="F594" s="61">
        <v>3</v>
      </c>
      <c r="G594" s="61">
        <v>4</v>
      </c>
      <c r="H594" s="61">
        <v>4</v>
      </c>
      <c r="I594" s="61">
        <v>4</v>
      </c>
      <c r="J594" s="61">
        <v>4</v>
      </c>
      <c r="K594" s="61">
        <v>0</v>
      </c>
      <c r="L594" s="61">
        <v>0</v>
      </c>
      <c r="M594" s="61">
        <v>1</v>
      </c>
      <c r="N594" s="61">
        <v>3</v>
      </c>
      <c r="O594" s="61">
        <v>1</v>
      </c>
      <c r="P594" s="61">
        <v>3</v>
      </c>
      <c r="Q594" s="61">
        <v>1</v>
      </c>
      <c r="R594" s="61">
        <v>3</v>
      </c>
      <c r="S594" s="61">
        <v>1</v>
      </c>
      <c r="T594" s="61">
        <v>2</v>
      </c>
      <c r="U594" s="61">
        <v>4</v>
      </c>
      <c r="V594" s="61">
        <v>3</v>
      </c>
      <c r="W594" s="61">
        <v>1</v>
      </c>
      <c r="X594" s="61">
        <v>0</v>
      </c>
      <c r="Y594" s="61">
        <v>0</v>
      </c>
      <c r="Z594" s="61">
        <v>1</v>
      </c>
      <c r="AA594" s="61">
        <v>4</v>
      </c>
      <c r="AB594" s="61">
        <v>1</v>
      </c>
      <c r="AC594" s="61">
        <v>5</v>
      </c>
      <c r="AD594" s="61">
        <v>1</v>
      </c>
      <c r="AE594" s="61">
        <v>3</v>
      </c>
      <c r="AF594" s="61">
        <v>1</v>
      </c>
      <c r="AG594" s="61">
        <v>5</v>
      </c>
      <c r="AH594" s="61">
        <v>3</v>
      </c>
      <c r="AI594" s="61">
        <v>4</v>
      </c>
      <c r="AJ594" s="61">
        <v>1</v>
      </c>
      <c r="AK594" s="61">
        <v>0</v>
      </c>
      <c r="AL594" s="61">
        <v>0</v>
      </c>
      <c r="AM594" s="61">
        <v>0</v>
      </c>
      <c r="AN594" s="61">
        <v>3</v>
      </c>
      <c r="AO594" s="61">
        <v>1</v>
      </c>
      <c r="AP594" s="61">
        <v>3</v>
      </c>
      <c r="AQ594" s="61">
        <v>2</v>
      </c>
      <c r="AR594" s="61">
        <v>1</v>
      </c>
      <c r="AS594" s="61">
        <v>1</v>
      </c>
      <c r="AT594" s="61">
        <v>5</v>
      </c>
      <c r="AU594" s="61">
        <v>4</v>
      </c>
      <c r="AV594" s="61">
        <v>4</v>
      </c>
      <c r="AW594" s="61">
        <v>1</v>
      </c>
      <c r="AX594" s="61">
        <v>0</v>
      </c>
      <c r="AY594" s="61">
        <v>0</v>
      </c>
      <c r="AZ594" s="61">
        <v>0</v>
      </c>
      <c r="BA594" s="61">
        <v>2</v>
      </c>
      <c r="BB594" s="61">
        <v>1</v>
      </c>
      <c r="BC594" s="61">
        <v>1</v>
      </c>
      <c r="BD594" s="61">
        <v>1</v>
      </c>
      <c r="BE594" s="61">
        <v>3</v>
      </c>
      <c r="BF594" s="61">
        <v>1</v>
      </c>
      <c r="BG594" s="61">
        <v>5</v>
      </c>
      <c r="BH594" s="61">
        <v>4</v>
      </c>
      <c r="BI594" s="61">
        <v>3</v>
      </c>
      <c r="BJ594" s="61">
        <v>1</v>
      </c>
      <c r="BK594" s="61">
        <v>0</v>
      </c>
      <c r="BL594" s="61">
        <v>0</v>
      </c>
      <c r="BM594" s="61">
        <v>0</v>
      </c>
      <c r="BN594" s="61">
        <v>1</v>
      </c>
      <c r="BO594" s="61">
        <v>4</v>
      </c>
      <c r="BP594" s="61">
        <v>2</v>
      </c>
      <c r="BQ594" s="61">
        <v>5</v>
      </c>
      <c r="BR594" s="61">
        <v>2</v>
      </c>
      <c r="BS594" s="61">
        <v>2</v>
      </c>
      <c r="BT594" s="61">
        <v>2</v>
      </c>
      <c r="BU594" s="61">
        <v>2</v>
      </c>
      <c r="BV594" s="61">
        <v>153</v>
      </c>
      <c r="BW594" s="61">
        <v>173</v>
      </c>
      <c r="BX594" s="61">
        <v>0.46932515299999999</v>
      </c>
      <c r="BY594" s="61">
        <v>-206</v>
      </c>
    </row>
    <row r="595" spans="1:77" x14ac:dyDescent="0.25">
      <c r="A595" s="61">
        <v>5</v>
      </c>
      <c r="B595" s="61">
        <v>1</v>
      </c>
      <c r="C595" s="61">
        <v>3</v>
      </c>
      <c r="D595" s="61">
        <v>1</v>
      </c>
      <c r="E595" s="61">
        <v>3</v>
      </c>
      <c r="F595" s="61">
        <v>1</v>
      </c>
      <c r="G595" s="61">
        <v>3</v>
      </c>
      <c r="H595" s="61">
        <v>4</v>
      </c>
      <c r="I595" s="61">
        <v>3</v>
      </c>
      <c r="J595" s="61">
        <v>4</v>
      </c>
      <c r="K595" s="61">
        <v>0</v>
      </c>
      <c r="L595" s="61">
        <v>0</v>
      </c>
      <c r="M595" s="61">
        <v>0</v>
      </c>
      <c r="N595" s="61">
        <v>3</v>
      </c>
      <c r="O595" s="61">
        <v>1</v>
      </c>
      <c r="P595" s="61">
        <v>3</v>
      </c>
      <c r="Q595" s="61">
        <v>5</v>
      </c>
      <c r="R595" s="61">
        <v>3</v>
      </c>
      <c r="S595" s="61">
        <v>1</v>
      </c>
      <c r="T595" s="61">
        <v>5</v>
      </c>
      <c r="U595" s="61">
        <v>4</v>
      </c>
      <c r="V595" s="61">
        <v>3</v>
      </c>
      <c r="W595" s="61">
        <v>1</v>
      </c>
      <c r="X595" s="61">
        <v>0</v>
      </c>
      <c r="Y595" s="61">
        <v>0</v>
      </c>
      <c r="Z595" s="61">
        <v>0</v>
      </c>
      <c r="AA595" s="61">
        <v>5</v>
      </c>
      <c r="AB595" s="61">
        <v>3</v>
      </c>
      <c r="AC595" s="61">
        <v>5</v>
      </c>
      <c r="AD595" s="61">
        <v>1</v>
      </c>
      <c r="AE595" s="61">
        <v>3</v>
      </c>
      <c r="AF595" s="61">
        <v>1</v>
      </c>
      <c r="AG595" s="61">
        <v>5</v>
      </c>
      <c r="AH595" s="61">
        <v>4</v>
      </c>
      <c r="AI595" s="61">
        <v>4</v>
      </c>
      <c r="AJ595" s="61">
        <v>1</v>
      </c>
      <c r="AK595" s="61">
        <v>0</v>
      </c>
      <c r="AL595" s="61">
        <v>0</v>
      </c>
      <c r="AM595" s="61">
        <v>0</v>
      </c>
      <c r="AN595" s="61">
        <v>3</v>
      </c>
      <c r="AO595" s="61">
        <v>1</v>
      </c>
      <c r="AP595" s="61">
        <v>3</v>
      </c>
      <c r="AQ595" s="61">
        <v>1</v>
      </c>
      <c r="AR595" s="61">
        <v>3</v>
      </c>
      <c r="AS595" s="61">
        <v>1</v>
      </c>
      <c r="AT595" s="61">
        <v>5</v>
      </c>
      <c r="AU595" s="61">
        <v>4</v>
      </c>
      <c r="AV595" s="61">
        <v>4</v>
      </c>
      <c r="AW595" s="61">
        <v>1</v>
      </c>
      <c r="AX595" s="61">
        <v>1</v>
      </c>
      <c r="AY595" s="61">
        <v>0</v>
      </c>
      <c r="AZ595" s="61">
        <v>0</v>
      </c>
      <c r="BA595" s="61">
        <v>5</v>
      </c>
      <c r="BB595" s="61">
        <v>1</v>
      </c>
      <c r="BC595" s="61">
        <v>5</v>
      </c>
      <c r="BD595" s="61">
        <v>1</v>
      </c>
      <c r="BE595" s="61">
        <v>3</v>
      </c>
      <c r="BF595" s="61">
        <v>1</v>
      </c>
      <c r="BG595" s="61">
        <v>4</v>
      </c>
      <c r="BH595" s="61">
        <v>4</v>
      </c>
      <c r="BI595" s="61">
        <v>1</v>
      </c>
      <c r="BJ595" s="61">
        <v>1</v>
      </c>
      <c r="BK595" s="61">
        <v>0</v>
      </c>
      <c r="BL595" s="61">
        <v>0</v>
      </c>
      <c r="BM595" s="61">
        <v>1</v>
      </c>
      <c r="BN595" s="61">
        <v>1</v>
      </c>
      <c r="BO595" s="61">
        <v>1</v>
      </c>
      <c r="BP595" s="61">
        <v>2</v>
      </c>
      <c r="BQ595" s="61">
        <v>5</v>
      </c>
      <c r="BR595" s="61">
        <v>2</v>
      </c>
      <c r="BS595" s="61">
        <v>2</v>
      </c>
      <c r="BT595" s="61">
        <v>3</v>
      </c>
      <c r="BU595" s="61">
        <v>2</v>
      </c>
      <c r="BV595" s="61">
        <v>141</v>
      </c>
      <c r="BW595" s="61">
        <v>160</v>
      </c>
      <c r="BX595" s="61">
        <v>0.46843853800000002</v>
      </c>
      <c r="BY595" s="61">
        <v>-206</v>
      </c>
    </row>
    <row r="596" spans="1:77" x14ac:dyDescent="0.25">
      <c r="A596" s="61">
        <v>5</v>
      </c>
      <c r="B596" s="61">
        <v>1</v>
      </c>
      <c r="C596" s="61">
        <v>3</v>
      </c>
      <c r="D596" s="61">
        <v>2</v>
      </c>
      <c r="E596" s="61">
        <v>3</v>
      </c>
      <c r="F596" s="61">
        <v>1</v>
      </c>
      <c r="G596" s="61">
        <v>5</v>
      </c>
      <c r="H596" s="61">
        <v>1</v>
      </c>
      <c r="I596" s="61">
        <v>3</v>
      </c>
      <c r="J596" s="61">
        <v>1</v>
      </c>
      <c r="K596" s="61">
        <v>0</v>
      </c>
      <c r="L596" s="61">
        <v>0</v>
      </c>
      <c r="M596" s="61">
        <v>1</v>
      </c>
      <c r="N596" s="61">
        <v>5</v>
      </c>
      <c r="O596" s="61">
        <v>3</v>
      </c>
      <c r="P596" s="61">
        <v>3</v>
      </c>
      <c r="Q596" s="61">
        <v>1</v>
      </c>
      <c r="R596" s="61">
        <v>3</v>
      </c>
      <c r="S596" s="61">
        <v>1</v>
      </c>
      <c r="T596" s="61">
        <v>2</v>
      </c>
      <c r="U596" s="61">
        <v>4</v>
      </c>
      <c r="V596" s="61">
        <v>3</v>
      </c>
      <c r="W596" s="61">
        <v>3</v>
      </c>
      <c r="X596" s="61">
        <v>0</v>
      </c>
      <c r="Y596" s="61">
        <v>0</v>
      </c>
      <c r="Z596" s="61">
        <v>0</v>
      </c>
      <c r="AA596" s="61">
        <v>2</v>
      </c>
      <c r="AB596" s="61">
        <v>1</v>
      </c>
      <c r="AC596" s="61">
        <v>5</v>
      </c>
      <c r="AD596" s="61">
        <v>1</v>
      </c>
      <c r="AE596" s="61">
        <v>3</v>
      </c>
      <c r="AF596" s="61">
        <v>1</v>
      </c>
      <c r="AG596" s="61">
        <v>5</v>
      </c>
      <c r="AH596" s="61">
        <v>3</v>
      </c>
      <c r="AI596" s="61">
        <v>4</v>
      </c>
      <c r="AJ596" s="61">
        <v>1</v>
      </c>
      <c r="AK596" s="61">
        <v>0</v>
      </c>
      <c r="AL596" s="61">
        <v>0</v>
      </c>
      <c r="AM596" s="61">
        <v>0</v>
      </c>
      <c r="AN596" s="61">
        <v>4</v>
      </c>
      <c r="AO596" s="61">
        <v>1</v>
      </c>
      <c r="AP596" s="61">
        <v>3</v>
      </c>
      <c r="AQ596" s="61">
        <v>3</v>
      </c>
      <c r="AR596" s="61">
        <v>3</v>
      </c>
      <c r="AS596" s="61">
        <v>1</v>
      </c>
      <c r="AT596" s="61">
        <v>5</v>
      </c>
      <c r="AU596" s="61">
        <v>4</v>
      </c>
      <c r="AV596" s="61">
        <v>4</v>
      </c>
      <c r="AW596" s="61">
        <v>1</v>
      </c>
      <c r="AX596" s="61">
        <v>1</v>
      </c>
      <c r="AY596" s="61">
        <v>0</v>
      </c>
      <c r="AZ596" s="61">
        <v>0</v>
      </c>
      <c r="BA596" s="61">
        <v>5</v>
      </c>
      <c r="BB596" s="61">
        <v>1</v>
      </c>
      <c r="BC596" s="61">
        <v>1</v>
      </c>
      <c r="BD596" s="61">
        <v>5</v>
      </c>
      <c r="BE596" s="61">
        <v>3</v>
      </c>
      <c r="BF596" s="61">
        <v>2</v>
      </c>
      <c r="BG596" s="61">
        <v>5</v>
      </c>
      <c r="BH596" s="61">
        <v>4</v>
      </c>
      <c r="BI596" s="61">
        <v>4</v>
      </c>
      <c r="BJ596" s="61">
        <v>1</v>
      </c>
      <c r="BK596" s="61">
        <v>0</v>
      </c>
      <c r="BL596" s="61">
        <v>0</v>
      </c>
      <c r="BM596" s="61">
        <v>0</v>
      </c>
      <c r="BN596" s="61">
        <v>1</v>
      </c>
      <c r="BO596" s="61">
        <v>1</v>
      </c>
      <c r="BP596" s="61">
        <v>2</v>
      </c>
      <c r="BQ596" s="61">
        <v>5</v>
      </c>
      <c r="BR596" s="61">
        <v>2</v>
      </c>
      <c r="BS596" s="61">
        <v>2</v>
      </c>
      <c r="BT596" s="61">
        <v>3</v>
      </c>
      <c r="BU596" s="61">
        <v>1</v>
      </c>
      <c r="BV596" s="61">
        <v>136</v>
      </c>
      <c r="BW596" s="61">
        <v>156</v>
      </c>
      <c r="BX596" s="61">
        <v>0.465753425</v>
      </c>
      <c r="BY596" s="61">
        <v>-206</v>
      </c>
    </row>
    <row r="597" spans="1:77" x14ac:dyDescent="0.25">
      <c r="A597" s="61">
        <v>5</v>
      </c>
      <c r="B597" s="61">
        <v>3</v>
      </c>
      <c r="C597" s="61">
        <v>3</v>
      </c>
      <c r="D597" s="61">
        <v>1</v>
      </c>
      <c r="E597" s="61">
        <v>5</v>
      </c>
      <c r="F597" s="61">
        <v>1</v>
      </c>
      <c r="G597" s="61">
        <v>5</v>
      </c>
      <c r="H597" s="61">
        <v>4</v>
      </c>
      <c r="I597" s="61">
        <v>4</v>
      </c>
      <c r="J597" s="61">
        <v>4</v>
      </c>
      <c r="K597" s="61">
        <v>0</v>
      </c>
      <c r="L597" s="61">
        <v>0</v>
      </c>
      <c r="M597" s="61">
        <v>0</v>
      </c>
      <c r="N597" s="61">
        <v>1</v>
      </c>
      <c r="O597" s="61">
        <v>1</v>
      </c>
      <c r="P597" s="61">
        <v>3</v>
      </c>
      <c r="Q597" s="61">
        <v>1</v>
      </c>
      <c r="R597" s="61">
        <v>3</v>
      </c>
      <c r="S597" s="61">
        <v>1</v>
      </c>
      <c r="T597" s="61">
        <v>5</v>
      </c>
      <c r="U597" s="61">
        <v>4</v>
      </c>
      <c r="V597" s="61">
        <v>3</v>
      </c>
      <c r="W597" s="61">
        <v>1</v>
      </c>
      <c r="X597" s="61">
        <v>0</v>
      </c>
      <c r="Y597" s="61">
        <v>0</v>
      </c>
      <c r="Z597" s="61">
        <v>0</v>
      </c>
      <c r="AA597" s="61">
        <v>5</v>
      </c>
      <c r="AB597" s="61">
        <v>1</v>
      </c>
      <c r="AC597" s="61">
        <v>3</v>
      </c>
      <c r="AD597" s="61">
        <v>1</v>
      </c>
      <c r="AE597" s="61">
        <v>3</v>
      </c>
      <c r="AF597" s="61">
        <v>1</v>
      </c>
      <c r="AG597" s="61">
        <v>5</v>
      </c>
      <c r="AH597" s="61">
        <v>3</v>
      </c>
      <c r="AI597" s="61">
        <v>4</v>
      </c>
      <c r="AJ597" s="61">
        <v>1</v>
      </c>
      <c r="AK597" s="61">
        <v>0</v>
      </c>
      <c r="AL597" s="61">
        <v>0</v>
      </c>
      <c r="AM597" s="61">
        <v>1</v>
      </c>
      <c r="AN597" s="61">
        <v>5</v>
      </c>
      <c r="AO597" s="61">
        <v>1</v>
      </c>
      <c r="AP597" s="61">
        <v>3</v>
      </c>
      <c r="AQ597" s="61">
        <v>1</v>
      </c>
      <c r="AR597" s="61">
        <v>3</v>
      </c>
      <c r="AS597" s="61">
        <v>1</v>
      </c>
      <c r="AT597" s="61">
        <v>2</v>
      </c>
      <c r="AU597" s="61">
        <v>4</v>
      </c>
      <c r="AV597" s="61">
        <v>4</v>
      </c>
      <c r="AW597" s="61">
        <v>1</v>
      </c>
      <c r="AX597" s="61">
        <v>0</v>
      </c>
      <c r="AY597" s="61">
        <v>0</v>
      </c>
      <c r="AZ597" s="61">
        <v>0</v>
      </c>
      <c r="BA597" s="61">
        <v>3</v>
      </c>
      <c r="BB597" s="61">
        <v>1</v>
      </c>
      <c r="BC597" s="61">
        <v>5</v>
      </c>
      <c r="BD597" s="61">
        <v>1</v>
      </c>
      <c r="BE597" s="61">
        <v>2</v>
      </c>
      <c r="BF597" s="61">
        <v>1</v>
      </c>
      <c r="BG597" s="61">
        <v>5</v>
      </c>
      <c r="BH597" s="61">
        <v>4</v>
      </c>
      <c r="BI597" s="61">
        <v>4</v>
      </c>
      <c r="BJ597" s="61">
        <v>1</v>
      </c>
      <c r="BK597" s="61">
        <v>0</v>
      </c>
      <c r="BL597" s="61">
        <v>0</v>
      </c>
      <c r="BM597" s="61">
        <v>0</v>
      </c>
      <c r="BN597" s="61">
        <v>1</v>
      </c>
      <c r="BO597" s="61">
        <v>1</v>
      </c>
      <c r="BP597" s="61">
        <v>2</v>
      </c>
      <c r="BQ597" s="61">
        <v>5</v>
      </c>
      <c r="BR597" s="61">
        <v>2</v>
      </c>
      <c r="BS597" s="61">
        <v>2</v>
      </c>
      <c r="BT597" s="61">
        <v>3</v>
      </c>
      <c r="BU597" s="61">
        <v>1</v>
      </c>
      <c r="BV597" s="61">
        <v>149</v>
      </c>
      <c r="BW597" s="61">
        <v>172</v>
      </c>
      <c r="BX597" s="61">
        <v>0.46417445499999999</v>
      </c>
      <c r="BY597" s="61">
        <v>-206</v>
      </c>
    </row>
    <row r="598" spans="1:77" x14ac:dyDescent="0.25">
      <c r="A598" s="61">
        <v>3</v>
      </c>
      <c r="B598" s="61">
        <v>1</v>
      </c>
      <c r="C598" s="61">
        <v>3</v>
      </c>
      <c r="D598" s="61">
        <v>1</v>
      </c>
      <c r="E598" s="61">
        <v>3</v>
      </c>
      <c r="F598" s="61">
        <v>1</v>
      </c>
      <c r="G598" s="61">
        <v>5</v>
      </c>
      <c r="H598" s="61">
        <v>4</v>
      </c>
      <c r="I598" s="61">
        <v>3</v>
      </c>
      <c r="J598" s="61">
        <v>1</v>
      </c>
      <c r="K598" s="61">
        <v>1</v>
      </c>
      <c r="L598" s="61">
        <v>0</v>
      </c>
      <c r="M598" s="61">
        <v>0</v>
      </c>
      <c r="N598" s="61">
        <v>1</v>
      </c>
      <c r="O598" s="61">
        <v>1</v>
      </c>
      <c r="P598" s="61">
        <v>3</v>
      </c>
      <c r="Q598" s="61">
        <v>1</v>
      </c>
      <c r="R598" s="61">
        <v>3</v>
      </c>
      <c r="S598" s="61">
        <v>1</v>
      </c>
      <c r="T598" s="61">
        <v>5</v>
      </c>
      <c r="U598" s="61">
        <v>4</v>
      </c>
      <c r="V598" s="61">
        <v>3</v>
      </c>
      <c r="W598" s="61">
        <v>1</v>
      </c>
      <c r="X598" s="61">
        <v>1</v>
      </c>
      <c r="Y598" s="61">
        <v>0</v>
      </c>
      <c r="Z598" s="61">
        <v>0</v>
      </c>
      <c r="AA598" s="61">
        <v>4</v>
      </c>
      <c r="AB598" s="61">
        <v>1</v>
      </c>
      <c r="AC598" s="61">
        <v>5</v>
      </c>
      <c r="AD598" s="61">
        <v>3</v>
      </c>
      <c r="AE598" s="61">
        <v>2</v>
      </c>
      <c r="AF598" s="61">
        <v>1</v>
      </c>
      <c r="AG598" s="61">
        <v>5</v>
      </c>
      <c r="AH598" s="61">
        <v>3</v>
      </c>
      <c r="AI598" s="61">
        <v>4</v>
      </c>
      <c r="AJ598" s="61">
        <v>1</v>
      </c>
      <c r="AK598" s="61">
        <v>0</v>
      </c>
      <c r="AL598" s="61">
        <v>0</v>
      </c>
      <c r="AM598" s="61">
        <v>0</v>
      </c>
      <c r="AN598" s="61">
        <v>3</v>
      </c>
      <c r="AO598" s="61">
        <v>1</v>
      </c>
      <c r="AP598" s="61">
        <v>3</v>
      </c>
      <c r="AQ598" s="61">
        <v>1</v>
      </c>
      <c r="AR598" s="61">
        <v>3</v>
      </c>
      <c r="AS598" s="61">
        <v>1</v>
      </c>
      <c r="AT598" s="61">
        <v>5</v>
      </c>
      <c r="AU598" s="61">
        <v>4</v>
      </c>
      <c r="AV598" s="61">
        <v>4</v>
      </c>
      <c r="AW598" s="61">
        <v>1</v>
      </c>
      <c r="AX598" s="61">
        <v>0</v>
      </c>
      <c r="AY598" s="61">
        <v>0</v>
      </c>
      <c r="AZ598" s="61">
        <v>0</v>
      </c>
      <c r="BA598" s="61">
        <v>5</v>
      </c>
      <c r="BB598" s="61">
        <v>1</v>
      </c>
      <c r="BC598" s="61">
        <v>5</v>
      </c>
      <c r="BD598" s="61">
        <v>5</v>
      </c>
      <c r="BE598" s="61">
        <v>3</v>
      </c>
      <c r="BF598" s="61">
        <v>1</v>
      </c>
      <c r="BG598" s="61">
        <v>5</v>
      </c>
      <c r="BH598" s="61">
        <v>4</v>
      </c>
      <c r="BI598" s="61">
        <v>3</v>
      </c>
      <c r="BJ598" s="61">
        <v>1</v>
      </c>
      <c r="BK598" s="61">
        <v>0</v>
      </c>
      <c r="BL598" s="61">
        <v>0</v>
      </c>
      <c r="BM598" s="61">
        <v>1</v>
      </c>
      <c r="BN598" s="61">
        <v>1</v>
      </c>
      <c r="BO598" s="61">
        <v>1</v>
      </c>
      <c r="BP598" s="61">
        <v>2</v>
      </c>
      <c r="BQ598" s="61">
        <v>5</v>
      </c>
      <c r="BR598" s="61">
        <v>2</v>
      </c>
      <c r="BS598" s="61">
        <v>2</v>
      </c>
      <c r="BT598" s="61">
        <v>2</v>
      </c>
      <c r="BU598" s="61">
        <v>2</v>
      </c>
      <c r="BV598" s="61">
        <v>149</v>
      </c>
      <c r="BW598" s="61">
        <v>175</v>
      </c>
      <c r="BX598" s="61">
        <v>0.45987654320987598</v>
      </c>
      <c r="BY598" s="61">
        <v>-206</v>
      </c>
    </row>
    <row r="599" spans="1:77" x14ac:dyDescent="0.25">
      <c r="A599" s="61">
        <v>5</v>
      </c>
      <c r="B599" s="61">
        <v>1</v>
      </c>
      <c r="C599" s="61">
        <v>3</v>
      </c>
      <c r="D599" s="61">
        <v>1</v>
      </c>
      <c r="E599" s="61">
        <v>3</v>
      </c>
      <c r="F599" s="61">
        <v>5</v>
      </c>
      <c r="G599" s="61">
        <v>4</v>
      </c>
      <c r="H599" s="61">
        <v>4</v>
      </c>
      <c r="I599" s="61">
        <v>4</v>
      </c>
      <c r="J599" s="61">
        <v>4</v>
      </c>
      <c r="K599" s="61">
        <v>1</v>
      </c>
      <c r="L599" s="61">
        <v>0</v>
      </c>
      <c r="M599" s="61">
        <v>0</v>
      </c>
      <c r="N599" s="61">
        <v>3</v>
      </c>
      <c r="O599" s="61">
        <v>1</v>
      </c>
      <c r="P599" s="61">
        <v>5</v>
      </c>
      <c r="Q599" s="61">
        <v>5</v>
      </c>
      <c r="R599" s="61">
        <v>3</v>
      </c>
      <c r="S599" s="61">
        <v>1</v>
      </c>
      <c r="T599" s="61">
        <v>4</v>
      </c>
      <c r="U599" s="61">
        <v>4</v>
      </c>
      <c r="V599" s="61">
        <v>3</v>
      </c>
      <c r="W599" s="61">
        <v>1</v>
      </c>
      <c r="X599" s="61">
        <v>1</v>
      </c>
      <c r="Y599" s="61">
        <v>0</v>
      </c>
      <c r="Z599" s="61">
        <v>1</v>
      </c>
      <c r="AA599" s="61">
        <v>3</v>
      </c>
      <c r="AB599" s="61">
        <v>1</v>
      </c>
      <c r="AC599" s="61">
        <v>2</v>
      </c>
      <c r="AD599" s="61">
        <v>1</v>
      </c>
      <c r="AE599" s="61">
        <v>3</v>
      </c>
      <c r="AF599" s="61">
        <v>1</v>
      </c>
      <c r="AG599" s="61">
        <v>5</v>
      </c>
      <c r="AH599" s="61">
        <v>2</v>
      </c>
      <c r="AI599" s="61">
        <v>4</v>
      </c>
      <c r="AJ599" s="61">
        <v>1</v>
      </c>
      <c r="AK599" s="61">
        <v>0</v>
      </c>
      <c r="AL599" s="61">
        <v>0</v>
      </c>
      <c r="AM599" s="61">
        <v>0</v>
      </c>
      <c r="AN599" s="61">
        <v>5</v>
      </c>
      <c r="AO599" s="61">
        <v>1</v>
      </c>
      <c r="AP599" s="61">
        <v>4</v>
      </c>
      <c r="AQ599" s="61">
        <v>2</v>
      </c>
      <c r="AR599" s="61">
        <v>3</v>
      </c>
      <c r="AS599" s="61">
        <v>1</v>
      </c>
      <c r="AT599" s="61">
        <v>3</v>
      </c>
      <c r="AU599" s="61">
        <v>3</v>
      </c>
      <c r="AV599" s="61">
        <v>3</v>
      </c>
      <c r="AW599" s="61">
        <v>1</v>
      </c>
      <c r="AX599" s="61">
        <v>1</v>
      </c>
      <c r="AY599" s="61">
        <v>0</v>
      </c>
      <c r="AZ599" s="61">
        <v>1</v>
      </c>
      <c r="BA599" s="61">
        <v>4</v>
      </c>
      <c r="BB599" s="61">
        <v>1</v>
      </c>
      <c r="BC599" s="61">
        <v>1</v>
      </c>
      <c r="BD599" s="61">
        <v>3</v>
      </c>
      <c r="BE599" s="61">
        <v>3</v>
      </c>
      <c r="BF599" s="61">
        <v>1</v>
      </c>
      <c r="BG599" s="61">
        <v>4</v>
      </c>
      <c r="BH599" s="61">
        <v>4</v>
      </c>
      <c r="BI599" s="61">
        <v>5</v>
      </c>
      <c r="BJ599" s="61">
        <v>5</v>
      </c>
      <c r="BK599" s="61">
        <v>0</v>
      </c>
      <c r="BL599" s="61">
        <v>0</v>
      </c>
      <c r="BM599" s="61">
        <v>0</v>
      </c>
      <c r="BN599" s="61">
        <v>1</v>
      </c>
      <c r="BO599" s="61">
        <v>1</v>
      </c>
      <c r="BP599" s="61">
        <v>2</v>
      </c>
      <c r="BQ599" s="61">
        <v>5</v>
      </c>
      <c r="BR599" s="61">
        <v>2</v>
      </c>
      <c r="BS599" s="61">
        <v>2</v>
      </c>
      <c r="BT599" s="61">
        <v>3</v>
      </c>
      <c r="BU599" s="61">
        <v>1</v>
      </c>
      <c r="BV599" s="61">
        <v>140</v>
      </c>
      <c r="BW599" s="61">
        <v>166</v>
      </c>
      <c r="BX599" s="61">
        <v>0.45751634000000002</v>
      </c>
      <c r="BY599" s="61">
        <v>-206</v>
      </c>
    </row>
    <row r="600" spans="1:77" x14ac:dyDescent="0.25">
      <c r="A600" s="61">
        <v>3</v>
      </c>
      <c r="B600" s="61">
        <v>1</v>
      </c>
      <c r="C600" s="61">
        <v>3</v>
      </c>
      <c r="D600" s="61">
        <v>1</v>
      </c>
      <c r="E600" s="61">
        <v>3</v>
      </c>
      <c r="F600" s="61">
        <v>3</v>
      </c>
      <c r="G600" s="61">
        <v>5</v>
      </c>
      <c r="H600" s="61">
        <v>1</v>
      </c>
      <c r="I600" s="61">
        <v>4</v>
      </c>
      <c r="J600" s="61">
        <v>1</v>
      </c>
      <c r="K600" s="61">
        <v>0</v>
      </c>
      <c r="L600" s="61">
        <v>0</v>
      </c>
      <c r="M600" s="61">
        <v>0</v>
      </c>
      <c r="N600" s="61">
        <v>3</v>
      </c>
      <c r="O600" s="61">
        <v>1</v>
      </c>
      <c r="P600" s="61">
        <v>3</v>
      </c>
      <c r="Q600" s="61">
        <v>1</v>
      </c>
      <c r="R600" s="61">
        <v>3</v>
      </c>
      <c r="S600" s="61">
        <v>1</v>
      </c>
      <c r="T600" s="61">
        <v>5</v>
      </c>
      <c r="U600" s="61">
        <v>4</v>
      </c>
      <c r="V600" s="61">
        <v>3</v>
      </c>
      <c r="W600" s="61">
        <v>1</v>
      </c>
      <c r="X600" s="61">
        <v>0</v>
      </c>
      <c r="Y600" s="61">
        <v>0</v>
      </c>
      <c r="Z600" s="61">
        <v>0</v>
      </c>
      <c r="AA600" s="61">
        <v>4</v>
      </c>
      <c r="AB600" s="61">
        <v>1</v>
      </c>
      <c r="AC600" s="61">
        <v>3</v>
      </c>
      <c r="AD600" s="61">
        <v>1</v>
      </c>
      <c r="AE600" s="61">
        <v>3</v>
      </c>
      <c r="AF600" s="61">
        <v>1</v>
      </c>
      <c r="AG600" s="61">
        <v>5</v>
      </c>
      <c r="AH600" s="61">
        <v>3</v>
      </c>
      <c r="AI600" s="61">
        <v>4</v>
      </c>
      <c r="AJ600" s="61">
        <v>3</v>
      </c>
      <c r="AK600" s="61">
        <v>0</v>
      </c>
      <c r="AL600" s="61">
        <v>0</v>
      </c>
      <c r="AM600" s="61">
        <v>0</v>
      </c>
      <c r="AN600" s="61">
        <v>5</v>
      </c>
      <c r="AO600" s="61">
        <v>1</v>
      </c>
      <c r="AP600" s="61">
        <v>3</v>
      </c>
      <c r="AQ600" s="61">
        <v>1</v>
      </c>
      <c r="AR600" s="61">
        <v>3</v>
      </c>
      <c r="AS600" s="61">
        <v>5</v>
      </c>
      <c r="AT600" s="61">
        <v>5</v>
      </c>
      <c r="AU600" s="61">
        <v>4</v>
      </c>
      <c r="AV600" s="61">
        <v>4</v>
      </c>
      <c r="AW600" s="61">
        <v>1</v>
      </c>
      <c r="AX600" s="61">
        <v>0</v>
      </c>
      <c r="AY600" s="61">
        <v>0</v>
      </c>
      <c r="AZ600" s="61">
        <v>1</v>
      </c>
      <c r="BA600" s="61">
        <v>5</v>
      </c>
      <c r="BB600" s="61">
        <v>1</v>
      </c>
      <c r="BC600" s="61">
        <v>4</v>
      </c>
      <c r="BD600" s="61">
        <v>5</v>
      </c>
      <c r="BE600" s="61">
        <v>3</v>
      </c>
      <c r="BF600" s="61">
        <v>1</v>
      </c>
      <c r="BG600" s="61">
        <v>4</v>
      </c>
      <c r="BH600" s="61">
        <v>2</v>
      </c>
      <c r="BI600" s="61">
        <v>3</v>
      </c>
      <c r="BJ600" s="61">
        <v>1</v>
      </c>
      <c r="BK600" s="61">
        <v>0</v>
      </c>
      <c r="BL600" s="61">
        <v>0</v>
      </c>
      <c r="BM600" s="61">
        <v>0</v>
      </c>
      <c r="BN600" s="61">
        <v>1</v>
      </c>
      <c r="BO600" s="61">
        <v>4</v>
      </c>
      <c r="BP600" s="61">
        <v>2</v>
      </c>
      <c r="BQ600" s="61">
        <v>2</v>
      </c>
      <c r="BR600" s="61">
        <v>2</v>
      </c>
      <c r="BS600" s="61">
        <v>2</v>
      </c>
      <c r="BT600" s="61">
        <v>3</v>
      </c>
      <c r="BU600" s="61">
        <v>2</v>
      </c>
      <c r="BV600" s="61">
        <v>140</v>
      </c>
      <c r="BW600" s="61">
        <v>170</v>
      </c>
      <c r="BX600" s="61">
        <v>0.45161290322580599</v>
      </c>
      <c r="BY600" s="61">
        <v>-206</v>
      </c>
    </row>
    <row r="601" spans="1:77" x14ac:dyDescent="0.25">
      <c r="A601" s="61">
        <v>5</v>
      </c>
      <c r="B601" s="61">
        <v>3</v>
      </c>
      <c r="C601" s="61">
        <v>3</v>
      </c>
      <c r="D601" s="61">
        <v>1</v>
      </c>
      <c r="E601" s="61">
        <v>2</v>
      </c>
      <c r="F601" s="61">
        <v>1</v>
      </c>
      <c r="G601" s="61">
        <v>5</v>
      </c>
      <c r="H601" s="61">
        <v>4</v>
      </c>
      <c r="I601" s="61">
        <v>4</v>
      </c>
      <c r="J601" s="61">
        <v>1</v>
      </c>
      <c r="K601" s="61">
        <v>0</v>
      </c>
      <c r="L601" s="61">
        <v>0</v>
      </c>
      <c r="M601" s="61">
        <v>0</v>
      </c>
      <c r="N601" s="61">
        <v>3</v>
      </c>
      <c r="O601" s="61">
        <v>1</v>
      </c>
      <c r="P601" s="61">
        <v>3</v>
      </c>
      <c r="Q601" s="61">
        <v>5</v>
      </c>
      <c r="R601" s="61">
        <v>3</v>
      </c>
      <c r="S601" s="61">
        <v>3</v>
      </c>
      <c r="T601" s="61">
        <v>5</v>
      </c>
      <c r="U601" s="61">
        <v>4</v>
      </c>
      <c r="V601" s="61">
        <v>3</v>
      </c>
      <c r="W601" s="61">
        <v>1</v>
      </c>
      <c r="X601" s="61">
        <v>0</v>
      </c>
      <c r="Y601" s="61">
        <v>1</v>
      </c>
      <c r="Z601" s="61">
        <v>0</v>
      </c>
      <c r="AA601" s="61">
        <v>3</v>
      </c>
      <c r="AB601" s="61">
        <v>1</v>
      </c>
      <c r="AC601" s="61">
        <v>5</v>
      </c>
      <c r="AD601" s="61">
        <v>1</v>
      </c>
      <c r="AE601" s="61">
        <v>3</v>
      </c>
      <c r="AF601" s="61">
        <v>1</v>
      </c>
      <c r="AG601" s="61">
        <v>5</v>
      </c>
      <c r="AH601" s="61">
        <v>4</v>
      </c>
      <c r="AI601" s="61">
        <v>5</v>
      </c>
      <c r="AJ601" s="61">
        <v>1</v>
      </c>
      <c r="AK601" s="61">
        <v>0</v>
      </c>
      <c r="AL601" s="61">
        <v>0</v>
      </c>
      <c r="AM601" s="61">
        <v>0</v>
      </c>
      <c r="AN601" s="61">
        <v>5</v>
      </c>
      <c r="AO601" s="61">
        <v>1</v>
      </c>
      <c r="AP601" s="61">
        <v>3</v>
      </c>
      <c r="AQ601" s="61">
        <v>1</v>
      </c>
      <c r="AR601" s="61">
        <v>3</v>
      </c>
      <c r="AS601" s="61">
        <v>1</v>
      </c>
      <c r="AT601" s="61">
        <v>5</v>
      </c>
      <c r="AU601" s="61">
        <v>4</v>
      </c>
      <c r="AV601" s="61">
        <v>3</v>
      </c>
      <c r="AW601" s="61">
        <v>1</v>
      </c>
      <c r="AX601" s="61">
        <v>0</v>
      </c>
      <c r="AY601" s="61">
        <v>0</v>
      </c>
      <c r="AZ601" s="61">
        <v>1</v>
      </c>
      <c r="BA601" s="61">
        <v>3</v>
      </c>
      <c r="BB601" s="61">
        <v>1</v>
      </c>
      <c r="BC601" s="61">
        <v>5</v>
      </c>
      <c r="BD601" s="61">
        <v>1</v>
      </c>
      <c r="BE601" s="61">
        <v>3</v>
      </c>
      <c r="BF601" s="61">
        <v>1</v>
      </c>
      <c r="BG601" s="61">
        <v>5</v>
      </c>
      <c r="BH601" s="61">
        <v>4</v>
      </c>
      <c r="BI601" s="61">
        <v>3</v>
      </c>
      <c r="BJ601" s="61">
        <v>1</v>
      </c>
      <c r="BK601" s="61">
        <v>0</v>
      </c>
      <c r="BL601" s="61">
        <v>1</v>
      </c>
      <c r="BM601" s="61">
        <v>1</v>
      </c>
      <c r="BN601" s="61">
        <v>1</v>
      </c>
      <c r="BO601" s="61">
        <v>4</v>
      </c>
      <c r="BP601" s="61">
        <v>2</v>
      </c>
      <c r="BQ601" s="61">
        <v>5</v>
      </c>
      <c r="BR601" s="61">
        <v>2</v>
      </c>
      <c r="BS601" s="61">
        <v>1</v>
      </c>
      <c r="BT601" s="61">
        <v>2</v>
      </c>
      <c r="BU601" s="61">
        <v>2</v>
      </c>
      <c r="BV601" s="61">
        <v>164</v>
      </c>
      <c r="BW601" s="61">
        <v>204</v>
      </c>
      <c r="BX601" s="61">
        <v>0.44565217400000001</v>
      </c>
      <c r="BY601" s="61">
        <v>-206</v>
      </c>
    </row>
    <row r="602" spans="1:77" x14ac:dyDescent="0.25">
      <c r="A602">
        <v>5</v>
      </c>
      <c r="B602">
        <v>1</v>
      </c>
      <c r="C602">
        <v>3</v>
      </c>
      <c r="D602">
        <v>1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0</v>
      </c>
      <c r="L602">
        <v>0</v>
      </c>
      <c r="M602">
        <v>0</v>
      </c>
      <c r="N602">
        <v>3</v>
      </c>
      <c r="O602">
        <v>1</v>
      </c>
      <c r="P602">
        <v>3</v>
      </c>
      <c r="Q602">
        <v>5</v>
      </c>
      <c r="R602">
        <v>3</v>
      </c>
      <c r="S602">
        <v>1</v>
      </c>
      <c r="T602">
        <v>4</v>
      </c>
      <c r="U602">
        <v>4</v>
      </c>
      <c r="V602">
        <v>4</v>
      </c>
      <c r="W602">
        <v>1</v>
      </c>
      <c r="X602">
        <v>0</v>
      </c>
      <c r="Y602">
        <v>0</v>
      </c>
      <c r="Z602">
        <v>0</v>
      </c>
      <c r="AA602">
        <v>3</v>
      </c>
      <c r="AB602">
        <v>1</v>
      </c>
      <c r="AC602">
        <v>3</v>
      </c>
      <c r="AD602">
        <v>1</v>
      </c>
      <c r="AE602">
        <v>3</v>
      </c>
      <c r="AF602">
        <v>1</v>
      </c>
      <c r="AG602">
        <v>5</v>
      </c>
      <c r="AH602">
        <v>3</v>
      </c>
      <c r="AI602">
        <v>4</v>
      </c>
      <c r="AJ602">
        <v>1</v>
      </c>
      <c r="AK602">
        <v>0</v>
      </c>
      <c r="AL602">
        <v>0</v>
      </c>
      <c r="AM602">
        <v>0</v>
      </c>
      <c r="AN602">
        <v>3</v>
      </c>
      <c r="AO602">
        <v>1</v>
      </c>
      <c r="AP602">
        <v>4</v>
      </c>
      <c r="AQ602">
        <v>2</v>
      </c>
      <c r="AR602">
        <v>3</v>
      </c>
      <c r="AS602">
        <v>1</v>
      </c>
      <c r="AT602">
        <v>5</v>
      </c>
      <c r="AU602">
        <v>4</v>
      </c>
      <c r="AV602">
        <v>4</v>
      </c>
      <c r="AW602">
        <v>1</v>
      </c>
      <c r="AX602">
        <v>1</v>
      </c>
      <c r="AY602">
        <v>0</v>
      </c>
      <c r="AZ602">
        <v>1</v>
      </c>
      <c r="BA602">
        <v>4</v>
      </c>
      <c r="BB602">
        <v>1</v>
      </c>
      <c r="BC602">
        <v>4</v>
      </c>
      <c r="BD602">
        <v>5</v>
      </c>
      <c r="BE602">
        <v>2</v>
      </c>
      <c r="BF602">
        <v>1</v>
      </c>
      <c r="BG602">
        <v>5</v>
      </c>
      <c r="BH602">
        <v>4</v>
      </c>
      <c r="BI602">
        <v>3</v>
      </c>
      <c r="BJ602">
        <v>1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2</v>
      </c>
      <c r="BQ602">
        <v>5</v>
      </c>
      <c r="BR602">
        <v>2</v>
      </c>
      <c r="BS602">
        <v>2</v>
      </c>
      <c r="BT602">
        <v>3</v>
      </c>
      <c r="BU602">
        <v>1</v>
      </c>
      <c r="BV602">
        <v>190</v>
      </c>
      <c r="BW602">
        <v>144</v>
      </c>
      <c r="BX602">
        <v>0.56886227544910095</v>
      </c>
      <c r="BY602">
        <v>-207</v>
      </c>
    </row>
    <row r="603" spans="1:77" x14ac:dyDescent="0.25">
      <c r="A603">
        <v>5</v>
      </c>
      <c r="B603">
        <v>1</v>
      </c>
      <c r="C603">
        <v>1</v>
      </c>
      <c r="D603">
        <v>1</v>
      </c>
      <c r="E603">
        <v>3</v>
      </c>
      <c r="F603">
        <v>1</v>
      </c>
      <c r="G603">
        <v>5</v>
      </c>
      <c r="H603">
        <v>4</v>
      </c>
      <c r="I603">
        <v>4</v>
      </c>
      <c r="J603">
        <v>1</v>
      </c>
      <c r="K603">
        <v>0</v>
      </c>
      <c r="L603">
        <v>0</v>
      </c>
      <c r="M603">
        <v>0</v>
      </c>
      <c r="N603">
        <v>3</v>
      </c>
      <c r="O603">
        <v>1</v>
      </c>
      <c r="P603">
        <v>3</v>
      </c>
      <c r="Q603">
        <v>5</v>
      </c>
      <c r="R603">
        <v>3</v>
      </c>
      <c r="S603">
        <v>1</v>
      </c>
      <c r="T603">
        <v>5</v>
      </c>
      <c r="U603">
        <v>4</v>
      </c>
      <c r="V603">
        <v>3</v>
      </c>
      <c r="W603">
        <v>3</v>
      </c>
      <c r="X603">
        <v>0</v>
      </c>
      <c r="Y603">
        <v>0</v>
      </c>
      <c r="Z603">
        <v>0</v>
      </c>
      <c r="AA603">
        <v>3</v>
      </c>
      <c r="AB603">
        <v>3</v>
      </c>
      <c r="AC603">
        <v>5</v>
      </c>
      <c r="AD603">
        <v>4</v>
      </c>
      <c r="AE603">
        <v>3</v>
      </c>
      <c r="AF603">
        <v>1</v>
      </c>
      <c r="AG603">
        <v>4</v>
      </c>
      <c r="AH603">
        <v>3</v>
      </c>
      <c r="AI603">
        <v>4</v>
      </c>
      <c r="AJ603">
        <v>1</v>
      </c>
      <c r="AK603">
        <v>0</v>
      </c>
      <c r="AL603">
        <v>1</v>
      </c>
      <c r="AM603">
        <v>0</v>
      </c>
      <c r="AN603">
        <v>4</v>
      </c>
      <c r="AO603">
        <v>1</v>
      </c>
      <c r="AP603">
        <v>3</v>
      </c>
      <c r="AQ603">
        <v>3</v>
      </c>
      <c r="AR603">
        <v>3</v>
      </c>
      <c r="AS603">
        <v>1</v>
      </c>
      <c r="AT603">
        <v>5</v>
      </c>
      <c r="AU603">
        <v>4</v>
      </c>
      <c r="AV603">
        <v>3</v>
      </c>
      <c r="AW603">
        <v>1</v>
      </c>
      <c r="AX603">
        <v>1</v>
      </c>
      <c r="AY603">
        <v>0</v>
      </c>
      <c r="AZ603">
        <v>0</v>
      </c>
      <c r="BA603">
        <v>4</v>
      </c>
      <c r="BB603">
        <v>1</v>
      </c>
      <c r="BC603">
        <v>1</v>
      </c>
      <c r="BD603">
        <v>1</v>
      </c>
      <c r="BE603">
        <v>3</v>
      </c>
      <c r="BF603">
        <v>1</v>
      </c>
      <c r="BG603">
        <v>2</v>
      </c>
      <c r="BH603">
        <v>4</v>
      </c>
      <c r="BI603">
        <v>3</v>
      </c>
      <c r="BJ603">
        <v>1</v>
      </c>
      <c r="BK603">
        <v>0</v>
      </c>
      <c r="BL603">
        <v>0</v>
      </c>
      <c r="BM603">
        <v>1</v>
      </c>
      <c r="BN603">
        <v>1</v>
      </c>
      <c r="BO603">
        <v>1</v>
      </c>
      <c r="BP603">
        <v>2</v>
      </c>
      <c r="BQ603">
        <v>5</v>
      </c>
      <c r="BR603">
        <v>2</v>
      </c>
      <c r="BS603">
        <v>2</v>
      </c>
      <c r="BT603">
        <v>2</v>
      </c>
      <c r="BU603">
        <v>2</v>
      </c>
      <c r="BV603">
        <v>186</v>
      </c>
      <c r="BW603">
        <v>149</v>
      </c>
      <c r="BX603">
        <v>0.555223880597014</v>
      </c>
      <c r="BY603" s="61">
        <v>-207</v>
      </c>
    </row>
    <row r="604" spans="1:77" x14ac:dyDescent="0.25">
      <c r="A604">
        <v>5</v>
      </c>
      <c r="B604">
        <v>5</v>
      </c>
      <c r="C604">
        <v>3</v>
      </c>
      <c r="D604">
        <v>1</v>
      </c>
      <c r="E604">
        <v>5</v>
      </c>
      <c r="F604">
        <v>1</v>
      </c>
      <c r="G604">
        <v>4</v>
      </c>
      <c r="H604">
        <v>4</v>
      </c>
      <c r="I604">
        <v>4</v>
      </c>
      <c r="J604">
        <v>1</v>
      </c>
      <c r="K604">
        <v>0</v>
      </c>
      <c r="L604">
        <v>0</v>
      </c>
      <c r="M604">
        <v>0</v>
      </c>
      <c r="N604">
        <v>3</v>
      </c>
      <c r="O604">
        <v>1</v>
      </c>
      <c r="P604">
        <v>2</v>
      </c>
      <c r="Q604">
        <v>1</v>
      </c>
      <c r="R604">
        <v>3</v>
      </c>
      <c r="S604">
        <v>1</v>
      </c>
      <c r="T604">
        <v>4</v>
      </c>
      <c r="U604">
        <v>4</v>
      </c>
      <c r="V604">
        <v>3</v>
      </c>
      <c r="W604">
        <v>1</v>
      </c>
      <c r="X604">
        <v>0</v>
      </c>
      <c r="Y604">
        <v>0</v>
      </c>
      <c r="Z604">
        <v>0</v>
      </c>
      <c r="AA604">
        <v>3</v>
      </c>
      <c r="AB604">
        <v>1</v>
      </c>
      <c r="AC604">
        <v>5</v>
      </c>
      <c r="AD604">
        <v>1</v>
      </c>
      <c r="AE604">
        <v>3</v>
      </c>
      <c r="AF604">
        <v>1</v>
      </c>
      <c r="AG604">
        <v>3</v>
      </c>
      <c r="AH604">
        <v>2</v>
      </c>
      <c r="AI604">
        <v>4</v>
      </c>
      <c r="AJ604">
        <v>1</v>
      </c>
      <c r="AK604">
        <v>0</v>
      </c>
      <c r="AL604">
        <v>0</v>
      </c>
      <c r="AM604">
        <v>0</v>
      </c>
      <c r="AN604">
        <v>3</v>
      </c>
      <c r="AO604">
        <v>1</v>
      </c>
      <c r="AP604">
        <v>5</v>
      </c>
      <c r="AQ604">
        <v>2</v>
      </c>
      <c r="AR604">
        <v>2</v>
      </c>
      <c r="AS604">
        <v>1</v>
      </c>
      <c r="AT604">
        <v>5</v>
      </c>
      <c r="AU604">
        <v>4</v>
      </c>
      <c r="AV604">
        <v>4</v>
      </c>
      <c r="AW604">
        <v>1</v>
      </c>
      <c r="AX604">
        <v>1</v>
      </c>
      <c r="AY604">
        <v>0</v>
      </c>
      <c r="AZ604">
        <v>1</v>
      </c>
      <c r="BA604">
        <v>4</v>
      </c>
      <c r="BB604">
        <v>1</v>
      </c>
      <c r="BC604">
        <v>4</v>
      </c>
      <c r="BD604">
        <v>5</v>
      </c>
      <c r="BE604">
        <v>3</v>
      </c>
      <c r="BF604">
        <v>1</v>
      </c>
      <c r="BG604">
        <v>5</v>
      </c>
      <c r="BH604">
        <v>4</v>
      </c>
      <c r="BI604">
        <v>3</v>
      </c>
      <c r="BJ604">
        <v>1</v>
      </c>
      <c r="BK604">
        <v>0</v>
      </c>
      <c r="BL604">
        <v>0</v>
      </c>
      <c r="BM604">
        <v>1</v>
      </c>
      <c r="BN604">
        <v>2</v>
      </c>
      <c r="BO604">
        <v>1</v>
      </c>
      <c r="BP604">
        <v>2</v>
      </c>
      <c r="BQ604">
        <v>5</v>
      </c>
      <c r="BR604">
        <v>2</v>
      </c>
      <c r="BS604">
        <v>2</v>
      </c>
      <c r="BT604">
        <v>3</v>
      </c>
      <c r="BU604">
        <v>1</v>
      </c>
      <c r="BV604">
        <v>170</v>
      </c>
      <c r="BW604">
        <v>146</v>
      </c>
      <c r="BX604">
        <v>0.53797468400000004</v>
      </c>
      <c r="BY604" s="61">
        <v>-207</v>
      </c>
    </row>
    <row r="605" spans="1:77" x14ac:dyDescent="0.25">
      <c r="A605">
        <v>4</v>
      </c>
      <c r="B605">
        <v>1</v>
      </c>
      <c r="C605">
        <v>3</v>
      </c>
      <c r="D605">
        <v>1</v>
      </c>
      <c r="E605">
        <v>3</v>
      </c>
      <c r="F605">
        <v>1</v>
      </c>
      <c r="G605">
        <v>5</v>
      </c>
      <c r="H605">
        <v>1</v>
      </c>
      <c r="I605">
        <v>4</v>
      </c>
      <c r="J605">
        <v>1</v>
      </c>
      <c r="K605">
        <v>1</v>
      </c>
      <c r="L605">
        <v>0</v>
      </c>
      <c r="M605">
        <v>0</v>
      </c>
      <c r="N605">
        <v>3</v>
      </c>
      <c r="O605">
        <v>1</v>
      </c>
      <c r="P605">
        <v>5</v>
      </c>
      <c r="Q605">
        <v>4</v>
      </c>
      <c r="R605">
        <v>3</v>
      </c>
      <c r="S605">
        <v>1</v>
      </c>
      <c r="T605">
        <v>5</v>
      </c>
      <c r="U605">
        <v>4</v>
      </c>
      <c r="V605">
        <v>4</v>
      </c>
      <c r="W605">
        <v>1</v>
      </c>
      <c r="X605">
        <v>0</v>
      </c>
      <c r="Y605">
        <v>0</v>
      </c>
      <c r="Z605">
        <v>0</v>
      </c>
      <c r="AA605">
        <v>3</v>
      </c>
      <c r="AB605">
        <v>3</v>
      </c>
      <c r="AC605">
        <v>5</v>
      </c>
      <c r="AD605">
        <v>4</v>
      </c>
      <c r="AE605">
        <v>2</v>
      </c>
      <c r="AF605">
        <v>1</v>
      </c>
      <c r="AG605">
        <v>5</v>
      </c>
      <c r="AH605">
        <v>4</v>
      </c>
      <c r="AI605">
        <v>4</v>
      </c>
      <c r="AJ605">
        <v>1</v>
      </c>
      <c r="AK605">
        <v>0</v>
      </c>
      <c r="AL605">
        <v>0</v>
      </c>
      <c r="AM605">
        <v>0</v>
      </c>
      <c r="AN605">
        <v>5</v>
      </c>
      <c r="AO605">
        <v>1</v>
      </c>
      <c r="AP605">
        <v>3</v>
      </c>
      <c r="AQ605">
        <v>2</v>
      </c>
      <c r="AR605">
        <v>3</v>
      </c>
      <c r="AS605">
        <v>1</v>
      </c>
      <c r="AT605">
        <v>5</v>
      </c>
      <c r="AU605">
        <v>4</v>
      </c>
      <c r="AV605">
        <v>3</v>
      </c>
      <c r="AW605">
        <v>1</v>
      </c>
      <c r="AX605">
        <v>1</v>
      </c>
      <c r="AY605">
        <v>1</v>
      </c>
      <c r="AZ605">
        <v>0</v>
      </c>
      <c r="BA605">
        <v>5</v>
      </c>
      <c r="BB605">
        <v>5</v>
      </c>
      <c r="BC605">
        <v>5</v>
      </c>
      <c r="BD605">
        <v>5</v>
      </c>
      <c r="BE605">
        <v>3</v>
      </c>
      <c r="BF605">
        <v>1</v>
      </c>
      <c r="BG605">
        <v>5</v>
      </c>
      <c r="BH605">
        <v>4</v>
      </c>
      <c r="BI605">
        <v>4</v>
      </c>
      <c r="BJ605">
        <v>1</v>
      </c>
      <c r="BK605">
        <v>0</v>
      </c>
      <c r="BL605">
        <v>0</v>
      </c>
      <c r="BM605">
        <v>1</v>
      </c>
      <c r="BN605">
        <v>1</v>
      </c>
      <c r="BO605">
        <v>1</v>
      </c>
      <c r="BP605">
        <v>2</v>
      </c>
      <c r="BQ605">
        <v>5</v>
      </c>
      <c r="BR605">
        <v>2</v>
      </c>
      <c r="BS605">
        <v>2</v>
      </c>
      <c r="BT605">
        <v>3</v>
      </c>
      <c r="BU605">
        <v>2</v>
      </c>
      <c r="BV605">
        <v>171</v>
      </c>
      <c r="BW605">
        <v>149</v>
      </c>
      <c r="BX605">
        <v>0.53437500000000004</v>
      </c>
      <c r="BY605" s="61">
        <v>-207</v>
      </c>
    </row>
    <row r="606" spans="1:77" x14ac:dyDescent="0.25">
      <c r="A606">
        <v>5</v>
      </c>
      <c r="B606">
        <v>1</v>
      </c>
      <c r="C606">
        <v>3</v>
      </c>
      <c r="D606">
        <v>1</v>
      </c>
      <c r="E606">
        <v>3</v>
      </c>
      <c r="F606">
        <v>3</v>
      </c>
      <c r="G606">
        <v>5</v>
      </c>
      <c r="H606">
        <v>5</v>
      </c>
      <c r="I606">
        <v>5</v>
      </c>
      <c r="J606">
        <v>1</v>
      </c>
      <c r="K606">
        <v>0</v>
      </c>
      <c r="L606">
        <v>0</v>
      </c>
      <c r="M606">
        <v>0</v>
      </c>
      <c r="N606">
        <v>3</v>
      </c>
      <c r="O606">
        <v>1</v>
      </c>
      <c r="P606">
        <v>3</v>
      </c>
      <c r="Q606">
        <v>1</v>
      </c>
      <c r="R606">
        <v>3</v>
      </c>
      <c r="S606">
        <v>1</v>
      </c>
      <c r="T606">
        <v>4</v>
      </c>
      <c r="U606">
        <v>4</v>
      </c>
      <c r="V606">
        <v>3</v>
      </c>
      <c r="W606">
        <v>1</v>
      </c>
      <c r="X606">
        <v>0</v>
      </c>
      <c r="Y606">
        <v>0</v>
      </c>
      <c r="Z606">
        <v>0</v>
      </c>
      <c r="AA606">
        <v>3</v>
      </c>
      <c r="AB606">
        <v>1</v>
      </c>
      <c r="AC606">
        <v>3</v>
      </c>
      <c r="AD606">
        <v>1</v>
      </c>
      <c r="AE606">
        <v>3</v>
      </c>
      <c r="AF606">
        <v>1</v>
      </c>
      <c r="AG606">
        <v>4</v>
      </c>
      <c r="AH606">
        <v>3</v>
      </c>
      <c r="AI606">
        <v>4</v>
      </c>
      <c r="AJ606">
        <v>1</v>
      </c>
      <c r="AK606">
        <v>0</v>
      </c>
      <c r="AL606">
        <v>0</v>
      </c>
      <c r="AM606">
        <v>0</v>
      </c>
      <c r="AN606">
        <v>3</v>
      </c>
      <c r="AO606">
        <v>1</v>
      </c>
      <c r="AP606">
        <v>3</v>
      </c>
      <c r="AQ606">
        <v>2</v>
      </c>
      <c r="AR606">
        <v>1</v>
      </c>
      <c r="AS606">
        <v>1</v>
      </c>
      <c r="AT606">
        <v>5</v>
      </c>
      <c r="AU606">
        <v>4</v>
      </c>
      <c r="AV606">
        <v>5</v>
      </c>
      <c r="AW606">
        <v>5</v>
      </c>
      <c r="AX606">
        <v>0</v>
      </c>
      <c r="AY606">
        <v>0</v>
      </c>
      <c r="AZ606">
        <v>0</v>
      </c>
      <c r="BA606">
        <v>5</v>
      </c>
      <c r="BB606">
        <v>1</v>
      </c>
      <c r="BC606">
        <v>3</v>
      </c>
      <c r="BD606">
        <v>1</v>
      </c>
      <c r="BE606">
        <v>3</v>
      </c>
      <c r="BF606">
        <v>1</v>
      </c>
      <c r="BG606">
        <v>5</v>
      </c>
      <c r="BH606">
        <v>5</v>
      </c>
      <c r="BI606">
        <v>4</v>
      </c>
      <c r="BJ606">
        <v>1</v>
      </c>
      <c r="BK606">
        <v>0</v>
      </c>
      <c r="BL606">
        <v>0</v>
      </c>
      <c r="BM606">
        <v>1</v>
      </c>
      <c r="BN606">
        <v>1</v>
      </c>
      <c r="BO606">
        <v>1</v>
      </c>
      <c r="BP606">
        <v>2</v>
      </c>
      <c r="BQ606">
        <v>4</v>
      </c>
      <c r="BR606">
        <v>2</v>
      </c>
      <c r="BS606">
        <v>2</v>
      </c>
      <c r="BT606">
        <v>2</v>
      </c>
      <c r="BU606">
        <v>2</v>
      </c>
      <c r="BV606">
        <v>170</v>
      </c>
      <c r="BW606">
        <v>152</v>
      </c>
      <c r="BX606">
        <v>0.52795031100000001</v>
      </c>
      <c r="BY606" s="61">
        <v>-207</v>
      </c>
    </row>
    <row r="607" spans="1:77" x14ac:dyDescent="0.25">
      <c r="A607">
        <v>5</v>
      </c>
      <c r="B607">
        <v>1</v>
      </c>
      <c r="C607">
        <v>3</v>
      </c>
      <c r="D607">
        <v>1</v>
      </c>
      <c r="E607">
        <v>3</v>
      </c>
      <c r="F607">
        <v>3</v>
      </c>
      <c r="G607">
        <v>5</v>
      </c>
      <c r="H607">
        <v>4</v>
      </c>
      <c r="I607">
        <v>3</v>
      </c>
      <c r="J607">
        <v>4</v>
      </c>
      <c r="K607">
        <v>0</v>
      </c>
      <c r="L607">
        <v>0</v>
      </c>
      <c r="M607">
        <v>1</v>
      </c>
      <c r="N607">
        <v>3</v>
      </c>
      <c r="O607">
        <v>5</v>
      </c>
      <c r="P607">
        <v>3</v>
      </c>
      <c r="Q607">
        <v>5</v>
      </c>
      <c r="R607">
        <v>3</v>
      </c>
      <c r="S607">
        <v>3</v>
      </c>
      <c r="T607">
        <v>4</v>
      </c>
      <c r="U607">
        <v>4</v>
      </c>
      <c r="V607">
        <v>3</v>
      </c>
      <c r="W607">
        <v>1</v>
      </c>
      <c r="X607">
        <v>1</v>
      </c>
      <c r="Y607">
        <v>1</v>
      </c>
      <c r="Z607">
        <v>0</v>
      </c>
      <c r="AA607">
        <v>5</v>
      </c>
      <c r="AB607">
        <v>3</v>
      </c>
      <c r="AC607">
        <v>5</v>
      </c>
      <c r="AD607">
        <v>1</v>
      </c>
      <c r="AE607">
        <v>2</v>
      </c>
      <c r="AF607">
        <v>1</v>
      </c>
      <c r="AG607">
        <v>5</v>
      </c>
      <c r="AH607">
        <v>3</v>
      </c>
      <c r="AI607">
        <v>4</v>
      </c>
      <c r="AJ607">
        <v>1</v>
      </c>
      <c r="AK607">
        <v>0</v>
      </c>
      <c r="AL607">
        <v>0</v>
      </c>
      <c r="AM607">
        <v>0</v>
      </c>
      <c r="AN607">
        <v>5</v>
      </c>
      <c r="AO607">
        <v>1</v>
      </c>
      <c r="AP607">
        <v>5</v>
      </c>
      <c r="AQ607">
        <v>1</v>
      </c>
      <c r="AR607">
        <v>3</v>
      </c>
      <c r="AS607">
        <v>5</v>
      </c>
      <c r="AT607">
        <v>5</v>
      </c>
      <c r="AU607">
        <v>4</v>
      </c>
      <c r="AV607">
        <v>5</v>
      </c>
      <c r="AW607">
        <v>1</v>
      </c>
      <c r="AX607">
        <v>1</v>
      </c>
      <c r="AY607">
        <v>0</v>
      </c>
      <c r="AZ607">
        <v>0</v>
      </c>
      <c r="BA607">
        <v>5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5</v>
      </c>
      <c r="BH607">
        <v>5</v>
      </c>
      <c r="BI607">
        <v>3</v>
      </c>
      <c r="BJ607">
        <v>1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2</v>
      </c>
      <c r="BQ607">
        <v>5</v>
      </c>
      <c r="BR607">
        <v>2</v>
      </c>
      <c r="BS607">
        <v>1</v>
      </c>
      <c r="BT607">
        <v>2</v>
      </c>
      <c r="BU607">
        <v>2</v>
      </c>
      <c r="BV607">
        <v>171</v>
      </c>
      <c r="BW607">
        <v>153</v>
      </c>
      <c r="BX607">
        <v>0.52777777777777701</v>
      </c>
      <c r="BY607" s="61">
        <v>-207</v>
      </c>
    </row>
    <row r="608" spans="1:77" x14ac:dyDescent="0.25">
      <c r="A608">
        <v>5</v>
      </c>
      <c r="B608">
        <v>5</v>
      </c>
      <c r="C608">
        <v>3</v>
      </c>
      <c r="D608">
        <v>1</v>
      </c>
      <c r="E608">
        <v>5</v>
      </c>
      <c r="F608">
        <v>1</v>
      </c>
      <c r="G608">
        <v>4</v>
      </c>
      <c r="H608">
        <v>4</v>
      </c>
      <c r="I608">
        <v>4</v>
      </c>
      <c r="J608">
        <v>1</v>
      </c>
      <c r="K608">
        <v>0</v>
      </c>
      <c r="L608">
        <v>0</v>
      </c>
      <c r="M608">
        <v>0</v>
      </c>
      <c r="N608">
        <v>3</v>
      </c>
      <c r="O608">
        <v>1</v>
      </c>
      <c r="P608">
        <v>2</v>
      </c>
      <c r="Q608">
        <v>1</v>
      </c>
      <c r="R608">
        <v>3</v>
      </c>
      <c r="S608">
        <v>1</v>
      </c>
      <c r="T608">
        <v>4</v>
      </c>
      <c r="U608">
        <v>4</v>
      </c>
      <c r="V608">
        <v>3</v>
      </c>
      <c r="W608">
        <v>1</v>
      </c>
      <c r="X608">
        <v>0</v>
      </c>
      <c r="Y608">
        <v>0</v>
      </c>
      <c r="Z608">
        <v>0</v>
      </c>
      <c r="AA608">
        <v>3</v>
      </c>
      <c r="AB608">
        <v>1</v>
      </c>
      <c r="AC608">
        <v>5</v>
      </c>
      <c r="AD608">
        <v>1</v>
      </c>
      <c r="AE608">
        <v>3</v>
      </c>
      <c r="AF608">
        <v>1</v>
      </c>
      <c r="AG608">
        <v>3</v>
      </c>
      <c r="AH608">
        <v>2</v>
      </c>
      <c r="AI608">
        <v>4</v>
      </c>
      <c r="AJ608">
        <v>1</v>
      </c>
      <c r="AK608">
        <v>0</v>
      </c>
      <c r="AL608">
        <v>0</v>
      </c>
      <c r="AM608">
        <v>0</v>
      </c>
      <c r="AN608">
        <v>3</v>
      </c>
      <c r="AO608">
        <v>1</v>
      </c>
      <c r="AP608">
        <v>5</v>
      </c>
      <c r="AQ608">
        <v>2</v>
      </c>
      <c r="AR608">
        <v>2</v>
      </c>
      <c r="AS608">
        <v>1</v>
      </c>
      <c r="AT608">
        <v>5</v>
      </c>
      <c r="AU608">
        <v>4</v>
      </c>
      <c r="AV608">
        <v>4</v>
      </c>
      <c r="AW608">
        <v>1</v>
      </c>
      <c r="AX608">
        <v>1</v>
      </c>
      <c r="AY608">
        <v>0</v>
      </c>
      <c r="AZ608">
        <v>1</v>
      </c>
      <c r="BA608">
        <v>4</v>
      </c>
      <c r="BB608">
        <v>1</v>
      </c>
      <c r="BC608">
        <v>4</v>
      </c>
      <c r="BD608">
        <v>5</v>
      </c>
      <c r="BE608">
        <v>3</v>
      </c>
      <c r="BF608">
        <v>1</v>
      </c>
      <c r="BG608">
        <v>5</v>
      </c>
      <c r="BH608">
        <v>4</v>
      </c>
      <c r="BI608">
        <v>3</v>
      </c>
      <c r="BJ608">
        <v>1</v>
      </c>
      <c r="BK608">
        <v>0</v>
      </c>
      <c r="BL608">
        <v>0</v>
      </c>
      <c r="BM608">
        <v>1</v>
      </c>
      <c r="BN608">
        <v>2</v>
      </c>
      <c r="BO608">
        <v>1</v>
      </c>
      <c r="BP608">
        <v>2</v>
      </c>
      <c r="BQ608">
        <v>5</v>
      </c>
      <c r="BR608">
        <v>2</v>
      </c>
      <c r="BS608">
        <v>2</v>
      </c>
      <c r="BT608">
        <v>3</v>
      </c>
      <c r="BU608">
        <v>1</v>
      </c>
      <c r="BV608">
        <v>155</v>
      </c>
      <c r="BW608">
        <v>140</v>
      </c>
      <c r="BX608">
        <v>0.52542372881355903</v>
      </c>
      <c r="BY608" s="61">
        <v>-207</v>
      </c>
    </row>
    <row r="609" spans="1:77" x14ac:dyDescent="0.25">
      <c r="A609">
        <v>5</v>
      </c>
      <c r="B609">
        <v>3</v>
      </c>
      <c r="C609">
        <v>3</v>
      </c>
      <c r="D609">
        <v>1</v>
      </c>
      <c r="E609">
        <v>3</v>
      </c>
      <c r="F609">
        <v>1</v>
      </c>
      <c r="G609">
        <v>4</v>
      </c>
      <c r="H609">
        <v>4</v>
      </c>
      <c r="I609">
        <v>2</v>
      </c>
      <c r="J609">
        <v>4</v>
      </c>
      <c r="K609">
        <v>0</v>
      </c>
      <c r="L609">
        <v>0</v>
      </c>
      <c r="M609">
        <v>0</v>
      </c>
      <c r="N609">
        <v>4</v>
      </c>
      <c r="O609">
        <v>1</v>
      </c>
      <c r="P609">
        <v>2</v>
      </c>
      <c r="Q609">
        <v>5</v>
      </c>
      <c r="R609">
        <v>4</v>
      </c>
      <c r="S609">
        <v>4</v>
      </c>
      <c r="T609">
        <v>4</v>
      </c>
      <c r="U609">
        <v>3</v>
      </c>
      <c r="V609">
        <v>4</v>
      </c>
      <c r="W609">
        <v>1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5</v>
      </c>
      <c r="AD609">
        <v>1</v>
      </c>
      <c r="AE609">
        <v>3</v>
      </c>
      <c r="AF609">
        <v>1</v>
      </c>
      <c r="AG609">
        <v>4</v>
      </c>
      <c r="AH609">
        <v>4</v>
      </c>
      <c r="AI609">
        <v>5</v>
      </c>
      <c r="AJ609">
        <v>3</v>
      </c>
      <c r="AK609">
        <v>0</v>
      </c>
      <c r="AL609">
        <v>0</v>
      </c>
      <c r="AM609">
        <v>0</v>
      </c>
      <c r="AN609">
        <v>3</v>
      </c>
      <c r="AO609">
        <v>1</v>
      </c>
      <c r="AP609">
        <v>3</v>
      </c>
      <c r="AQ609">
        <v>2</v>
      </c>
      <c r="AR609">
        <v>3</v>
      </c>
      <c r="AS609">
        <v>1</v>
      </c>
      <c r="AT609">
        <v>5</v>
      </c>
      <c r="AU609">
        <v>4</v>
      </c>
      <c r="AV609">
        <v>4</v>
      </c>
      <c r="AW609">
        <v>1</v>
      </c>
      <c r="AX609">
        <v>1</v>
      </c>
      <c r="AY609">
        <v>0</v>
      </c>
      <c r="AZ609">
        <v>1</v>
      </c>
      <c r="BA609">
        <v>5</v>
      </c>
      <c r="BB609">
        <v>1</v>
      </c>
      <c r="BC609">
        <v>5</v>
      </c>
      <c r="BD609">
        <v>5</v>
      </c>
      <c r="BE609">
        <v>2</v>
      </c>
      <c r="BF609">
        <v>1</v>
      </c>
      <c r="BG609">
        <v>4</v>
      </c>
      <c r="BH609">
        <v>5</v>
      </c>
      <c r="BI609">
        <v>3</v>
      </c>
      <c r="BJ609">
        <v>1</v>
      </c>
      <c r="BK609">
        <v>0</v>
      </c>
      <c r="BL609">
        <v>0</v>
      </c>
      <c r="BM609">
        <v>0</v>
      </c>
      <c r="BN609">
        <v>1</v>
      </c>
      <c r="BO609">
        <v>1</v>
      </c>
      <c r="BP609">
        <v>2</v>
      </c>
      <c r="BQ609">
        <v>5</v>
      </c>
      <c r="BR609">
        <v>2</v>
      </c>
      <c r="BS609">
        <v>2</v>
      </c>
      <c r="BT609">
        <v>3</v>
      </c>
      <c r="BU609">
        <v>1</v>
      </c>
      <c r="BV609">
        <v>168</v>
      </c>
      <c r="BW609">
        <v>154</v>
      </c>
      <c r="BX609">
        <v>0.52173913000000005</v>
      </c>
      <c r="BY609" s="61">
        <v>-207</v>
      </c>
    </row>
    <row r="610" spans="1:77" x14ac:dyDescent="0.25">
      <c r="A610">
        <v>3</v>
      </c>
      <c r="B610">
        <v>1</v>
      </c>
      <c r="C610">
        <v>3</v>
      </c>
      <c r="D610">
        <v>1</v>
      </c>
      <c r="E610">
        <v>2</v>
      </c>
      <c r="F610">
        <v>4</v>
      </c>
      <c r="G610">
        <v>5</v>
      </c>
      <c r="H610">
        <v>4</v>
      </c>
      <c r="I610">
        <v>4</v>
      </c>
      <c r="J610">
        <v>4</v>
      </c>
      <c r="K610">
        <v>0</v>
      </c>
      <c r="L610">
        <v>0</v>
      </c>
      <c r="M610">
        <v>0</v>
      </c>
      <c r="N610">
        <v>3</v>
      </c>
      <c r="O610">
        <v>1</v>
      </c>
      <c r="P610">
        <v>3</v>
      </c>
      <c r="Q610">
        <v>1</v>
      </c>
      <c r="R610">
        <v>3</v>
      </c>
      <c r="S610">
        <v>1</v>
      </c>
      <c r="T610">
        <v>5</v>
      </c>
      <c r="U610">
        <v>4</v>
      </c>
      <c r="V610">
        <v>3</v>
      </c>
      <c r="W610">
        <v>3</v>
      </c>
      <c r="X610">
        <v>0</v>
      </c>
      <c r="Y610">
        <v>1</v>
      </c>
      <c r="Z610">
        <v>0</v>
      </c>
      <c r="AA610">
        <v>5</v>
      </c>
      <c r="AB610">
        <v>1</v>
      </c>
      <c r="AC610">
        <v>5</v>
      </c>
      <c r="AD610">
        <v>1</v>
      </c>
      <c r="AE610">
        <v>3</v>
      </c>
      <c r="AF610">
        <v>1</v>
      </c>
      <c r="AG610">
        <v>5</v>
      </c>
      <c r="AH610">
        <v>4</v>
      </c>
      <c r="AI610">
        <v>4</v>
      </c>
      <c r="AJ610">
        <v>1</v>
      </c>
      <c r="AK610">
        <v>0</v>
      </c>
      <c r="AL610">
        <v>0</v>
      </c>
      <c r="AM610">
        <v>0</v>
      </c>
      <c r="AN610">
        <v>3</v>
      </c>
      <c r="AO610">
        <v>1</v>
      </c>
      <c r="AP610">
        <v>1</v>
      </c>
      <c r="AQ610">
        <v>1</v>
      </c>
      <c r="AR610">
        <v>3</v>
      </c>
      <c r="AS610">
        <v>1</v>
      </c>
      <c r="AT610">
        <v>5</v>
      </c>
      <c r="AU610">
        <v>4</v>
      </c>
      <c r="AV610">
        <v>4</v>
      </c>
      <c r="AW610">
        <v>1</v>
      </c>
      <c r="AX610">
        <v>1</v>
      </c>
      <c r="AY610">
        <v>0</v>
      </c>
      <c r="AZ610">
        <v>0</v>
      </c>
      <c r="BA610">
        <v>5</v>
      </c>
      <c r="BB610">
        <v>1</v>
      </c>
      <c r="BC610">
        <v>1</v>
      </c>
      <c r="BD610">
        <v>5</v>
      </c>
      <c r="BE610">
        <v>3</v>
      </c>
      <c r="BF610">
        <v>1</v>
      </c>
      <c r="BG610">
        <v>5</v>
      </c>
      <c r="BH610">
        <v>4</v>
      </c>
      <c r="BI610">
        <v>5</v>
      </c>
      <c r="BJ610">
        <v>1</v>
      </c>
      <c r="BK610">
        <v>0</v>
      </c>
      <c r="BL610">
        <v>0</v>
      </c>
      <c r="BM610">
        <v>1</v>
      </c>
      <c r="BN610">
        <v>1</v>
      </c>
      <c r="BO610">
        <v>1</v>
      </c>
      <c r="BP610">
        <v>2</v>
      </c>
      <c r="BQ610">
        <v>5</v>
      </c>
      <c r="BR610">
        <v>2</v>
      </c>
      <c r="BS610">
        <v>2</v>
      </c>
      <c r="BT610">
        <v>3</v>
      </c>
      <c r="BU610">
        <v>2</v>
      </c>
      <c r="BV610">
        <v>162</v>
      </c>
      <c r="BW610">
        <v>149</v>
      </c>
      <c r="BX610">
        <v>0.52090032154340804</v>
      </c>
      <c r="BY610" s="61">
        <v>-207</v>
      </c>
    </row>
    <row r="611" spans="1:77" x14ac:dyDescent="0.25">
      <c r="A611">
        <v>5</v>
      </c>
      <c r="B611">
        <v>1</v>
      </c>
      <c r="C611">
        <v>3</v>
      </c>
      <c r="D611">
        <v>1</v>
      </c>
      <c r="E611">
        <v>3</v>
      </c>
      <c r="F611">
        <v>1</v>
      </c>
      <c r="G611">
        <v>4</v>
      </c>
      <c r="H611">
        <v>4</v>
      </c>
      <c r="I611">
        <v>3</v>
      </c>
      <c r="J611">
        <v>1</v>
      </c>
      <c r="K611">
        <v>0</v>
      </c>
      <c r="L611">
        <v>0</v>
      </c>
      <c r="M611">
        <v>1</v>
      </c>
      <c r="N611">
        <v>3</v>
      </c>
      <c r="O611">
        <v>5</v>
      </c>
      <c r="P611">
        <v>3</v>
      </c>
      <c r="Q611">
        <v>5</v>
      </c>
      <c r="R611">
        <v>3</v>
      </c>
      <c r="S611">
        <v>1</v>
      </c>
      <c r="T611">
        <v>4</v>
      </c>
      <c r="U611">
        <v>4</v>
      </c>
      <c r="V611">
        <v>3</v>
      </c>
      <c r="W611">
        <v>1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5</v>
      </c>
      <c r="AD611">
        <v>1</v>
      </c>
      <c r="AE611">
        <v>3</v>
      </c>
      <c r="AF611">
        <v>1</v>
      </c>
      <c r="AG611">
        <v>5</v>
      </c>
      <c r="AH611">
        <v>3</v>
      </c>
      <c r="AI611">
        <v>4</v>
      </c>
      <c r="AJ611">
        <v>1</v>
      </c>
      <c r="AK611">
        <v>0</v>
      </c>
      <c r="AL611">
        <v>0</v>
      </c>
      <c r="AM611">
        <v>0</v>
      </c>
      <c r="AN611">
        <v>5</v>
      </c>
      <c r="AO611">
        <v>1</v>
      </c>
      <c r="AP611">
        <v>3</v>
      </c>
      <c r="AQ611">
        <v>2</v>
      </c>
      <c r="AR611">
        <v>3</v>
      </c>
      <c r="AS611">
        <v>1</v>
      </c>
      <c r="AT611">
        <v>5</v>
      </c>
      <c r="AU611">
        <v>4</v>
      </c>
      <c r="AV611">
        <v>4</v>
      </c>
      <c r="AW611">
        <v>1</v>
      </c>
      <c r="AX611">
        <v>1</v>
      </c>
      <c r="AY611">
        <v>0</v>
      </c>
      <c r="AZ611">
        <v>0</v>
      </c>
      <c r="BA611">
        <v>5</v>
      </c>
      <c r="BB611">
        <v>1</v>
      </c>
      <c r="BC611">
        <v>4</v>
      </c>
      <c r="BD611">
        <v>5</v>
      </c>
      <c r="BE611">
        <v>3</v>
      </c>
      <c r="BF611">
        <v>1</v>
      </c>
      <c r="BG611">
        <v>4</v>
      </c>
      <c r="BH611">
        <v>4</v>
      </c>
      <c r="BI611">
        <v>3</v>
      </c>
      <c r="BJ611">
        <v>1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2</v>
      </c>
      <c r="BQ611">
        <v>5</v>
      </c>
      <c r="BR611">
        <v>2</v>
      </c>
      <c r="BS611">
        <v>2</v>
      </c>
      <c r="BT611">
        <v>3</v>
      </c>
      <c r="BU611">
        <v>1</v>
      </c>
      <c r="BV611">
        <v>171</v>
      </c>
      <c r="BW611">
        <v>159</v>
      </c>
      <c r="BX611">
        <v>0.51818181799999996</v>
      </c>
      <c r="BY611" s="61">
        <v>-207</v>
      </c>
    </row>
    <row r="612" spans="1:77" x14ac:dyDescent="0.25">
      <c r="A612">
        <v>4</v>
      </c>
      <c r="B612">
        <v>1</v>
      </c>
      <c r="C612">
        <v>3</v>
      </c>
      <c r="D612">
        <v>2</v>
      </c>
      <c r="E612">
        <v>2</v>
      </c>
      <c r="F612">
        <v>1</v>
      </c>
      <c r="G612">
        <v>4</v>
      </c>
      <c r="H612">
        <v>4</v>
      </c>
      <c r="I612">
        <v>4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1</v>
      </c>
      <c r="P612">
        <v>2</v>
      </c>
      <c r="Q612">
        <v>1</v>
      </c>
      <c r="R612">
        <v>3</v>
      </c>
      <c r="S612">
        <v>1</v>
      </c>
      <c r="T612">
        <v>5</v>
      </c>
      <c r="U612">
        <v>4</v>
      </c>
      <c r="V612">
        <v>3</v>
      </c>
      <c r="W612">
        <v>1</v>
      </c>
      <c r="X612">
        <v>1</v>
      </c>
      <c r="Y612">
        <v>0</v>
      </c>
      <c r="Z612">
        <v>0</v>
      </c>
      <c r="AA612">
        <v>4</v>
      </c>
      <c r="AB612">
        <v>1</v>
      </c>
      <c r="AC612">
        <v>5</v>
      </c>
      <c r="AD612">
        <v>1</v>
      </c>
      <c r="AE612">
        <v>3</v>
      </c>
      <c r="AF612">
        <v>1</v>
      </c>
      <c r="AG612">
        <v>4</v>
      </c>
      <c r="AH612">
        <v>4</v>
      </c>
      <c r="AI612">
        <v>5</v>
      </c>
      <c r="AJ612">
        <v>1</v>
      </c>
      <c r="AK612">
        <v>0</v>
      </c>
      <c r="AL612">
        <v>0</v>
      </c>
      <c r="AM612">
        <v>0</v>
      </c>
      <c r="AN612">
        <v>5</v>
      </c>
      <c r="AO612">
        <v>1</v>
      </c>
      <c r="AP612">
        <v>3</v>
      </c>
      <c r="AQ612">
        <v>1</v>
      </c>
      <c r="AR612">
        <v>3</v>
      </c>
      <c r="AS612">
        <v>1</v>
      </c>
      <c r="AT612">
        <v>5</v>
      </c>
      <c r="AU612">
        <v>4</v>
      </c>
      <c r="AV612">
        <v>3</v>
      </c>
      <c r="AW612">
        <v>1</v>
      </c>
      <c r="AX612">
        <v>0</v>
      </c>
      <c r="AY612">
        <v>0</v>
      </c>
      <c r="AZ612">
        <v>0</v>
      </c>
      <c r="BA612">
        <v>5</v>
      </c>
      <c r="BB612">
        <v>1</v>
      </c>
      <c r="BC612">
        <v>5</v>
      </c>
      <c r="BD612">
        <v>5</v>
      </c>
      <c r="BE612">
        <v>3</v>
      </c>
      <c r="BF612">
        <v>1</v>
      </c>
      <c r="BG612">
        <v>5</v>
      </c>
      <c r="BH612">
        <v>4</v>
      </c>
      <c r="BI612">
        <v>3</v>
      </c>
      <c r="BJ612">
        <v>1</v>
      </c>
      <c r="BK612">
        <v>0</v>
      </c>
      <c r="BL612">
        <v>0</v>
      </c>
      <c r="BM612">
        <v>1</v>
      </c>
      <c r="BN612">
        <v>1</v>
      </c>
      <c r="BO612">
        <v>1</v>
      </c>
      <c r="BP612">
        <v>2</v>
      </c>
      <c r="BQ612">
        <v>5</v>
      </c>
      <c r="BR612">
        <v>2</v>
      </c>
      <c r="BS612">
        <v>2</v>
      </c>
      <c r="BT612">
        <v>3</v>
      </c>
      <c r="BU612">
        <v>2</v>
      </c>
      <c r="BV612">
        <v>152</v>
      </c>
      <c r="BW612">
        <v>142</v>
      </c>
      <c r="BX612">
        <v>0.51700680300000001</v>
      </c>
      <c r="BY612" s="61">
        <v>-207</v>
      </c>
    </row>
    <row r="613" spans="1:77" x14ac:dyDescent="0.25">
      <c r="A613">
        <v>5</v>
      </c>
      <c r="B613">
        <v>3</v>
      </c>
      <c r="C613">
        <v>3</v>
      </c>
      <c r="D613">
        <v>1</v>
      </c>
      <c r="E613">
        <v>3</v>
      </c>
      <c r="F613">
        <v>1</v>
      </c>
      <c r="G613">
        <v>4</v>
      </c>
      <c r="H613">
        <v>4</v>
      </c>
      <c r="I613">
        <v>3</v>
      </c>
      <c r="J613">
        <v>4</v>
      </c>
      <c r="K613">
        <v>0</v>
      </c>
      <c r="L613">
        <v>1</v>
      </c>
      <c r="M613">
        <v>0</v>
      </c>
      <c r="N613">
        <v>4</v>
      </c>
      <c r="O613">
        <v>1</v>
      </c>
      <c r="P613">
        <v>5</v>
      </c>
      <c r="Q613">
        <v>1</v>
      </c>
      <c r="R613">
        <v>4</v>
      </c>
      <c r="S613">
        <v>1</v>
      </c>
      <c r="T613">
        <v>4</v>
      </c>
      <c r="U613">
        <v>2</v>
      </c>
      <c r="V613">
        <v>4</v>
      </c>
      <c r="W613">
        <v>1</v>
      </c>
      <c r="X613">
        <v>0</v>
      </c>
      <c r="Y613">
        <v>0</v>
      </c>
      <c r="Z613">
        <v>0</v>
      </c>
      <c r="AA613">
        <v>3</v>
      </c>
      <c r="AB613">
        <v>5</v>
      </c>
      <c r="AC613">
        <v>3</v>
      </c>
      <c r="AD613">
        <v>1</v>
      </c>
      <c r="AE613">
        <v>3</v>
      </c>
      <c r="AF613">
        <v>1</v>
      </c>
      <c r="AG613">
        <v>4</v>
      </c>
      <c r="AH613">
        <v>4</v>
      </c>
      <c r="AI613">
        <v>4</v>
      </c>
      <c r="AJ613">
        <v>1</v>
      </c>
      <c r="AK613">
        <v>0</v>
      </c>
      <c r="AL613">
        <v>0</v>
      </c>
      <c r="AM613">
        <v>0</v>
      </c>
      <c r="AN613">
        <v>3</v>
      </c>
      <c r="AO613">
        <v>1</v>
      </c>
      <c r="AP613">
        <v>3</v>
      </c>
      <c r="AQ613">
        <v>1</v>
      </c>
      <c r="AR613">
        <v>1</v>
      </c>
      <c r="AS613">
        <v>1</v>
      </c>
      <c r="AT613">
        <v>5</v>
      </c>
      <c r="AU613">
        <v>4</v>
      </c>
      <c r="AV613">
        <v>4</v>
      </c>
      <c r="AW613">
        <v>1</v>
      </c>
      <c r="AX613">
        <v>1</v>
      </c>
      <c r="AY613">
        <v>0</v>
      </c>
      <c r="AZ613">
        <v>0</v>
      </c>
      <c r="BA613">
        <v>5</v>
      </c>
      <c r="BB613">
        <v>1</v>
      </c>
      <c r="BC613">
        <v>5</v>
      </c>
      <c r="BD613">
        <v>1</v>
      </c>
      <c r="BE613">
        <v>3</v>
      </c>
      <c r="BF613">
        <v>1</v>
      </c>
      <c r="BG613">
        <v>4</v>
      </c>
      <c r="BH613">
        <v>5</v>
      </c>
      <c r="BI613">
        <v>4</v>
      </c>
      <c r="BJ613">
        <v>3</v>
      </c>
      <c r="BK613">
        <v>0</v>
      </c>
      <c r="BL613">
        <v>0</v>
      </c>
      <c r="BM613">
        <v>1</v>
      </c>
      <c r="BN613">
        <v>3</v>
      </c>
      <c r="BO613">
        <v>1</v>
      </c>
      <c r="BP613">
        <v>2</v>
      </c>
      <c r="BQ613">
        <v>5</v>
      </c>
      <c r="BR613">
        <v>2</v>
      </c>
      <c r="BS613">
        <v>3</v>
      </c>
      <c r="BT613">
        <v>2</v>
      </c>
      <c r="BU613">
        <v>1</v>
      </c>
      <c r="BV613">
        <v>155</v>
      </c>
      <c r="BW613">
        <v>145</v>
      </c>
      <c r="BX613">
        <v>0.51666666699999997</v>
      </c>
      <c r="BY613" s="61">
        <v>-207</v>
      </c>
    </row>
    <row r="614" spans="1:77" x14ac:dyDescent="0.25">
      <c r="A614">
        <v>5</v>
      </c>
      <c r="B614">
        <v>1</v>
      </c>
      <c r="C614">
        <v>3</v>
      </c>
      <c r="D614">
        <v>1</v>
      </c>
      <c r="E614">
        <v>5</v>
      </c>
      <c r="F614">
        <v>1</v>
      </c>
      <c r="G614">
        <v>3</v>
      </c>
      <c r="H614">
        <v>4</v>
      </c>
      <c r="I614">
        <v>4</v>
      </c>
      <c r="J614">
        <v>4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5</v>
      </c>
      <c r="U614">
        <v>4</v>
      </c>
      <c r="V614">
        <v>4</v>
      </c>
      <c r="W614">
        <v>1</v>
      </c>
      <c r="X614">
        <v>0</v>
      </c>
      <c r="Y614">
        <v>0</v>
      </c>
      <c r="Z614">
        <v>0</v>
      </c>
      <c r="AA614">
        <v>3</v>
      </c>
      <c r="AB614">
        <v>1</v>
      </c>
      <c r="AC614">
        <v>5</v>
      </c>
      <c r="AD614">
        <v>1</v>
      </c>
      <c r="AE614">
        <v>3</v>
      </c>
      <c r="AF614">
        <v>1</v>
      </c>
      <c r="AG614">
        <v>5</v>
      </c>
      <c r="AH614">
        <v>4</v>
      </c>
      <c r="AI614">
        <v>4</v>
      </c>
      <c r="AJ614">
        <v>1</v>
      </c>
      <c r="AK614">
        <v>0</v>
      </c>
      <c r="AL614">
        <v>0</v>
      </c>
      <c r="AM614">
        <v>0</v>
      </c>
      <c r="AN614">
        <v>3</v>
      </c>
      <c r="AO614">
        <v>1</v>
      </c>
      <c r="AP614">
        <v>3</v>
      </c>
      <c r="AQ614">
        <v>2</v>
      </c>
      <c r="AR614">
        <v>3</v>
      </c>
      <c r="AS614">
        <v>1</v>
      </c>
      <c r="AT614">
        <v>5</v>
      </c>
      <c r="AU614">
        <v>4</v>
      </c>
      <c r="AV614">
        <v>4</v>
      </c>
      <c r="AW614">
        <v>1</v>
      </c>
      <c r="AX614">
        <v>1</v>
      </c>
      <c r="AY614">
        <v>0</v>
      </c>
      <c r="AZ614">
        <v>0</v>
      </c>
      <c r="BA614">
        <v>4</v>
      </c>
      <c r="BB614">
        <v>1</v>
      </c>
      <c r="BC614">
        <v>4</v>
      </c>
      <c r="BD614">
        <v>5</v>
      </c>
      <c r="BE614">
        <v>2</v>
      </c>
      <c r="BF614">
        <v>1</v>
      </c>
      <c r="BG614">
        <v>5</v>
      </c>
      <c r="BH614">
        <v>4</v>
      </c>
      <c r="BI614">
        <v>3</v>
      </c>
      <c r="BJ614">
        <v>1</v>
      </c>
      <c r="BK614">
        <v>0</v>
      </c>
      <c r="BL614">
        <v>1</v>
      </c>
      <c r="BM614">
        <v>0</v>
      </c>
      <c r="BN614">
        <v>1</v>
      </c>
      <c r="BO614">
        <v>1</v>
      </c>
      <c r="BP614">
        <v>2</v>
      </c>
      <c r="BQ614">
        <v>5</v>
      </c>
      <c r="BR614">
        <v>2</v>
      </c>
      <c r="BS614">
        <v>2</v>
      </c>
      <c r="BT614">
        <v>3</v>
      </c>
      <c r="BU614">
        <v>1</v>
      </c>
      <c r="BV614">
        <v>162</v>
      </c>
      <c r="BW614">
        <v>152</v>
      </c>
      <c r="BX614">
        <v>0.51592356687898</v>
      </c>
      <c r="BY614" s="61">
        <v>-207</v>
      </c>
    </row>
    <row r="615" spans="1:77" x14ac:dyDescent="0.25">
      <c r="A615">
        <v>5</v>
      </c>
      <c r="B615">
        <v>1</v>
      </c>
      <c r="C615">
        <v>3</v>
      </c>
      <c r="D615">
        <v>1</v>
      </c>
      <c r="E615">
        <v>3</v>
      </c>
      <c r="F615">
        <v>1</v>
      </c>
      <c r="G615">
        <v>5</v>
      </c>
      <c r="H615">
        <v>4</v>
      </c>
      <c r="I615">
        <v>4</v>
      </c>
      <c r="J615">
        <v>4</v>
      </c>
      <c r="K615">
        <v>1</v>
      </c>
      <c r="L615">
        <v>0</v>
      </c>
      <c r="M615">
        <v>1</v>
      </c>
      <c r="N615">
        <v>3</v>
      </c>
      <c r="O615">
        <v>1</v>
      </c>
      <c r="P615">
        <v>3</v>
      </c>
      <c r="Q615">
        <v>1</v>
      </c>
      <c r="R615">
        <v>3</v>
      </c>
      <c r="S615">
        <v>1</v>
      </c>
      <c r="T615">
        <v>5</v>
      </c>
      <c r="U615">
        <v>4</v>
      </c>
      <c r="V615">
        <v>3</v>
      </c>
      <c r="W615">
        <v>3</v>
      </c>
      <c r="X615">
        <v>1</v>
      </c>
      <c r="Y615">
        <v>0</v>
      </c>
      <c r="Z615">
        <v>1</v>
      </c>
      <c r="AA615">
        <v>3</v>
      </c>
      <c r="AB615">
        <v>1</v>
      </c>
      <c r="AC615">
        <v>5</v>
      </c>
      <c r="AD615">
        <v>1</v>
      </c>
      <c r="AE615">
        <v>3</v>
      </c>
      <c r="AF615">
        <v>1</v>
      </c>
      <c r="AG615">
        <v>4</v>
      </c>
      <c r="AH615">
        <v>4</v>
      </c>
      <c r="AI615">
        <v>4</v>
      </c>
      <c r="AJ615">
        <v>3</v>
      </c>
      <c r="AK615">
        <v>0</v>
      </c>
      <c r="AL615">
        <v>0</v>
      </c>
      <c r="AM615">
        <v>0</v>
      </c>
      <c r="AN615">
        <v>3</v>
      </c>
      <c r="AO615">
        <v>1</v>
      </c>
      <c r="AP615">
        <v>5</v>
      </c>
      <c r="AQ615">
        <v>1</v>
      </c>
      <c r="AR615">
        <v>3</v>
      </c>
      <c r="AS615">
        <v>1</v>
      </c>
      <c r="AT615">
        <v>5</v>
      </c>
      <c r="AU615">
        <v>3</v>
      </c>
      <c r="AV615">
        <v>4</v>
      </c>
      <c r="AW615">
        <v>1</v>
      </c>
      <c r="AX615">
        <v>0</v>
      </c>
      <c r="AY615">
        <v>0</v>
      </c>
      <c r="AZ615">
        <v>0</v>
      </c>
      <c r="BA615">
        <v>5</v>
      </c>
      <c r="BB615">
        <v>1</v>
      </c>
      <c r="BC615">
        <v>5</v>
      </c>
      <c r="BD615">
        <v>1</v>
      </c>
      <c r="BE615">
        <v>3</v>
      </c>
      <c r="BF615">
        <v>1</v>
      </c>
      <c r="BG615">
        <v>5</v>
      </c>
      <c r="BH615">
        <v>4</v>
      </c>
      <c r="BI615">
        <v>4</v>
      </c>
      <c r="BJ615">
        <v>1</v>
      </c>
      <c r="BK615">
        <v>0</v>
      </c>
      <c r="BL615">
        <v>0</v>
      </c>
      <c r="BM615">
        <v>0</v>
      </c>
      <c r="BN615">
        <v>1</v>
      </c>
      <c r="BO615">
        <v>1</v>
      </c>
      <c r="BP615">
        <v>2</v>
      </c>
      <c r="BQ615">
        <v>5</v>
      </c>
      <c r="BR615">
        <v>2</v>
      </c>
      <c r="BS615">
        <v>1</v>
      </c>
      <c r="BT615">
        <v>3</v>
      </c>
      <c r="BU615">
        <v>1</v>
      </c>
      <c r="BV615">
        <v>170</v>
      </c>
      <c r="BW615">
        <v>160</v>
      </c>
      <c r="BX615">
        <v>0.515151515</v>
      </c>
      <c r="BY615" s="61">
        <v>-207</v>
      </c>
    </row>
    <row r="616" spans="1:77" x14ac:dyDescent="0.25">
      <c r="A616">
        <v>5</v>
      </c>
      <c r="B616">
        <v>1</v>
      </c>
      <c r="C616">
        <v>3</v>
      </c>
      <c r="D616">
        <v>1</v>
      </c>
      <c r="E616">
        <v>5</v>
      </c>
      <c r="F616">
        <v>1</v>
      </c>
      <c r="G616">
        <v>4</v>
      </c>
      <c r="H616">
        <v>4</v>
      </c>
      <c r="I616">
        <v>4</v>
      </c>
      <c r="J616">
        <v>2</v>
      </c>
      <c r="K616">
        <v>0</v>
      </c>
      <c r="L616">
        <v>0</v>
      </c>
      <c r="M616">
        <v>0</v>
      </c>
      <c r="N616">
        <v>3</v>
      </c>
      <c r="O616">
        <v>1</v>
      </c>
      <c r="P616">
        <v>2</v>
      </c>
      <c r="Q616">
        <v>1</v>
      </c>
      <c r="R616">
        <v>3</v>
      </c>
      <c r="S616">
        <v>1</v>
      </c>
      <c r="T616">
        <v>5</v>
      </c>
      <c r="U616">
        <v>4</v>
      </c>
      <c r="V616">
        <v>4</v>
      </c>
      <c r="W616">
        <v>3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3</v>
      </c>
      <c r="AD616">
        <v>1</v>
      </c>
      <c r="AE616">
        <v>3</v>
      </c>
      <c r="AF616">
        <v>1</v>
      </c>
      <c r="AG616">
        <v>5</v>
      </c>
      <c r="AH616">
        <v>3</v>
      </c>
      <c r="AI616">
        <v>4</v>
      </c>
      <c r="AJ616">
        <v>1</v>
      </c>
      <c r="AK616">
        <v>0</v>
      </c>
      <c r="AL616">
        <v>0</v>
      </c>
      <c r="AM616">
        <v>0</v>
      </c>
      <c r="AN616">
        <v>5</v>
      </c>
      <c r="AO616">
        <v>1</v>
      </c>
      <c r="AP616">
        <v>3</v>
      </c>
      <c r="AQ616">
        <v>1</v>
      </c>
      <c r="AR616">
        <v>3</v>
      </c>
      <c r="AS616">
        <v>1</v>
      </c>
      <c r="AT616">
        <v>5</v>
      </c>
      <c r="AU616">
        <v>4</v>
      </c>
      <c r="AV616">
        <v>3</v>
      </c>
      <c r="AW616">
        <v>1</v>
      </c>
      <c r="AX616">
        <v>1</v>
      </c>
      <c r="AY616">
        <v>0</v>
      </c>
      <c r="AZ616">
        <v>0</v>
      </c>
      <c r="BA616">
        <v>5</v>
      </c>
      <c r="BB616">
        <v>1</v>
      </c>
      <c r="BC616">
        <v>5</v>
      </c>
      <c r="BD616">
        <v>1</v>
      </c>
      <c r="BE616">
        <v>2</v>
      </c>
      <c r="BF616">
        <v>1</v>
      </c>
      <c r="BG616">
        <v>5</v>
      </c>
      <c r="BH616">
        <v>4</v>
      </c>
      <c r="BI616">
        <v>3</v>
      </c>
      <c r="BJ616">
        <v>1</v>
      </c>
      <c r="BK616">
        <v>0</v>
      </c>
      <c r="BL616">
        <v>0</v>
      </c>
      <c r="BM616">
        <v>1</v>
      </c>
      <c r="BN616">
        <v>1</v>
      </c>
      <c r="BO616">
        <v>1</v>
      </c>
      <c r="BP616">
        <v>2</v>
      </c>
      <c r="BQ616">
        <v>4</v>
      </c>
      <c r="BR616">
        <v>2</v>
      </c>
      <c r="BS616">
        <v>2</v>
      </c>
      <c r="BT616">
        <v>3</v>
      </c>
      <c r="BU616">
        <v>1</v>
      </c>
      <c r="BV616">
        <v>175</v>
      </c>
      <c r="BW616">
        <v>165</v>
      </c>
      <c r="BX616">
        <v>0.51470588235294101</v>
      </c>
      <c r="BY616" s="61">
        <v>-207</v>
      </c>
    </row>
    <row r="617" spans="1:77" x14ac:dyDescent="0.25">
      <c r="A617">
        <v>5</v>
      </c>
      <c r="B617">
        <v>5</v>
      </c>
      <c r="C617">
        <v>3</v>
      </c>
      <c r="D617">
        <v>1</v>
      </c>
      <c r="E617">
        <v>5</v>
      </c>
      <c r="F617">
        <v>1</v>
      </c>
      <c r="G617">
        <v>4</v>
      </c>
      <c r="H617">
        <v>4</v>
      </c>
      <c r="I617">
        <v>4</v>
      </c>
      <c r="J617">
        <v>1</v>
      </c>
      <c r="K617">
        <v>0</v>
      </c>
      <c r="L617">
        <v>0</v>
      </c>
      <c r="M617">
        <v>0</v>
      </c>
      <c r="N617">
        <v>3</v>
      </c>
      <c r="O617">
        <v>1</v>
      </c>
      <c r="P617">
        <v>2</v>
      </c>
      <c r="Q617">
        <v>1</v>
      </c>
      <c r="R617">
        <v>3</v>
      </c>
      <c r="S617">
        <v>1</v>
      </c>
      <c r="T617">
        <v>4</v>
      </c>
      <c r="U617">
        <v>4</v>
      </c>
      <c r="V617">
        <v>3</v>
      </c>
      <c r="W617">
        <v>1</v>
      </c>
      <c r="X617">
        <v>0</v>
      </c>
      <c r="Y617">
        <v>0</v>
      </c>
      <c r="Z617">
        <v>0</v>
      </c>
      <c r="AA617">
        <v>3</v>
      </c>
      <c r="AB617">
        <v>1</v>
      </c>
      <c r="AC617">
        <v>5</v>
      </c>
      <c r="AD617">
        <v>1</v>
      </c>
      <c r="AE617">
        <v>3</v>
      </c>
      <c r="AF617">
        <v>1</v>
      </c>
      <c r="AG617">
        <v>3</v>
      </c>
      <c r="AH617">
        <v>2</v>
      </c>
      <c r="AI617">
        <v>4</v>
      </c>
      <c r="AJ617">
        <v>1</v>
      </c>
      <c r="AK617">
        <v>0</v>
      </c>
      <c r="AL617">
        <v>0</v>
      </c>
      <c r="AM617">
        <v>0</v>
      </c>
      <c r="AN617">
        <v>3</v>
      </c>
      <c r="AO617">
        <v>1</v>
      </c>
      <c r="AP617">
        <v>5</v>
      </c>
      <c r="AQ617">
        <v>2</v>
      </c>
      <c r="AR617">
        <v>2</v>
      </c>
      <c r="AS617">
        <v>1</v>
      </c>
      <c r="AT617">
        <v>5</v>
      </c>
      <c r="AU617">
        <v>4</v>
      </c>
      <c r="AV617">
        <v>4</v>
      </c>
      <c r="AW617">
        <v>1</v>
      </c>
      <c r="AX617">
        <v>1</v>
      </c>
      <c r="AY617">
        <v>0</v>
      </c>
      <c r="AZ617">
        <v>1</v>
      </c>
      <c r="BA617">
        <v>4</v>
      </c>
      <c r="BB617">
        <v>1</v>
      </c>
      <c r="BC617">
        <v>4</v>
      </c>
      <c r="BD617">
        <v>5</v>
      </c>
      <c r="BE617">
        <v>3</v>
      </c>
      <c r="BF617">
        <v>1</v>
      </c>
      <c r="BG617">
        <v>5</v>
      </c>
      <c r="BH617">
        <v>4</v>
      </c>
      <c r="BI617">
        <v>3</v>
      </c>
      <c r="BJ617">
        <v>1</v>
      </c>
      <c r="BK617">
        <v>0</v>
      </c>
      <c r="BL617">
        <v>0</v>
      </c>
      <c r="BM617">
        <v>1</v>
      </c>
      <c r="BN617">
        <v>2</v>
      </c>
      <c r="BO617">
        <v>1</v>
      </c>
      <c r="BP617">
        <v>2</v>
      </c>
      <c r="BQ617">
        <v>5</v>
      </c>
      <c r="BR617">
        <v>2</v>
      </c>
      <c r="BS617">
        <v>2</v>
      </c>
      <c r="BT617">
        <v>3</v>
      </c>
      <c r="BU617">
        <v>1</v>
      </c>
      <c r="BV617">
        <v>144</v>
      </c>
      <c r="BW617">
        <v>136</v>
      </c>
      <c r="BX617">
        <v>0.514285714</v>
      </c>
      <c r="BY617" s="61">
        <v>-207</v>
      </c>
    </row>
    <row r="618" spans="1:77" x14ac:dyDescent="0.25">
      <c r="A618">
        <v>5</v>
      </c>
      <c r="B618">
        <v>1</v>
      </c>
      <c r="C618">
        <v>1</v>
      </c>
      <c r="D618">
        <v>1</v>
      </c>
      <c r="E618">
        <v>3</v>
      </c>
      <c r="F618">
        <v>1</v>
      </c>
      <c r="G618">
        <v>5</v>
      </c>
      <c r="H618">
        <v>4</v>
      </c>
      <c r="I618">
        <v>4</v>
      </c>
      <c r="J618">
        <v>1</v>
      </c>
      <c r="K618">
        <v>0</v>
      </c>
      <c r="L618">
        <v>0</v>
      </c>
      <c r="M618">
        <v>0</v>
      </c>
      <c r="N618">
        <v>3</v>
      </c>
      <c r="O618">
        <v>1</v>
      </c>
      <c r="P618">
        <v>3</v>
      </c>
      <c r="Q618">
        <v>5</v>
      </c>
      <c r="R618">
        <v>3</v>
      </c>
      <c r="S618">
        <v>1</v>
      </c>
      <c r="T618">
        <v>5</v>
      </c>
      <c r="U618">
        <v>4</v>
      </c>
      <c r="V618">
        <v>3</v>
      </c>
      <c r="W618">
        <v>3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5</v>
      </c>
      <c r="AD618">
        <v>4</v>
      </c>
      <c r="AE618">
        <v>3</v>
      </c>
      <c r="AF618">
        <v>1</v>
      </c>
      <c r="AG618">
        <v>4</v>
      </c>
      <c r="AH618">
        <v>3</v>
      </c>
      <c r="AI618">
        <v>4</v>
      </c>
      <c r="AJ618">
        <v>1</v>
      </c>
      <c r="AK618">
        <v>0</v>
      </c>
      <c r="AL618">
        <v>1</v>
      </c>
      <c r="AM618">
        <v>0</v>
      </c>
      <c r="AN618">
        <v>4</v>
      </c>
      <c r="AO618">
        <v>1</v>
      </c>
      <c r="AP618">
        <v>3</v>
      </c>
      <c r="AQ618">
        <v>3</v>
      </c>
      <c r="AR618">
        <v>3</v>
      </c>
      <c r="AS618">
        <v>1</v>
      </c>
      <c r="AT618">
        <v>5</v>
      </c>
      <c r="AU618">
        <v>4</v>
      </c>
      <c r="AV618">
        <v>3</v>
      </c>
      <c r="AW618">
        <v>1</v>
      </c>
      <c r="AX618">
        <v>1</v>
      </c>
      <c r="AY618">
        <v>0</v>
      </c>
      <c r="AZ618">
        <v>0</v>
      </c>
      <c r="BA618">
        <v>4</v>
      </c>
      <c r="BB618">
        <v>1</v>
      </c>
      <c r="BC618">
        <v>1</v>
      </c>
      <c r="BD618">
        <v>1</v>
      </c>
      <c r="BE618">
        <v>3</v>
      </c>
      <c r="BF618">
        <v>1</v>
      </c>
      <c r="BG618">
        <v>2</v>
      </c>
      <c r="BH618">
        <v>4</v>
      </c>
      <c r="BI618">
        <v>3</v>
      </c>
      <c r="BJ618">
        <v>1</v>
      </c>
      <c r="BK618">
        <v>0</v>
      </c>
      <c r="BL618">
        <v>0</v>
      </c>
      <c r="BM618">
        <v>1</v>
      </c>
      <c r="BN618">
        <v>1</v>
      </c>
      <c r="BO618">
        <v>1</v>
      </c>
      <c r="BP618">
        <v>2</v>
      </c>
      <c r="BQ618">
        <v>5</v>
      </c>
      <c r="BR618">
        <v>2</v>
      </c>
      <c r="BS618">
        <v>2</v>
      </c>
      <c r="BT618">
        <v>2</v>
      </c>
      <c r="BU618">
        <v>2</v>
      </c>
      <c r="BV618">
        <v>172</v>
      </c>
      <c r="BW618">
        <v>164</v>
      </c>
      <c r="BX618">
        <v>0.51190476200000001</v>
      </c>
      <c r="BY618" s="62">
        <v>-207</v>
      </c>
    </row>
    <row r="619" spans="1:77" x14ac:dyDescent="0.25">
      <c r="A619">
        <v>5</v>
      </c>
      <c r="B619">
        <v>1</v>
      </c>
      <c r="C619">
        <v>3</v>
      </c>
      <c r="D619">
        <v>1</v>
      </c>
      <c r="E619">
        <v>3</v>
      </c>
      <c r="F619">
        <v>1</v>
      </c>
      <c r="G619">
        <v>4</v>
      </c>
      <c r="H619">
        <v>4</v>
      </c>
      <c r="I619">
        <v>3</v>
      </c>
      <c r="J619">
        <v>1</v>
      </c>
      <c r="K619">
        <v>0</v>
      </c>
      <c r="L619">
        <v>0</v>
      </c>
      <c r="M619">
        <v>1</v>
      </c>
      <c r="N619">
        <v>3</v>
      </c>
      <c r="O619">
        <v>5</v>
      </c>
      <c r="P619">
        <v>3</v>
      </c>
      <c r="Q619">
        <v>5</v>
      </c>
      <c r="R619">
        <v>3</v>
      </c>
      <c r="S619">
        <v>1</v>
      </c>
      <c r="T619">
        <v>4</v>
      </c>
      <c r="U619">
        <v>4</v>
      </c>
      <c r="V619">
        <v>3</v>
      </c>
      <c r="W619">
        <v>1</v>
      </c>
      <c r="X619">
        <v>0</v>
      </c>
      <c r="Y619">
        <v>0</v>
      </c>
      <c r="Z619">
        <v>0</v>
      </c>
      <c r="AA619">
        <v>2</v>
      </c>
      <c r="AB619">
        <v>1</v>
      </c>
      <c r="AC619">
        <v>5</v>
      </c>
      <c r="AD619">
        <v>1</v>
      </c>
      <c r="AE619">
        <v>3</v>
      </c>
      <c r="AF619">
        <v>1</v>
      </c>
      <c r="AG619">
        <v>5</v>
      </c>
      <c r="AH619">
        <v>3</v>
      </c>
      <c r="AI619">
        <v>4</v>
      </c>
      <c r="AJ619">
        <v>1</v>
      </c>
      <c r="AK619">
        <v>0</v>
      </c>
      <c r="AL619">
        <v>0</v>
      </c>
      <c r="AM619">
        <v>0</v>
      </c>
      <c r="AN619">
        <v>5</v>
      </c>
      <c r="AO619">
        <v>1</v>
      </c>
      <c r="AP619">
        <v>3</v>
      </c>
      <c r="AQ619">
        <v>2</v>
      </c>
      <c r="AR619">
        <v>3</v>
      </c>
      <c r="AS619">
        <v>1</v>
      </c>
      <c r="AT619">
        <v>5</v>
      </c>
      <c r="AU619">
        <v>4</v>
      </c>
      <c r="AV619">
        <v>4</v>
      </c>
      <c r="AW619">
        <v>1</v>
      </c>
      <c r="AX619">
        <v>1</v>
      </c>
      <c r="AY619">
        <v>0</v>
      </c>
      <c r="AZ619">
        <v>0</v>
      </c>
      <c r="BA619">
        <v>5</v>
      </c>
      <c r="BB619">
        <v>1</v>
      </c>
      <c r="BC619">
        <v>4</v>
      </c>
      <c r="BD619">
        <v>5</v>
      </c>
      <c r="BE619">
        <v>3</v>
      </c>
      <c r="BF619">
        <v>1</v>
      </c>
      <c r="BG619">
        <v>4</v>
      </c>
      <c r="BH619">
        <v>4</v>
      </c>
      <c r="BI619">
        <v>3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1</v>
      </c>
      <c r="BP619">
        <v>2</v>
      </c>
      <c r="BQ619">
        <v>5</v>
      </c>
      <c r="BR619">
        <v>2</v>
      </c>
      <c r="BS619">
        <v>2</v>
      </c>
      <c r="BT619">
        <v>3</v>
      </c>
      <c r="BU619">
        <v>1</v>
      </c>
      <c r="BV619">
        <v>155</v>
      </c>
      <c r="BW619">
        <v>148</v>
      </c>
      <c r="BX619">
        <v>0.51155115511551097</v>
      </c>
      <c r="BY619" s="62">
        <v>-207</v>
      </c>
    </row>
    <row r="620" spans="1:77" x14ac:dyDescent="0.25">
      <c r="A620">
        <v>3</v>
      </c>
      <c r="B620">
        <v>1</v>
      </c>
      <c r="C620">
        <v>3</v>
      </c>
      <c r="D620">
        <v>1</v>
      </c>
      <c r="E620">
        <v>3</v>
      </c>
      <c r="F620">
        <v>1</v>
      </c>
      <c r="G620">
        <v>4</v>
      </c>
      <c r="H620">
        <v>4</v>
      </c>
      <c r="I620">
        <v>4</v>
      </c>
      <c r="J620">
        <v>4</v>
      </c>
      <c r="K620">
        <v>1</v>
      </c>
      <c r="L620">
        <v>0</v>
      </c>
      <c r="M620">
        <v>1</v>
      </c>
      <c r="N620">
        <v>3</v>
      </c>
      <c r="O620">
        <v>5</v>
      </c>
      <c r="P620">
        <v>3</v>
      </c>
      <c r="Q620">
        <v>1</v>
      </c>
      <c r="R620">
        <v>3</v>
      </c>
      <c r="S620">
        <v>1</v>
      </c>
      <c r="T620">
        <v>4</v>
      </c>
      <c r="U620">
        <v>4</v>
      </c>
      <c r="V620">
        <v>3</v>
      </c>
      <c r="W620">
        <v>1</v>
      </c>
      <c r="X620">
        <v>0</v>
      </c>
      <c r="Y620">
        <v>0</v>
      </c>
      <c r="Z620">
        <v>0</v>
      </c>
      <c r="AA620">
        <v>4</v>
      </c>
      <c r="AB620">
        <v>1</v>
      </c>
      <c r="AC620">
        <v>3</v>
      </c>
      <c r="AD620">
        <v>1</v>
      </c>
      <c r="AE620">
        <v>3</v>
      </c>
      <c r="AF620">
        <v>1</v>
      </c>
      <c r="AG620">
        <v>5</v>
      </c>
      <c r="AH620">
        <v>3</v>
      </c>
      <c r="AI620">
        <v>4</v>
      </c>
      <c r="AJ620">
        <v>1</v>
      </c>
      <c r="AK620">
        <v>0</v>
      </c>
      <c r="AL620">
        <v>0</v>
      </c>
      <c r="AM620">
        <v>0</v>
      </c>
      <c r="AN620">
        <v>3</v>
      </c>
      <c r="AO620">
        <v>1</v>
      </c>
      <c r="AP620">
        <v>3</v>
      </c>
      <c r="AQ620">
        <v>1</v>
      </c>
      <c r="AR620">
        <v>3</v>
      </c>
      <c r="AS620">
        <v>1</v>
      </c>
      <c r="AT620">
        <v>5</v>
      </c>
      <c r="AU620">
        <v>3</v>
      </c>
      <c r="AV620">
        <v>4</v>
      </c>
      <c r="AW620">
        <v>1</v>
      </c>
      <c r="AX620">
        <v>1</v>
      </c>
      <c r="AY620">
        <v>0</v>
      </c>
      <c r="AZ620">
        <v>0</v>
      </c>
      <c r="BA620">
        <v>5</v>
      </c>
      <c r="BB620">
        <v>1</v>
      </c>
      <c r="BC620">
        <v>1</v>
      </c>
      <c r="BD620">
        <v>5</v>
      </c>
      <c r="BE620">
        <v>2</v>
      </c>
      <c r="BF620">
        <v>1</v>
      </c>
      <c r="BG620">
        <v>5</v>
      </c>
      <c r="BH620">
        <v>4</v>
      </c>
      <c r="BI620">
        <v>3</v>
      </c>
      <c r="BJ620">
        <v>1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2</v>
      </c>
      <c r="BQ620">
        <v>5</v>
      </c>
      <c r="BR620">
        <v>2</v>
      </c>
      <c r="BS620">
        <v>1</v>
      </c>
      <c r="BT620">
        <v>3</v>
      </c>
      <c r="BU620">
        <v>2</v>
      </c>
      <c r="BV620">
        <v>180</v>
      </c>
      <c r="BW620">
        <v>172</v>
      </c>
      <c r="BX620">
        <v>0.51136363600000001</v>
      </c>
      <c r="BY620" s="62">
        <v>-207</v>
      </c>
    </row>
    <row r="621" spans="1:77" x14ac:dyDescent="0.25">
      <c r="A621">
        <v>4</v>
      </c>
      <c r="B621">
        <v>1</v>
      </c>
      <c r="C621">
        <v>3</v>
      </c>
      <c r="D621">
        <v>2</v>
      </c>
      <c r="E621">
        <v>2</v>
      </c>
      <c r="F621">
        <v>1</v>
      </c>
      <c r="G621">
        <v>4</v>
      </c>
      <c r="H621">
        <v>4</v>
      </c>
      <c r="I621">
        <v>4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5</v>
      </c>
      <c r="U621">
        <v>4</v>
      </c>
      <c r="V621">
        <v>3</v>
      </c>
      <c r="W621">
        <v>1</v>
      </c>
      <c r="X621">
        <v>1</v>
      </c>
      <c r="Y621">
        <v>0</v>
      </c>
      <c r="Z621">
        <v>0</v>
      </c>
      <c r="AA621">
        <v>4</v>
      </c>
      <c r="AB621">
        <v>1</v>
      </c>
      <c r="AC621">
        <v>5</v>
      </c>
      <c r="AD621">
        <v>1</v>
      </c>
      <c r="AE621">
        <v>3</v>
      </c>
      <c r="AF621">
        <v>1</v>
      </c>
      <c r="AG621">
        <v>4</v>
      </c>
      <c r="AH621">
        <v>4</v>
      </c>
      <c r="AI621">
        <v>5</v>
      </c>
      <c r="AJ621">
        <v>1</v>
      </c>
      <c r="AK621">
        <v>0</v>
      </c>
      <c r="AL621">
        <v>0</v>
      </c>
      <c r="AM621">
        <v>0</v>
      </c>
      <c r="AN621">
        <v>5</v>
      </c>
      <c r="AO621">
        <v>1</v>
      </c>
      <c r="AP621">
        <v>3</v>
      </c>
      <c r="AQ621">
        <v>1</v>
      </c>
      <c r="AR621">
        <v>3</v>
      </c>
      <c r="AS621">
        <v>1</v>
      </c>
      <c r="AT621">
        <v>5</v>
      </c>
      <c r="AU621">
        <v>4</v>
      </c>
      <c r="AV621">
        <v>3</v>
      </c>
      <c r="AW621">
        <v>1</v>
      </c>
      <c r="AX621">
        <v>0</v>
      </c>
      <c r="AY621">
        <v>0</v>
      </c>
      <c r="AZ621">
        <v>0</v>
      </c>
      <c r="BA621">
        <v>5</v>
      </c>
      <c r="BB621">
        <v>1</v>
      </c>
      <c r="BC621">
        <v>5</v>
      </c>
      <c r="BD621">
        <v>5</v>
      </c>
      <c r="BE621">
        <v>3</v>
      </c>
      <c r="BF621">
        <v>1</v>
      </c>
      <c r="BG621">
        <v>5</v>
      </c>
      <c r="BH621">
        <v>4</v>
      </c>
      <c r="BI621">
        <v>3</v>
      </c>
      <c r="BJ621">
        <v>1</v>
      </c>
      <c r="BK621">
        <v>0</v>
      </c>
      <c r="BL621">
        <v>0</v>
      </c>
      <c r="BM621">
        <v>1</v>
      </c>
      <c r="BN621">
        <v>1</v>
      </c>
      <c r="BO621">
        <v>1</v>
      </c>
      <c r="BP621">
        <v>2</v>
      </c>
      <c r="BQ621">
        <v>5</v>
      </c>
      <c r="BR621">
        <v>2</v>
      </c>
      <c r="BS621">
        <v>2</v>
      </c>
      <c r="BT621">
        <v>3</v>
      </c>
      <c r="BU621">
        <v>2</v>
      </c>
      <c r="BV621">
        <v>162</v>
      </c>
      <c r="BW621">
        <v>155</v>
      </c>
      <c r="BX621">
        <v>0.511041009463722</v>
      </c>
      <c r="BY621" s="63">
        <v>-207</v>
      </c>
    </row>
    <row r="622" spans="1:77" x14ac:dyDescent="0.25">
      <c r="A622">
        <v>3</v>
      </c>
      <c r="B622">
        <v>1</v>
      </c>
      <c r="C622">
        <v>3</v>
      </c>
      <c r="D622">
        <v>1</v>
      </c>
      <c r="E622">
        <v>5</v>
      </c>
      <c r="F622">
        <v>1</v>
      </c>
      <c r="G622">
        <v>4</v>
      </c>
      <c r="H622">
        <v>5</v>
      </c>
      <c r="I622">
        <v>4</v>
      </c>
      <c r="J622">
        <v>5</v>
      </c>
      <c r="K622">
        <v>0</v>
      </c>
      <c r="L622">
        <v>0</v>
      </c>
      <c r="M622">
        <v>0</v>
      </c>
      <c r="N622">
        <v>3</v>
      </c>
      <c r="O622">
        <v>1</v>
      </c>
      <c r="P622">
        <v>2</v>
      </c>
      <c r="Q622">
        <v>3</v>
      </c>
      <c r="R622">
        <v>3</v>
      </c>
      <c r="S622">
        <v>1</v>
      </c>
      <c r="T622">
        <v>5</v>
      </c>
      <c r="U622">
        <v>4</v>
      </c>
      <c r="V622">
        <v>4</v>
      </c>
      <c r="W622">
        <v>3</v>
      </c>
      <c r="X622">
        <v>0</v>
      </c>
      <c r="Y622">
        <v>0</v>
      </c>
      <c r="Z622">
        <v>0</v>
      </c>
      <c r="AA622">
        <v>3</v>
      </c>
      <c r="AB622">
        <v>1</v>
      </c>
      <c r="AC622">
        <v>3</v>
      </c>
      <c r="AD622">
        <v>1</v>
      </c>
      <c r="AE622">
        <v>5</v>
      </c>
      <c r="AF622">
        <v>1</v>
      </c>
      <c r="AG622">
        <v>5</v>
      </c>
      <c r="AH622">
        <v>4</v>
      </c>
      <c r="AI622">
        <v>4</v>
      </c>
      <c r="AJ622">
        <v>1</v>
      </c>
      <c r="AK622">
        <v>0</v>
      </c>
      <c r="AL622">
        <v>0</v>
      </c>
      <c r="AM622">
        <v>0</v>
      </c>
      <c r="AN622">
        <v>5</v>
      </c>
      <c r="AO622">
        <v>4</v>
      </c>
      <c r="AP622">
        <v>3</v>
      </c>
      <c r="AQ622">
        <v>2</v>
      </c>
      <c r="AR622">
        <v>3</v>
      </c>
      <c r="AS622">
        <v>1</v>
      </c>
      <c r="AT622">
        <v>5</v>
      </c>
      <c r="AU622">
        <v>4</v>
      </c>
      <c r="AV622">
        <v>3</v>
      </c>
      <c r="AW622">
        <v>1</v>
      </c>
      <c r="AX622">
        <v>1</v>
      </c>
      <c r="AY622">
        <v>0</v>
      </c>
      <c r="AZ622">
        <v>1</v>
      </c>
      <c r="BA622">
        <v>5</v>
      </c>
      <c r="BB622">
        <v>1</v>
      </c>
      <c r="BC622">
        <v>5</v>
      </c>
      <c r="BD622">
        <v>5</v>
      </c>
      <c r="BE622">
        <v>1</v>
      </c>
      <c r="BF622">
        <v>1</v>
      </c>
      <c r="BG622">
        <v>5</v>
      </c>
      <c r="BH622">
        <v>4</v>
      </c>
      <c r="BI622">
        <v>3</v>
      </c>
      <c r="BJ622">
        <v>1</v>
      </c>
      <c r="BK622">
        <v>0</v>
      </c>
      <c r="BL622">
        <v>1</v>
      </c>
      <c r="BM622">
        <v>0</v>
      </c>
      <c r="BN622">
        <v>1</v>
      </c>
      <c r="BO622">
        <v>1</v>
      </c>
      <c r="BP622">
        <v>2</v>
      </c>
      <c r="BQ622">
        <v>4</v>
      </c>
      <c r="BR622">
        <v>2</v>
      </c>
      <c r="BS622">
        <v>2</v>
      </c>
      <c r="BT622">
        <v>2</v>
      </c>
      <c r="BU622">
        <v>1</v>
      </c>
      <c r="BV622">
        <v>164</v>
      </c>
      <c r="BW622">
        <v>157</v>
      </c>
      <c r="BX622">
        <v>0.51090342700000002</v>
      </c>
      <c r="BY622" s="63">
        <v>-207</v>
      </c>
    </row>
    <row r="623" spans="1:77" x14ac:dyDescent="0.25">
      <c r="A623">
        <v>5</v>
      </c>
      <c r="B623">
        <v>1</v>
      </c>
      <c r="C623">
        <v>3</v>
      </c>
      <c r="D623">
        <v>1</v>
      </c>
      <c r="E623">
        <v>3</v>
      </c>
      <c r="F623">
        <v>1</v>
      </c>
      <c r="G623">
        <v>5</v>
      </c>
      <c r="H623">
        <v>4</v>
      </c>
      <c r="I623">
        <v>4</v>
      </c>
      <c r="J623">
        <v>4</v>
      </c>
      <c r="K623">
        <v>0</v>
      </c>
      <c r="L623">
        <v>1</v>
      </c>
      <c r="M623">
        <v>1</v>
      </c>
      <c r="N623">
        <v>5</v>
      </c>
      <c r="O623">
        <v>1</v>
      </c>
      <c r="P623">
        <v>3</v>
      </c>
      <c r="Q623">
        <v>5</v>
      </c>
      <c r="R623">
        <v>3</v>
      </c>
      <c r="S623">
        <v>1</v>
      </c>
      <c r="T623">
        <v>2</v>
      </c>
      <c r="U623">
        <v>4</v>
      </c>
      <c r="V623">
        <v>4</v>
      </c>
      <c r="W623">
        <v>1</v>
      </c>
      <c r="X623">
        <v>0</v>
      </c>
      <c r="Y623">
        <v>1</v>
      </c>
      <c r="Z623">
        <v>0</v>
      </c>
      <c r="AA623">
        <v>2</v>
      </c>
      <c r="AB623">
        <v>1</v>
      </c>
      <c r="AC623">
        <v>5</v>
      </c>
      <c r="AD623">
        <v>1</v>
      </c>
      <c r="AE623">
        <v>3</v>
      </c>
      <c r="AF623">
        <v>1</v>
      </c>
      <c r="AG623">
        <v>5</v>
      </c>
      <c r="AH623">
        <v>4</v>
      </c>
      <c r="AI623">
        <v>5</v>
      </c>
      <c r="AJ623">
        <v>3</v>
      </c>
      <c r="AK623">
        <v>0</v>
      </c>
      <c r="AL623">
        <v>0</v>
      </c>
      <c r="AM623">
        <v>0</v>
      </c>
      <c r="AN623">
        <v>3</v>
      </c>
      <c r="AO623">
        <v>1</v>
      </c>
      <c r="AP623">
        <v>3</v>
      </c>
      <c r="AQ623">
        <v>3</v>
      </c>
      <c r="AR623">
        <v>3</v>
      </c>
      <c r="AS623">
        <v>1</v>
      </c>
      <c r="AT623">
        <v>5</v>
      </c>
      <c r="AU623">
        <v>4</v>
      </c>
      <c r="AV623">
        <v>4</v>
      </c>
      <c r="AW623">
        <v>1</v>
      </c>
      <c r="AX623">
        <v>0</v>
      </c>
      <c r="AY623">
        <v>0</v>
      </c>
      <c r="AZ623">
        <v>1</v>
      </c>
      <c r="BA623">
        <v>5</v>
      </c>
      <c r="BB623">
        <v>1</v>
      </c>
      <c r="BC623">
        <v>5</v>
      </c>
      <c r="BD623">
        <v>5</v>
      </c>
      <c r="BE623">
        <v>2</v>
      </c>
      <c r="BF623">
        <v>1</v>
      </c>
      <c r="BG623">
        <v>4</v>
      </c>
      <c r="BH623">
        <v>5</v>
      </c>
      <c r="BI623">
        <v>4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2</v>
      </c>
      <c r="BQ623">
        <v>5</v>
      </c>
      <c r="BR623">
        <v>2</v>
      </c>
      <c r="BS623">
        <v>2</v>
      </c>
      <c r="BT623">
        <v>3</v>
      </c>
      <c r="BU623">
        <v>1</v>
      </c>
      <c r="BV623">
        <v>155</v>
      </c>
      <c r="BW623">
        <v>149</v>
      </c>
      <c r="BX623">
        <v>0.50986842099999996</v>
      </c>
      <c r="BY623" s="63">
        <v>-207</v>
      </c>
    </row>
    <row r="624" spans="1:77" x14ac:dyDescent="0.25">
      <c r="A624">
        <v>4</v>
      </c>
      <c r="B624">
        <v>1</v>
      </c>
      <c r="C624">
        <v>3</v>
      </c>
      <c r="D624">
        <v>2</v>
      </c>
      <c r="E624">
        <v>2</v>
      </c>
      <c r="F624">
        <v>1</v>
      </c>
      <c r="G624">
        <v>4</v>
      </c>
      <c r="H624">
        <v>4</v>
      </c>
      <c r="I624">
        <v>4</v>
      </c>
      <c r="J624">
        <v>1</v>
      </c>
      <c r="K624">
        <v>0</v>
      </c>
      <c r="L624">
        <v>0</v>
      </c>
      <c r="M624">
        <v>0</v>
      </c>
      <c r="N624">
        <v>3</v>
      </c>
      <c r="O624">
        <v>1</v>
      </c>
      <c r="P624">
        <v>2</v>
      </c>
      <c r="Q624">
        <v>1</v>
      </c>
      <c r="R624">
        <v>3</v>
      </c>
      <c r="S624">
        <v>1</v>
      </c>
      <c r="T624">
        <v>5</v>
      </c>
      <c r="U624">
        <v>4</v>
      </c>
      <c r="V624">
        <v>3</v>
      </c>
      <c r="W624">
        <v>1</v>
      </c>
      <c r="X624">
        <v>1</v>
      </c>
      <c r="Y624">
        <v>0</v>
      </c>
      <c r="Z624">
        <v>0</v>
      </c>
      <c r="AA624">
        <v>4</v>
      </c>
      <c r="AB624">
        <v>1</v>
      </c>
      <c r="AC624">
        <v>5</v>
      </c>
      <c r="AD624">
        <v>1</v>
      </c>
      <c r="AE624">
        <v>3</v>
      </c>
      <c r="AF624">
        <v>1</v>
      </c>
      <c r="AG624">
        <v>4</v>
      </c>
      <c r="AH624">
        <v>4</v>
      </c>
      <c r="AI624">
        <v>5</v>
      </c>
      <c r="AJ624">
        <v>1</v>
      </c>
      <c r="AK624">
        <v>0</v>
      </c>
      <c r="AL624">
        <v>0</v>
      </c>
      <c r="AM624">
        <v>0</v>
      </c>
      <c r="AN624">
        <v>5</v>
      </c>
      <c r="AO624">
        <v>1</v>
      </c>
      <c r="AP624">
        <v>3</v>
      </c>
      <c r="AQ624">
        <v>1</v>
      </c>
      <c r="AR624">
        <v>3</v>
      </c>
      <c r="AS624">
        <v>1</v>
      </c>
      <c r="AT624">
        <v>5</v>
      </c>
      <c r="AU624">
        <v>4</v>
      </c>
      <c r="AV624">
        <v>3</v>
      </c>
      <c r="AW624">
        <v>1</v>
      </c>
      <c r="AX624">
        <v>0</v>
      </c>
      <c r="AY624">
        <v>0</v>
      </c>
      <c r="AZ624">
        <v>0</v>
      </c>
      <c r="BA624">
        <v>5</v>
      </c>
      <c r="BB624">
        <v>1</v>
      </c>
      <c r="BC624">
        <v>5</v>
      </c>
      <c r="BD624">
        <v>5</v>
      </c>
      <c r="BE624">
        <v>3</v>
      </c>
      <c r="BF624">
        <v>1</v>
      </c>
      <c r="BG624">
        <v>5</v>
      </c>
      <c r="BH624">
        <v>4</v>
      </c>
      <c r="BI624">
        <v>3</v>
      </c>
      <c r="BJ624">
        <v>1</v>
      </c>
      <c r="BK624">
        <v>0</v>
      </c>
      <c r="BL624">
        <v>0</v>
      </c>
      <c r="BM624">
        <v>1</v>
      </c>
      <c r="BN624">
        <v>1</v>
      </c>
      <c r="BO624">
        <v>1</v>
      </c>
      <c r="BP624">
        <v>2</v>
      </c>
      <c r="BQ624">
        <v>5</v>
      </c>
      <c r="BR624">
        <v>2</v>
      </c>
      <c r="BS624">
        <v>2</v>
      </c>
      <c r="BT624">
        <v>3</v>
      </c>
      <c r="BU624">
        <v>2</v>
      </c>
      <c r="BV624">
        <v>163</v>
      </c>
      <c r="BW624">
        <v>157</v>
      </c>
      <c r="BX624">
        <v>0.50937500000000002</v>
      </c>
      <c r="BY624" s="63">
        <v>-207</v>
      </c>
    </row>
    <row r="625" spans="1:77" x14ac:dyDescent="0.25">
      <c r="A625">
        <v>5</v>
      </c>
      <c r="B625">
        <v>1</v>
      </c>
      <c r="C625">
        <v>3</v>
      </c>
      <c r="D625">
        <v>1</v>
      </c>
      <c r="E625">
        <v>3</v>
      </c>
      <c r="F625">
        <v>1</v>
      </c>
      <c r="G625">
        <v>5</v>
      </c>
      <c r="H625">
        <v>4</v>
      </c>
      <c r="I625">
        <v>4</v>
      </c>
      <c r="J625">
        <v>3</v>
      </c>
      <c r="K625">
        <v>0</v>
      </c>
      <c r="L625">
        <v>0</v>
      </c>
      <c r="M625">
        <v>1</v>
      </c>
      <c r="N625">
        <v>3</v>
      </c>
      <c r="O625">
        <v>1</v>
      </c>
      <c r="P625">
        <v>3</v>
      </c>
      <c r="Q625">
        <v>1</v>
      </c>
      <c r="R625">
        <v>3</v>
      </c>
      <c r="S625">
        <v>1</v>
      </c>
      <c r="T625">
        <v>4</v>
      </c>
      <c r="U625">
        <v>4</v>
      </c>
      <c r="V625">
        <v>3</v>
      </c>
      <c r="W625">
        <v>3</v>
      </c>
      <c r="X625">
        <v>0</v>
      </c>
      <c r="Y625">
        <v>0</v>
      </c>
      <c r="Z625">
        <v>1</v>
      </c>
      <c r="AA625">
        <v>3</v>
      </c>
      <c r="AB625">
        <v>1</v>
      </c>
      <c r="AC625">
        <v>5</v>
      </c>
      <c r="AD625">
        <v>1</v>
      </c>
      <c r="AE625">
        <v>3</v>
      </c>
      <c r="AF625">
        <v>1</v>
      </c>
      <c r="AG625">
        <v>5</v>
      </c>
      <c r="AH625">
        <v>3</v>
      </c>
      <c r="AI625">
        <v>5</v>
      </c>
      <c r="AJ625">
        <v>3</v>
      </c>
      <c r="AK625">
        <v>0</v>
      </c>
      <c r="AL625">
        <v>0</v>
      </c>
      <c r="AM625">
        <v>0</v>
      </c>
      <c r="AN625">
        <v>3</v>
      </c>
      <c r="AO625">
        <v>1</v>
      </c>
      <c r="AP625">
        <v>5</v>
      </c>
      <c r="AQ625">
        <v>1</v>
      </c>
      <c r="AR625">
        <v>3</v>
      </c>
      <c r="AS625">
        <v>1</v>
      </c>
      <c r="AT625">
        <v>5</v>
      </c>
      <c r="AU625">
        <v>4</v>
      </c>
      <c r="AV625">
        <v>4</v>
      </c>
      <c r="AW625">
        <v>1</v>
      </c>
      <c r="AX625">
        <v>1</v>
      </c>
      <c r="AY625">
        <v>0</v>
      </c>
      <c r="AZ625">
        <v>1</v>
      </c>
      <c r="BA625">
        <v>5</v>
      </c>
      <c r="BB625">
        <v>1</v>
      </c>
      <c r="BC625">
        <v>5</v>
      </c>
      <c r="BD625">
        <v>1</v>
      </c>
      <c r="BE625">
        <v>3</v>
      </c>
      <c r="BF625">
        <v>1</v>
      </c>
      <c r="BG625">
        <v>5</v>
      </c>
      <c r="BH625">
        <v>4</v>
      </c>
      <c r="BI625">
        <v>3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1</v>
      </c>
      <c r="BP625">
        <v>2</v>
      </c>
      <c r="BQ625">
        <v>5</v>
      </c>
      <c r="BR625">
        <v>2</v>
      </c>
      <c r="BS625">
        <v>2</v>
      </c>
      <c r="BT625">
        <v>3</v>
      </c>
      <c r="BU625">
        <v>1</v>
      </c>
      <c r="BV625">
        <v>163</v>
      </c>
      <c r="BW625">
        <v>157</v>
      </c>
      <c r="BX625">
        <v>0.50937500000000002</v>
      </c>
      <c r="BY625" s="63">
        <v>-207</v>
      </c>
    </row>
    <row r="626" spans="1:77" x14ac:dyDescent="0.25">
      <c r="A626">
        <v>5</v>
      </c>
      <c r="B626">
        <v>3</v>
      </c>
      <c r="C626">
        <v>3</v>
      </c>
      <c r="D626">
        <v>1</v>
      </c>
      <c r="E626">
        <v>5</v>
      </c>
      <c r="F626">
        <v>1</v>
      </c>
      <c r="G626">
        <v>5</v>
      </c>
      <c r="H626">
        <v>4</v>
      </c>
      <c r="I626">
        <v>3</v>
      </c>
      <c r="J626">
        <v>1</v>
      </c>
      <c r="K626">
        <v>0</v>
      </c>
      <c r="L626">
        <v>0</v>
      </c>
      <c r="M626">
        <v>0</v>
      </c>
      <c r="N626">
        <v>3</v>
      </c>
      <c r="O626">
        <v>1</v>
      </c>
      <c r="P626">
        <v>2</v>
      </c>
      <c r="Q626">
        <v>5</v>
      </c>
      <c r="R626">
        <v>3</v>
      </c>
      <c r="S626">
        <v>4</v>
      </c>
      <c r="T626">
        <v>5</v>
      </c>
      <c r="U626">
        <v>4</v>
      </c>
      <c r="V626">
        <v>4</v>
      </c>
      <c r="W626">
        <v>1</v>
      </c>
      <c r="X626">
        <v>0</v>
      </c>
      <c r="Y626">
        <v>0</v>
      </c>
      <c r="Z626">
        <v>0</v>
      </c>
      <c r="AA626">
        <v>3</v>
      </c>
      <c r="AB626">
        <v>1</v>
      </c>
      <c r="AC626">
        <v>5</v>
      </c>
      <c r="AD626">
        <v>1</v>
      </c>
      <c r="AE626">
        <v>2</v>
      </c>
      <c r="AF626">
        <v>1</v>
      </c>
      <c r="AG626">
        <v>5</v>
      </c>
      <c r="AH626">
        <v>2</v>
      </c>
      <c r="AI626">
        <v>4</v>
      </c>
      <c r="AJ626">
        <v>1</v>
      </c>
      <c r="AK626">
        <v>0</v>
      </c>
      <c r="AL626">
        <v>1</v>
      </c>
      <c r="AM626">
        <v>0</v>
      </c>
      <c r="AN626">
        <v>3</v>
      </c>
      <c r="AO626">
        <v>1</v>
      </c>
      <c r="AP626">
        <v>3</v>
      </c>
      <c r="AQ626">
        <v>2</v>
      </c>
      <c r="AR626">
        <v>1</v>
      </c>
      <c r="AS626">
        <v>1</v>
      </c>
      <c r="AT626">
        <v>5</v>
      </c>
      <c r="AU626">
        <v>4</v>
      </c>
      <c r="AV626">
        <v>3</v>
      </c>
      <c r="AW626">
        <v>1</v>
      </c>
      <c r="AX626">
        <v>1</v>
      </c>
      <c r="AY626">
        <v>0</v>
      </c>
      <c r="AZ626">
        <v>0</v>
      </c>
      <c r="BA626">
        <v>5</v>
      </c>
      <c r="BB626">
        <v>1</v>
      </c>
      <c r="BC626">
        <v>4</v>
      </c>
      <c r="BD626">
        <v>5</v>
      </c>
      <c r="BE626">
        <v>3</v>
      </c>
      <c r="BF626">
        <v>1</v>
      </c>
      <c r="BG626">
        <v>5</v>
      </c>
      <c r="BH626">
        <v>4</v>
      </c>
      <c r="BI626">
        <v>3</v>
      </c>
      <c r="BJ626">
        <v>1</v>
      </c>
      <c r="BK626">
        <v>0</v>
      </c>
      <c r="BL626">
        <v>0</v>
      </c>
      <c r="BM626">
        <v>0</v>
      </c>
      <c r="BN626">
        <v>1</v>
      </c>
      <c r="BO626">
        <v>1</v>
      </c>
      <c r="BP626">
        <v>2</v>
      </c>
      <c r="BQ626">
        <v>4</v>
      </c>
      <c r="BR626">
        <v>1</v>
      </c>
      <c r="BS626">
        <v>2</v>
      </c>
      <c r="BT626">
        <v>3</v>
      </c>
      <c r="BU626">
        <v>2</v>
      </c>
      <c r="BV626">
        <v>147</v>
      </c>
      <c r="BW626">
        <v>142</v>
      </c>
      <c r="BX626">
        <v>0.50865051900000002</v>
      </c>
      <c r="BY626" s="63">
        <v>-207</v>
      </c>
    </row>
    <row r="627" spans="1:77" x14ac:dyDescent="0.25">
      <c r="A627">
        <v>5</v>
      </c>
      <c r="B627">
        <v>1</v>
      </c>
      <c r="C627">
        <v>3</v>
      </c>
      <c r="D627">
        <v>1</v>
      </c>
      <c r="E627">
        <v>3</v>
      </c>
      <c r="F627">
        <v>1</v>
      </c>
      <c r="G627">
        <v>5</v>
      </c>
      <c r="H627">
        <v>4</v>
      </c>
      <c r="I627">
        <v>4</v>
      </c>
      <c r="J627">
        <v>4</v>
      </c>
      <c r="K627">
        <v>0</v>
      </c>
      <c r="L627">
        <v>1</v>
      </c>
      <c r="M627">
        <v>1</v>
      </c>
      <c r="N627">
        <v>5</v>
      </c>
      <c r="O627">
        <v>1</v>
      </c>
      <c r="P627">
        <v>3</v>
      </c>
      <c r="Q627">
        <v>5</v>
      </c>
      <c r="R627">
        <v>3</v>
      </c>
      <c r="S627">
        <v>1</v>
      </c>
      <c r="T627">
        <v>2</v>
      </c>
      <c r="U627">
        <v>4</v>
      </c>
      <c r="V627">
        <v>4</v>
      </c>
      <c r="W627">
        <v>1</v>
      </c>
      <c r="X627">
        <v>0</v>
      </c>
      <c r="Y627">
        <v>1</v>
      </c>
      <c r="Z627">
        <v>0</v>
      </c>
      <c r="AA627">
        <v>2</v>
      </c>
      <c r="AB627">
        <v>1</v>
      </c>
      <c r="AC627">
        <v>5</v>
      </c>
      <c r="AD627">
        <v>1</v>
      </c>
      <c r="AE627">
        <v>3</v>
      </c>
      <c r="AF627">
        <v>1</v>
      </c>
      <c r="AG627">
        <v>5</v>
      </c>
      <c r="AH627">
        <v>4</v>
      </c>
      <c r="AI627">
        <v>5</v>
      </c>
      <c r="AJ627">
        <v>3</v>
      </c>
      <c r="AK627">
        <v>0</v>
      </c>
      <c r="AL627">
        <v>0</v>
      </c>
      <c r="AM627">
        <v>0</v>
      </c>
      <c r="AN627">
        <v>3</v>
      </c>
      <c r="AO627">
        <v>1</v>
      </c>
      <c r="AP627">
        <v>3</v>
      </c>
      <c r="AQ627">
        <v>3</v>
      </c>
      <c r="AR627">
        <v>3</v>
      </c>
      <c r="AS627">
        <v>1</v>
      </c>
      <c r="AT627">
        <v>5</v>
      </c>
      <c r="AU627">
        <v>4</v>
      </c>
      <c r="AV627">
        <v>4</v>
      </c>
      <c r="AW627">
        <v>1</v>
      </c>
      <c r="AX627">
        <v>0</v>
      </c>
      <c r="AY627">
        <v>0</v>
      </c>
      <c r="AZ627">
        <v>1</v>
      </c>
      <c r="BA627">
        <v>5</v>
      </c>
      <c r="BB627">
        <v>1</v>
      </c>
      <c r="BC627">
        <v>5</v>
      </c>
      <c r="BD627">
        <v>5</v>
      </c>
      <c r="BE627">
        <v>2</v>
      </c>
      <c r="BF627">
        <v>1</v>
      </c>
      <c r="BG627">
        <v>4</v>
      </c>
      <c r="BH627">
        <v>5</v>
      </c>
      <c r="BI627">
        <v>4</v>
      </c>
      <c r="BJ627">
        <v>1</v>
      </c>
      <c r="BK627">
        <v>0</v>
      </c>
      <c r="BL627">
        <v>0</v>
      </c>
      <c r="BM627">
        <v>0</v>
      </c>
      <c r="BN627">
        <v>1</v>
      </c>
      <c r="BO627">
        <v>1</v>
      </c>
      <c r="BP627">
        <v>2</v>
      </c>
      <c r="BQ627">
        <v>5</v>
      </c>
      <c r="BR627">
        <v>2</v>
      </c>
      <c r="BS627">
        <v>2</v>
      </c>
      <c r="BT627">
        <v>3</v>
      </c>
      <c r="BU627">
        <v>1</v>
      </c>
      <c r="BV627">
        <v>164</v>
      </c>
      <c r="BW627">
        <v>159</v>
      </c>
      <c r="BX627">
        <v>0.50773993799999995</v>
      </c>
      <c r="BY627" s="63">
        <v>-207</v>
      </c>
    </row>
    <row r="628" spans="1:77" x14ac:dyDescent="0.25">
      <c r="A628">
        <v>5</v>
      </c>
      <c r="B628">
        <v>1</v>
      </c>
      <c r="C628">
        <v>3</v>
      </c>
      <c r="D628">
        <v>1</v>
      </c>
      <c r="E628">
        <v>3</v>
      </c>
      <c r="F628">
        <v>1</v>
      </c>
      <c r="G628">
        <v>5</v>
      </c>
      <c r="H628">
        <v>4</v>
      </c>
      <c r="I628">
        <v>4</v>
      </c>
      <c r="J628">
        <v>1</v>
      </c>
      <c r="K628">
        <v>0</v>
      </c>
      <c r="L628">
        <v>0</v>
      </c>
      <c r="M628">
        <v>0</v>
      </c>
      <c r="N628">
        <v>3</v>
      </c>
      <c r="O628">
        <v>1</v>
      </c>
      <c r="P628">
        <v>3</v>
      </c>
      <c r="Q628">
        <v>5</v>
      </c>
      <c r="R628">
        <v>3</v>
      </c>
      <c r="S628">
        <v>4</v>
      </c>
      <c r="T628">
        <v>5</v>
      </c>
      <c r="U628">
        <v>4</v>
      </c>
      <c r="V628">
        <v>3</v>
      </c>
      <c r="W628">
        <v>1</v>
      </c>
      <c r="X628">
        <v>0</v>
      </c>
      <c r="Y628">
        <v>0</v>
      </c>
      <c r="Z628">
        <v>0</v>
      </c>
      <c r="AA628">
        <v>3</v>
      </c>
      <c r="AB628">
        <v>1</v>
      </c>
      <c r="AC628">
        <v>3</v>
      </c>
      <c r="AD628">
        <v>1</v>
      </c>
      <c r="AE628">
        <v>3</v>
      </c>
      <c r="AF628">
        <v>4</v>
      </c>
      <c r="AG628">
        <v>5</v>
      </c>
      <c r="AH628">
        <v>3</v>
      </c>
      <c r="AI628">
        <v>4</v>
      </c>
      <c r="AJ628">
        <v>1</v>
      </c>
      <c r="AK628">
        <v>0</v>
      </c>
      <c r="AL628">
        <v>0</v>
      </c>
      <c r="AM628">
        <v>0</v>
      </c>
      <c r="AN628">
        <v>5</v>
      </c>
      <c r="AO628">
        <v>1</v>
      </c>
      <c r="AP628">
        <v>5</v>
      </c>
      <c r="AQ628">
        <v>2</v>
      </c>
      <c r="AR628">
        <v>3</v>
      </c>
      <c r="AS628">
        <v>1</v>
      </c>
      <c r="AT628">
        <v>5</v>
      </c>
      <c r="AU628">
        <v>4</v>
      </c>
      <c r="AV628">
        <v>3</v>
      </c>
      <c r="AW628">
        <v>1</v>
      </c>
      <c r="AX628">
        <v>0</v>
      </c>
      <c r="AY628">
        <v>0</v>
      </c>
      <c r="AZ628">
        <v>0</v>
      </c>
      <c r="BA628">
        <v>5</v>
      </c>
      <c r="BB628">
        <v>1</v>
      </c>
      <c r="BC628">
        <v>5</v>
      </c>
      <c r="BD628">
        <v>5</v>
      </c>
      <c r="BE628">
        <v>3</v>
      </c>
      <c r="BF628">
        <v>1</v>
      </c>
      <c r="BG628">
        <v>5</v>
      </c>
      <c r="BH628">
        <v>4</v>
      </c>
      <c r="BI628">
        <v>3</v>
      </c>
      <c r="BJ628">
        <v>1</v>
      </c>
      <c r="BK628">
        <v>0</v>
      </c>
      <c r="BL628">
        <v>0</v>
      </c>
      <c r="BM628">
        <v>0</v>
      </c>
      <c r="BN628">
        <v>4</v>
      </c>
      <c r="BO628">
        <v>1</v>
      </c>
      <c r="BP628">
        <v>1</v>
      </c>
      <c r="BQ628">
        <v>4</v>
      </c>
      <c r="BR628">
        <v>2</v>
      </c>
      <c r="BS628">
        <v>2</v>
      </c>
      <c r="BT628">
        <v>3</v>
      </c>
      <c r="BU628">
        <v>1</v>
      </c>
      <c r="BV628">
        <v>159</v>
      </c>
      <c r="BW628">
        <v>155</v>
      </c>
      <c r="BX628">
        <v>0.50636942699999998</v>
      </c>
      <c r="BY628" s="63">
        <v>-207</v>
      </c>
    </row>
    <row r="629" spans="1:77" x14ac:dyDescent="0.25">
      <c r="A629">
        <v>5</v>
      </c>
      <c r="B629">
        <v>1</v>
      </c>
      <c r="C629">
        <v>3</v>
      </c>
      <c r="D629">
        <v>1</v>
      </c>
      <c r="E629">
        <v>2</v>
      </c>
      <c r="F629">
        <v>1</v>
      </c>
      <c r="G629">
        <v>5</v>
      </c>
      <c r="H629">
        <v>1</v>
      </c>
      <c r="I629">
        <v>4</v>
      </c>
      <c r="J629">
        <v>1</v>
      </c>
      <c r="K629">
        <v>1</v>
      </c>
      <c r="L629">
        <v>0</v>
      </c>
      <c r="M629">
        <v>0</v>
      </c>
      <c r="N629">
        <v>3</v>
      </c>
      <c r="O629">
        <v>1</v>
      </c>
      <c r="P629">
        <v>3</v>
      </c>
      <c r="Q629">
        <v>1</v>
      </c>
      <c r="R629">
        <v>3</v>
      </c>
      <c r="S629">
        <v>1</v>
      </c>
      <c r="T629">
        <v>5</v>
      </c>
      <c r="U629">
        <v>4</v>
      </c>
      <c r="V629">
        <v>4</v>
      </c>
      <c r="W629">
        <v>1</v>
      </c>
      <c r="X629">
        <v>0</v>
      </c>
      <c r="Y629">
        <v>0</v>
      </c>
      <c r="Z629">
        <v>1</v>
      </c>
      <c r="AA629">
        <v>3</v>
      </c>
      <c r="AB629">
        <v>1</v>
      </c>
      <c r="AC629">
        <v>2</v>
      </c>
      <c r="AD629">
        <v>1</v>
      </c>
      <c r="AE629">
        <v>3</v>
      </c>
      <c r="AF629">
        <v>1</v>
      </c>
      <c r="AG629">
        <v>5</v>
      </c>
      <c r="AH629">
        <v>4</v>
      </c>
      <c r="AI629">
        <v>4</v>
      </c>
      <c r="AJ629">
        <v>1</v>
      </c>
      <c r="AK629">
        <v>0</v>
      </c>
      <c r="AL629">
        <v>0</v>
      </c>
      <c r="AM629">
        <v>0</v>
      </c>
      <c r="AN629">
        <v>5</v>
      </c>
      <c r="AO629">
        <v>1</v>
      </c>
      <c r="AP629">
        <v>4</v>
      </c>
      <c r="AQ629">
        <v>2</v>
      </c>
      <c r="AR629">
        <v>3</v>
      </c>
      <c r="AS629">
        <v>1</v>
      </c>
      <c r="AT629">
        <v>5</v>
      </c>
      <c r="AU629">
        <v>4</v>
      </c>
      <c r="AV629">
        <v>3</v>
      </c>
      <c r="AW629">
        <v>1</v>
      </c>
      <c r="AX629">
        <v>1</v>
      </c>
      <c r="AY629">
        <v>0</v>
      </c>
      <c r="AZ629">
        <v>0</v>
      </c>
      <c r="BA629">
        <v>5</v>
      </c>
      <c r="BB629">
        <v>1</v>
      </c>
      <c r="BC629">
        <v>5</v>
      </c>
      <c r="BD629">
        <v>1</v>
      </c>
      <c r="BE629">
        <v>3</v>
      </c>
      <c r="BF629">
        <v>1</v>
      </c>
      <c r="BG629">
        <v>5</v>
      </c>
      <c r="BH629">
        <v>4</v>
      </c>
      <c r="BI629">
        <v>4</v>
      </c>
      <c r="BJ629">
        <v>1</v>
      </c>
      <c r="BK629">
        <v>0</v>
      </c>
      <c r="BL629">
        <v>0</v>
      </c>
      <c r="BM629">
        <v>1</v>
      </c>
      <c r="BN629">
        <v>1</v>
      </c>
      <c r="BO629">
        <v>1</v>
      </c>
      <c r="BP629">
        <v>2</v>
      </c>
      <c r="BQ629">
        <v>5</v>
      </c>
      <c r="BR629">
        <v>2</v>
      </c>
      <c r="BS629">
        <v>2</v>
      </c>
      <c r="BT629">
        <v>3</v>
      </c>
      <c r="BU629">
        <v>2</v>
      </c>
      <c r="BV629">
        <v>162</v>
      </c>
      <c r="BW629">
        <v>158</v>
      </c>
      <c r="BX629">
        <v>0.50624999999999998</v>
      </c>
      <c r="BY629" s="63">
        <v>-207</v>
      </c>
    </row>
    <row r="630" spans="1:77" x14ac:dyDescent="0.25">
      <c r="A630">
        <v>4</v>
      </c>
      <c r="B630">
        <v>1</v>
      </c>
      <c r="C630">
        <v>3</v>
      </c>
      <c r="D630">
        <v>1</v>
      </c>
      <c r="E630">
        <v>3</v>
      </c>
      <c r="F630">
        <v>1</v>
      </c>
      <c r="G630">
        <v>4</v>
      </c>
      <c r="H630">
        <v>4</v>
      </c>
      <c r="I630">
        <v>4</v>
      </c>
      <c r="J630">
        <v>1</v>
      </c>
      <c r="K630">
        <v>0</v>
      </c>
      <c r="L630">
        <v>0</v>
      </c>
      <c r="M630">
        <v>0</v>
      </c>
      <c r="N630">
        <v>5</v>
      </c>
      <c r="O630">
        <v>1</v>
      </c>
      <c r="P630">
        <v>3</v>
      </c>
      <c r="Q630">
        <v>4</v>
      </c>
      <c r="R630">
        <v>3</v>
      </c>
      <c r="S630">
        <v>1</v>
      </c>
      <c r="T630">
        <v>5</v>
      </c>
      <c r="U630">
        <v>4</v>
      </c>
      <c r="V630">
        <v>3</v>
      </c>
      <c r="W630">
        <v>1</v>
      </c>
      <c r="X630">
        <v>0</v>
      </c>
      <c r="Y630">
        <v>0</v>
      </c>
      <c r="Z630">
        <v>0</v>
      </c>
      <c r="AA630">
        <v>3</v>
      </c>
      <c r="AB630">
        <v>1</v>
      </c>
      <c r="AC630">
        <v>5</v>
      </c>
      <c r="AD630">
        <v>4</v>
      </c>
      <c r="AE630">
        <v>3</v>
      </c>
      <c r="AF630">
        <v>1</v>
      </c>
      <c r="AG630">
        <v>5</v>
      </c>
      <c r="AH630">
        <v>4</v>
      </c>
      <c r="AI630">
        <v>4</v>
      </c>
      <c r="AJ630">
        <v>1</v>
      </c>
      <c r="AK630">
        <v>0</v>
      </c>
      <c r="AL630">
        <v>0</v>
      </c>
      <c r="AM630">
        <v>0</v>
      </c>
      <c r="AN630">
        <v>5</v>
      </c>
      <c r="AO630">
        <v>5</v>
      </c>
      <c r="AP630">
        <v>3</v>
      </c>
      <c r="AQ630">
        <v>2</v>
      </c>
      <c r="AR630">
        <v>3</v>
      </c>
      <c r="AS630">
        <v>1</v>
      </c>
      <c r="AT630">
        <v>5</v>
      </c>
      <c r="AU630">
        <v>4</v>
      </c>
      <c r="AV630">
        <v>4</v>
      </c>
      <c r="AW630">
        <v>1</v>
      </c>
      <c r="AX630">
        <v>0</v>
      </c>
      <c r="AY630">
        <v>0</v>
      </c>
      <c r="AZ630">
        <v>0</v>
      </c>
      <c r="BA630">
        <v>5</v>
      </c>
      <c r="BB630">
        <v>5</v>
      </c>
      <c r="BC630">
        <v>4</v>
      </c>
      <c r="BD630">
        <v>1</v>
      </c>
      <c r="BE630">
        <v>3</v>
      </c>
      <c r="BF630">
        <v>1</v>
      </c>
      <c r="BG630">
        <v>5</v>
      </c>
      <c r="BH630">
        <v>4</v>
      </c>
      <c r="BI630">
        <v>5</v>
      </c>
      <c r="BJ630">
        <v>4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1</v>
      </c>
      <c r="BQ630">
        <v>5</v>
      </c>
      <c r="BR630">
        <v>3</v>
      </c>
      <c r="BS630">
        <v>2</v>
      </c>
      <c r="BT630">
        <v>2</v>
      </c>
      <c r="BU630">
        <v>2</v>
      </c>
      <c r="BV630">
        <v>160</v>
      </c>
      <c r="BW630">
        <v>158</v>
      </c>
      <c r="BX630">
        <v>0.50314465408804998</v>
      </c>
      <c r="BY630" s="63">
        <v>-207</v>
      </c>
    </row>
    <row r="631" spans="1:77" x14ac:dyDescent="0.25">
      <c r="A631">
        <v>5</v>
      </c>
      <c r="B631">
        <v>1</v>
      </c>
      <c r="C631">
        <v>3</v>
      </c>
      <c r="D631">
        <v>1</v>
      </c>
      <c r="E631">
        <v>3</v>
      </c>
      <c r="F631">
        <v>3</v>
      </c>
      <c r="G631">
        <v>5</v>
      </c>
      <c r="H631">
        <v>4</v>
      </c>
      <c r="I631">
        <v>3</v>
      </c>
      <c r="J631">
        <v>4</v>
      </c>
      <c r="K631">
        <v>0</v>
      </c>
      <c r="L631">
        <v>0</v>
      </c>
      <c r="M631">
        <v>1</v>
      </c>
      <c r="N631">
        <v>3</v>
      </c>
      <c r="O631">
        <v>1</v>
      </c>
      <c r="P631">
        <v>5</v>
      </c>
      <c r="Q631">
        <v>5</v>
      </c>
      <c r="R631">
        <v>3</v>
      </c>
      <c r="S631">
        <v>3</v>
      </c>
      <c r="T631">
        <v>4</v>
      </c>
      <c r="U631">
        <v>4</v>
      </c>
      <c r="V631">
        <v>3</v>
      </c>
      <c r="W631">
        <v>1</v>
      </c>
      <c r="X631">
        <v>0</v>
      </c>
      <c r="Y631">
        <v>1</v>
      </c>
      <c r="Z631">
        <v>0</v>
      </c>
      <c r="AA631">
        <v>4</v>
      </c>
      <c r="AB631">
        <v>3</v>
      </c>
      <c r="AC631">
        <v>5</v>
      </c>
      <c r="AD631">
        <v>1</v>
      </c>
      <c r="AE631">
        <v>2</v>
      </c>
      <c r="AF631">
        <v>1</v>
      </c>
      <c r="AG631">
        <v>5</v>
      </c>
      <c r="AH631">
        <v>4</v>
      </c>
      <c r="AI631">
        <v>4</v>
      </c>
      <c r="AJ631">
        <v>1</v>
      </c>
      <c r="AK631">
        <v>0</v>
      </c>
      <c r="AL631">
        <v>0</v>
      </c>
      <c r="AM631">
        <v>0</v>
      </c>
      <c r="AN631">
        <v>3</v>
      </c>
      <c r="AO631">
        <v>1</v>
      </c>
      <c r="AP631">
        <v>3</v>
      </c>
      <c r="AQ631">
        <v>2</v>
      </c>
      <c r="AR631">
        <v>3</v>
      </c>
      <c r="AS631">
        <v>5</v>
      </c>
      <c r="AT631">
        <v>5</v>
      </c>
      <c r="AU631">
        <v>4</v>
      </c>
      <c r="AV631">
        <v>3</v>
      </c>
      <c r="AW631">
        <v>1</v>
      </c>
      <c r="AX631">
        <v>0</v>
      </c>
      <c r="AY631">
        <v>0</v>
      </c>
      <c r="AZ631">
        <v>0</v>
      </c>
      <c r="BA631">
        <v>5</v>
      </c>
      <c r="BB631">
        <v>1</v>
      </c>
      <c r="BC631">
        <v>3</v>
      </c>
      <c r="BD631">
        <v>1</v>
      </c>
      <c r="BE631">
        <v>3</v>
      </c>
      <c r="BF631">
        <v>1</v>
      </c>
      <c r="BG631">
        <v>5</v>
      </c>
      <c r="BH631">
        <v>5</v>
      </c>
      <c r="BI631">
        <v>3</v>
      </c>
      <c r="BJ631">
        <v>2</v>
      </c>
      <c r="BK631">
        <v>0</v>
      </c>
      <c r="BL631">
        <v>0</v>
      </c>
      <c r="BM631">
        <v>0</v>
      </c>
      <c r="BN631">
        <v>1</v>
      </c>
      <c r="BO631">
        <v>1</v>
      </c>
      <c r="BP631">
        <v>2</v>
      </c>
      <c r="BQ631">
        <v>5</v>
      </c>
      <c r="BR631">
        <v>2</v>
      </c>
      <c r="BS631">
        <v>1</v>
      </c>
      <c r="BT631">
        <v>2</v>
      </c>
      <c r="BU631">
        <v>2</v>
      </c>
      <c r="BV631">
        <v>164</v>
      </c>
      <c r="BW631">
        <v>162</v>
      </c>
      <c r="BX631">
        <v>0.503067484662576</v>
      </c>
      <c r="BY631" s="63">
        <v>-207</v>
      </c>
    </row>
    <row r="632" spans="1:77" x14ac:dyDescent="0.25">
      <c r="A632">
        <v>3</v>
      </c>
      <c r="B632">
        <v>1</v>
      </c>
      <c r="C632">
        <v>3</v>
      </c>
      <c r="D632">
        <v>1</v>
      </c>
      <c r="E632">
        <v>3</v>
      </c>
      <c r="F632">
        <v>1</v>
      </c>
      <c r="G632">
        <v>4</v>
      </c>
      <c r="H632">
        <v>4</v>
      </c>
      <c r="I632">
        <v>4</v>
      </c>
      <c r="J632">
        <v>4</v>
      </c>
      <c r="K632">
        <v>1</v>
      </c>
      <c r="L632">
        <v>0</v>
      </c>
      <c r="M632">
        <v>1</v>
      </c>
      <c r="N632">
        <v>3</v>
      </c>
      <c r="O632">
        <v>5</v>
      </c>
      <c r="P632">
        <v>3</v>
      </c>
      <c r="Q632">
        <v>1</v>
      </c>
      <c r="R632">
        <v>3</v>
      </c>
      <c r="S632">
        <v>1</v>
      </c>
      <c r="T632">
        <v>4</v>
      </c>
      <c r="U632">
        <v>4</v>
      </c>
      <c r="V632">
        <v>3</v>
      </c>
      <c r="W632">
        <v>1</v>
      </c>
      <c r="X632">
        <v>0</v>
      </c>
      <c r="Y632">
        <v>0</v>
      </c>
      <c r="Z632">
        <v>0</v>
      </c>
      <c r="AA632">
        <v>4</v>
      </c>
      <c r="AB632">
        <v>1</v>
      </c>
      <c r="AC632">
        <v>3</v>
      </c>
      <c r="AD632">
        <v>1</v>
      </c>
      <c r="AE632">
        <v>3</v>
      </c>
      <c r="AF632">
        <v>1</v>
      </c>
      <c r="AG632">
        <v>5</v>
      </c>
      <c r="AH632">
        <v>3</v>
      </c>
      <c r="AI632">
        <v>4</v>
      </c>
      <c r="AJ632">
        <v>1</v>
      </c>
      <c r="AK632">
        <v>0</v>
      </c>
      <c r="AL632">
        <v>0</v>
      </c>
      <c r="AM632">
        <v>0</v>
      </c>
      <c r="AN632">
        <v>3</v>
      </c>
      <c r="AO632">
        <v>1</v>
      </c>
      <c r="AP632">
        <v>3</v>
      </c>
      <c r="AQ632">
        <v>1</v>
      </c>
      <c r="AR632">
        <v>3</v>
      </c>
      <c r="AS632">
        <v>1</v>
      </c>
      <c r="AT632">
        <v>5</v>
      </c>
      <c r="AU632">
        <v>3</v>
      </c>
      <c r="AV632">
        <v>4</v>
      </c>
      <c r="AW632">
        <v>1</v>
      </c>
      <c r="AX632">
        <v>1</v>
      </c>
      <c r="AY632">
        <v>0</v>
      </c>
      <c r="AZ632">
        <v>0</v>
      </c>
      <c r="BA632">
        <v>5</v>
      </c>
      <c r="BB632">
        <v>1</v>
      </c>
      <c r="BC632">
        <v>1</v>
      </c>
      <c r="BD632">
        <v>5</v>
      </c>
      <c r="BE632">
        <v>2</v>
      </c>
      <c r="BF632">
        <v>1</v>
      </c>
      <c r="BG632">
        <v>5</v>
      </c>
      <c r="BH632">
        <v>4</v>
      </c>
      <c r="BI632">
        <v>3</v>
      </c>
      <c r="BJ632">
        <v>1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2</v>
      </c>
      <c r="BQ632">
        <v>5</v>
      </c>
      <c r="BR632">
        <v>2</v>
      </c>
      <c r="BS632">
        <v>1</v>
      </c>
      <c r="BT632">
        <v>3</v>
      </c>
      <c r="BU632">
        <v>2</v>
      </c>
      <c r="BV632">
        <v>160</v>
      </c>
      <c r="BW632">
        <v>159</v>
      </c>
      <c r="BX632">
        <v>0.50156739811912199</v>
      </c>
      <c r="BY632" s="63">
        <v>-207</v>
      </c>
    </row>
    <row r="633" spans="1:77" x14ac:dyDescent="0.25">
      <c r="A633">
        <v>5</v>
      </c>
      <c r="B633">
        <v>1</v>
      </c>
      <c r="C633">
        <v>3</v>
      </c>
      <c r="D633">
        <v>1</v>
      </c>
      <c r="E633">
        <v>3</v>
      </c>
      <c r="F633">
        <v>3</v>
      </c>
      <c r="G633">
        <v>5</v>
      </c>
      <c r="H633">
        <v>4</v>
      </c>
      <c r="I633">
        <v>3</v>
      </c>
      <c r="J633">
        <v>4</v>
      </c>
      <c r="K633">
        <v>0</v>
      </c>
      <c r="L633">
        <v>0</v>
      </c>
      <c r="M633">
        <v>1</v>
      </c>
      <c r="N633">
        <v>3</v>
      </c>
      <c r="O633">
        <v>5</v>
      </c>
      <c r="P633">
        <v>3</v>
      </c>
      <c r="Q633">
        <v>5</v>
      </c>
      <c r="R633">
        <v>3</v>
      </c>
      <c r="S633">
        <v>3</v>
      </c>
      <c r="T633">
        <v>4</v>
      </c>
      <c r="U633">
        <v>4</v>
      </c>
      <c r="V633">
        <v>3</v>
      </c>
      <c r="W633">
        <v>1</v>
      </c>
      <c r="X633">
        <v>1</v>
      </c>
      <c r="Y633">
        <v>1</v>
      </c>
      <c r="Z633">
        <v>0</v>
      </c>
      <c r="AA633">
        <v>5</v>
      </c>
      <c r="AB633">
        <v>3</v>
      </c>
      <c r="AC633">
        <v>5</v>
      </c>
      <c r="AD633">
        <v>1</v>
      </c>
      <c r="AE633">
        <v>2</v>
      </c>
      <c r="AF633">
        <v>1</v>
      </c>
      <c r="AG633">
        <v>5</v>
      </c>
      <c r="AH633">
        <v>3</v>
      </c>
      <c r="AI633">
        <v>4</v>
      </c>
      <c r="AJ633">
        <v>1</v>
      </c>
      <c r="AK633">
        <v>0</v>
      </c>
      <c r="AL633">
        <v>0</v>
      </c>
      <c r="AM633">
        <v>0</v>
      </c>
      <c r="AN633">
        <v>5</v>
      </c>
      <c r="AO633">
        <v>1</v>
      </c>
      <c r="AP633">
        <v>5</v>
      </c>
      <c r="AQ633">
        <v>1</v>
      </c>
      <c r="AR633">
        <v>3</v>
      </c>
      <c r="AS633">
        <v>5</v>
      </c>
      <c r="AT633">
        <v>5</v>
      </c>
      <c r="AU633">
        <v>4</v>
      </c>
      <c r="AV633">
        <v>5</v>
      </c>
      <c r="AW633">
        <v>1</v>
      </c>
      <c r="AX633">
        <v>1</v>
      </c>
      <c r="AY633">
        <v>0</v>
      </c>
      <c r="AZ633">
        <v>0</v>
      </c>
      <c r="BA633">
        <v>5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5</v>
      </c>
      <c r="BH633">
        <v>5</v>
      </c>
      <c r="BI633">
        <v>3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1</v>
      </c>
      <c r="BP633">
        <v>2</v>
      </c>
      <c r="BQ633">
        <v>5</v>
      </c>
      <c r="BR633">
        <v>2</v>
      </c>
      <c r="BS633">
        <v>1</v>
      </c>
      <c r="BT633">
        <v>2</v>
      </c>
      <c r="BU633">
        <v>2</v>
      </c>
      <c r="BV633">
        <v>164</v>
      </c>
      <c r="BW633">
        <v>163</v>
      </c>
      <c r="BX633">
        <v>0.50152905199999998</v>
      </c>
      <c r="BY633" s="63">
        <v>-207</v>
      </c>
    </row>
    <row r="634" spans="1:77" x14ac:dyDescent="0.25">
      <c r="A634">
        <v>5</v>
      </c>
      <c r="B634">
        <v>1</v>
      </c>
      <c r="C634">
        <v>3</v>
      </c>
      <c r="D634">
        <v>1</v>
      </c>
      <c r="E634">
        <v>2</v>
      </c>
      <c r="F634">
        <v>1</v>
      </c>
      <c r="G634">
        <v>5</v>
      </c>
      <c r="H634">
        <v>1</v>
      </c>
      <c r="I634">
        <v>4</v>
      </c>
      <c r="J634">
        <v>1</v>
      </c>
      <c r="K634">
        <v>1</v>
      </c>
      <c r="L634">
        <v>0</v>
      </c>
      <c r="M634">
        <v>0</v>
      </c>
      <c r="N634">
        <v>3</v>
      </c>
      <c r="O634">
        <v>1</v>
      </c>
      <c r="P634">
        <v>3</v>
      </c>
      <c r="Q634">
        <v>1</v>
      </c>
      <c r="R634">
        <v>3</v>
      </c>
      <c r="S634">
        <v>1</v>
      </c>
      <c r="T634">
        <v>5</v>
      </c>
      <c r="U634">
        <v>4</v>
      </c>
      <c r="V634">
        <v>4</v>
      </c>
      <c r="W634">
        <v>1</v>
      </c>
      <c r="X634">
        <v>0</v>
      </c>
      <c r="Y634">
        <v>0</v>
      </c>
      <c r="Z634">
        <v>1</v>
      </c>
      <c r="AA634">
        <v>3</v>
      </c>
      <c r="AB634">
        <v>1</v>
      </c>
      <c r="AC634">
        <v>2</v>
      </c>
      <c r="AD634">
        <v>1</v>
      </c>
      <c r="AE634">
        <v>3</v>
      </c>
      <c r="AF634">
        <v>1</v>
      </c>
      <c r="AG634">
        <v>5</v>
      </c>
      <c r="AH634">
        <v>4</v>
      </c>
      <c r="AI634">
        <v>4</v>
      </c>
      <c r="AJ634">
        <v>1</v>
      </c>
      <c r="AK634">
        <v>0</v>
      </c>
      <c r="AL634">
        <v>0</v>
      </c>
      <c r="AM634">
        <v>0</v>
      </c>
      <c r="AN634">
        <v>5</v>
      </c>
      <c r="AO634">
        <v>1</v>
      </c>
      <c r="AP634">
        <v>4</v>
      </c>
      <c r="AQ634">
        <v>2</v>
      </c>
      <c r="AR634">
        <v>3</v>
      </c>
      <c r="AS634">
        <v>1</v>
      </c>
      <c r="AT634">
        <v>5</v>
      </c>
      <c r="AU634">
        <v>4</v>
      </c>
      <c r="AV634">
        <v>3</v>
      </c>
      <c r="AW634">
        <v>1</v>
      </c>
      <c r="AX634">
        <v>1</v>
      </c>
      <c r="AY634">
        <v>0</v>
      </c>
      <c r="AZ634">
        <v>0</v>
      </c>
      <c r="BA634">
        <v>5</v>
      </c>
      <c r="BB634">
        <v>1</v>
      </c>
      <c r="BC634">
        <v>5</v>
      </c>
      <c r="BD634">
        <v>1</v>
      </c>
      <c r="BE634">
        <v>3</v>
      </c>
      <c r="BF634">
        <v>1</v>
      </c>
      <c r="BG634">
        <v>5</v>
      </c>
      <c r="BH634">
        <v>4</v>
      </c>
      <c r="BI634">
        <v>4</v>
      </c>
      <c r="BJ634">
        <v>1</v>
      </c>
      <c r="BK634">
        <v>0</v>
      </c>
      <c r="BL634">
        <v>0</v>
      </c>
      <c r="BM634">
        <v>1</v>
      </c>
      <c r="BN634">
        <v>1</v>
      </c>
      <c r="BO634">
        <v>1</v>
      </c>
      <c r="BP634">
        <v>2</v>
      </c>
      <c r="BQ634">
        <v>5</v>
      </c>
      <c r="BR634">
        <v>2</v>
      </c>
      <c r="BS634">
        <v>2</v>
      </c>
      <c r="BT634">
        <v>3</v>
      </c>
      <c r="BU634">
        <v>2</v>
      </c>
      <c r="BV634">
        <v>164</v>
      </c>
      <c r="BW634">
        <v>163</v>
      </c>
      <c r="BX634">
        <v>0.50152905199999998</v>
      </c>
      <c r="BY634" s="63">
        <v>-207</v>
      </c>
    </row>
    <row r="635" spans="1:77" x14ac:dyDescent="0.25">
      <c r="A635">
        <v>5</v>
      </c>
      <c r="B635">
        <v>1</v>
      </c>
      <c r="C635">
        <v>3</v>
      </c>
      <c r="D635">
        <v>1</v>
      </c>
      <c r="E635">
        <v>5</v>
      </c>
      <c r="F635">
        <v>1</v>
      </c>
      <c r="G635">
        <v>4</v>
      </c>
      <c r="H635">
        <v>4</v>
      </c>
      <c r="I635">
        <v>4</v>
      </c>
      <c r="J635">
        <v>4</v>
      </c>
      <c r="K635">
        <v>0</v>
      </c>
      <c r="L635">
        <v>0</v>
      </c>
      <c r="M635">
        <v>1</v>
      </c>
      <c r="N635">
        <v>3</v>
      </c>
      <c r="O635">
        <v>1</v>
      </c>
      <c r="P635">
        <v>3</v>
      </c>
      <c r="Q635">
        <v>1</v>
      </c>
      <c r="R635">
        <v>4</v>
      </c>
      <c r="S635">
        <v>1</v>
      </c>
      <c r="T635">
        <v>4</v>
      </c>
      <c r="U635">
        <v>4</v>
      </c>
      <c r="V635">
        <v>3</v>
      </c>
      <c r="W635">
        <v>1</v>
      </c>
      <c r="X635">
        <v>0</v>
      </c>
      <c r="Y635">
        <v>1</v>
      </c>
      <c r="Z635">
        <v>0</v>
      </c>
      <c r="AA635">
        <v>4</v>
      </c>
      <c r="AB635">
        <v>1</v>
      </c>
      <c r="AC635">
        <v>5</v>
      </c>
      <c r="AD635">
        <v>1</v>
      </c>
      <c r="AE635">
        <v>2</v>
      </c>
      <c r="AF635">
        <v>1</v>
      </c>
      <c r="AG635">
        <v>5</v>
      </c>
      <c r="AH635">
        <v>4</v>
      </c>
      <c r="AI635">
        <v>4</v>
      </c>
      <c r="AJ635">
        <v>1</v>
      </c>
      <c r="AK635">
        <v>0</v>
      </c>
      <c r="AL635">
        <v>0</v>
      </c>
      <c r="AM635">
        <v>1</v>
      </c>
      <c r="AN635">
        <v>5</v>
      </c>
      <c r="AO635">
        <v>1</v>
      </c>
      <c r="AP635">
        <v>5</v>
      </c>
      <c r="AQ635">
        <v>1</v>
      </c>
      <c r="AR635">
        <v>3</v>
      </c>
      <c r="AS635">
        <v>1</v>
      </c>
      <c r="AT635">
        <v>5</v>
      </c>
      <c r="AU635">
        <v>4</v>
      </c>
      <c r="AV635">
        <v>4</v>
      </c>
      <c r="AW635">
        <v>1</v>
      </c>
      <c r="AX635">
        <v>1</v>
      </c>
      <c r="AY635">
        <v>0</v>
      </c>
      <c r="AZ635">
        <v>0</v>
      </c>
      <c r="BA635">
        <v>5</v>
      </c>
      <c r="BB635">
        <v>1</v>
      </c>
      <c r="BC635">
        <v>4</v>
      </c>
      <c r="BD635">
        <v>5</v>
      </c>
      <c r="BE635">
        <v>3</v>
      </c>
      <c r="BF635">
        <v>1</v>
      </c>
      <c r="BG635">
        <v>5</v>
      </c>
      <c r="BH635">
        <v>3</v>
      </c>
      <c r="BI635">
        <v>4</v>
      </c>
      <c r="BJ635">
        <v>1</v>
      </c>
      <c r="BK635">
        <v>0</v>
      </c>
      <c r="BL635">
        <v>0</v>
      </c>
      <c r="BM635">
        <v>0</v>
      </c>
      <c r="BN635">
        <v>1</v>
      </c>
      <c r="BO635">
        <v>1</v>
      </c>
      <c r="BP635">
        <v>2</v>
      </c>
      <c r="BQ635">
        <v>5</v>
      </c>
      <c r="BR635">
        <v>2</v>
      </c>
      <c r="BS635">
        <v>2</v>
      </c>
      <c r="BT635">
        <v>3</v>
      </c>
      <c r="BU635">
        <v>1</v>
      </c>
      <c r="BV635">
        <v>153</v>
      </c>
      <c r="BW635">
        <v>153</v>
      </c>
      <c r="BX635">
        <v>0.5</v>
      </c>
      <c r="BY635" s="63">
        <v>-207</v>
      </c>
    </row>
    <row r="636" spans="1:77" x14ac:dyDescent="0.25">
      <c r="A636">
        <v>5</v>
      </c>
      <c r="B636">
        <v>1</v>
      </c>
      <c r="C636">
        <v>3</v>
      </c>
      <c r="D636">
        <v>1</v>
      </c>
      <c r="E636">
        <v>3</v>
      </c>
      <c r="F636">
        <v>3</v>
      </c>
      <c r="G636">
        <v>5</v>
      </c>
      <c r="H636">
        <v>4</v>
      </c>
      <c r="I636">
        <v>4</v>
      </c>
      <c r="J636">
        <v>1</v>
      </c>
      <c r="K636">
        <v>0</v>
      </c>
      <c r="L636">
        <v>0</v>
      </c>
      <c r="M636">
        <v>1</v>
      </c>
      <c r="N636">
        <v>5</v>
      </c>
      <c r="O636">
        <v>1</v>
      </c>
      <c r="P636">
        <v>3</v>
      </c>
      <c r="Q636">
        <v>1</v>
      </c>
      <c r="R636">
        <v>3</v>
      </c>
      <c r="S636">
        <v>1</v>
      </c>
      <c r="T636">
        <v>2</v>
      </c>
      <c r="U636">
        <v>2</v>
      </c>
      <c r="V636">
        <v>3</v>
      </c>
      <c r="W636">
        <v>1</v>
      </c>
      <c r="X636">
        <v>1</v>
      </c>
      <c r="Y636">
        <v>0</v>
      </c>
      <c r="Z636">
        <v>0</v>
      </c>
      <c r="AA636">
        <v>3</v>
      </c>
      <c r="AB636">
        <v>1</v>
      </c>
      <c r="AC636">
        <v>5</v>
      </c>
      <c r="AD636">
        <v>1</v>
      </c>
      <c r="AE636">
        <v>3</v>
      </c>
      <c r="AF636">
        <v>1</v>
      </c>
      <c r="AG636">
        <v>5</v>
      </c>
      <c r="AH636">
        <v>4</v>
      </c>
      <c r="AI636">
        <v>4</v>
      </c>
      <c r="AJ636">
        <v>1</v>
      </c>
      <c r="AK636">
        <v>0</v>
      </c>
      <c r="AL636">
        <v>0</v>
      </c>
      <c r="AM636">
        <v>0</v>
      </c>
      <c r="AN636">
        <v>3</v>
      </c>
      <c r="AO636">
        <v>1</v>
      </c>
      <c r="AP636">
        <v>3</v>
      </c>
      <c r="AQ636">
        <v>2</v>
      </c>
      <c r="AR636">
        <v>3</v>
      </c>
      <c r="AS636">
        <v>1</v>
      </c>
      <c r="AT636">
        <v>5</v>
      </c>
      <c r="AU636">
        <v>4</v>
      </c>
      <c r="AV636">
        <v>3</v>
      </c>
      <c r="AW636">
        <v>1</v>
      </c>
      <c r="AX636">
        <v>0</v>
      </c>
      <c r="AY636">
        <v>0</v>
      </c>
      <c r="AZ636">
        <v>0</v>
      </c>
      <c r="BA636">
        <v>5</v>
      </c>
      <c r="BB636">
        <v>1</v>
      </c>
      <c r="BC636">
        <v>4</v>
      </c>
      <c r="BD636">
        <v>1</v>
      </c>
      <c r="BE636">
        <v>3</v>
      </c>
      <c r="BF636">
        <v>1</v>
      </c>
      <c r="BG636">
        <v>4</v>
      </c>
      <c r="BH636">
        <v>4</v>
      </c>
      <c r="BI636">
        <v>5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1</v>
      </c>
      <c r="BP636">
        <v>2</v>
      </c>
      <c r="BQ636">
        <v>5</v>
      </c>
      <c r="BR636">
        <v>2</v>
      </c>
      <c r="BS636">
        <v>2</v>
      </c>
      <c r="BT636">
        <v>3</v>
      </c>
      <c r="BU636">
        <v>2</v>
      </c>
      <c r="BV636">
        <v>172</v>
      </c>
      <c r="BW636">
        <v>173</v>
      </c>
      <c r="BX636">
        <v>0.49855072463768102</v>
      </c>
      <c r="BY636" s="63">
        <v>-207</v>
      </c>
    </row>
    <row r="637" spans="1:77" x14ac:dyDescent="0.25">
      <c r="A637">
        <v>5</v>
      </c>
      <c r="B637">
        <v>1</v>
      </c>
      <c r="C637">
        <v>3</v>
      </c>
      <c r="D637">
        <v>1</v>
      </c>
      <c r="E637">
        <v>3</v>
      </c>
      <c r="F637">
        <v>5</v>
      </c>
      <c r="G637">
        <v>5</v>
      </c>
      <c r="H637">
        <v>4</v>
      </c>
      <c r="I637">
        <v>3</v>
      </c>
      <c r="J637">
        <v>1</v>
      </c>
      <c r="K637">
        <v>0</v>
      </c>
      <c r="L637">
        <v>0</v>
      </c>
      <c r="M637">
        <v>0</v>
      </c>
      <c r="N637">
        <v>3</v>
      </c>
      <c r="O637">
        <v>1</v>
      </c>
      <c r="P637">
        <v>3</v>
      </c>
      <c r="Q637">
        <v>5</v>
      </c>
      <c r="R637">
        <v>3</v>
      </c>
      <c r="S637">
        <v>1</v>
      </c>
      <c r="T637">
        <v>5</v>
      </c>
      <c r="U637">
        <v>4</v>
      </c>
      <c r="V637">
        <v>3</v>
      </c>
      <c r="W637">
        <v>1</v>
      </c>
      <c r="X637">
        <v>0</v>
      </c>
      <c r="Y637">
        <v>0</v>
      </c>
      <c r="Z637">
        <v>0</v>
      </c>
      <c r="AA637">
        <v>4</v>
      </c>
      <c r="AB637">
        <v>1</v>
      </c>
      <c r="AC637">
        <v>3</v>
      </c>
      <c r="AD637">
        <v>1</v>
      </c>
      <c r="AE637">
        <v>3</v>
      </c>
      <c r="AF637">
        <v>3</v>
      </c>
      <c r="AG637">
        <v>5</v>
      </c>
      <c r="AH637">
        <v>3</v>
      </c>
      <c r="AI637">
        <v>4</v>
      </c>
      <c r="AJ637">
        <v>1</v>
      </c>
      <c r="AK637">
        <v>0</v>
      </c>
      <c r="AL637">
        <v>0</v>
      </c>
      <c r="AM637">
        <v>0</v>
      </c>
      <c r="AN637">
        <v>3</v>
      </c>
      <c r="AO637">
        <v>1</v>
      </c>
      <c r="AP637">
        <v>3</v>
      </c>
      <c r="AQ637">
        <v>1</v>
      </c>
      <c r="AR637">
        <v>3</v>
      </c>
      <c r="AS637">
        <v>1</v>
      </c>
      <c r="AT637">
        <v>5</v>
      </c>
      <c r="AU637">
        <v>4</v>
      </c>
      <c r="AV637">
        <v>4</v>
      </c>
      <c r="AW637">
        <v>1</v>
      </c>
      <c r="AX637">
        <v>1</v>
      </c>
      <c r="AY637">
        <v>0</v>
      </c>
      <c r="AZ637">
        <v>0</v>
      </c>
      <c r="BA637">
        <v>5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5</v>
      </c>
      <c r="BH637">
        <v>4</v>
      </c>
      <c r="BI637">
        <v>4</v>
      </c>
      <c r="BJ637">
        <v>1</v>
      </c>
      <c r="BK637">
        <v>0</v>
      </c>
      <c r="BL637">
        <v>0</v>
      </c>
      <c r="BM637">
        <v>1</v>
      </c>
      <c r="BN637">
        <v>2</v>
      </c>
      <c r="BO637">
        <v>1</v>
      </c>
      <c r="BP637">
        <v>2</v>
      </c>
      <c r="BQ637">
        <v>5</v>
      </c>
      <c r="BR637">
        <v>2</v>
      </c>
      <c r="BS637">
        <v>2</v>
      </c>
      <c r="BT637">
        <v>3</v>
      </c>
      <c r="BU637">
        <v>2</v>
      </c>
      <c r="BV637">
        <v>159</v>
      </c>
      <c r="BW637">
        <v>160</v>
      </c>
      <c r="BX637">
        <v>0.49843260188087701</v>
      </c>
      <c r="BY637" s="63">
        <v>-207</v>
      </c>
    </row>
    <row r="638" spans="1:77" x14ac:dyDescent="0.25">
      <c r="A638">
        <v>4</v>
      </c>
      <c r="B638">
        <v>1</v>
      </c>
      <c r="C638">
        <v>3</v>
      </c>
      <c r="D638">
        <v>1</v>
      </c>
      <c r="E638">
        <v>3</v>
      </c>
      <c r="F638">
        <v>1</v>
      </c>
      <c r="G638">
        <v>5</v>
      </c>
      <c r="H638">
        <v>1</v>
      </c>
      <c r="I638">
        <v>4</v>
      </c>
      <c r="J638">
        <v>1</v>
      </c>
      <c r="K638">
        <v>1</v>
      </c>
      <c r="L638">
        <v>0</v>
      </c>
      <c r="M638">
        <v>0</v>
      </c>
      <c r="N638">
        <v>3</v>
      </c>
      <c r="O638">
        <v>1</v>
      </c>
      <c r="P638">
        <v>5</v>
      </c>
      <c r="Q638">
        <v>4</v>
      </c>
      <c r="R638">
        <v>3</v>
      </c>
      <c r="S638">
        <v>1</v>
      </c>
      <c r="T638">
        <v>5</v>
      </c>
      <c r="U638">
        <v>4</v>
      </c>
      <c r="V638">
        <v>4</v>
      </c>
      <c r="W638">
        <v>1</v>
      </c>
      <c r="X638">
        <v>0</v>
      </c>
      <c r="Y638">
        <v>0</v>
      </c>
      <c r="Z638">
        <v>0</v>
      </c>
      <c r="AA638">
        <v>3</v>
      </c>
      <c r="AB638">
        <v>3</v>
      </c>
      <c r="AC638">
        <v>5</v>
      </c>
      <c r="AD638">
        <v>4</v>
      </c>
      <c r="AE638">
        <v>2</v>
      </c>
      <c r="AF638">
        <v>1</v>
      </c>
      <c r="AG638">
        <v>5</v>
      </c>
      <c r="AH638">
        <v>4</v>
      </c>
      <c r="AI638">
        <v>4</v>
      </c>
      <c r="AJ638">
        <v>1</v>
      </c>
      <c r="AK638">
        <v>0</v>
      </c>
      <c r="AL638">
        <v>0</v>
      </c>
      <c r="AM638">
        <v>0</v>
      </c>
      <c r="AN638">
        <v>5</v>
      </c>
      <c r="AO638">
        <v>1</v>
      </c>
      <c r="AP638">
        <v>3</v>
      </c>
      <c r="AQ638">
        <v>2</v>
      </c>
      <c r="AR638">
        <v>3</v>
      </c>
      <c r="AS638">
        <v>1</v>
      </c>
      <c r="AT638">
        <v>5</v>
      </c>
      <c r="AU638">
        <v>4</v>
      </c>
      <c r="AV638">
        <v>3</v>
      </c>
      <c r="AW638">
        <v>1</v>
      </c>
      <c r="AX638">
        <v>1</v>
      </c>
      <c r="AY638">
        <v>1</v>
      </c>
      <c r="AZ638">
        <v>0</v>
      </c>
      <c r="BA638">
        <v>5</v>
      </c>
      <c r="BB638">
        <v>5</v>
      </c>
      <c r="BC638">
        <v>5</v>
      </c>
      <c r="BD638">
        <v>5</v>
      </c>
      <c r="BE638">
        <v>3</v>
      </c>
      <c r="BF638">
        <v>1</v>
      </c>
      <c r="BG638">
        <v>5</v>
      </c>
      <c r="BH638">
        <v>4</v>
      </c>
      <c r="BI638">
        <v>4</v>
      </c>
      <c r="BJ638">
        <v>1</v>
      </c>
      <c r="BK638">
        <v>0</v>
      </c>
      <c r="BL638">
        <v>0</v>
      </c>
      <c r="BM638">
        <v>1</v>
      </c>
      <c r="BN638">
        <v>1</v>
      </c>
      <c r="BO638">
        <v>1</v>
      </c>
      <c r="BP638">
        <v>2</v>
      </c>
      <c r="BQ638">
        <v>5</v>
      </c>
      <c r="BR638">
        <v>2</v>
      </c>
      <c r="BS638">
        <v>2</v>
      </c>
      <c r="BT638">
        <v>3</v>
      </c>
      <c r="BU638">
        <v>2</v>
      </c>
      <c r="BV638">
        <v>166</v>
      </c>
      <c r="BW638">
        <v>168</v>
      </c>
      <c r="BX638">
        <v>0.49700598800000001</v>
      </c>
      <c r="BY638" s="63">
        <v>-207</v>
      </c>
    </row>
    <row r="639" spans="1:77" x14ac:dyDescent="0.25">
      <c r="A639">
        <v>5</v>
      </c>
      <c r="B639">
        <v>1</v>
      </c>
      <c r="C639">
        <v>3</v>
      </c>
      <c r="D639">
        <v>1</v>
      </c>
      <c r="E639">
        <v>5</v>
      </c>
      <c r="F639">
        <v>1</v>
      </c>
      <c r="G639">
        <v>5</v>
      </c>
      <c r="H639">
        <v>4</v>
      </c>
      <c r="I639">
        <v>4</v>
      </c>
      <c r="J639">
        <v>4</v>
      </c>
      <c r="K639">
        <v>0</v>
      </c>
      <c r="L639">
        <v>0</v>
      </c>
      <c r="M639">
        <v>0</v>
      </c>
      <c r="N639">
        <v>3</v>
      </c>
      <c r="O639">
        <v>1</v>
      </c>
      <c r="P639">
        <v>3</v>
      </c>
      <c r="Q639">
        <v>1</v>
      </c>
      <c r="R639">
        <v>3</v>
      </c>
      <c r="S639">
        <v>1</v>
      </c>
      <c r="T639">
        <v>4</v>
      </c>
      <c r="U639">
        <v>2</v>
      </c>
      <c r="V639">
        <v>3</v>
      </c>
      <c r="W639">
        <v>1</v>
      </c>
      <c r="X639">
        <v>0</v>
      </c>
      <c r="Y639">
        <v>0</v>
      </c>
      <c r="Z639">
        <v>0</v>
      </c>
      <c r="AA639">
        <v>3</v>
      </c>
      <c r="AB639">
        <v>4</v>
      </c>
      <c r="AC639">
        <v>3</v>
      </c>
      <c r="AD639">
        <v>1</v>
      </c>
      <c r="AE639">
        <v>3</v>
      </c>
      <c r="AF639">
        <v>1</v>
      </c>
      <c r="AG639">
        <v>5</v>
      </c>
      <c r="AH639">
        <v>2</v>
      </c>
      <c r="AI639">
        <v>4</v>
      </c>
      <c r="AJ639">
        <v>1</v>
      </c>
      <c r="AK639">
        <v>0</v>
      </c>
      <c r="AL639">
        <v>0</v>
      </c>
      <c r="AM639">
        <v>0</v>
      </c>
      <c r="AN639">
        <v>3</v>
      </c>
      <c r="AO639">
        <v>1</v>
      </c>
      <c r="AP639">
        <v>3</v>
      </c>
      <c r="AQ639">
        <v>2</v>
      </c>
      <c r="AR639">
        <v>1</v>
      </c>
      <c r="AS639">
        <v>1</v>
      </c>
      <c r="AT639">
        <v>5</v>
      </c>
      <c r="AU639">
        <v>4</v>
      </c>
      <c r="AV639">
        <v>5</v>
      </c>
      <c r="AW639">
        <v>1</v>
      </c>
      <c r="AX639">
        <v>0</v>
      </c>
      <c r="AY639">
        <v>0</v>
      </c>
      <c r="AZ639">
        <v>0</v>
      </c>
      <c r="BA639">
        <v>5</v>
      </c>
      <c r="BB639">
        <v>1</v>
      </c>
      <c r="BC639">
        <v>5</v>
      </c>
      <c r="BD639">
        <v>1</v>
      </c>
      <c r="BE639">
        <v>3</v>
      </c>
      <c r="BF639">
        <v>1</v>
      </c>
      <c r="BG639">
        <v>5</v>
      </c>
      <c r="BH639">
        <v>5</v>
      </c>
      <c r="BI639">
        <v>4</v>
      </c>
      <c r="BJ639">
        <v>1</v>
      </c>
      <c r="BK639">
        <v>0</v>
      </c>
      <c r="BL639">
        <v>1</v>
      </c>
      <c r="BM639">
        <v>1</v>
      </c>
      <c r="BN639">
        <v>1</v>
      </c>
      <c r="BO639">
        <v>1</v>
      </c>
      <c r="BP639">
        <v>2</v>
      </c>
      <c r="BQ639">
        <v>4</v>
      </c>
      <c r="BR639">
        <v>2</v>
      </c>
      <c r="BS639">
        <v>2</v>
      </c>
      <c r="BT639">
        <v>2</v>
      </c>
      <c r="BU639">
        <v>1</v>
      </c>
      <c r="BV639">
        <v>166</v>
      </c>
      <c r="BW639">
        <v>168</v>
      </c>
      <c r="BX639">
        <v>0.49700598800000001</v>
      </c>
      <c r="BY639" s="63">
        <v>-207</v>
      </c>
    </row>
    <row r="640" spans="1:77" x14ac:dyDescent="0.25">
      <c r="A640">
        <v>5</v>
      </c>
      <c r="B640">
        <v>3</v>
      </c>
      <c r="C640">
        <v>3</v>
      </c>
      <c r="D640">
        <v>1</v>
      </c>
      <c r="E640">
        <v>5</v>
      </c>
      <c r="F640">
        <v>1</v>
      </c>
      <c r="G640">
        <v>5</v>
      </c>
      <c r="H640">
        <v>4</v>
      </c>
      <c r="I640">
        <v>3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1</v>
      </c>
      <c r="P640">
        <v>2</v>
      </c>
      <c r="Q640">
        <v>5</v>
      </c>
      <c r="R640">
        <v>3</v>
      </c>
      <c r="S640">
        <v>4</v>
      </c>
      <c r="T640">
        <v>5</v>
      </c>
      <c r="U640">
        <v>4</v>
      </c>
      <c r="V640">
        <v>4</v>
      </c>
      <c r="W640">
        <v>1</v>
      </c>
      <c r="X640">
        <v>0</v>
      </c>
      <c r="Y640">
        <v>0</v>
      </c>
      <c r="Z640">
        <v>0</v>
      </c>
      <c r="AA640">
        <v>3</v>
      </c>
      <c r="AB640">
        <v>1</v>
      </c>
      <c r="AC640">
        <v>5</v>
      </c>
      <c r="AD640">
        <v>1</v>
      </c>
      <c r="AE640">
        <v>2</v>
      </c>
      <c r="AF640">
        <v>1</v>
      </c>
      <c r="AG640">
        <v>5</v>
      </c>
      <c r="AH640">
        <v>2</v>
      </c>
      <c r="AI640">
        <v>4</v>
      </c>
      <c r="AJ640">
        <v>1</v>
      </c>
      <c r="AK640">
        <v>0</v>
      </c>
      <c r="AL640">
        <v>1</v>
      </c>
      <c r="AM640">
        <v>0</v>
      </c>
      <c r="AN640">
        <v>3</v>
      </c>
      <c r="AO640">
        <v>1</v>
      </c>
      <c r="AP640">
        <v>3</v>
      </c>
      <c r="AQ640">
        <v>2</v>
      </c>
      <c r="AR640">
        <v>1</v>
      </c>
      <c r="AS640">
        <v>1</v>
      </c>
      <c r="AT640">
        <v>5</v>
      </c>
      <c r="AU640">
        <v>4</v>
      </c>
      <c r="AV640">
        <v>3</v>
      </c>
      <c r="AW640">
        <v>1</v>
      </c>
      <c r="AX640">
        <v>1</v>
      </c>
      <c r="AY640">
        <v>0</v>
      </c>
      <c r="AZ640">
        <v>0</v>
      </c>
      <c r="BA640">
        <v>5</v>
      </c>
      <c r="BB640">
        <v>1</v>
      </c>
      <c r="BC640">
        <v>4</v>
      </c>
      <c r="BD640">
        <v>5</v>
      </c>
      <c r="BE640">
        <v>3</v>
      </c>
      <c r="BF640">
        <v>1</v>
      </c>
      <c r="BG640">
        <v>5</v>
      </c>
      <c r="BH640">
        <v>4</v>
      </c>
      <c r="BI640">
        <v>3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2</v>
      </c>
      <c r="BQ640">
        <v>4</v>
      </c>
      <c r="BR640">
        <v>1</v>
      </c>
      <c r="BS640">
        <v>2</v>
      </c>
      <c r="BT640">
        <v>3</v>
      </c>
      <c r="BU640">
        <v>2</v>
      </c>
      <c r="BV640">
        <v>159</v>
      </c>
      <c r="BW640">
        <v>161</v>
      </c>
      <c r="BX640">
        <v>0.49687500000000001</v>
      </c>
      <c r="BY640" s="63">
        <v>-207</v>
      </c>
    </row>
    <row r="641" spans="1:77" x14ac:dyDescent="0.25">
      <c r="A641">
        <v>5</v>
      </c>
      <c r="B641">
        <v>1</v>
      </c>
      <c r="C641">
        <v>3</v>
      </c>
      <c r="D641">
        <v>2</v>
      </c>
      <c r="E641">
        <v>2</v>
      </c>
      <c r="F641">
        <v>1</v>
      </c>
      <c r="G641">
        <v>5</v>
      </c>
      <c r="H641">
        <v>4</v>
      </c>
      <c r="I641">
        <v>4</v>
      </c>
      <c r="J641">
        <v>1</v>
      </c>
      <c r="K641">
        <v>1</v>
      </c>
      <c r="L641">
        <v>0</v>
      </c>
      <c r="M641">
        <v>0</v>
      </c>
      <c r="N641">
        <v>3</v>
      </c>
      <c r="O641">
        <v>1</v>
      </c>
      <c r="P641">
        <v>5</v>
      </c>
      <c r="Q641">
        <v>1</v>
      </c>
      <c r="R641">
        <v>3</v>
      </c>
      <c r="S641">
        <v>1</v>
      </c>
      <c r="T641">
        <v>5</v>
      </c>
      <c r="U641">
        <v>4</v>
      </c>
      <c r="V641">
        <v>3</v>
      </c>
      <c r="W641">
        <v>1</v>
      </c>
      <c r="X641">
        <v>0</v>
      </c>
      <c r="Y641">
        <v>0</v>
      </c>
      <c r="Z641">
        <v>0</v>
      </c>
      <c r="AA641">
        <v>4</v>
      </c>
      <c r="AB641">
        <v>1</v>
      </c>
      <c r="AC641">
        <v>5</v>
      </c>
      <c r="AD641">
        <v>4</v>
      </c>
      <c r="AE641">
        <v>3</v>
      </c>
      <c r="AF641">
        <v>1</v>
      </c>
      <c r="AG641">
        <v>5</v>
      </c>
      <c r="AH641">
        <v>4</v>
      </c>
      <c r="AI641">
        <v>4</v>
      </c>
      <c r="AJ641">
        <v>1</v>
      </c>
      <c r="AK641">
        <v>0</v>
      </c>
      <c r="AL641">
        <v>0</v>
      </c>
      <c r="AM641">
        <v>0</v>
      </c>
      <c r="AN641">
        <v>5</v>
      </c>
      <c r="AO641">
        <v>1</v>
      </c>
      <c r="AP641">
        <v>3</v>
      </c>
      <c r="AQ641">
        <v>2</v>
      </c>
      <c r="AR641">
        <v>3</v>
      </c>
      <c r="AS641">
        <v>1</v>
      </c>
      <c r="AT641">
        <v>5</v>
      </c>
      <c r="AU641">
        <v>4</v>
      </c>
      <c r="AV641">
        <v>3</v>
      </c>
      <c r="AW641">
        <v>1</v>
      </c>
      <c r="AX641">
        <v>0</v>
      </c>
      <c r="AY641">
        <v>0</v>
      </c>
      <c r="AZ641">
        <v>0</v>
      </c>
      <c r="BA641">
        <v>5</v>
      </c>
      <c r="BB641">
        <v>1</v>
      </c>
      <c r="BC641">
        <v>5</v>
      </c>
      <c r="BD641">
        <v>5</v>
      </c>
      <c r="BE641">
        <v>3</v>
      </c>
      <c r="BF641">
        <v>1</v>
      </c>
      <c r="BG641">
        <v>5</v>
      </c>
      <c r="BH641">
        <v>4</v>
      </c>
      <c r="BI641">
        <v>3</v>
      </c>
      <c r="BJ641">
        <v>1</v>
      </c>
      <c r="BK641">
        <v>0</v>
      </c>
      <c r="BL641">
        <v>0</v>
      </c>
      <c r="BM641">
        <v>1</v>
      </c>
      <c r="BN641">
        <v>1</v>
      </c>
      <c r="BO641">
        <v>1</v>
      </c>
      <c r="BP641">
        <v>2</v>
      </c>
      <c r="BQ641">
        <v>5</v>
      </c>
      <c r="BR641">
        <v>2</v>
      </c>
      <c r="BS641">
        <v>2</v>
      </c>
      <c r="BT641">
        <v>3</v>
      </c>
      <c r="BU641">
        <v>2</v>
      </c>
      <c r="BV641">
        <v>160</v>
      </c>
      <c r="BW641">
        <v>163</v>
      </c>
      <c r="BX641">
        <v>0.49535603715170201</v>
      </c>
      <c r="BY641" s="63">
        <v>-207</v>
      </c>
    </row>
    <row r="642" spans="1:77" x14ac:dyDescent="0.25">
      <c r="A642">
        <v>4</v>
      </c>
      <c r="B642">
        <v>1</v>
      </c>
      <c r="C642">
        <v>3</v>
      </c>
      <c r="D642">
        <v>1</v>
      </c>
      <c r="E642">
        <v>3</v>
      </c>
      <c r="F642">
        <v>1</v>
      </c>
      <c r="G642">
        <v>4</v>
      </c>
      <c r="H642">
        <v>4</v>
      </c>
      <c r="I642">
        <v>4</v>
      </c>
      <c r="J642">
        <v>1</v>
      </c>
      <c r="K642">
        <v>0</v>
      </c>
      <c r="L642">
        <v>0</v>
      </c>
      <c r="M642">
        <v>0</v>
      </c>
      <c r="N642">
        <v>5</v>
      </c>
      <c r="O642">
        <v>1</v>
      </c>
      <c r="P642">
        <v>3</v>
      </c>
      <c r="Q642">
        <v>4</v>
      </c>
      <c r="R642">
        <v>3</v>
      </c>
      <c r="S642">
        <v>1</v>
      </c>
      <c r="T642">
        <v>5</v>
      </c>
      <c r="U642">
        <v>4</v>
      </c>
      <c r="V642">
        <v>3</v>
      </c>
      <c r="W642">
        <v>1</v>
      </c>
      <c r="X642">
        <v>0</v>
      </c>
      <c r="Y642">
        <v>0</v>
      </c>
      <c r="Z642">
        <v>0</v>
      </c>
      <c r="AA642">
        <v>3</v>
      </c>
      <c r="AB642">
        <v>1</v>
      </c>
      <c r="AC642">
        <v>5</v>
      </c>
      <c r="AD642">
        <v>4</v>
      </c>
      <c r="AE642">
        <v>3</v>
      </c>
      <c r="AF642">
        <v>1</v>
      </c>
      <c r="AG642">
        <v>5</v>
      </c>
      <c r="AH642">
        <v>4</v>
      </c>
      <c r="AI642">
        <v>4</v>
      </c>
      <c r="AJ642">
        <v>1</v>
      </c>
      <c r="AK642">
        <v>0</v>
      </c>
      <c r="AL642">
        <v>0</v>
      </c>
      <c r="AM642">
        <v>0</v>
      </c>
      <c r="AN642">
        <v>5</v>
      </c>
      <c r="AO642">
        <v>5</v>
      </c>
      <c r="AP642">
        <v>3</v>
      </c>
      <c r="AQ642">
        <v>2</v>
      </c>
      <c r="AR642">
        <v>3</v>
      </c>
      <c r="AS642">
        <v>1</v>
      </c>
      <c r="AT642">
        <v>5</v>
      </c>
      <c r="AU642">
        <v>4</v>
      </c>
      <c r="AV642">
        <v>4</v>
      </c>
      <c r="AW642">
        <v>1</v>
      </c>
      <c r="AX642">
        <v>0</v>
      </c>
      <c r="AY642">
        <v>0</v>
      </c>
      <c r="AZ642">
        <v>0</v>
      </c>
      <c r="BA642">
        <v>5</v>
      </c>
      <c r="BB642">
        <v>5</v>
      </c>
      <c r="BC642">
        <v>4</v>
      </c>
      <c r="BD642">
        <v>1</v>
      </c>
      <c r="BE642">
        <v>3</v>
      </c>
      <c r="BF642">
        <v>1</v>
      </c>
      <c r="BG642">
        <v>5</v>
      </c>
      <c r="BH642">
        <v>4</v>
      </c>
      <c r="BI642">
        <v>5</v>
      </c>
      <c r="BJ642">
        <v>4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1</v>
      </c>
      <c r="BQ642">
        <v>5</v>
      </c>
      <c r="BR642">
        <v>3</v>
      </c>
      <c r="BS642">
        <v>2</v>
      </c>
      <c r="BT642">
        <v>2</v>
      </c>
      <c r="BU642">
        <v>2</v>
      </c>
      <c r="BV642">
        <v>140</v>
      </c>
      <c r="BW642">
        <v>144</v>
      </c>
      <c r="BX642">
        <v>0.49295774647887303</v>
      </c>
      <c r="BY642" s="63">
        <v>-207</v>
      </c>
    </row>
    <row r="643" spans="1:77" x14ac:dyDescent="0.25">
      <c r="A643">
        <v>4</v>
      </c>
      <c r="B643">
        <v>1</v>
      </c>
      <c r="C643">
        <v>3</v>
      </c>
      <c r="D643">
        <v>1</v>
      </c>
      <c r="E643">
        <v>3</v>
      </c>
      <c r="F643">
        <v>4</v>
      </c>
      <c r="G643">
        <v>5</v>
      </c>
      <c r="H643">
        <v>4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3</v>
      </c>
      <c r="O643">
        <v>1</v>
      </c>
      <c r="P643">
        <v>5</v>
      </c>
      <c r="Q643">
        <v>4</v>
      </c>
      <c r="R643">
        <v>4</v>
      </c>
      <c r="S643">
        <v>1</v>
      </c>
      <c r="T643">
        <v>5</v>
      </c>
      <c r="U643">
        <v>4</v>
      </c>
      <c r="V643">
        <v>3</v>
      </c>
      <c r="W643">
        <v>1</v>
      </c>
      <c r="X643">
        <v>0</v>
      </c>
      <c r="Y643">
        <v>1</v>
      </c>
      <c r="Z643">
        <v>0</v>
      </c>
      <c r="AA643">
        <v>5</v>
      </c>
      <c r="AB643">
        <v>1</v>
      </c>
      <c r="AC643">
        <v>5</v>
      </c>
      <c r="AD643">
        <v>1</v>
      </c>
      <c r="AE643">
        <v>2</v>
      </c>
      <c r="AF643">
        <v>1</v>
      </c>
      <c r="AG643">
        <v>5</v>
      </c>
      <c r="AH643">
        <v>4</v>
      </c>
      <c r="AI643">
        <v>4</v>
      </c>
      <c r="AJ643">
        <v>1</v>
      </c>
      <c r="AK643">
        <v>0</v>
      </c>
      <c r="AL643">
        <v>0</v>
      </c>
      <c r="AM643">
        <v>0</v>
      </c>
      <c r="AN643">
        <v>3</v>
      </c>
      <c r="AO643">
        <v>1</v>
      </c>
      <c r="AP643">
        <v>5</v>
      </c>
      <c r="AQ643">
        <v>1</v>
      </c>
      <c r="AR643">
        <v>3</v>
      </c>
      <c r="AS643">
        <v>1</v>
      </c>
      <c r="AT643">
        <v>5</v>
      </c>
      <c r="AU643">
        <v>4</v>
      </c>
      <c r="AV643">
        <v>4</v>
      </c>
      <c r="AW643">
        <v>5</v>
      </c>
      <c r="AX643">
        <v>1</v>
      </c>
      <c r="AY643">
        <v>0</v>
      </c>
      <c r="AZ643">
        <v>0</v>
      </c>
      <c r="BA643">
        <v>3</v>
      </c>
      <c r="BB643">
        <v>1</v>
      </c>
      <c r="BC643">
        <v>3</v>
      </c>
      <c r="BD643">
        <v>5</v>
      </c>
      <c r="BE643">
        <v>3</v>
      </c>
      <c r="BF643">
        <v>1</v>
      </c>
      <c r="BG643">
        <v>4</v>
      </c>
      <c r="BH643">
        <v>4</v>
      </c>
      <c r="BI643">
        <v>5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2</v>
      </c>
      <c r="BQ643">
        <v>5</v>
      </c>
      <c r="BR643">
        <v>2</v>
      </c>
      <c r="BS643">
        <v>2</v>
      </c>
      <c r="BT643">
        <v>3</v>
      </c>
      <c r="BU643">
        <v>2</v>
      </c>
      <c r="BV643">
        <v>151</v>
      </c>
      <c r="BW643">
        <v>156</v>
      </c>
      <c r="BX643">
        <v>0.49185667752442902</v>
      </c>
      <c r="BY643" s="63">
        <v>-207</v>
      </c>
    </row>
    <row r="644" spans="1:77" x14ac:dyDescent="0.25">
      <c r="A644">
        <v>5</v>
      </c>
      <c r="B644">
        <v>1</v>
      </c>
      <c r="C644">
        <v>3</v>
      </c>
      <c r="D644">
        <v>1</v>
      </c>
      <c r="E644">
        <v>3</v>
      </c>
      <c r="F644">
        <v>1</v>
      </c>
      <c r="G644">
        <v>5</v>
      </c>
      <c r="H644">
        <v>4</v>
      </c>
      <c r="I644">
        <v>4</v>
      </c>
      <c r="J644">
        <v>4</v>
      </c>
      <c r="K644">
        <v>1</v>
      </c>
      <c r="L644">
        <v>0</v>
      </c>
      <c r="M644">
        <v>1</v>
      </c>
      <c r="N644">
        <v>3</v>
      </c>
      <c r="O644">
        <v>1</v>
      </c>
      <c r="P644">
        <v>3</v>
      </c>
      <c r="Q644">
        <v>1</v>
      </c>
      <c r="R644">
        <v>3</v>
      </c>
      <c r="S644">
        <v>1</v>
      </c>
      <c r="T644">
        <v>5</v>
      </c>
      <c r="U644">
        <v>4</v>
      </c>
      <c r="V644">
        <v>3</v>
      </c>
      <c r="W644">
        <v>3</v>
      </c>
      <c r="X644">
        <v>1</v>
      </c>
      <c r="Y644">
        <v>0</v>
      </c>
      <c r="Z644">
        <v>1</v>
      </c>
      <c r="AA644">
        <v>3</v>
      </c>
      <c r="AB644">
        <v>1</v>
      </c>
      <c r="AC644">
        <v>5</v>
      </c>
      <c r="AD644">
        <v>1</v>
      </c>
      <c r="AE644">
        <v>3</v>
      </c>
      <c r="AF644">
        <v>1</v>
      </c>
      <c r="AG644">
        <v>4</v>
      </c>
      <c r="AH644">
        <v>4</v>
      </c>
      <c r="AI644">
        <v>4</v>
      </c>
      <c r="AJ644">
        <v>3</v>
      </c>
      <c r="AK644">
        <v>0</v>
      </c>
      <c r="AL644">
        <v>0</v>
      </c>
      <c r="AM644">
        <v>0</v>
      </c>
      <c r="AN644">
        <v>3</v>
      </c>
      <c r="AO644">
        <v>1</v>
      </c>
      <c r="AP644">
        <v>5</v>
      </c>
      <c r="AQ644">
        <v>1</v>
      </c>
      <c r="AR644">
        <v>3</v>
      </c>
      <c r="AS644">
        <v>1</v>
      </c>
      <c r="AT644">
        <v>5</v>
      </c>
      <c r="AU644">
        <v>3</v>
      </c>
      <c r="AV644">
        <v>4</v>
      </c>
      <c r="AW644">
        <v>1</v>
      </c>
      <c r="AX644">
        <v>0</v>
      </c>
      <c r="AY644">
        <v>0</v>
      </c>
      <c r="AZ644">
        <v>0</v>
      </c>
      <c r="BA644">
        <v>5</v>
      </c>
      <c r="BB644">
        <v>1</v>
      </c>
      <c r="BC644">
        <v>5</v>
      </c>
      <c r="BD644">
        <v>1</v>
      </c>
      <c r="BE644">
        <v>3</v>
      </c>
      <c r="BF644">
        <v>1</v>
      </c>
      <c r="BG644">
        <v>5</v>
      </c>
      <c r="BH644">
        <v>4</v>
      </c>
      <c r="BI644">
        <v>4</v>
      </c>
      <c r="BJ644">
        <v>1</v>
      </c>
      <c r="BK644">
        <v>0</v>
      </c>
      <c r="BL644">
        <v>0</v>
      </c>
      <c r="BM644">
        <v>0</v>
      </c>
      <c r="BN644">
        <v>1</v>
      </c>
      <c r="BO644">
        <v>1</v>
      </c>
      <c r="BP644">
        <v>2</v>
      </c>
      <c r="BQ644">
        <v>5</v>
      </c>
      <c r="BR644">
        <v>2</v>
      </c>
      <c r="BS644">
        <v>1</v>
      </c>
      <c r="BT644">
        <v>3</v>
      </c>
      <c r="BU644">
        <v>1</v>
      </c>
      <c r="BV644">
        <v>160</v>
      </c>
      <c r="BW644">
        <v>166</v>
      </c>
      <c r="BX644">
        <v>0.49079754599999997</v>
      </c>
      <c r="BY644" s="63">
        <v>-207</v>
      </c>
    </row>
    <row r="645" spans="1:77" x14ac:dyDescent="0.25">
      <c r="A645">
        <v>5</v>
      </c>
      <c r="B645">
        <v>1</v>
      </c>
      <c r="C645">
        <v>3</v>
      </c>
      <c r="D645">
        <v>1</v>
      </c>
      <c r="E645">
        <v>3</v>
      </c>
      <c r="F645">
        <v>1</v>
      </c>
      <c r="G645">
        <v>5</v>
      </c>
      <c r="H645">
        <v>4</v>
      </c>
      <c r="I645">
        <v>3</v>
      </c>
      <c r="J645">
        <v>4</v>
      </c>
      <c r="K645">
        <v>0</v>
      </c>
      <c r="L645">
        <v>1</v>
      </c>
      <c r="M645">
        <v>0</v>
      </c>
      <c r="N645">
        <v>4</v>
      </c>
      <c r="O645">
        <v>1</v>
      </c>
      <c r="P645">
        <v>5</v>
      </c>
      <c r="Q645">
        <v>1</v>
      </c>
      <c r="R645">
        <v>4</v>
      </c>
      <c r="S645">
        <v>1</v>
      </c>
      <c r="T645">
        <v>4</v>
      </c>
      <c r="U645">
        <v>4</v>
      </c>
      <c r="V645">
        <v>3</v>
      </c>
      <c r="W645">
        <v>3</v>
      </c>
      <c r="X645">
        <v>1</v>
      </c>
      <c r="Y645">
        <v>0</v>
      </c>
      <c r="Z645">
        <v>0</v>
      </c>
      <c r="AA645">
        <v>2</v>
      </c>
      <c r="AB645">
        <v>1</v>
      </c>
      <c r="AC645">
        <v>5</v>
      </c>
      <c r="AD645">
        <v>1</v>
      </c>
      <c r="AE645">
        <v>3</v>
      </c>
      <c r="AF645">
        <v>1</v>
      </c>
      <c r="AG645">
        <v>5</v>
      </c>
      <c r="AH645">
        <v>4</v>
      </c>
      <c r="AI645">
        <v>4</v>
      </c>
      <c r="AJ645">
        <v>5</v>
      </c>
      <c r="AK645">
        <v>0</v>
      </c>
      <c r="AL645">
        <v>0</v>
      </c>
      <c r="AM645">
        <v>0</v>
      </c>
      <c r="AN645">
        <v>5</v>
      </c>
      <c r="AO645">
        <v>1</v>
      </c>
      <c r="AP645">
        <v>3</v>
      </c>
      <c r="AQ645">
        <v>1</v>
      </c>
      <c r="AR645">
        <v>3</v>
      </c>
      <c r="AS645">
        <v>1</v>
      </c>
      <c r="AT645">
        <v>2</v>
      </c>
      <c r="AU645">
        <v>4</v>
      </c>
      <c r="AV645">
        <v>3</v>
      </c>
      <c r="AW645">
        <v>1</v>
      </c>
      <c r="AX645">
        <v>1</v>
      </c>
      <c r="AY645">
        <v>0</v>
      </c>
      <c r="AZ645">
        <v>0</v>
      </c>
      <c r="BA645">
        <v>5</v>
      </c>
      <c r="BB645">
        <v>1</v>
      </c>
      <c r="BC645">
        <v>1</v>
      </c>
      <c r="BD645">
        <v>1</v>
      </c>
      <c r="BE645">
        <v>3</v>
      </c>
      <c r="BF645">
        <v>1</v>
      </c>
      <c r="BG645">
        <v>5</v>
      </c>
      <c r="BH645">
        <v>4</v>
      </c>
      <c r="BI645">
        <v>4</v>
      </c>
      <c r="BJ645">
        <v>1</v>
      </c>
      <c r="BK645">
        <v>0</v>
      </c>
      <c r="BL645">
        <v>0</v>
      </c>
      <c r="BM645">
        <v>0</v>
      </c>
      <c r="BN645">
        <v>1</v>
      </c>
      <c r="BO645">
        <v>1</v>
      </c>
      <c r="BP645">
        <v>2</v>
      </c>
      <c r="BQ645">
        <v>5</v>
      </c>
      <c r="BR645">
        <v>2</v>
      </c>
      <c r="BS645">
        <v>2</v>
      </c>
      <c r="BT645">
        <v>3</v>
      </c>
      <c r="BU645">
        <v>2</v>
      </c>
      <c r="BV645">
        <v>157</v>
      </c>
      <c r="BW645">
        <v>164</v>
      </c>
      <c r="BX645">
        <v>0.48909657299999998</v>
      </c>
      <c r="BY645" s="63">
        <v>-207</v>
      </c>
    </row>
    <row r="646" spans="1:77" x14ac:dyDescent="0.25">
      <c r="A646">
        <v>5</v>
      </c>
      <c r="B646">
        <v>1</v>
      </c>
      <c r="C646">
        <v>3</v>
      </c>
      <c r="D646">
        <v>1</v>
      </c>
      <c r="E646">
        <v>5</v>
      </c>
      <c r="F646">
        <v>1</v>
      </c>
      <c r="G646">
        <v>3</v>
      </c>
      <c r="H646">
        <v>1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3</v>
      </c>
      <c r="O646">
        <v>3</v>
      </c>
      <c r="P646">
        <v>3</v>
      </c>
      <c r="Q646">
        <v>1</v>
      </c>
      <c r="R646">
        <v>3</v>
      </c>
      <c r="S646">
        <v>1</v>
      </c>
      <c r="T646">
        <v>5</v>
      </c>
      <c r="U646">
        <v>4</v>
      </c>
      <c r="V646">
        <v>3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</v>
      </c>
      <c r="AC646">
        <v>3</v>
      </c>
      <c r="AD646">
        <v>1</v>
      </c>
      <c r="AE646">
        <v>3</v>
      </c>
      <c r="AF646">
        <v>1</v>
      </c>
      <c r="AG646">
        <v>5</v>
      </c>
      <c r="AH646">
        <v>3</v>
      </c>
      <c r="AI646">
        <v>4</v>
      </c>
      <c r="AJ646">
        <v>1</v>
      </c>
      <c r="AK646">
        <v>0</v>
      </c>
      <c r="AL646">
        <v>0</v>
      </c>
      <c r="AM646">
        <v>0</v>
      </c>
      <c r="AN646">
        <v>3</v>
      </c>
      <c r="AO646">
        <v>1</v>
      </c>
      <c r="AP646">
        <v>3</v>
      </c>
      <c r="AQ646">
        <v>3</v>
      </c>
      <c r="AR646">
        <v>3</v>
      </c>
      <c r="AS646">
        <v>1</v>
      </c>
      <c r="AT646">
        <v>5</v>
      </c>
      <c r="AU646">
        <v>4</v>
      </c>
      <c r="AV646">
        <v>4</v>
      </c>
      <c r="AW646">
        <v>1</v>
      </c>
      <c r="AX646">
        <v>1</v>
      </c>
      <c r="AY646">
        <v>0</v>
      </c>
      <c r="AZ646">
        <v>0</v>
      </c>
      <c r="BA646">
        <v>5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4</v>
      </c>
      <c r="BH646">
        <v>4</v>
      </c>
      <c r="BI646">
        <v>4</v>
      </c>
      <c r="BJ646">
        <v>1</v>
      </c>
      <c r="BK646">
        <v>0</v>
      </c>
      <c r="BL646">
        <v>0</v>
      </c>
      <c r="BM646">
        <v>1</v>
      </c>
      <c r="BN646">
        <v>2</v>
      </c>
      <c r="BO646">
        <v>1</v>
      </c>
      <c r="BP646">
        <v>2</v>
      </c>
      <c r="BQ646">
        <v>5</v>
      </c>
      <c r="BR646">
        <v>2</v>
      </c>
      <c r="BS646">
        <v>2</v>
      </c>
      <c r="BT646">
        <v>3</v>
      </c>
      <c r="BU646">
        <v>2</v>
      </c>
      <c r="BV646">
        <v>156</v>
      </c>
      <c r="BW646">
        <v>163</v>
      </c>
      <c r="BX646">
        <v>0.48902821316614398</v>
      </c>
      <c r="BY646" s="63">
        <v>-207</v>
      </c>
    </row>
    <row r="647" spans="1:77" x14ac:dyDescent="0.25">
      <c r="A647">
        <v>5</v>
      </c>
      <c r="B647">
        <v>3</v>
      </c>
      <c r="C647">
        <v>3</v>
      </c>
      <c r="D647">
        <v>1</v>
      </c>
      <c r="E647">
        <v>3</v>
      </c>
      <c r="F647">
        <v>3</v>
      </c>
      <c r="G647">
        <v>5</v>
      </c>
      <c r="H647">
        <v>4</v>
      </c>
      <c r="I647">
        <v>4</v>
      </c>
      <c r="J647">
        <v>1</v>
      </c>
      <c r="K647">
        <v>0</v>
      </c>
      <c r="L647">
        <v>0</v>
      </c>
      <c r="M647">
        <v>0</v>
      </c>
      <c r="N647">
        <v>3</v>
      </c>
      <c r="O647">
        <v>1</v>
      </c>
      <c r="P647">
        <v>3</v>
      </c>
      <c r="Q647">
        <v>5</v>
      </c>
      <c r="R647">
        <v>3</v>
      </c>
      <c r="S647">
        <v>1</v>
      </c>
      <c r="T647">
        <v>5</v>
      </c>
      <c r="U647">
        <v>4</v>
      </c>
      <c r="V647">
        <v>3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5</v>
      </c>
      <c r="AD647">
        <v>1</v>
      </c>
      <c r="AE647">
        <v>3</v>
      </c>
      <c r="AF647">
        <v>1</v>
      </c>
      <c r="AG647">
        <v>5</v>
      </c>
      <c r="AH647">
        <v>3</v>
      </c>
      <c r="AI647">
        <v>4</v>
      </c>
      <c r="AJ647">
        <v>1</v>
      </c>
      <c r="AK647">
        <v>0</v>
      </c>
      <c r="AL647">
        <v>0</v>
      </c>
      <c r="AM647">
        <v>1</v>
      </c>
      <c r="AN647">
        <v>5</v>
      </c>
      <c r="AO647">
        <v>1</v>
      </c>
      <c r="AP647">
        <v>5</v>
      </c>
      <c r="AQ647">
        <v>2</v>
      </c>
      <c r="AR647">
        <v>3</v>
      </c>
      <c r="AS647">
        <v>1</v>
      </c>
      <c r="AT647">
        <v>2</v>
      </c>
      <c r="AU647">
        <v>4</v>
      </c>
      <c r="AV647">
        <v>3</v>
      </c>
      <c r="AW647">
        <v>1</v>
      </c>
      <c r="AX647">
        <v>1</v>
      </c>
      <c r="AY647">
        <v>0</v>
      </c>
      <c r="AZ647">
        <v>0</v>
      </c>
      <c r="BA647">
        <v>5</v>
      </c>
      <c r="BB647">
        <v>1</v>
      </c>
      <c r="BC647">
        <v>5</v>
      </c>
      <c r="BD647">
        <v>5</v>
      </c>
      <c r="BE647">
        <v>1</v>
      </c>
      <c r="BF647">
        <v>1</v>
      </c>
      <c r="BG647">
        <v>5</v>
      </c>
      <c r="BH647">
        <v>4</v>
      </c>
      <c r="BI647">
        <v>3</v>
      </c>
      <c r="BJ647">
        <v>1</v>
      </c>
      <c r="BK647">
        <v>0</v>
      </c>
      <c r="BL647">
        <v>0</v>
      </c>
      <c r="BM647">
        <v>0</v>
      </c>
      <c r="BN647">
        <v>1</v>
      </c>
      <c r="BO647">
        <v>1</v>
      </c>
      <c r="BP647">
        <v>2</v>
      </c>
      <c r="BQ647">
        <v>5</v>
      </c>
      <c r="BR647">
        <v>2</v>
      </c>
      <c r="BS647">
        <v>2</v>
      </c>
      <c r="BT647">
        <v>3</v>
      </c>
      <c r="BU647">
        <v>2</v>
      </c>
      <c r="BV647">
        <v>149</v>
      </c>
      <c r="BW647">
        <v>156</v>
      </c>
      <c r="BX647">
        <v>0.48852458999999998</v>
      </c>
      <c r="BY647" s="63">
        <v>-207</v>
      </c>
    </row>
    <row r="648" spans="1:77" x14ac:dyDescent="0.25">
      <c r="A648">
        <v>5</v>
      </c>
      <c r="B648">
        <v>3</v>
      </c>
      <c r="C648">
        <v>3</v>
      </c>
      <c r="D648">
        <v>1</v>
      </c>
      <c r="E648">
        <v>5</v>
      </c>
      <c r="F648">
        <v>1</v>
      </c>
      <c r="G648">
        <v>4</v>
      </c>
      <c r="H648">
        <v>4</v>
      </c>
      <c r="I648">
        <v>3</v>
      </c>
      <c r="J648">
        <v>4</v>
      </c>
      <c r="K648">
        <v>0</v>
      </c>
      <c r="L648">
        <v>1</v>
      </c>
      <c r="M648">
        <v>0</v>
      </c>
      <c r="N648">
        <v>3</v>
      </c>
      <c r="O648">
        <v>1</v>
      </c>
      <c r="P648">
        <v>5</v>
      </c>
      <c r="Q648">
        <v>1</v>
      </c>
      <c r="R648">
        <v>4</v>
      </c>
      <c r="S648">
        <v>1</v>
      </c>
      <c r="T648">
        <v>4</v>
      </c>
      <c r="U648">
        <v>4</v>
      </c>
      <c r="V648">
        <v>4</v>
      </c>
      <c r="W648">
        <v>1</v>
      </c>
      <c r="X648">
        <v>0</v>
      </c>
      <c r="Y648">
        <v>0</v>
      </c>
      <c r="Z648">
        <v>0</v>
      </c>
      <c r="AA648">
        <v>3</v>
      </c>
      <c r="AB648">
        <v>1</v>
      </c>
      <c r="AC648">
        <v>3</v>
      </c>
      <c r="AD648">
        <v>4</v>
      </c>
      <c r="AE648">
        <v>2</v>
      </c>
      <c r="AF648">
        <v>1</v>
      </c>
      <c r="AG648">
        <v>4</v>
      </c>
      <c r="AH648">
        <v>2</v>
      </c>
      <c r="AI648">
        <v>5</v>
      </c>
      <c r="AJ648">
        <v>1</v>
      </c>
      <c r="AK648">
        <v>0</v>
      </c>
      <c r="AL648">
        <v>1</v>
      </c>
      <c r="AM648">
        <v>0</v>
      </c>
      <c r="AN648">
        <v>3</v>
      </c>
      <c r="AO648">
        <v>1</v>
      </c>
      <c r="AP648">
        <v>3</v>
      </c>
      <c r="AQ648">
        <v>2</v>
      </c>
      <c r="AR648">
        <v>1</v>
      </c>
      <c r="AS648">
        <v>1</v>
      </c>
      <c r="AT648">
        <v>5</v>
      </c>
      <c r="AU648">
        <v>4</v>
      </c>
      <c r="AV648">
        <v>3</v>
      </c>
      <c r="AW648">
        <v>1</v>
      </c>
      <c r="AX648">
        <v>1</v>
      </c>
      <c r="AY648">
        <v>0</v>
      </c>
      <c r="AZ648">
        <v>0</v>
      </c>
      <c r="BA648">
        <v>5</v>
      </c>
      <c r="BB648">
        <v>1</v>
      </c>
      <c r="BC648">
        <v>4</v>
      </c>
      <c r="BD648">
        <v>1</v>
      </c>
      <c r="BE648">
        <v>3</v>
      </c>
      <c r="BF648">
        <v>1</v>
      </c>
      <c r="BG648">
        <v>4</v>
      </c>
      <c r="BH648">
        <v>5</v>
      </c>
      <c r="BI648">
        <v>5</v>
      </c>
      <c r="BJ648">
        <v>1</v>
      </c>
      <c r="BK648">
        <v>0</v>
      </c>
      <c r="BL648">
        <v>0</v>
      </c>
      <c r="BM648">
        <v>1</v>
      </c>
      <c r="BN648">
        <v>1</v>
      </c>
      <c r="BO648">
        <v>1</v>
      </c>
      <c r="BP648">
        <v>2</v>
      </c>
      <c r="BQ648">
        <v>5</v>
      </c>
      <c r="BR648">
        <v>2</v>
      </c>
      <c r="BS648">
        <v>2</v>
      </c>
      <c r="BT648">
        <v>2</v>
      </c>
      <c r="BU648">
        <v>1</v>
      </c>
      <c r="BV648">
        <v>155</v>
      </c>
      <c r="BW648">
        <v>163</v>
      </c>
      <c r="BX648">
        <v>0.48742138364779802</v>
      </c>
      <c r="BY648" s="63">
        <v>-207</v>
      </c>
    </row>
    <row r="649" spans="1:77" x14ac:dyDescent="0.25">
      <c r="A649">
        <v>5</v>
      </c>
      <c r="B649">
        <v>1</v>
      </c>
      <c r="C649">
        <v>3</v>
      </c>
      <c r="D649">
        <v>1</v>
      </c>
      <c r="E649">
        <v>3</v>
      </c>
      <c r="F649">
        <v>1</v>
      </c>
      <c r="G649">
        <v>5</v>
      </c>
      <c r="H649">
        <v>4</v>
      </c>
      <c r="I649">
        <v>4</v>
      </c>
      <c r="J649">
        <v>1</v>
      </c>
      <c r="K649">
        <v>0</v>
      </c>
      <c r="L649">
        <v>0</v>
      </c>
      <c r="M649">
        <v>0</v>
      </c>
      <c r="N649">
        <v>3</v>
      </c>
      <c r="O649">
        <v>1</v>
      </c>
      <c r="P649">
        <v>3</v>
      </c>
      <c r="Q649">
        <v>5</v>
      </c>
      <c r="R649">
        <v>3</v>
      </c>
      <c r="S649">
        <v>4</v>
      </c>
      <c r="T649">
        <v>5</v>
      </c>
      <c r="U649">
        <v>4</v>
      </c>
      <c r="V649">
        <v>3</v>
      </c>
      <c r="W649">
        <v>1</v>
      </c>
      <c r="X649">
        <v>0</v>
      </c>
      <c r="Y649">
        <v>0</v>
      </c>
      <c r="Z649">
        <v>0</v>
      </c>
      <c r="AA649">
        <v>3</v>
      </c>
      <c r="AB649">
        <v>1</v>
      </c>
      <c r="AC649">
        <v>3</v>
      </c>
      <c r="AD649">
        <v>1</v>
      </c>
      <c r="AE649">
        <v>3</v>
      </c>
      <c r="AF649">
        <v>4</v>
      </c>
      <c r="AG649">
        <v>5</v>
      </c>
      <c r="AH649">
        <v>3</v>
      </c>
      <c r="AI649">
        <v>4</v>
      </c>
      <c r="AJ649">
        <v>1</v>
      </c>
      <c r="AK649">
        <v>0</v>
      </c>
      <c r="AL649">
        <v>0</v>
      </c>
      <c r="AM649">
        <v>0</v>
      </c>
      <c r="AN649">
        <v>5</v>
      </c>
      <c r="AO649">
        <v>1</v>
      </c>
      <c r="AP649">
        <v>5</v>
      </c>
      <c r="AQ649">
        <v>2</v>
      </c>
      <c r="AR649">
        <v>3</v>
      </c>
      <c r="AS649">
        <v>1</v>
      </c>
      <c r="AT649">
        <v>5</v>
      </c>
      <c r="AU649">
        <v>4</v>
      </c>
      <c r="AV649">
        <v>3</v>
      </c>
      <c r="AW649">
        <v>1</v>
      </c>
      <c r="AX649">
        <v>0</v>
      </c>
      <c r="AY649">
        <v>0</v>
      </c>
      <c r="AZ649">
        <v>0</v>
      </c>
      <c r="BA649">
        <v>5</v>
      </c>
      <c r="BB649">
        <v>1</v>
      </c>
      <c r="BC649">
        <v>5</v>
      </c>
      <c r="BD649">
        <v>5</v>
      </c>
      <c r="BE649">
        <v>3</v>
      </c>
      <c r="BF649">
        <v>1</v>
      </c>
      <c r="BG649">
        <v>5</v>
      </c>
      <c r="BH649">
        <v>4</v>
      </c>
      <c r="BI649">
        <v>3</v>
      </c>
      <c r="BJ649">
        <v>1</v>
      </c>
      <c r="BK649">
        <v>0</v>
      </c>
      <c r="BL649">
        <v>0</v>
      </c>
      <c r="BM649">
        <v>0</v>
      </c>
      <c r="BN649">
        <v>4</v>
      </c>
      <c r="BO649">
        <v>1</v>
      </c>
      <c r="BP649">
        <v>1</v>
      </c>
      <c r="BQ649">
        <v>4</v>
      </c>
      <c r="BR649">
        <v>2</v>
      </c>
      <c r="BS649">
        <v>2</v>
      </c>
      <c r="BT649">
        <v>3</v>
      </c>
      <c r="BU649">
        <v>1</v>
      </c>
      <c r="BV649">
        <v>154</v>
      </c>
      <c r="BW649">
        <v>162</v>
      </c>
      <c r="BX649">
        <v>0.48734177200000001</v>
      </c>
      <c r="BY649" s="63">
        <v>-207</v>
      </c>
    </row>
    <row r="650" spans="1:77" x14ac:dyDescent="0.25">
      <c r="A650">
        <v>5</v>
      </c>
      <c r="B650">
        <v>1</v>
      </c>
      <c r="C650">
        <v>3</v>
      </c>
      <c r="D650">
        <v>1</v>
      </c>
      <c r="E650">
        <v>3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0</v>
      </c>
      <c r="L650">
        <v>0</v>
      </c>
      <c r="M650">
        <v>1</v>
      </c>
      <c r="N650">
        <v>3</v>
      </c>
      <c r="O650">
        <v>5</v>
      </c>
      <c r="P650">
        <v>3</v>
      </c>
      <c r="Q650">
        <v>5</v>
      </c>
      <c r="R650">
        <v>3</v>
      </c>
      <c r="S650">
        <v>1</v>
      </c>
      <c r="T650">
        <v>4</v>
      </c>
      <c r="U650">
        <v>4</v>
      </c>
      <c r="V650">
        <v>3</v>
      </c>
      <c r="W650">
        <v>1</v>
      </c>
      <c r="X650">
        <v>0</v>
      </c>
      <c r="Y650">
        <v>0</v>
      </c>
      <c r="Z650">
        <v>0</v>
      </c>
      <c r="AA650">
        <v>2</v>
      </c>
      <c r="AB650">
        <v>1</v>
      </c>
      <c r="AC650">
        <v>5</v>
      </c>
      <c r="AD650">
        <v>1</v>
      </c>
      <c r="AE650">
        <v>3</v>
      </c>
      <c r="AF650">
        <v>1</v>
      </c>
      <c r="AG650">
        <v>5</v>
      </c>
      <c r="AH650">
        <v>3</v>
      </c>
      <c r="AI650">
        <v>4</v>
      </c>
      <c r="AJ650">
        <v>1</v>
      </c>
      <c r="AK650">
        <v>0</v>
      </c>
      <c r="AL650">
        <v>0</v>
      </c>
      <c r="AM650">
        <v>0</v>
      </c>
      <c r="AN650">
        <v>5</v>
      </c>
      <c r="AO650">
        <v>1</v>
      </c>
      <c r="AP650">
        <v>3</v>
      </c>
      <c r="AQ650">
        <v>2</v>
      </c>
      <c r="AR650">
        <v>3</v>
      </c>
      <c r="AS650">
        <v>1</v>
      </c>
      <c r="AT650">
        <v>5</v>
      </c>
      <c r="AU650">
        <v>4</v>
      </c>
      <c r="AV650">
        <v>4</v>
      </c>
      <c r="AW650">
        <v>1</v>
      </c>
      <c r="AX650">
        <v>1</v>
      </c>
      <c r="AY650">
        <v>0</v>
      </c>
      <c r="AZ650">
        <v>0</v>
      </c>
      <c r="BA650">
        <v>5</v>
      </c>
      <c r="BB650">
        <v>1</v>
      </c>
      <c r="BC650">
        <v>4</v>
      </c>
      <c r="BD650">
        <v>5</v>
      </c>
      <c r="BE650">
        <v>3</v>
      </c>
      <c r="BF650">
        <v>1</v>
      </c>
      <c r="BG650">
        <v>4</v>
      </c>
      <c r="BH650">
        <v>4</v>
      </c>
      <c r="BI650">
        <v>3</v>
      </c>
      <c r="BJ650">
        <v>1</v>
      </c>
      <c r="BK650">
        <v>0</v>
      </c>
      <c r="BL650">
        <v>0</v>
      </c>
      <c r="BM650">
        <v>0</v>
      </c>
      <c r="BN650">
        <v>1</v>
      </c>
      <c r="BO650">
        <v>1</v>
      </c>
      <c r="BP650">
        <v>2</v>
      </c>
      <c r="BQ650">
        <v>5</v>
      </c>
      <c r="BR650">
        <v>2</v>
      </c>
      <c r="BS650">
        <v>2</v>
      </c>
      <c r="BT650">
        <v>3</v>
      </c>
      <c r="BU650">
        <v>1</v>
      </c>
      <c r="BV650">
        <v>161</v>
      </c>
      <c r="BW650">
        <v>170</v>
      </c>
      <c r="BX650">
        <v>0.48640483383685801</v>
      </c>
      <c r="BY650" s="63">
        <v>-207</v>
      </c>
    </row>
    <row r="651" spans="1:77" x14ac:dyDescent="0.25">
      <c r="A651">
        <v>5</v>
      </c>
      <c r="B651">
        <v>3</v>
      </c>
      <c r="C651">
        <v>3</v>
      </c>
      <c r="D651">
        <v>1</v>
      </c>
      <c r="E651">
        <v>5</v>
      </c>
      <c r="F651">
        <v>1</v>
      </c>
      <c r="G651">
        <v>4</v>
      </c>
      <c r="H651">
        <v>4</v>
      </c>
      <c r="I651">
        <v>3</v>
      </c>
      <c r="J651">
        <v>4</v>
      </c>
      <c r="K651">
        <v>0</v>
      </c>
      <c r="L651">
        <v>1</v>
      </c>
      <c r="M651">
        <v>0</v>
      </c>
      <c r="N651">
        <v>3</v>
      </c>
      <c r="O651">
        <v>1</v>
      </c>
      <c r="P651">
        <v>5</v>
      </c>
      <c r="Q651">
        <v>1</v>
      </c>
      <c r="R651">
        <v>4</v>
      </c>
      <c r="S651">
        <v>1</v>
      </c>
      <c r="T651">
        <v>4</v>
      </c>
      <c r="U651">
        <v>4</v>
      </c>
      <c r="V651">
        <v>4</v>
      </c>
      <c r="W651">
        <v>1</v>
      </c>
      <c r="X651">
        <v>0</v>
      </c>
      <c r="Y651">
        <v>0</v>
      </c>
      <c r="Z651">
        <v>0</v>
      </c>
      <c r="AA651">
        <v>3</v>
      </c>
      <c r="AB651">
        <v>1</v>
      </c>
      <c r="AC651">
        <v>3</v>
      </c>
      <c r="AD651">
        <v>4</v>
      </c>
      <c r="AE651">
        <v>2</v>
      </c>
      <c r="AF651">
        <v>1</v>
      </c>
      <c r="AG651">
        <v>4</v>
      </c>
      <c r="AH651">
        <v>2</v>
      </c>
      <c r="AI651">
        <v>5</v>
      </c>
      <c r="AJ651">
        <v>1</v>
      </c>
      <c r="AK651">
        <v>0</v>
      </c>
      <c r="AL651">
        <v>1</v>
      </c>
      <c r="AM651">
        <v>0</v>
      </c>
      <c r="AN651">
        <v>3</v>
      </c>
      <c r="AO651">
        <v>1</v>
      </c>
      <c r="AP651">
        <v>3</v>
      </c>
      <c r="AQ651">
        <v>2</v>
      </c>
      <c r="AR651">
        <v>1</v>
      </c>
      <c r="AS651">
        <v>1</v>
      </c>
      <c r="AT651">
        <v>5</v>
      </c>
      <c r="AU651">
        <v>4</v>
      </c>
      <c r="AV651">
        <v>3</v>
      </c>
      <c r="AW651">
        <v>1</v>
      </c>
      <c r="AX651">
        <v>1</v>
      </c>
      <c r="AY651">
        <v>0</v>
      </c>
      <c r="AZ651">
        <v>0</v>
      </c>
      <c r="BA651">
        <v>5</v>
      </c>
      <c r="BB651">
        <v>1</v>
      </c>
      <c r="BC651">
        <v>4</v>
      </c>
      <c r="BD651">
        <v>1</v>
      </c>
      <c r="BE651">
        <v>3</v>
      </c>
      <c r="BF651">
        <v>1</v>
      </c>
      <c r="BG651">
        <v>4</v>
      </c>
      <c r="BH651">
        <v>5</v>
      </c>
      <c r="BI651">
        <v>5</v>
      </c>
      <c r="BJ651">
        <v>1</v>
      </c>
      <c r="BK651">
        <v>0</v>
      </c>
      <c r="BL651">
        <v>0</v>
      </c>
      <c r="BM651">
        <v>1</v>
      </c>
      <c r="BN651">
        <v>1</v>
      </c>
      <c r="BO651">
        <v>1</v>
      </c>
      <c r="BP651">
        <v>2</v>
      </c>
      <c r="BQ651">
        <v>5</v>
      </c>
      <c r="BR651">
        <v>2</v>
      </c>
      <c r="BS651">
        <v>2</v>
      </c>
      <c r="BT651">
        <v>2</v>
      </c>
      <c r="BU651">
        <v>1</v>
      </c>
      <c r="BV651">
        <v>152</v>
      </c>
      <c r="BW651">
        <v>161</v>
      </c>
      <c r="BX651">
        <v>0.48562300319488799</v>
      </c>
      <c r="BY651" s="63">
        <v>-207</v>
      </c>
    </row>
    <row r="652" spans="1:77" x14ac:dyDescent="0.25">
      <c r="A652">
        <v>5</v>
      </c>
      <c r="B652">
        <v>1</v>
      </c>
      <c r="C652">
        <v>3</v>
      </c>
      <c r="D652">
        <v>1</v>
      </c>
      <c r="E652">
        <v>3</v>
      </c>
      <c r="F652">
        <v>1</v>
      </c>
      <c r="G652">
        <v>5</v>
      </c>
      <c r="H652">
        <v>4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3</v>
      </c>
      <c r="O652">
        <v>1</v>
      </c>
      <c r="P652">
        <v>5</v>
      </c>
      <c r="Q652">
        <v>1</v>
      </c>
      <c r="R652">
        <v>3</v>
      </c>
      <c r="S652">
        <v>1</v>
      </c>
      <c r="T652">
        <v>5</v>
      </c>
      <c r="U652">
        <v>4</v>
      </c>
      <c r="V652">
        <v>3</v>
      </c>
      <c r="W652">
        <v>3</v>
      </c>
      <c r="X652">
        <v>1</v>
      </c>
      <c r="Y652">
        <v>0</v>
      </c>
      <c r="Z652">
        <v>0</v>
      </c>
      <c r="AA652">
        <v>4</v>
      </c>
      <c r="AB652">
        <v>3</v>
      </c>
      <c r="AC652">
        <v>5</v>
      </c>
      <c r="AD652">
        <v>1</v>
      </c>
      <c r="AE652">
        <v>2</v>
      </c>
      <c r="AF652">
        <v>1</v>
      </c>
      <c r="AG652">
        <v>5</v>
      </c>
      <c r="AH652">
        <v>3</v>
      </c>
      <c r="AI652">
        <v>4</v>
      </c>
      <c r="AJ652">
        <v>1</v>
      </c>
      <c r="AK652">
        <v>0</v>
      </c>
      <c r="AL652">
        <v>0</v>
      </c>
      <c r="AM652">
        <v>0</v>
      </c>
      <c r="AN652">
        <v>3</v>
      </c>
      <c r="AO652">
        <v>1</v>
      </c>
      <c r="AP652">
        <v>3</v>
      </c>
      <c r="AQ652">
        <v>2</v>
      </c>
      <c r="AR652">
        <v>3</v>
      </c>
      <c r="AS652">
        <v>1</v>
      </c>
      <c r="AT652">
        <v>5</v>
      </c>
      <c r="AU652">
        <v>4</v>
      </c>
      <c r="AV652">
        <v>4</v>
      </c>
      <c r="AW652">
        <v>1</v>
      </c>
      <c r="AX652">
        <v>0</v>
      </c>
      <c r="AY652">
        <v>0</v>
      </c>
      <c r="AZ652">
        <v>0</v>
      </c>
      <c r="BA652">
        <v>5</v>
      </c>
      <c r="BB652">
        <v>1</v>
      </c>
      <c r="BC652">
        <v>4</v>
      </c>
      <c r="BD652">
        <v>5</v>
      </c>
      <c r="BE652">
        <v>3</v>
      </c>
      <c r="BF652">
        <v>1</v>
      </c>
      <c r="BG652">
        <v>5</v>
      </c>
      <c r="BH652">
        <v>4</v>
      </c>
      <c r="BI652">
        <v>3</v>
      </c>
      <c r="BJ652">
        <v>1</v>
      </c>
      <c r="BK652">
        <v>0</v>
      </c>
      <c r="BL652">
        <v>0</v>
      </c>
      <c r="BM652">
        <v>1</v>
      </c>
      <c r="BN652">
        <v>1</v>
      </c>
      <c r="BO652">
        <v>1</v>
      </c>
      <c r="BP652">
        <v>2</v>
      </c>
      <c r="BQ652">
        <v>5</v>
      </c>
      <c r="BR652">
        <v>2</v>
      </c>
      <c r="BS652">
        <v>2</v>
      </c>
      <c r="BT652">
        <v>2</v>
      </c>
      <c r="BU652">
        <v>2</v>
      </c>
      <c r="BV652">
        <v>170</v>
      </c>
      <c r="BW652">
        <v>181</v>
      </c>
      <c r="BX652">
        <v>0.48433048400000001</v>
      </c>
      <c r="BY652" s="63">
        <v>-207</v>
      </c>
    </row>
    <row r="653" spans="1:77" x14ac:dyDescent="0.25">
      <c r="A653">
        <v>4</v>
      </c>
      <c r="B653">
        <v>1</v>
      </c>
      <c r="C653">
        <v>3</v>
      </c>
      <c r="D653">
        <v>1</v>
      </c>
      <c r="E653">
        <v>3</v>
      </c>
      <c r="F653">
        <v>4</v>
      </c>
      <c r="G653">
        <v>5</v>
      </c>
      <c r="H653">
        <v>4</v>
      </c>
      <c r="I653">
        <v>4</v>
      </c>
      <c r="J653">
        <v>1</v>
      </c>
      <c r="K653">
        <v>0</v>
      </c>
      <c r="L653">
        <v>0</v>
      </c>
      <c r="M653">
        <v>0</v>
      </c>
      <c r="N653">
        <v>3</v>
      </c>
      <c r="O653">
        <v>1</v>
      </c>
      <c r="P653">
        <v>5</v>
      </c>
      <c r="Q653">
        <v>4</v>
      </c>
      <c r="R653">
        <v>4</v>
      </c>
      <c r="S653">
        <v>1</v>
      </c>
      <c r="T653">
        <v>5</v>
      </c>
      <c r="U653">
        <v>4</v>
      </c>
      <c r="V653">
        <v>3</v>
      </c>
      <c r="W653">
        <v>1</v>
      </c>
      <c r="X653">
        <v>0</v>
      </c>
      <c r="Y653">
        <v>1</v>
      </c>
      <c r="Z653">
        <v>0</v>
      </c>
      <c r="AA653">
        <v>5</v>
      </c>
      <c r="AB653">
        <v>1</v>
      </c>
      <c r="AC653">
        <v>5</v>
      </c>
      <c r="AD653">
        <v>1</v>
      </c>
      <c r="AE653">
        <v>2</v>
      </c>
      <c r="AF653">
        <v>1</v>
      </c>
      <c r="AG653">
        <v>5</v>
      </c>
      <c r="AH653">
        <v>4</v>
      </c>
      <c r="AI653">
        <v>4</v>
      </c>
      <c r="AJ653">
        <v>1</v>
      </c>
      <c r="AK653">
        <v>0</v>
      </c>
      <c r="AL653">
        <v>0</v>
      </c>
      <c r="AM653">
        <v>0</v>
      </c>
      <c r="AN653">
        <v>3</v>
      </c>
      <c r="AO653">
        <v>1</v>
      </c>
      <c r="AP653">
        <v>5</v>
      </c>
      <c r="AQ653">
        <v>1</v>
      </c>
      <c r="AR653">
        <v>3</v>
      </c>
      <c r="AS653">
        <v>1</v>
      </c>
      <c r="AT653">
        <v>5</v>
      </c>
      <c r="AU653">
        <v>4</v>
      </c>
      <c r="AV653">
        <v>4</v>
      </c>
      <c r="AW653">
        <v>5</v>
      </c>
      <c r="AX653">
        <v>1</v>
      </c>
      <c r="AY653">
        <v>0</v>
      </c>
      <c r="AZ653">
        <v>0</v>
      </c>
      <c r="BA653">
        <v>3</v>
      </c>
      <c r="BB653">
        <v>1</v>
      </c>
      <c r="BC653">
        <v>3</v>
      </c>
      <c r="BD653">
        <v>5</v>
      </c>
      <c r="BE653">
        <v>3</v>
      </c>
      <c r="BF653">
        <v>1</v>
      </c>
      <c r="BG653">
        <v>4</v>
      </c>
      <c r="BH653">
        <v>4</v>
      </c>
      <c r="BI653">
        <v>5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2</v>
      </c>
      <c r="BQ653">
        <v>5</v>
      </c>
      <c r="BR653">
        <v>2</v>
      </c>
      <c r="BS653">
        <v>2</v>
      </c>
      <c r="BT653">
        <v>3</v>
      </c>
      <c r="BU653">
        <v>2</v>
      </c>
      <c r="BV653">
        <v>154</v>
      </c>
      <c r="BW653">
        <v>165</v>
      </c>
      <c r="BX653">
        <v>0.482758621</v>
      </c>
      <c r="BY653" s="63">
        <v>-207</v>
      </c>
    </row>
    <row r="654" spans="1:77" x14ac:dyDescent="0.25">
      <c r="A654">
        <v>5</v>
      </c>
      <c r="B654">
        <v>1</v>
      </c>
      <c r="C654">
        <v>1</v>
      </c>
      <c r="D654">
        <v>1</v>
      </c>
      <c r="E654">
        <v>3</v>
      </c>
      <c r="F654">
        <v>1</v>
      </c>
      <c r="G654">
        <v>5</v>
      </c>
      <c r="H654">
        <v>4</v>
      </c>
      <c r="I654">
        <v>4</v>
      </c>
      <c r="J654">
        <v>1</v>
      </c>
      <c r="K654">
        <v>0</v>
      </c>
      <c r="L654">
        <v>0</v>
      </c>
      <c r="M654">
        <v>0</v>
      </c>
      <c r="N654">
        <v>3</v>
      </c>
      <c r="O654">
        <v>1</v>
      </c>
      <c r="P654">
        <v>3</v>
      </c>
      <c r="Q654">
        <v>5</v>
      </c>
      <c r="R654">
        <v>3</v>
      </c>
      <c r="S654">
        <v>1</v>
      </c>
      <c r="T654">
        <v>5</v>
      </c>
      <c r="U654">
        <v>4</v>
      </c>
      <c r="V654">
        <v>3</v>
      </c>
      <c r="W654">
        <v>3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5</v>
      </c>
      <c r="AD654">
        <v>4</v>
      </c>
      <c r="AE654">
        <v>3</v>
      </c>
      <c r="AF654">
        <v>1</v>
      </c>
      <c r="AG654">
        <v>4</v>
      </c>
      <c r="AH654">
        <v>3</v>
      </c>
      <c r="AI654">
        <v>4</v>
      </c>
      <c r="AJ654">
        <v>1</v>
      </c>
      <c r="AK654">
        <v>0</v>
      </c>
      <c r="AL654">
        <v>1</v>
      </c>
      <c r="AM654">
        <v>0</v>
      </c>
      <c r="AN654">
        <v>4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5</v>
      </c>
      <c r="AU654">
        <v>4</v>
      </c>
      <c r="AV654">
        <v>3</v>
      </c>
      <c r="AW654">
        <v>1</v>
      </c>
      <c r="AX654">
        <v>1</v>
      </c>
      <c r="AY654">
        <v>0</v>
      </c>
      <c r="AZ654">
        <v>0</v>
      </c>
      <c r="BA654">
        <v>4</v>
      </c>
      <c r="BB654">
        <v>1</v>
      </c>
      <c r="BC654">
        <v>1</v>
      </c>
      <c r="BD654">
        <v>1</v>
      </c>
      <c r="BE654">
        <v>3</v>
      </c>
      <c r="BF654">
        <v>1</v>
      </c>
      <c r="BG654">
        <v>2</v>
      </c>
      <c r="BH654">
        <v>4</v>
      </c>
      <c r="BI654">
        <v>3</v>
      </c>
      <c r="BJ654">
        <v>1</v>
      </c>
      <c r="BK654">
        <v>0</v>
      </c>
      <c r="BL654">
        <v>0</v>
      </c>
      <c r="BM654">
        <v>1</v>
      </c>
      <c r="BN654">
        <v>1</v>
      </c>
      <c r="BO654">
        <v>1</v>
      </c>
      <c r="BP654">
        <v>2</v>
      </c>
      <c r="BQ654">
        <v>5</v>
      </c>
      <c r="BR654">
        <v>2</v>
      </c>
      <c r="BS654">
        <v>2</v>
      </c>
      <c r="BT654">
        <v>2</v>
      </c>
      <c r="BU654">
        <v>2</v>
      </c>
      <c r="BV654">
        <v>164</v>
      </c>
      <c r="BW654">
        <v>177</v>
      </c>
      <c r="BX654">
        <v>0.48093841599999998</v>
      </c>
      <c r="BY654" s="63">
        <v>-207</v>
      </c>
    </row>
    <row r="655" spans="1:77" x14ac:dyDescent="0.25">
      <c r="A655">
        <v>3</v>
      </c>
      <c r="B655">
        <v>1</v>
      </c>
      <c r="C655">
        <v>3</v>
      </c>
      <c r="D655">
        <v>1</v>
      </c>
      <c r="E655">
        <v>5</v>
      </c>
      <c r="F655">
        <v>1</v>
      </c>
      <c r="G655">
        <v>4</v>
      </c>
      <c r="H655">
        <v>5</v>
      </c>
      <c r="I655">
        <v>4</v>
      </c>
      <c r="J655">
        <v>5</v>
      </c>
      <c r="K655">
        <v>0</v>
      </c>
      <c r="L655">
        <v>0</v>
      </c>
      <c r="M655">
        <v>0</v>
      </c>
      <c r="N655">
        <v>3</v>
      </c>
      <c r="O655">
        <v>1</v>
      </c>
      <c r="P655">
        <v>2</v>
      </c>
      <c r="Q655">
        <v>3</v>
      </c>
      <c r="R655">
        <v>3</v>
      </c>
      <c r="S655">
        <v>1</v>
      </c>
      <c r="T655">
        <v>5</v>
      </c>
      <c r="U655">
        <v>4</v>
      </c>
      <c r="V655">
        <v>4</v>
      </c>
      <c r="W655">
        <v>3</v>
      </c>
      <c r="X655">
        <v>0</v>
      </c>
      <c r="Y655">
        <v>0</v>
      </c>
      <c r="Z655">
        <v>0</v>
      </c>
      <c r="AA655">
        <v>3</v>
      </c>
      <c r="AB655">
        <v>1</v>
      </c>
      <c r="AC655">
        <v>3</v>
      </c>
      <c r="AD655">
        <v>1</v>
      </c>
      <c r="AE655">
        <v>5</v>
      </c>
      <c r="AF655">
        <v>1</v>
      </c>
      <c r="AG655">
        <v>5</v>
      </c>
      <c r="AH655">
        <v>4</v>
      </c>
      <c r="AI655">
        <v>4</v>
      </c>
      <c r="AJ655">
        <v>1</v>
      </c>
      <c r="AK655">
        <v>0</v>
      </c>
      <c r="AL655">
        <v>0</v>
      </c>
      <c r="AM655">
        <v>0</v>
      </c>
      <c r="AN655">
        <v>5</v>
      </c>
      <c r="AO655">
        <v>4</v>
      </c>
      <c r="AP655">
        <v>3</v>
      </c>
      <c r="AQ655">
        <v>2</v>
      </c>
      <c r="AR655">
        <v>3</v>
      </c>
      <c r="AS655">
        <v>1</v>
      </c>
      <c r="AT655">
        <v>5</v>
      </c>
      <c r="AU655">
        <v>4</v>
      </c>
      <c r="AV655">
        <v>3</v>
      </c>
      <c r="AW655">
        <v>1</v>
      </c>
      <c r="AX655">
        <v>1</v>
      </c>
      <c r="AY655">
        <v>0</v>
      </c>
      <c r="AZ655">
        <v>1</v>
      </c>
      <c r="BA655">
        <v>5</v>
      </c>
      <c r="BB655">
        <v>1</v>
      </c>
      <c r="BC655">
        <v>5</v>
      </c>
      <c r="BD655">
        <v>5</v>
      </c>
      <c r="BE655">
        <v>1</v>
      </c>
      <c r="BF655">
        <v>1</v>
      </c>
      <c r="BG655">
        <v>5</v>
      </c>
      <c r="BH655">
        <v>4</v>
      </c>
      <c r="BI655">
        <v>3</v>
      </c>
      <c r="BJ655">
        <v>1</v>
      </c>
      <c r="BK655">
        <v>0</v>
      </c>
      <c r="BL655">
        <v>1</v>
      </c>
      <c r="BM655">
        <v>0</v>
      </c>
      <c r="BN655">
        <v>1</v>
      </c>
      <c r="BO655">
        <v>1</v>
      </c>
      <c r="BP655">
        <v>2</v>
      </c>
      <c r="BQ655">
        <v>4</v>
      </c>
      <c r="BR655">
        <v>2</v>
      </c>
      <c r="BS655">
        <v>2</v>
      </c>
      <c r="BT655">
        <v>2</v>
      </c>
      <c r="BU655">
        <v>1</v>
      </c>
      <c r="BV655">
        <v>137</v>
      </c>
      <c r="BW655">
        <v>149</v>
      </c>
      <c r="BX655">
        <v>0.47902097900000001</v>
      </c>
      <c r="BY655" s="63">
        <v>-207</v>
      </c>
    </row>
    <row r="656" spans="1:77" x14ac:dyDescent="0.25">
      <c r="A656">
        <v>5</v>
      </c>
      <c r="B656">
        <v>1</v>
      </c>
      <c r="C656">
        <v>3</v>
      </c>
      <c r="D656">
        <v>1</v>
      </c>
      <c r="E656">
        <v>3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1</v>
      </c>
      <c r="L656">
        <v>0</v>
      </c>
      <c r="M656">
        <v>0</v>
      </c>
      <c r="N656">
        <v>3</v>
      </c>
      <c r="O656">
        <v>1</v>
      </c>
      <c r="P656">
        <v>3</v>
      </c>
      <c r="Q656">
        <v>1</v>
      </c>
      <c r="R656">
        <v>4</v>
      </c>
      <c r="S656">
        <v>1</v>
      </c>
      <c r="T656">
        <v>4</v>
      </c>
      <c r="U656">
        <v>4</v>
      </c>
      <c r="V656">
        <v>4</v>
      </c>
      <c r="W656">
        <v>1</v>
      </c>
      <c r="X656">
        <v>0</v>
      </c>
      <c r="Y656">
        <v>0</v>
      </c>
      <c r="Z656">
        <v>0</v>
      </c>
      <c r="AA656">
        <v>3</v>
      </c>
      <c r="AB656">
        <v>3</v>
      </c>
      <c r="AC656">
        <v>1</v>
      </c>
      <c r="AD656">
        <v>1</v>
      </c>
      <c r="AE656">
        <v>3</v>
      </c>
      <c r="AF656">
        <v>1</v>
      </c>
      <c r="AG656">
        <v>5</v>
      </c>
      <c r="AH656">
        <v>4</v>
      </c>
      <c r="AI656">
        <v>2</v>
      </c>
      <c r="AJ656">
        <v>1</v>
      </c>
      <c r="AK656">
        <v>0</v>
      </c>
      <c r="AL656">
        <v>0</v>
      </c>
      <c r="AM656">
        <v>0</v>
      </c>
      <c r="AN656">
        <v>3</v>
      </c>
      <c r="AO656">
        <v>1</v>
      </c>
      <c r="AP656">
        <v>4</v>
      </c>
      <c r="AQ656">
        <v>1</v>
      </c>
      <c r="AR656">
        <v>3</v>
      </c>
      <c r="AS656">
        <v>1</v>
      </c>
      <c r="AT656">
        <v>5</v>
      </c>
      <c r="AU656">
        <v>4</v>
      </c>
      <c r="AV656">
        <v>4</v>
      </c>
      <c r="AW656">
        <v>1</v>
      </c>
      <c r="AX656">
        <v>0</v>
      </c>
      <c r="AY656">
        <v>0</v>
      </c>
      <c r="AZ656">
        <v>0</v>
      </c>
      <c r="BA656">
        <v>3</v>
      </c>
      <c r="BB656">
        <v>1</v>
      </c>
      <c r="BC656">
        <v>5</v>
      </c>
      <c r="BD656">
        <v>5</v>
      </c>
      <c r="BE656">
        <v>2</v>
      </c>
      <c r="BF656">
        <v>1</v>
      </c>
      <c r="BG656">
        <v>1</v>
      </c>
      <c r="BH656">
        <v>4</v>
      </c>
      <c r="BI656">
        <v>4</v>
      </c>
      <c r="BJ656">
        <v>1</v>
      </c>
      <c r="BK656">
        <v>0</v>
      </c>
      <c r="BL656">
        <v>0</v>
      </c>
      <c r="BM656">
        <v>1</v>
      </c>
      <c r="BN656">
        <v>1</v>
      </c>
      <c r="BO656">
        <v>1</v>
      </c>
      <c r="BP656">
        <v>2</v>
      </c>
      <c r="BQ656">
        <v>5</v>
      </c>
      <c r="BR656">
        <v>3</v>
      </c>
      <c r="BS656">
        <v>2</v>
      </c>
      <c r="BT656">
        <v>3</v>
      </c>
      <c r="BU656">
        <v>1</v>
      </c>
      <c r="BV656">
        <v>154</v>
      </c>
      <c r="BW656">
        <v>169</v>
      </c>
      <c r="BX656">
        <v>0.47678018599999999</v>
      </c>
      <c r="BY656" s="63">
        <v>-207</v>
      </c>
    </row>
    <row r="657" spans="1:77" x14ac:dyDescent="0.25">
      <c r="A657">
        <v>5</v>
      </c>
      <c r="B657">
        <v>1</v>
      </c>
      <c r="C657">
        <v>3</v>
      </c>
      <c r="D657">
        <v>1</v>
      </c>
      <c r="E657">
        <v>3</v>
      </c>
      <c r="F657">
        <v>3</v>
      </c>
      <c r="G657">
        <v>5</v>
      </c>
      <c r="H657">
        <v>5</v>
      </c>
      <c r="I657">
        <v>5</v>
      </c>
      <c r="J657">
        <v>1</v>
      </c>
      <c r="K657">
        <v>0</v>
      </c>
      <c r="L657">
        <v>0</v>
      </c>
      <c r="M657">
        <v>0</v>
      </c>
      <c r="N657">
        <v>3</v>
      </c>
      <c r="O657">
        <v>1</v>
      </c>
      <c r="P657">
        <v>3</v>
      </c>
      <c r="Q657">
        <v>1</v>
      </c>
      <c r="R657">
        <v>3</v>
      </c>
      <c r="S657">
        <v>1</v>
      </c>
      <c r="T657">
        <v>4</v>
      </c>
      <c r="U657">
        <v>4</v>
      </c>
      <c r="V657">
        <v>3</v>
      </c>
      <c r="W657">
        <v>1</v>
      </c>
      <c r="X657">
        <v>0</v>
      </c>
      <c r="Y657">
        <v>0</v>
      </c>
      <c r="Z657">
        <v>0</v>
      </c>
      <c r="AA657">
        <v>3</v>
      </c>
      <c r="AB657">
        <v>1</v>
      </c>
      <c r="AC657">
        <v>3</v>
      </c>
      <c r="AD657">
        <v>1</v>
      </c>
      <c r="AE657">
        <v>3</v>
      </c>
      <c r="AF657">
        <v>1</v>
      </c>
      <c r="AG657">
        <v>4</v>
      </c>
      <c r="AH657">
        <v>3</v>
      </c>
      <c r="AI657">
        <v>4</v>
      </c>
      <c r="AJ657">
        <v>1</v>
      </c>
      <c r="AK657">
        <v>0</v>
      </c>
      <c r="AL657">
        <v>0</v>
      </c>
      <c r="AM657">
        <v>0</v>
      </c>
      <c r="AN657">
        <v>3</v>
      </c>
      <c r="AO657">
        <v>1</v>
      </c>
      <c r="AP657">
        <v>3</v>
      </c>
      <c r="AQ657">
        <v>2</v>
      </c>
      <c r="AR657">
        <v>1</v>
      </c>
      <c r="AS657">
        <v>1</v>
      </c>
      <c r="AT657">
        <v>5</v>
      </c>
      <c r="AU657">
        <v>4</v>
      </c>
      <c r="AV657">
        <v>5</v>
      </c>
      <c r="AW657">
        <v>5</v>
      </c>
      <c r="AX657">
        <v>0</v>
      </c>
      <c r="AY657">
        <v>0</v>
      </c>
      <c r="AZ657">
        <v>0</v>
      </c>
      <c r="BA657">
        <v>5</v>
      </c>
      <c r="BB657">
        <v>1</v>
      </c>
      <c r="BC657">
        <v>3</v>
      </c>
      <c r="BD657">
        <v>1</v>
      </c>
      <c r="BE657">
        <v>3</v>
      </c>
      <c r="BF657">
        <v>1</v>
      </c>
      <c r="BG657">
        <v>5</v>
      </c>
      <c r="BH657">
        <v>5</v>
      </c>
      <c r="BI657">
        <v>4</v>
      </c>
      <c r="BJ657">
        <v>1</v>
      </c>
      <c r="BK657">
        <v>0</v>
      </c>
      <c r="BL657">
        <v>0</v>
      </c>
      <c r="BM657">
        <v>1</v>
      </c>
      <c r="BN657">
        <v>1</v>
      </c>
      <c r="BO657">
        <v>1</v>
      </c>
      <c r="BP657">
        <v>2</v>
      </c>
      <c r="BQ657">
        <v>4</v>
      </c>
      <c r="BR657">
        <v>2</v>
      </c>
      <c r="BS657">
        <v>2</v>
      </c>
      <c r="BT657">
        <v>2</v>
      </c>
      <c r="BU657">
        <v>2</v>
      </c>
      <c r="BV657">
        <v>159</v>
      </c>
      <c r="BW657">
        <v>175</v>
      </c>
      <c r="BX657">
        <v>0.47604790400000002</v>
      </c>
      <c r="BY657" s="63">
        <v>-207</v>
      </c>
    </row>
    <row r="658" spans="1:77" x14ac:dyDescent="0.25">
      <c r="A658">
        <v>5</v>
      </c>
      <c r="B658">
        <v>1</v>
      </c>
      <c r="C658">
        <v>3</v>
      </c>
      <c r="D658">
        <v>1</v>
      </c>
      <c r="E658">
        <v>3</v>
      </c>
      <c r="F658">
        <v>2</v>
      </c>
      <c r="G658">
        <v>4</v>
      </c>
      <c r="H658">
        <v>4</v>
      </c>
      <c r="I658">
        <v>3</v>
      </c>
      <c r="J658">
        <v>1</v>
      </c>
      <c r="K658">
        <v>0</v>
      </c>
      <c r="L658">
        <v>0</v>
      </c>
      <c r="M658">
        <v>1</v>
      </c>
      <c r="N658">
        <v>3</v>
      </c>
      <c r="O658">
        <v>5</v>
      </c>
      <c r="P658">
        <v>3</v>
      </c>
      <c r="Q658">
        <v>5</v>
      </c>
      <c r="R658">
        <v>5</v>
      </c>
      <c r="S658">
        <v>3</v>
      </c>
      <c r="T658">
        <v>4</v>
      </c>
      <c r="U658">
        <v>4</v>
      </c>
      <c r="V658">
        <v>3</v>
      </c>
      <c r="W658">
        <v>5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3</v>
      </c>
      <c r="AD658">
        <v>1</v>
      </c>
      <c r="AE658">
        <v>3</v>
      </c>
      <c r="AF658">
        <v>1</v>
      </c>
      <c r="AG658">
        <v>1</v>
      </c>
      <c r="AH658">
        <v>3</v>
      </c>
      <c r="AI658">
        <v>4</v>
      </c>
      <c r="AJ658">
        <v>1</v>
      </c>
      <c r="AK658">
        <v>0</v>
      </c>
      <c r="AL658">
        <v>0</v>
      </c>
      <c r="AM658">
        <v>0</v>
      </c>
      <c r="AN658">
        <v>3</v>
      </c>
      <c r="AO658">
        <v>4</v>
      </c>
      <c r="AP658">
        <v>4</v>
      </c>
      <c r="AQ658">
        <v>2</v>
      </c>
      <c r="AR658">
        <v>3</v>
      </c>
      <c r="AS658">
        <v>1</v>
      </c>
      <c r="AT658">
        <v>5</v>
      </c>
      <c r="AU658">
        <v>4</v>
      </c>
      <c r="AV658">
        <v>4</v>
      </c>
      <c r="AW658">
        <v>1</v>
      </c>
      <c r="AX658">
        <v>1</v>
      </c>
      <c r="AY658">
        <v>1</v>
      </c>
      <c r="AZ658">
        <v>1</v>
      </c>
      <c r="BA658">
        <v>4</v>
      </c>
      <c r="BB658">
        <v>1</v>
      </c>
      <c r="BC658">
        <v>1</v>
      </c>
      <c r="BD658">
        <v>5</v>
      </c>
      <c r="BE658">
        <v>1</v>
      </c>
      <c r="BF658">
        <v>1</v>
      </c>
      <c r="BG658">
        <v>2</v>
      </c>
      <c r="BH658">
        <v>4</v>
      </c>
      <c r="BI658">
        <v>3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1</v>
      </c>
      <c r="BP658">
        <v>2</v>
      </c>
      <c r="BQ658">
        <v>5</v>
      </c>
      <c r="BR658">
        <v>2</v>
      </c>
      <c r="BS658">
        <v>1</v>
      </c>
      <c r="BT658">
        <v>4</v>
      </c>
      <c r="BU658">
        <v>1</v>
      </c>
      <c r="BV658">
        <v>158</v>
      </c>
      <c r="BW658">
        <v>175</v>
      </c>
      <c r="BX658">
        <v>0.474474474474474</v>
      </c>
      <c r="BY658" s="63">
        <v>-207</v>
      </c>
    </row>
    <row r="659" spans="1:77" x14ac:dyDescent="0.25">
      <c r="A659">
        <v>5</v>
      </c>
      <c r="B659">
        <v>1</v>
      </c>
      <c r="C659">
        <v>3</v>
      </c>
      <c r="D659">
        <v>1</v>
      </c>
      <c r="E659">
        <v>3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1</v>
      </c>
      <c r="L659">
        <v>0</v>
      </c>
      <c r="M659">
        <v>0</v>
      </c>
      <c r="N659">
        <v>3</v>
      </c>
      <c r="O659">
        <v>1</v>
      </c>
      <c r="P659">
        <v>3</v>
      </c>
      <c r="Q659">
        <v>1</v>
      </c>
      <c r="R659">
        <v>4</v>
      </c>
      <c r="S659">
        <v>1</v>
      </c>
      <c r="T659">
        <v>4</v>
      </c>
      <c r="U659">
        <v>4</v>
      </c>
      <c r="V659">
        <v>4</v>
      </c>
      <c r="W659">
        <v>1</v>
      </c>
      <c r="X659">
        <v>0</v>
      </c>
      <c r="Y659">
        <v>0</v>
      </c>
      <c r="Z659">
        <v>0</v>
      </c>
      <c r="AA659">
        <v>3</v>
      </c>
      <c r="AB659">
        <v>3</v>
      </c>
      <c r="AC659">
        <v>1</v>
      </c>
      <c r="AD659">
        <v>1</v>
      </c>
      <c r="AE659">
        <v>3</v>
      </c>
      <c r="AF659">
        <v>1</v>
      </c>
      <c r="AG659">
        <v>5</v>
      </c>
      <c r="AH659">
        <v>4</v>
      </c>
      <c r="AI659">
        <v>2</v>
      </c>
      <c r="AJ659">
        <v>1</v>
      </c>
      <c r="AK659">
        <v>0</v>
      </c>
      <c r="AL659">
        <v>0</v>
      </c>
      <c r="AM659">
        <v>0</v>
      </c>
      <c r="AN659">
        <v>3</v>
      </c>
      <c r="AO659">
        <v>1</v>
      </c>
      <c r="AP659">
        <v>4</v>
      </c>
      <c r="AQ659">
        <v>1</v>
      </c>
      <c r="AR659">
        <v>3</v>
      </c>
      <c r="AS659">
        <v>1</v>
      </c>
      <c r="AT659">
        <v>5</v>
      </c>
      <c r="AU659">
        <v>4</v>
      </c>
      <c r="AV659">
        <v>4</v>
      </c>
      <c r="AW659">
        <v>1</v>
      </c>
      <c r="AX659">
        <v>0</v>
      </c>
      <c r="AY659">
        <v>0</v>
      </c>
      <c r="AZ659">
        <v>0</v>
      </c>
      <c r="BA659">
        <v>3</v>
      </c>
      <c r="BB659">
        <v>1</v>
      </c>
      <c r="BC659">
        <v>5</v>
      </c>
      <c r="BD659">
        <v>5</v>
      </c>
      <c r="BE659">
        <v>2</v>
      </c>
      <c r="BF659">
        <v>1</v>
      </c>
      <c r="BG659">
        <v>1</v>
      </c>
      <c r="BH659">
        <v>4</v>
      </c>
      <c r="BI659">
        <v>4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1</v>
      </c>
      <c r="BP659">
        <v>2</v>
      </c>
      <c r="BQ659">
        <v>5</v>
      </c>
      <c r="BR659">
        <v>3</v>
      </c>
      <c r="BS659">
        <v>2</v>
      </c>
      <c r="BT659">
        <v>3</v>
      </c>
      <c r="BU659">
        <v>1</v>
      </c>
      <c r="BV659">
        <v>156</v>
      </c>
      <c r="BW659">
        <v>177</v>
      </c>
      <c r="BX659">
        <v>0.46846846800000003</v>
      </c>
      <c r="BY659" s="63">
        <v>-207</v>
      </c>
    </row>
    <row r="660" spans="1:77" x14ac:dyDescent="0.25">
      <c r="A660">
        <v>5</v>
      </c>
      <c r="B660">
        <v>4</v>
      </c>
      <c r="C660">
        <v>3</v>
      </c>
      <c r="D660">
        <v>1</v>
      </c>
      <c r="E660">
        <v>3</v>
      </c>
      <c r="F660">
        <v>1</v>
      </c>
      <c r="G660">
        <v>4</v>
      </c>
      <c r="H660">
        <v>4</v>
      </c>
      <c r="I660">
        <v>4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3</v>
      </c>
      <c r="Q660">
        <v>1</v>
      </c>
      <c r="R660">
        <v>3</v>
      </c>
      <c r="S660">
        <v>1</v>
      </c>
      <c r="T660">
        <v>4</v>
      </c>
      <c r="U660">
        <v>4</v>
      </c>
      <c r="V660">
        <v>3</v>
      </c>
      <c r="W660">
        <v>1</v>
      </c>
      <c r="X660">
        <v>1</v>
      </c>
      <c r="Y660">
        <v>1</v>
      </c>
      <c r="Z660">
        <v>0</v>
      </c>
      <c r="AA660">
        <v>3</v>
      </c>
      <c r="AB660">
        <v>1</v>
      </c>
      <c r="AC660">
        <v>5</v>
      </c>
      <c r="AD660">
        <v>1</v>
      </c>
      <c r="AE660">
        <v>2</v>
      </c>
      <c r="AF660">
        <v>1</v>
      </c>
      <c r="AG660">
        <v>2</v>
      </c>
      <c r="AH660">
        <v>4</v>
      </c>
      <c r="AI660">
        <v>4</v>
      </c>
      <c r="AJ660">
        <v>1</v>
      </c>
      <c r="AK660">
        <v>0</v>
      </c>
      <c r="AL660">
        <v>0</v>
      </c>
      <c r="AM660">
        <v>1</v>
      </c>
      <c r="AN660">
        <v>5</v>
      </c>
      <c r="AO660">
        <v>1</v>
      </c>
      <c r="AP660">
        <v>5</v>
      </c>
      <c r="AQ660">
        <v>2</v>
      </c>
      <c r="AR660">
        <v>1</v>
      </c>
      <c r="AS660">
        <v>1</v>
      </c>
      <c r="AT660">
        <v>5</v>
      </c>
      <c r="AU660">
        <v>3</v>
      </c>
      <c r="AV660">
        <v>4</v>
      </c>
      <c r="AW660">
        <v>1</v>
      </c>
      <c r="AX660">
        <v>0</v>
      </c>
      <c r="AY660">
        <v>0</v>
      </c>
      <c r="AZ660">
        <v>0</v>
      </c>
      <c r="BA660">
        <v>5</v>
      </c>
      <c r="BB660">
        <v>1</v>
      </c>
      <c r="BC660">
        <v>4</v>
      </c>
      <c r="BD660">
        <v>5</v>
      </c>
      <c r="BE660">
        <v>3</v>
      </c>
      <c r="BF660">
        <v>1</v>
      </c>
      <c r="BG660">
        <v>5</v>
      </c>
      <c r="BH660">
        <v>4</v>
      </c>
      <c r="BI660">
        <v>5</v>
      </c>
      <c r="BJ660">
        <v>1</v>
      </c>
      <c r="BK660">
        <v>0</v>
      </c>
      <c r="BL660">
        <v>0</v>
      </c>
      <c r="BM660">
        <v>0</v>
      </c>
      <c r="BN660">
        <v>5</v>
      </c>
      <c r="BO660">
        <v>1</v>
      </c>
      <c r="BP660">
        <v>2</v>
      </c>
      <c r="BQ660">
        <v>1</v>
      </c>
      <c r="BR660">
        <v>2</v>
      </c>
      <c r="BS660">
        <v>2</v>
      </c>
      <c r="BT660">
        <v>3</v>
      </c>
      <c r="BU660">
        <v>1</v>
      </c>
      <c r="BV660">
        <v>140</v>
      </c>
      <c r="BW660">
        <v>159</v>
      </c>
      <c r="BX660">
        <v>0.46822742474916301</v>
      </c>
      <c r="BY660" s="63">
        <v>-207</v>
      </c>
    </row>
    <row r="661" spans="1:77" x14ac:dyDescent="0.25">
      <c r="A661">
        <v>3</v>
      </c>
      <c r="B661">
        <v>1</v>
      </c>
      <c r="C661">
        <v>3</v>
      </c>
      <c r="D661">
        <v>1</v>
      </c>
      <c r="E661">
        <v>5</v>
      </c>
      <c r="F661">
        <v>1</v>
      </c>
      <c r="G661">
        <v>4</v>
      </c>
      <c r="H661">
        <v>5</v>
      </c>
      <c r="I661">
        <v>4</v>
      </c>
      <c r="J661">
        <v>5</v>
      </c>
      <c r="K661">
        <v>0</v>
      </c>
      <c r="L661">
        <v>0</v>
      </c>
      <c r="M661">
        <v>0</v>
      </c>
      <c r="N661">
        <v>3</v>
      </c>
      <c r="O661">
        <v>1</v>
      </c>
      <c r="P661">
        <v>2</v>
      </c>
      <c r="Q661">
        <v>3</v>
      </c>
      <c r="R661">
        <v>3</v>
      </c>
      <c r="S661">
        <v>1</v>
      </c>
      <c r="T661">
        <v>5</v>
      </c>
      <c r="U661">
        <v>4</v>
      </c>
      <c r="V661">
        <v>4</v>
      </c>
      <c r="W661">
        <v>3</v>
      </c>
      <c r="X661">
        <v>0</v>
      </c>
      <c r="Y661">
        <v>0</v>
      </c>
      <c r="Z661">
        <v>0</v>
      </c>
      <c r="AA661">
        <v>3</v>
      </c>
      <c r="AB661">
        <v>1</v>
      </c>
      <c r="AC661">
        <v>3</v>
      </c>
      <c r="AD661">
        <v>1</v>
      </c>
      <c r="AE661">
        <v>5</v>
      </c>
      <c r="AF661">
        <v>1</v>
      </c>
      <c r="AG661">
        <v>5</v>
      </c>
      <c r="AH661">
        <v>4</v>
      </c>
      <c r="AI661">
        <v>4</v>
      </c>
      <c r="AJ661">
        <v>1</v>
      </c>
      <c r="AK661">
        <v>0</v>
      </c>
      <c r="AL661">
        <v>0</v>
      </c>
      <c r="AM661">
        <v>0</v>
      </c>
      <c r="AN661">
        <v>5</v>
      </c>
      <c r="AO661">
        <v>4</v>
      </c>
      <c r="AP661">
        <v>3</v>
      </c>
      <c r="AQ661">
        <v>2</v>
      </c>
      <c r="AR661">
        <v>3</v>
      </c>
      <c r="AS661">
        <v>1</v>
      </c>
      <c r="AT661">
        <v>5</v>
      </c>
      <c r="AU661">
        <v>4</v>
      </c>
      <c r="AV661">
        <v>3</v>
      </c>
      <c r="AW661">
        <v>1</v>
      </c>
      <c r="AX661">
        <v>1</v>
      </c>
      <c r="AY661">
        <v>0</v>
      </c>
      <c r="AZ661">
        <v>1</v>
      </c>
      <c r="BA661">
        <v>5</v>
      </c>
      <c r="BB661">
        <v>1</v>
      </c>
      <c r="BC661">
        <v>5</v>
      </c>
      <c r="BD661">
        <v>5</v>
      </c>
      <c r="BE661">
        <v>1</v>
      </c>
      <c r="BF661">
        <v>1</v>
      </c>
      <c r="BG661">
        <v>5</v>
      </c>
      <c r="BH661">
        <v>4</v>
      </c>
      <c r="BI661">
        <v>3</v>
      </c>
      <c r="BJ661">
        <v>1</v>
      </c>
      <c r="BK661">
        <v>0</v>
      </c>
      <c r="BL661">
        <v>1</v>
      </c>
      <c r="BM661">
        <v>0</v>
      </c>
      <c r="BN661">
        <v>1</v>
      </c>
      <c r="BO661">
        <v>1</v>
      </c>
      <c r="BP661">
        <v>2</v>
      </c>
      <c r="BQ661">
        <v>4</v>
      </c>
      <c r="BR661">
        <v>2</v>
      </c>
      <c r="BS661">
        <v>2</v>
      </c>
      <c r="BT661">
        <v>2</v>
      </c>
      <c r="BU661">
        <v>1</v>
      </c>
      <c r="BV661">
        <v>155</v>
      </c>
      <c r="BW661">
        <v>178</v>
      </c>
      <c r="BX661">
        <v>0.46546546546546502</v>
      </c>
      <c r="BY661" s="63">
        <v>-207</v>
      </c>
    </row>
    <row r="662" spans="1:77" x14ac:dyDescent="0.25">
      <c r="A662">
        <v>5</v>
      </c>
      <c r="B662">
        <v>3</v>
      </c>
      <c r="C662">
        <v>3</v>
      </c>
      <c r="D662">
        <v>1</v>
      </c>
      <c r="E662">
        <v>5</v>
      </c>
      <c r="F662">
        <v>1</v>
      </c>
      <c r="G662">
        <v>5</v>
      </c>
      <c r="H662">
        <v>4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3</v>
      </c>
      <c r="O662">
        <v>1</v>
      </c>
      <c r="P662">
        <v>2</v>
      </c>
      <c r="Q662">
        <v>5</v>
      </c>
      <c r="R662">
        <v>3</v>
      </c>
      <c r="S662">
        <v>4</v>
      </c>
      <c r="T662">
        <v>5</v>
      </c>
      <c r="U662">
        <v>4</v>
      </c>
      <c r="V662">
        <v>4</v>
      </c>
      <c r="W662">
        <v>1</v>
      </c>
      <c r="X662">
        <v>0</v>
      </c>
      <c r="Y662">
        <v>0</v>
      </c>
      <c r="Z662">
        <v>0</v>
      </c>
      <c r="AA662">
        <v>3</v>
      </c>
      <c r="AB662">
        <v>1</v>
      </c>
      <c r="AC662">
        <v>5</v>
      </c>
      <c r="AD662">
        <v>1</v>
      </c>
      <c r="AE662">
        <v>2</v>
      </c>
      <c r="AF662">
        <v>1</v>
      </c>
      <c r="AG662">
        <v>5</v>
      </c>
      <c r="AH662">
        <v>2</v>
      </c>
      <c r="AI662">
        <v>4</v>
      </c>
      <c r="AJ662">
        <v>1</v>
      </c>
      <c r="AK662">
        <v>0</v>
      </c>
      <c r="AL662">
        <v>1</v>
      </c>
      <c r="AM662">
        <v>0</v>
      </c>
      <c r="AN662">
        <v>3</v>
      </c>
      <c r="AO662">
        <v>1</v>
      </c>
      <c r="AP662">
        <v>3</v>
      </c>
      <c r="AQ662">
        <v>2</v>
      </c>
      <c r="AR662">
        <v>1</v>
      </c>
      <c r="AS662">
        <v>1</v>
      </c>
      <c r="AT662">
        <v>5</v>
      </c>
      <c r="AU662">
        <v>4</v>
      </c>
      <c r="AV662">
        <v>3</v>
      </c>
      <c r="AW662">
        <v>1</v>
      </c>
      <c r="AX662">
        <v>1</v>
      </c>
      <c r="AY662">
        <v>0</v>
      </c>
      <c r="AZ662">
        <v>0</v>
      </c>
      <c r="BA662">
        <v>5</v>
      </c>
      <c r="BB662">
        <v>1</v>
      </c>
      <c r="BC662">
        <v>4</v>
      </c>
      <c r="BD662">
        <v>5</v>
      </c>
      <c r="BE662">
        <v>3</v>
      </c>
      <c r="BF662">
        <v>1</v>
      </c>
      <c r="BG662">
        <v>5</v>
      </c>
      <c r="BH662">
        <v>4</v>
      </c>
      <c r="BI662">
        <v>3</v>
      </c>
      <c r="BJ662">
        <v>1</v>
      </c>
      <c r="BK662">
        <v>0</v>
      </c>
      <c r="BL662">
        <v>0</v>
      </c>
      <c r="BM662">
        <v>0</v>
      </c>
      <c r="BN662">
        <v>1</v>
      </c>
      <c r="BO662">
        <v>1</v>
      </c>
      <c r="BP662">
        <v>2</v>
      </c>
      <c r="BQ662">
        <v>4</v>
      </c>
      <c r="BR662">
        <v>1</v>
      </c>
      <c r="BS662">
        <v>2</v>
      </c>
      <c r="BT662">
        <v>3</v>
      </c>
      <c r="BU662">
        <v>2</v>
      </c>
      <c r="BV662">
        <v>138</v>
      </c>
      <c r="BW662">
        <v>159</v>
      </c>
      <c r="BX662">
        <v>0.46464646464646397</v>
      </c>
      <c r="BY662" s="63">
        <v>-207</v>
      </c>
    </row>
    <row r="663" spans="1:77" x14ac:dyDescent="0.25">
      <c r="A663">
        <v>4</v>
      </c>
      <c r="B663">
        <v>1</v>
      </c>
      <c r="C663">
        <v>3</v>
      </c>
      <c r="D663">
        <v>1</v>
      </c>
      <c r="E663">
        <v>3</v>
      </c>
      <c r="F663">
        <v>1</v>
      </c>
      <c r="G663">
        <v>4</v>
      </c>
      <c r="H663">
        <v>4</v>
      </c>
      <c r="I663">
        <v>4</v>
      </c>
      <c r="J663">
        <v>1</v>
      </c>
      <c r="K663">
        <v>0</v>
      </c>
      <c r="L663">
        <v>0</v>
      </c>
      <c r="M663">
        <v>0</v>
      </c>
      <c r="N663">
        <v>5</v>
      </c>
      <c r="O663">
        <v>1</v>
      </c>
      <c r="P663">
        <v>3</v>
      </c>
      <c r="Q663">
        <v>4</v>
      </c>
      <c r="R663">
        <v>3</v>
      </c>
      <c r="S663">
        <v>1</v>
      </c>
      <c r="T663">
        <v>5</v>
      </c>
      <c r="U663">
        <v>4</v>
      </c>
      <c r="V663">
        <v>3</v>
      </c>
      <c r="W663">
        <v>1</v>
      </c>
      <c r="X663">
        <v>0</v>
      </c>
      <c r="Y663">
        <v>0</v>
      </c>
      <c r="Z663">
        <v>0</v>
      </c>
      <c r="AA663">
        <v>3</v>
      </c>
      <c r="AB663">
        <v>1</v>
      </c>
      <c r="AC663">
        <v>5</v>
      </c>
      <c r="AD663">
        <v>4</v>
      </c>
      <c r="AE663">
        <v>3</v>
      </c>
      <c r="AF663">
        <v>1</v>
      </c>
      <c r="AG663">
        <v>5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  <c r="AN663">
        <v>5</v>
      </c>
      <c r="AO663">
        <v>5</v>
      </c>
      <c r="AP663">
        <v>3</v>
      </c>
      <c r="AQ663">
        <v>2</v>
      </c>
      <c r="AR663">
        <v>3</v>
      </c>
      <c r="AS663">
        <v>1</v>
      </c>
      <c r="AT663">
        <v>5</v>
      </c>
      <c r="AU663">
        <v>4</v>
      </c>
      <c r="AV663">
        <v>4</v>
      </c>
      <c r="AW663">
        <v>1</v>
      </c>
      <c r="AX663">
        <v>0</v>
      </c>
      <c r="AY663">
        <v>0</v>
      </c>
      <c r="AZ663">
        <v>0</v>
      </c>
      <c r="BA663">
        <v>5</v>
      </c>
      <c r="BB663">
        <v>5</v>
      </c>
      <c r="BC663">
        <v>4</v>
      </c>
      <c r="BD663">
        <v>1</v>
      </c>
      <c r="BE663">
        <v>3</v>
      </c>
      <c r="BF663">
        <v>1</v>
      </c>
      <c r="BG663">
        <v>5</v>
      </c>
      <c r="BH663">
        <v>4</v>
      </c>
      <c r="BI663">
        <v>5</v>
      </c>
      <c r="BJ663">
        <v>4</v>
      </c>
      <c r="BK663">
        <v>0</v>
      </c>
      <c r="BL663">
        <v>0</v>
      </c>
      <c r="BM663">
        <v>0</v>
      </c>
      <c r="BN663">
        <v>1</v>
      </c>
      <c r="BO663">
        <v>1</v>
      </c>
      <c r="BP663">
        <v>1</v>
      </c>
      <c r="BQ663">
        <v>5</v>
      </c>
      <c r="BR663">
        <v>3</v>
      </c>
      <c r="BS663">
        <v>2</v>
      </c>
      <c r="BT663">
        <v>2</v>
      </c>
      <c r="BU663">
        <v>2</v>
      </c>
      <c r="BV663">
        <v>140</v>
      </c>
      <c r="BW663">
        <v>163</v>
      </c>
      <c r="BX663">
        <v>0.46204620499999999</v>
      </c>
      <c r="BY663" s="63">
        <v>-207</v>
      </c>
    </row>
    <row r="664" spans="1:77" x14ac:dyDescent="0.25">
      <c r="A664">
        <v>5</v>
      </c>
      <c r="B664">
        <v>1</v>
      </c>
      <c r="C664">
        <v>3</v>
      </c>
      <c r="D664">
        <v>1</v>
      </c>
      <c r="E664">
        <v>3</v>
      </c>
      <c r="F664">
        <v>3</v>
      </c>
      <c r="G664">
        <v>5</v>
      </c>
      <c r="H664">
        <v>4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3</v>
      </c>
      <c r="O664">
        <v>1</v>
      </c>
      <c r="P664">
        <v>3</v>
      </c>
      <c r="Q664">
        <v>1</v>
      </c>
      <c r="R664">
        <v>3</v>
      </c>
      <c r="S664">
        <v>1</v>
      </c>
      <c r="T664">
        <v>5</v>
      </c>
      <c r="U664">
        <v>4</v>
      </c>
      <c r="V664">
        <v>3</v>
      </c>
      <c r="W664">
        <v>3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5</v>
      </c>
      <c r="AD664">
        <v>1</v>
      </c>
      <c r="AE664">
        <v>3</v>
      </c>
      <c r="AF664">
        <v>1</v>
      </c>
      <c r="AG664">
        <v>5</v>
      </c>
      <c r="AH664">
        <v>3</v>
      </c>
      <c r="AI664">
        <v>4</v>
      </c>
      <c r="AJ664">
        <v>1</v>
      </c>
      <c r="AK664">
        <v>0</v>
      </c>
      <c r="AL664">
        <v>0</v>
      </c>
      <c r="AM664">
        <v>0</v>
      </c>
      <c r="AN664">
        <v>5</v>
      </c>
      <c r="AO664">
        <v>1</v>
      </c>
      <c r="AP664">
        <v>5</v>
      </c>
      <c r="AQ664">
        <v>1</v>
      </c>
      <c r="AR664">
        <v>3</v>
      </c>
      <c r="AS664">
        <v>5</v>
      </c>
      <c r="AT664">
        <v>2</v>
      </c>
      <c r="AU664">
        <v>4</v>
      </c>
      <c r="AV664">
        <v>3</v>
      </c>
      <c r="AW664">
        <v>1</v>
      </c>
      <c r="AX664">
        <v>1</v>
      </c>
      <c r="AY664">
        <v>0</v>
      </c>
      <c r="AZ664">
        <v>0</v>
      </c>
      <c r="BA664">
        <v>5</v>
      </c>
      <c r="BB664">
        <v>1</v>
      </c>
      <c r="BC664">
        <v>1</v>
      </c>
      <c r="BD664">
        <v>1</v>
      </c>
      <c r="BE664">
        <v>2</v>
      </c>
      <c r="BF664">
        <v>1</v>
      </c>
      <c r="BG664">
        <v>5</v>
      </c>
      <c r="BH664">
        <v>4</v>
      </c>
      <c r="BI664">
        <v>3</v>
      </c>
      <c r="BJ664">
        <v>1</v>
      </c>
      <c r="BK664">
        <v>0</v>
      </c>
      <c r="BL664">
        <v>0</v>
      </c>
      <c r="BM664">
        <v>0</v>
      </c>
      <c r="BN664">
        <v>1</v>
      </c>
      <c r="BO664">
        <v>4</v>
      </c>
      <c r="BP664">
        <v>2</v>
      </c>
      <c r="BQ664">
        <v>5</v>
      </c>
      <c r="BR664">
        <v>2</v>
      </c>
      <c r="BS664">
        <v>1</v>
      </c>
      <c r="BT664">
        <v>3</v>
      </c>
      <c r="BU664">
        <v>2</v>
      </c>
      <c r="BV664">
        <v>151</v>
      </c>
      <c r="BW664">
        <v>183</v>
      </c>
      <c r="BX664">
        <v>0.45209580838323299</v>
      </c>
      <c r="BY664" s="63">
        <v>-207</v>
      </c>
    </row>
    <row r="665" spans="1:77" x14ac:dyDescent="0.25">
      <c r="A665">
        <v>5</v>
      </c>
      <c r="B665">
        <v>1</v>
      </c>
      <c r="C665">
        <v>3</v>
      </c>
      <c r="D665">
        <v>1</v>
      </c>
      <c r="E665">
        <v>3</v>
      </c>
      <c r="F665">
        <v>2</v>
      </c>
      <c r="G665">
        <v>4</v>
      </c>
      <c r="H665">
        <v>4</v>
      </c>
      <c r="I665">
        <v>3</v>
      </c>
      <c r="J665">
        <v>1</v>
      </c>
      <c r="K665">
        <v>0</v>
      </c>
      <c r="L665">
        <v>0</v>
      </c>
      <c r="M665">
        <v>1</v>
      </c>
      <c r="N665">
        <v>3</v>
      </c>
      <c r="O665">
        <v>5</v>
      </c>
      <c r="P665">
        <v>3</v>
      </c>
      <c r="Q665">
        <v>5</v>
      </c>
      <c r="R665">
        <v>5</v>
      </c>
      <c r="S665">
        <v>3</v>
      </c>
      <c r="T665">
        <v>4</v>
      </c>
      <c r="U665">
        <v>4</v>
      </c>
      <c r="V665">
        <v>3</v>
      </c>
      <c r="W665">
        <v>5</v>
      </c>
      <c r="X665">
        <v>0</v>
      </c>
      <c r="Y665">
        <v>0</v>
      </c>
      <c r="Z665">
        <v>0</v>
      </c>
      <c r="AA665">
        <v>3</v>
      </c>
      <c r="AB665">
        <v>1</v>
      </c>
      <c r="AC665">
        <v>3</v>
      </c>
      <c r="AD665">
        <v>1</v>
      </c>
      <c r="AE665">
        <v>3</v>
      </c>
      <c r="AF665">
        <v>1</v>
      </c>
      <c r="AG665">
        <v>1</v>
      </c>
      <c r="AH665">
        <v>3</v>
      </c>
      <c r="AI665">
        <v>4</v>
      </c>
      <c r="AJ665">
        <v>1</v>
      </c>
      <c r="AK665">
        <v>0</v>
      </c>
      <c r="AL665">
        <v>0</v>
      </c>
      <c r="AM665">
        <v>0</v>
      </c>
      <c r="AN665">
        <v>3</v>
      </c>
      <c r="AO665">
        <v>4</v>
      </c>
      <c r="AP665">
        <v>4</v>
      </c>
      <c r="AQ665">
        <v>2</v>
      </c>
      <c r="AR665">
        <v>3</v>
      </c>
      <c r="AS665">
        <v>1</v>
      </c>
      <c r="AT665">
        <v>5</v>
      </c>
      <c r="AU665">
        <v>4</v>
      </c>
      <c r="AV665">
        <v>4</v>
      </c>
      <c r="AW665">
        <v>1</v>
      </c>
      <c r="AX665">
        <v>1</v>
      </c>
      <c r="AY665">
        <v>1</v>
      </c>
      <c r="AZ665">
        <v>1</v>
      </c>
      <c r="BA665">
        <v>4</v>
      </c>
      <c r="BB665">
        <v>1</v>
      </c>
      <c r="BC665">
        <v>1</v>
      </c>
      <c r="BD665">
        <v>5</v>
      </c>
      <c r="BE665">
        <v>1</v>
      </c>
      <c r="BF665">
        <v>1</v>
      </c>
      <c r="BG665">
        <v>2</v>
      </c>
      <c r="BH665">
        <v>4</v>
      </c>
      <c r="BI665">
        <v>3</v>
      </c>
      <c r="BJ665">
        <v>1</v>
      </c>
      <c r="BK665">
        <v>0</v>
      </c>
      <c r="BL665">
        <v>0</v>
      </c>
      <c r="BM665">
        <v>0</v>
      </c>
      <c r="BN665">
        <v>1</v>
      </c>
      <c r="BO665">
        <v>1</v>
      </c>
      <c r="BP665">
        <v>2</v>
      </c>
      <c r="BQ665">
        <v>5</v>
      </c>
      <c r="BR665">
        <v>2</v>
      </c>
      <c r="BS665">
        <v>1</v>
      </c>
      <c r="BT665">
        <v>4</v>
      </c>
      <c r="BU665">
        <v>1</v>
      </c>
      <c r="BV665">
        <v>146</v>
      </c>
      <c r="BW665">
        <v>178</v>
      </c>
      <c r="BX665">
        <v>0.45061728400000001</v>
      </c>
      <c r="BY665" s="63">
        <v>-207</v>
      </c>
    </row>
    <row r="666" spans="1:77" x14ac:dyDescent="0.25">
      <c r="A666">
        <v>5</v>
      </c>
      <c r="B666">
        <v>1</v>
      </c>
      <c r="C666">
        <v>3</v>
      </c>
      <c r="D666">
        <v>2</v>
      </c>
      <c r="E666">
        <v>5</v>
      </c>
      <c r="F666">
        <v>1</v>
      </c>
      <c r="G666">
        <v>4</v>
      </c>
      <c r="H666">
        <v>4</v>
      </c>
      <c r="I666">
        <v>4</v>
      </c>
      <c r="J666">
        <v>4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3</v>
      </c>
      <c r="Q666">
        <v>1</v>
      </c>
      <c r="R666">
        <v>3</v>
      </c>
      <c r="S666">
        <v>1</v>
      </c>
      <c r="T666">
        <v>5</v>
      </c>
      <c r="U666">
        <v>4</v>
      </c>
      <c r="V666">
        <v>3</v>
      </c>
      <c r="W666">
        <v>1</v>
      </c>
      <c r="X666">
        <v>1</v>
      </c>
      <c r="Y666">
        <v>0</v>
      </c>
      <c r="Z666">
        <v>0</v>
      </c>
      <c r="AA666">
        <v>2</v>
      </c>
      <c r="AB666">
        <v>1</v>
      </c>
      <c r="AC666">
        <v>5</v>
      </c>
      <c r="AD666">
        <v>1</v>
      </c>
      <c r="AE666">
        <v>3</v>
      </c>
      <c r="AF666">
        <v>1</v>
      </c>
      <c r="AG666">
        <v>4</v>
      </c>
      <c r="AH666">
        <v>4</v>
      </c>
      <c r="AI666">
        <v>4</v>
      </c>
      <c r="AJ666">
        <v>1</v>
      </c>
      <c r="AK666">
        <v>0</v>
      </c>
      <c r="AL666">
        <v>0</v>
      </c>
      <c r="AM666">
        <v>1</v>
      </c>
      <c r="AN666">
        <v>5</v>
      </c>
      <c r="AO666">
        <v>1</v>
      </c>
      <c r="AP666">
        <v>3</v>
      </c>
      <c r="AQ666">
        <v>2</v>
      </c>
      <c r="AR666">
        <v>3</v>
      </c>
      <c r="AS666">
        <v>1</v>
      </c>
      <c r="AT666">
        <v>5</v>
      </c>
      <c r="AU666">
        <v>3</v>
      </c>
      <c r="AV666">
        <v>3</v>
      </c>
      <c r="AW666">
        <v>1</v>
      </c>
      <c r="AX666">
        <v>1</v>
      </c>
      <c r="AY666">
        <v>0</v>
      </c>
      <c r="AZ666">
        <v>0</v>
      </c>
      <c r="BA666">
        <v>3</v>
      </c>
      <c r="BB666">
        <v>1</v>
      </c>
      <c r="BC666">
        <v>4</v>
      </c>
      <c r="BD666">
        <v>1</v>
      </c>
      <c r="BE666">
        <v>3</v>
      </c>
      <c r="BF666">
        <v>1</v>
      </c>
      <c r="BG666">
        <v>4</v>
      </c>
      <c r="BH666">
        <v>4</v>
      </c>
      <c r="BI666">
        <v>4</v>
      </c>
      <c r="BJ666">
        <v>1</v>
      </c>
      <c r="BK666">
        <v>0</v>
      </c>
      <c r="BL666">
        <v>0</v>
      </c>
      <c r="BM666">
        <v>1</v>
      </c>
      <c r="BN666">
        <v>1</v>
      </c>
      <c r="BO666">
        <v>1</v>
      </c>
      <c r="BP666">
        <v>2</v>
      </c>
      <c r="BQ666">
        <v>5</v>
      </c>
      <c r="BR666">
        <v>2</v>
      </c>
      <c r="BS666">
        <v>2</v>
      </c>
      <c r="BT666">
        <v>3</v>
      </c>
      <c r="BU666">
        <v>1</v>
      </c>
      <c r="BV666">
        <v>134</v>
      </c>
      <c r="BW666">
        <v>165</v>
      </c>
      <c r="BX666">
        <v>0.44816053500000003</v>
      </c>
      <c r="BY666" s="63">
        <v>-207</v>
      </c>
    </row>
    <row r="667" spans="1:77" x14ac:dyDescent="0.25">
      <c r="A667">
        <v>4</v>
      </c>
      <c r="B667">
        <v>1</v>
      </c>
      <c r="C667">
        <v>3</v>
      </c>
      <c r="D667">
        <v>1</v>
      </c>
      <c r="E667">
        <v>3</v>
      </c>
      <c r="F667">
        <v>1</v>
      </c>
      <c r="G667">
        <v>4</v>
      </c>
      <c r="H667">
        <v>4</v>
      </c>
      <c r="I667">
        <v>4</v>
      </c>
      <c r="J667">
        <v>1</v>
      </c>
      <c r="K667">
        <v>0</v>
      </c>
      <c r="L667">
        <v>0</v>
      </c>
      <c r="M667">
        <v>0</v>
      </c>
      <c r="N667">
        <v>5</v>
      </c>
      <c r="O667">
        <v>1</v>
      </c>
      <c r="P667">
        <v>3</v>
      </c>
      <c r="Q667">
        <v>4</v>
      </c>
      <c r="R667">
        <v>3</v>
      </c>
      <c r="S667">
        <v>1</v>
      </c>
      <c r="T667">
        <v>5</v>
      </c>
      <c r="U667">
        <v>4</v>
      </c>
      <c r="V667">
        <v>3</v>
      </c>
      <c r="W667">
        <v>1</v>
      </c>
      <c r="X667">
        <v>0</v>
      </c>
      <c r="Y667">
        <v>0</v>
      </c>
      <c r="Z667">
        <v>0</v>
      </c>
      <c r="AA667">
        <v>3</v>
      </c>
      <c r="AB667">
        <v>1</v>
      </c>
      <c r="AC667">
        <v>5</v>
      </c>
      <c r="AD667">
        <v>4</v>
      </c>
      <c r="AE667">
        <v>3</v>
      </c>
      <c r="AF667">
        <v>1</v>
      </c>
      <c r="AG667">
        <v>5</v>
      </c>
      <c r="AH667">
        <v>4</v>
      </c>
      <c r="AI667">
        <v>4</v>
      </c>
      <c r="AJ667">
        <v>1</v>
      </c>
      <c r="AK667">
        <v>0</v>
      </c>
      <c r="AL667">
        <v>0</v>
      </c>
      <c r="AM667">
        <v>0</v>
      </c>
      <c r="AN667">
        <v>5</v>
      </c>
      <c r="AO667">
        <v>5</v>
      </c>
      <c r="AP667">
        <v>3</v>
      </c>
      <c r="AQ667">
        <v>2</v>
      </c>
      <c r="AR667">
        <v>3</v>
      </c>
      <c r="AS667">
        <v>1</v>
      </c>
      <c r="AT667">
        <v>5</v>
      </c>
      <c r="AU667">
        <v>4</v>
      </c>
      <c r="AV667">
        <v>4</v>
      </c>
      <c r="AW667">
        <v>1</v>
      </c>
      <c r="AX667">
        <v>0</v>
      </c>
      <c r="AY667">
        <v>0</v>
      </c>
      <c r="AZ667">
        <v>0</v>
      </c>
      <c r="BA667">
        <v>5</v>
      </c>
      <c r="BB667">
        <v>5</v>
      </c>
      <c r="BC667">
        <v>4</v>
      </c>
      <c r="BD667">
        <v>1</v>
      </c>
      <c r="BE667">
        <v>3</v>
      </c>
      <c r="BF667">
        <v>1</v>
      </c>
      <c r="BG667">
        <v>5</v>
      </c>
      <c r="BH667">
        <v>4</v>
      </c>
      <c r="BI667">
        <v>5</v>
      </c>
      <c r="BJ667">
        <v>4</v>
      </c>
      <c r="BK667">
        <v>0</v>
      </c>
      <c r="BL667">
        <v>0</v>
      </c>
      <c r="BM667">
        <v>0</v>
      </c>
      <c r="BN667">
        <v>1</v>
      </c>
      <c r="BO667">
        <v>1</v>
      </c>
      <c r="BP667">
        <v>1</v>
      </c>
      <c r="BQ667">
        <v>5</v>
      </c>
      <c r="BR667">
        <v>3</v>
      </c>
      <c r="BS667">
        <v>2</v>
      </c>
      <c r="BT667">
        <v>2</v>
      </c>
      <c r="BU667">
        <v>2</v>
      </c>
      <c r="BV667">
        <v>131</v>
      </c>
      <c r="BW667">
        <v>165</v>
      </c>
      <c r="BX667">
        <v>0.44256756800000002</v>
      </c>
      <c r="BY667" s="63">
        <v>-207</v>
      </c>
    </row>
    <row r="668" spans="1:77" x14ac:dyDescent="0.25">
      <c r="A668">
        <v>5</v>
      </c>
      <c r="B668">
        <v>3</v>
      </c>
      <c r="C668">
        <v>3</v>
      </c>
      <c r="D668">
        <v>1</v>
      </c>
      <c r="E668">
        <v>5</v>
      </c>
      <c r="F668">
        <v>1</v>
      </c>
      <c r="G668">
        <v>5</v>
      </c>
      <c r="H668">
        <v>4</v>
      </c>
      <c r="I668">
        <v>3</v>
      </c>
      <c r="J668">
        <v>1</v>
      </c>
      <c r="K668">
        <v>0</v>
      </c>
      <c r="L668">
        <v>0</v>
      </c>
      <c r="M668">
        <v>0</v>
      </c>
      <c r="N668">
        <v>3</v>
      </c>
      <c r="O668">
        <v>1</v>
      </c>
      <c r="P668">
        <v>2</v>
      </c>
      <c r="Q668">
        <v>5</v>
      </c>
      <c r="R668">
        <v>3</v>
      </c>
      <c r="S668">
        <v>4</v>
      </c>
      <c r="T668">
        <v>5</v>
      </c>
      <c r="U668">
        <v>4</v>
      </c>
      <c r="V668">
        <v>4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1</v>
      </c>
      <c r="AC668">
        <v>5</v>
      </c>
      <c r="AD668">
        <v>1</v>
      </c>
      <c r="AE668">
        <v>2</v>
      </c>
      <c r="AF668">
        <v>1</v>
      </c>
      <c r="AG668">
        <v>5</v>
      </c>
      <c r="AH668">
        <v>2</v>
      </c>
      <c r="AI668">
        <v>4</v>
      </c>
      <c r="AJ668">
        <v>1</v>
      </c>
      <c r="AK668">
        <v>0</v>
      </c>
      <c r="AL668">
        <v>1</v>
      </c>
      <c r="AM668">
        <v>0</v>
      </c>
      <c r="AN668">
        <v>3</v>
      </c>
      <c r="AO668">
        <v>1</v>
      </c>
      <c r="AP668">
        <v>3</v>
      </c>
      <c r="AQ668">
        <v>2</v>
      </c>
      <c r="AR668">
        <v>1</v>
      </c>
      <c r="AS668">
        <v>1</v>
      </c>
      <c r="AT668">
        <v>5</v>
      </c>
      <c r="AU668">
        <v>4</v>
      </c>
      <c r="AV668">
        <v>3</v>
      </c>
      <c r="AW668">
        <v>1</v>
      </c>
      <c r="AX668">
        <v>1</v>
      </c>
      <c r="AY668">
        <v>0</v>
      </c>
      <c r="AZ668">
        <v>0</v>
      </c>
      <c r="BA668">
        <v>5</v>
      </c>
      <c r="BB668">
        <v>1</v>
      </c>
      <c r="BC668">
        <v>4</v>
      </c>
      <c r="BD668">
        <v>5</v>
      </c>
      <c r="BE668">
        <v>3</v>
      </c>
      <c r="BF668">
        <v>1</v>
      </c>
      <c r="BG668">
        <v>5</v>
      </c>
      <c r="BH668">
        <v>4</v>
      </c>
      <c r="BI668">
        <v>3</v>
      </c>
      <c r="BJ668">
        <v>1</v>
      </c>
      <c r="BK668">
        <v>0</v>
      </c>
      <c r="BL668">
        <v>0</v>
      </c>
      <c r="BM668">
        <v>0</v>
      </c>
      <c r="BN668">
        <v>1</v>
      </c>
      <c r="BO668">
        <v>1</v>
      </c>
      <c r="BP668">
        <v>2</v>
      </c>
      <c r="BQ668">
        <v>4</v>
      </c>
      <c r="BR668">
        <v>1</v>
      </c>
      <c r="BS668">
        <v>2</v>
      </c>
      <c r="BT668">
        <v>3</v>
      </c>
      <c r="BU668">
        <v>2</v>
      </c>
      <c r="BV668">
        <v>129</v>
      </c>
      <c r="BW668">
        <v>163</v>
      </c>
      <c r="BX668">
        <v>0.44178082191780799</v>
      </c>
      <c r="BY668" s="63">
        <v>-207</v>
      </c>
    </row>
    <row r="669" spans="1:77" x14ac:dyDescent="0.25">
      <c r="A669">
        <v>4</v>
      </c>
      <c r="B669">
        <v>3</v>
      </c>
      <c r="C669">
        <v>2</v>
      </c>
      <c r="D669">
        <v>1</v>
      </c>
      <c r="E669">
        <v>5</v>
      </c>
      <c r="F669">
        <v>1</v>
      </c>
      <c r="G669">
        <v>5</v>
      </c>
      <c r="H669">
        <v>3</v>
      </c>
      <c r="I669">
        <v>4</v>
      </c>
      <c r="J669">
        <v>4</v>
      </c>
      <c r="K669">
        <v>1</v>
      </c>
      <c r="L669">
        <v>1</v>
      </c>
      <c r="M669">
        <v>0</v>
      </c>
      <c r="N669">
        <v>4</v>
      </c>
      <c r="O669">
        <v>1</v>
      </c>
      <c r="P669">
        <v>3</v>
      </c>
      <c r="Q669">
        <v>1</v>
      </c>
      <c r="R669">
        <v>3</v>
      </c>
      <c r="S669">
        <v>1</v>
      </c>
      <c r="T669">
        <v>5</v>
      </c>
      <c r="U669">
        <v>4</v>
      </c>
      <c r="V669">
        <v>4</v>
      </c>
      <c r="W669">
        <v>1</v>
      </c>
      <c r="X669">
        <v>0</v>
      </c>
      <c r="Y669">
        <v>0</v>
      </c>
      <c r="Z669">
        <v>0</v>
      </c>
      <c r="AA669">
        <v>2</v>
      </c>
      <c r="AB669">
        <v>3</v>
      </c>
      <c r="AC669">
        <v>5</v>
      </c>
      <c r="AD669">
        <v>1</v>
      </c>
      <c r="AE669">
        <v>3</v>
      </c>
      <c r="AF669">
        <v>5</v>
      </c>
      <c r="AG669">
        <v>5</v>
      </c>
      <c r="AH669">
        <v>4</v>
      </c>
      <c r="AI669">
        <v>3</v>
      </c>
      <c r="AJ669">
        <v>5</v>
      </c>
      <c r="AK669">
        <v>0</v>
      </c>
      <c r="AL669">
        <v>0</v>
      </c>
      <c r="AM669">
        <v>0</v>
      </c>
      <c r="AN669">
        <v>3</v>
      </c>
      <c r="AO669">
        <v>1</v>
      </c>
      <c r="AP669">
        <v>3</v>
      </c>
      <c r="AQ669">
        <v>1</v>
      </c>
      <c r="AR669">
        <v>3</v>
      </c>
      <c r="AS669">
        <v>1</v>
      </c>
      <c r="AT669">
        <v>5</v>
      </c>
      <c r="AU669">
        <v>3</v>
      </c>
      <c r="AV669">
        <v>4</v>
      </c>
      <c r="AW669">
        <v>1</v>
      </c>
      <c r="AX669">
        <v>1</v>
      </c>
      <c r="AY669">
        <v>0</v>
      </c>
      <c r="AZ669">
        <v>0</v>
      </c>
      <c r="BA669">
        <v>3</v>
      </c>
      <c r="BB669">
        <v>1</v>
      </c>
      <c r="BC669">
        <v>1</v>
      </c>
      <c r="BD669">
        <v>1</v>
      </c>
      <c r="BE669">
        <v>3</v>
      </c>
      <c r="BF669">
        <v>1</v>
      </c>
      <c r="BG669">
        <v>4</v>
      </c>
      <c r="BH669">
        <v>4</v>
      </c>
      <c r="BI669">
        <v>4</v>
      </c>
      <c r="BJ669">
        <v>1</v>
      </c>
      <c r="BK669">
        <v>0</v>
      </c>
      <c r="BL669">
        <v>0</v>
      </c>
      <c r="BM669">
        <v>0</v>
      </c>
      <c r="BN669">
        <v>3</v>
      </c>
      <c r="BO669">
        <v>1</v>
      </c>
      <c r="BP669">
        <v>2</v>
      </c>
      <c r="BQ669">
        <v>5</v>
      </c>
      <c r="BR669">
        <v>4</v>
      </c>
      <c r="BS669">
        <v>2</v>
      </c>
      <c r="BT669">
        <v>3</v>
      </c>
      <c r="BU669">
        <v>2</v>
      </c>
      <c r="BV669">
        <v>126</v>
      </c>
      <c r="BW669">
        <v>163</v>
      </c>
      <c r="BX669">
        <v>0.43598615899999998</v>
      </c>
      <c r="BY669" s="63">
        <v>-207</v>
      </c>
    </row>
    <row r="670" spans="1:77" x14ac:dyDescent="0.25">
      <c r="A670">
        <v>5</v>
      </c>
      <c r="B670">
        <v>1</v>
      </c>
      <c r="C670">
        <v>3</v>
      </c>
      <c r="D670">
        <v>1</v>
      </c>
      <c r="E670">
        <v>3</v>
      </c>
      <c r="F670">
        <v>5</v>
      </c>
      <c r="G670">
        <v>5</v>
      </c>
      <c r="H670">
        <v>4</v>
      </c>
      <c r="I670">
        <v>3</v>
      </c>
      <c r="J670">
        <v>1</v>
      </c>
      <c r="K670">
        <v>0</v>
      </c>
      <c r="L670">
        <v>0</v>
      </c>
      <c r="M670">
        <v>0</v>
      </c>
      <c r="N670">
        <v>3</v>
      </c>
      <c r="O670">
        <v>1</v>
      </c>
      <c r="P670">
        <v>3</v>
      </c>
      <c r="Q670">
        <v>5</v>
      </c>
      <c r="R670">
        <v>3</v>
      </c>
      <c r="S670">
        <v>1</v>
      </c>
      <c r="T670">
        <v>5</v>
      </c>
      <c r="U670">
        <v>4</v>
      </c>
      <c r="V670">
        <v>3</v>
      </c>
      <c r="W670">
        <v>1</v>
      </c>
      <c r="X670">
        <v>0</v>
      </c>
      <c r="Y670">
        <v>0</v>
      </c>
      <c r="Z670">
        <v>0</v>
      </c>
      <c r="AA670">
        <v>4</v>
      </c>
      <c r="AB670">
        <v>1</v>
      </c>
      <c r="AC670">
        <v>3</v>
      </c>
      <c r="AD670">
        <v>1</v>
      </c>
      <c r="AE670">
        <v>3</v>
      </c>
      <c r="AF670">
        <v>3</v>
      </c>
      <c r="AG670">
        <v>5</v>
      </c>
      <c r="AH670">
        <v>3</v>
      </c>
      <c r="AI670">
        <v>4</v>
      </c>
      <c r="AJ670">
        <v>1</v>
      </c>
      <c r="AK670">
        <v>0</v>
      </c>
      <c r="AL670">
        <v>0</v>
      </c>
      <c r="AM670">
        <v>0</v>
      </c>
      <c r="AN670">
        <v>3</v>
      </c>
      <c r="AO670">
        <v>1</v>
      </c>
      <c r="AP670">
        <v>3</v>
      </c>
      <c r="AQ670">
        <v>1</v>
      </c>
      <c r="AR670">
        <v>3</v>
      </c>
      <c r="AS670">
        <v>1</v>
      </c>
      <c r="AT670">
        <v>5</v>
      </c>
      <c r="AU670">
        <v>4</v>
      </c>
      <c r="AV670">
        <v>4</v>
      </c>
      <c r="AW670">
        <v>1</v>
      </c>
      <c r="AX670">
        <v>1</v>
      </c>
      <c r="AY670">
        <v>0</v>
      </c>
      <c r="AZ670">
        <v>0</v>
      </c>
      <c r="BA670">
        <v>5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5</v>
      </c>
      <c r="BH670">
        <v>4</v>
      </c>
      <c r="BI670">
        <v>4</v>
      </c>
      <c r="BJ670">
        <v>1</v>
      </c>
      <c r="BK670">
        <v>0</v>
      </c>
      <c r="BL670">
        <v>0</v>
      </c>
      <c r="BM670">
        <v>1</v>
      </c>
      <c r="BN670">
        <v>2</v>
      </c>
      <c r="BO670">
        <v>1</v>
      </c>
      <c r="BP670">
        <v>2</v>
      </c>
      <c r="BQ670">
        <v>5</v>
      </c>
      <c r="BR670">
        <v>2</v>
      </c>
      <c r="BS670">
        <v>2</v>
      </c>
      <c r="BT670">
        <v>3</v>
      </c>
      <c r="BU670">
        <v>2</v>
      </c>
      <c r="BV670">
        <v>144</v>
      </c>
      <c r="BW670">
        <v>191</v>
      </c>
      <c r="BX670">
        <v>0.42985074626865599</v>
      </c>
      <c r="BY670" s="63">
        <v>-207</v>
      </c>
    </row>
    <row r="671" spans="1:77" x14ac:dyDescent="0.25">
      <c r="A671">
        <v>5</v>
      </c>
      <c r="B671">
        <v>1</v>
      </c>
      <c r="C671">
        <v>3</v>
      </c>
      <c r="D671">
        <v>1</v>
      </c>
      <c r="E671">
        <v>3</v>
      </c>
      <c r="F671">
        <v>2</v>
      </c>
      <c r="G671">
        <v>4</v>
      </c>
      <c r="H671">
        <v>4</v>
      </c>
      <c r="I671">
        <v>3</v>
      </c>
      <c r="J671">
        <v>1</v>
      </c>
      <c r="K671">
        <v>0</v>
      </c>
      <c r="L671">
        <v>0</v>
      </c>
      <c r="M671">
        <v>1</v>
      </c>
      <c r="N671">
        <v>3</v>
      </c>
      <c r="O671">
        <v>5</v>
      </c>
      <c r="P671">
        <v>3</v>
      </c>
      <c r="Q671">
        <v>5</v>
      </c>
      <c r="R671">
        <v>5</v>
      </c>
      <c r="S671">
        <v>3</v>
      </c>
      <c r="T671">
        <v>4</v>
      </c>
      <c r="U671">
        <v>4</v>
      </c>
      <c r="V671">
        <v>3</v>
      </c>
      <c r="W671">
        <v>5</v>
      </c>
      <c r="X671">
        <v>0</v>
      </c>
      <c r="Y671">
        <v>0</v>
      </c>
      <c r="Z671">
        <v>0</v>
      </c>
      <c r="AA671">
        <v>3</v>
      </c>
      <c r="AB671">
        <v>1</v>
      </c>
      <c r="AC671">
        <v>3</v>
      </c>
      <c r="AD671">
        <v>1</v>
      </c>
      <c r="AE671">
        <v>3</v>
      </c>
      <c r="AF671">
        <v>1</v>
      </c>
      <c r="AG671">
        <v>1</v>
      </c>
      <c r="AH671">
        <v>3</v>
      </c>
      <c r="AI671">
        <v>4</v>
      </c>
      <c r="AJ671">
        <v>1</v>
      </c>
      <c r="AK671">
        <v>0</v>
      </c>
      <c r="AL671">
        <v>0</v>
      </c>
      <c r="AM671">
        <v>0</v>
      </c>
      <c r="AN671">
        <v>3</v>
      </c>
      <c r="AO671">
        <v>4</v>
      </c>
      <c r="AP671">
        <v>4</v>
      </c>
      <c r="AQ671">
        <v>2</v>
      </c>
      <c r="AR671">
        <v>3</v>
      </c>
      <c r="AS671">
        <v>1</v>
      </c>
      <c r="AT671">
        <v>5</v>
      </c>
      <c r="AU671">
        <v>4</v>
      </c>
      <c r="AV671">
        <v>4</v>
      </c>
      <c r="AW671">
        <v>1</v>
      </c>
      <c r="AX671">
        <v>1</v>
      </c>
      <c r="AY671">
        <v>1</v>
      </c>
      <c r="AZ671">
        <v>1</v>
      </c>
      <c r="BA671">
        <v>4</v>
      </c>
      <c r="BB671">
        <v>1</v>
      </c>
      <c r="BC671">
        <v>1</v>
      </c>
      <c r="BD671">
        <v>5</v>
      </c>
      <c r="BE671">
        <v>1</v>
      </c>
      <c r="BF671">
        <v>1</v>
      </c>
      <c r="BG671">
        <v>2</v>
      </c>
      <c r="BH671">
        <v>4</v>
      </c>
      <c r="BI671">
        <v>3</v>
      </c>
      <c r="BJ671">
        <v>1</v>
      </c>
      <c r="BK671">
        <v>0</v>
      </c>
      <c r="BL671">
        <v>0</v>
      </c>
      <c r="BM671">
        <v>0</v>
      </c>
      <c r="BN671">
        <v>1</v>
      </c>
      <c r="BO671">
        <v>1</v>
      </c>
      <c r="BP671">
        <v>2</v>
      </c>
      <c r="BQ671">
        <v>5</v>
      </c>
      <c r="BR671">
        <v>2</v>
      </c>
      <c r="BS671">
        <v>1</v>
      </c>
      <c r="BT671">
        <v>4</v>
      </c>
      <c r="BU671">
        <v>1</v>
      </c>
      <c r="BV671">
        <v>136</v>
      </c>
      <c r="BW671">
        <v>186</v>
      </c>
      <c r="BX671">
        <v>0.42236024799999999</v>
      </c>
      <c r="BY671" s="63">
        <v>-207</v>
      </c>
    </row>
    <row r="672" spans="1:77" x14ac:dyDescent="0.25">
      <c r="A672">
        <v>5</v>
      </c>
      <c r="B672">
        <v>4</v>
      </c>
      <c r="C672">
        <v>3</v>
      </c>
      <c r="D672">
        <v>1</v>
      </c>
      <c r="E672">
        <v>3</v>
      </c>
      <c r="F672">
        <v>1</v>
      </c>
      <c r="G672">
        <v>4</v>
      </c>
      <c r="H672">
        <v>4</v>
      </c>
      <c r="I672">
        <v>4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3</v>
      </c>
      <c r="Q672">
        <v>1</v>
      </c>
      <c r="R672">
        <v>3</v>
      </c>
      <c r="S672">
        <v>1</v>
      </c>
      <c r="T672">
        <v>4</v>
      </c>
      <c r="U672">
        <v>4</v>
      </c>
      <c r="V672">
        <v>3</v>
      </c>
      <c r="W672">
        <v>1</v>
      </c>
      <c r="X672">
        <v>1</v>
      </c>
      <c r="Y672">
        <v>1</v>
      </c>
      <c r="Z672">
        <v>0</v>
      </c>
      <c r="AA672">
        <v>3</v>
      </c>
      <c r="AB672">
        <v>1</v>
      </c>
      <c r="AC672">
        <v>5</v>
      </c>
      <c r="AD672">
        <v>1</v>
      </c>
      <c r="AE672">
        <v>2</v>
      </c>
      <c r="AF672">
        <v>1</v>
      </c>
      <c r="AG672">
        <v>2</v>
      </c>
      <c r="AH672">
        <v>4</v>
      </c>
      <c r="AI672">
        <v>4</v>
      </c>
      <c r="AJ672">
        <v>1</v>
      </c>
      <c r="AK672">
        <v>0</v>
      </c>
      <c r="AL672">
        <v>0</v>
      </c>
      <c r="AM672">
        <v>1</v>
      </c>
      <c r="AN672">
        <v>5</v>
      </c>
      <c r="AO672">
        <v>1</v>
      </c>
      <c r="AP672">
        <v>5</v>
      </c>
      <c r="AQ672">
        <v>2</v>
      </c>
      <c r="AR672">
        <v>1</v>
      </c>
      <c r="AS672">
        <v>1</v>
      </c>
      <c r="AT672">
        <v>5</v>
      </c>
      <c r="AU672">
        <v>3</v>
      </c>
      <c r="AV672">
        <v>4</v>
      </c>
      <c r="AW672">
        <v>1</v>
      </c>
      <c r="AX672">
        <v>0</v>
      </c>
      <c r="AY672">
        <v>0</v>
      </c>
      <c r="AZ672">
        <v>0</v>
      </c>
      <c r="BA672">
        <v>5</v>
      </c>
      <c r="BB672">
        <v>1</v>
      </c>
      <c r="BC672">
        <v>4</v>
      </c>
      <c r="BD672">
        <v>5</v>
      </c>
      <c r="BE672">
        <v>3</v>
      </c>
      <c r="BF672">
        <v>1</v>
      </c>
      <c r="BG672">
        <v>5</v>
      </c>
      <c r="BH672">
        <v>4</v>
      </c>
      <c r="BI672">
        <v>5</v>
      </c>
      <c r="BJ672">
        <v>1</v>
      </c>
      <c r="BK672">
        <v>0</v>
      </c>
      <c r="BL672">
        <v>0</v>
      </c>
      <c r="BM672">
        <v>0</v>
      </c>
      <c r="BN672">
        <v>5</v>
      </c>
      <c r="BO672">
        <v>1</v>
      </c>
      <c r="BP672">
        <v>2</v>
      </c>
      <c r="BQ672">
        <v>1</v>
      </c>
      <c r="BR672">
        <v>2</v>
      </c>
      <c r="BS672">
        <v>2</v>
      </c>
      <c r="BT672">
        <v>3</v>
      </c>
      <c r="BU672">
        <v>1</v>
      </c>
      <c r="BV672">
        <v>128</v>
      </c>
      <c r="BW672">
        <v>184</v>
      </c>
      <c r="BX672">
        <v>0.41025641000000002</v>
      </c>
      <c r="BY672" s="63">
        <v>-207</v>
      </c>
    </row>
    <row r="673" spans="1:77" x14ac:dyDescent="0.25">
      <c r="A673">
        <v>4</v>
      </c>
      <c r="B673">
        <v>1</v>
      </c>
      <c r="C673">
        <v>3</v>
      </c>
      <c r="D673">
        <v>1</v>
      </c>
      <c r="E673">
        <v>3</v>
      </c>
      <c r="F673">
        <v>1</v>
      </c>
      <c r="G673">
        <v>4</v>
      </c>
      <c r="H673">
        <v>4</v>
      </c>
      <c r="I673">
        <v>4</v>
      </c>
      <c r="J673">
        <v>1</v>
      </c>
      <c r="K673">
        <v>0</v>
      </c>
      <c r="L673">
        <v>0</v>
      </c>
      <c r="M673">
        <v>0</v>
      </c>
      <c r="N673">
        <v>5</v>
      </c>
      <c r="O673">
        <v>1</v>
      </c>
      <c r="P673">
        <v>3</v>
      </c>
      <c r="Q673">
        <v>4</v>
      </c>
      <c r="R673">
        <v>3</v>
      </c>
      <c r="S673">
        <v>1</v>
      </c>
      <c r="T673">
        <v>5</v>
      </c>
      <c r="U673">
        <v>4</v>
      </c>
      <c r="V673">
        <v>3</v>
      </c>
      <c r="W673">
        <v>1</v>
      </c>
      <c r="X673">
        <v>0</v>
      </c>
      <c r="Y673">
        <v>0</v>
      </c>
      <c r="Z673">
        <v>0</v>
      </c>
      <c r="AA673">
        <v>3</v>
      </c>
      <c r="AB673">
        <v>1</v>
      </c>
      <c r="AC673">
        <v>5</v>
      </c>
      <c r="AD673">
        <v>4</v>
      </c>
      <c r="AE673">
        <v>3</v>
      </c>
      <c r="AF673">
        <v>1</v>
      </c>
      <c r="AG673">
        <v>5</v>
      </c>
      <c r="AH673">
        <v>4</v>
      </c>
      <c r="AI673">
        <v>4</v>
      </c>
      <c r="AJ673">
        <v>1</v>
      </c>
      <c r="AK673">
        <v>0</v>
      </c>
      <c r="AL673">
        <v>0</v>
      </c>
      <c r="AM673">
        <v>0</v>
      </c>
      <c r="AN673">
        <v>5</v>
      </c>
      <c r="AO673">
        <v>5</v>
      </c>
      <c r="AP673">
        <v>3</v>
      </c>
      <c r="AQ673">
        <v>2</v>
      </c>
      <c r="AR673">
        <v>3</v>
      </c>
      <c r="AS673">
        <v>1</v>
      </c>
      <c r="AT673">
        <v>5</v>
      </c>
      <c r="AU673">
        <v>4</v>
      </c>
      <c r="AV673">
        <v>4</v>
      </c>
      <c r="AW673">
        <v>1</v>
      </c>
      <c r="AX673">
        <v>0</v>
      </c>
      <c r="AY673">
        <v>0</v>
      </c>
      <c r="AZ673">
        <v>0</v>
      </c>
      <c r="BA673">
        <v>5</v>
      </c>
      <c r="BB673">
        <v>5</v>
      </c>
      <c r="BC673">
        <v>4</v>
      </c>
      <c r="BD673">
        <v>1</v>
      </c>
      <c r="BE673">
        <v>3</v>
      </c>
      <c r="BF673">
        <v>1</v>
      </c>
      <c r="BG673">
        <v>5</v>
      </c>
      <c r="BH673">
        <v>4</v>
      </c>
      <c r="BI673">
        <v>5</v>
      </c>
      <c r="BJ673">
        <v>4</v>
      </c>
      <c r="BK673">
        <v>0</v>
      </c>
      <c r="BL673">
        <v>0</v>
      </c>
      <c r="BM673">
        <v>0</v>
      </c>
      <c r="BN673">
        <v>1</v>
      </c>
      <c r="BO673">
        <v>1</v>
      </c>
      <c r="BP673">
        <v>1</v>
      </c>
      <c r="BQ673">
        <v>5</v>
      </c>
      <c r="BR673">
        <v>3</v>
      </c>
      <c r="BS673">
        <v>2</v>
      </c>
      <c r="BT673">
        <v>2</v>
      </c>
      <c r="BU673">
        <v>2</v>
      </c>
      <c r="BV673">
        <v>117</v>
      </c>
      <c r="BW673">
        <v>169</v>
      </c>
      <c r="BX673">
        <v>0.409090909</v>
      </c>
      <c r="BY673" s="63">
        <v>-207</v>
      </c>
    </row>
  </sheetData>
  <autoFilter ref="A1:BZ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</autoFilter>
  <mergeCells count="5">
    <mergeCell ref="A1:M1"/>
    <mergeCell ref="N1:Z1"/>
    <mergeCell ref="AA1:AM1"/>
    <mergeCell ref="AN1:AZ1"/>
    <mergeCell ref="BA1:B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42"/>
  <sheetViews>
    <sheetView zoomScale="85" zoomScaleNormal="85" workbookViewId="0">
      <selection activeCell="F6" sqref="F6"/>
    </sheetView>
  </sheetViews>
  <sheetFormatPr defaultRowHeight="15" x14ac:dyDescent="0.25"/>
  <cols>
    <col min="1" max="1" width="13.85546875" bestFit="1" customWidth="1"/>
    <col min="2" max="243" width="4.85546875" customWidth="1"/>
  </cols>
  <sheetData>
    <row r="1" spans="1:426" s="56" customFormat="1" x14ac:dyDescent="0.25">
      <c r="A1" s="72" t="s">
        <v>222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426" s="56" customFormat="1" x14ac:dyDescent="0.25">
      <c r="B2" s="68" t="s">
        <v>60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 t="s">
        <v>61</v>
      </c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 t="s">
        <v>62</v>
      </c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 t="s">
        <v>63</v>
      </c>
      <c r="AP2" s="68"/>
      <c r="AQ2" s="68"/>
      <c r="AR2" s="68"/>
      <c r="AS2" s="68"/>
      <c r="AT2" s="68"/>
      <c r="AU2" s="68"/>
      <c r="AV2" s="68"/>
      <c r="AW2" s="68"/>
      <c r="AX2" s="68"/>
      <c r="AY2" s="68"/>
      <c r="AZ2" s="68"/>
      <c r="BA2" s="68"/>
      <c r="BB2" s="68" t="s">
        <v>64</v>
      </c>
      <c r="BC2" s="68"/>
      <c r="BD2" s="68"/>
      <c r="BE2" s="68"/>
      <c r="BF2" s="68"/>
      <c r="BG2" s="68"/>
      <c r="BH2" s="68"/>
      <c r="BI2" s="68"/>
      <c r="BJ2" s="68"/>
      <c r="BK2" s="68"/>
      <c r="BL2" s="68"/>
      <c r="BM2" s="68"/>
      <c r="BN2" s="68"/>
      <c r="BO2" s="68" t="s">
        <v>65</v>
      </c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 t="s">
        <v>66</v>
      </c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 t="s">
        <v>67</v>
      </c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 t="s">
        <v>68</v>
      </c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 t="s">
        <v>69</v>
      </c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 t="s">
        <v>70</v>
      </c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 t="s">
        <v>71</v>
      </c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 t="s">
        <v>72</v>
      </c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 t="s">
        <v>73</v>
      </c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 t="s">
        <v>77</v>
      </c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 t="s">
        <v>74</v>
      </c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 t="s">
        <v>75</v>
      </c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 t="s">
        <v>76</v>
      </c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56" t="s">
        <v>23</v>
      </c>
      <c r="IC2" s="56" t="s">
        <v>18</v>
      </c>
      <c r="ID2" s="56" t="s">
        <v>19</v>
      </c>
      <c r="IE2" s="56" t="s">
        <v>20</v>
      </c>
      <c r="IF2" s="56" t="s">
        <v>21</v>
      </c>
      <c r="IG2" s="56" t="s">
        <v>22</v>
      </c>
      <c r="IH2" s="56" t="s">
        <v>24</v>
      </c>
      <c r="II2" s="56" t="s">
        <v>25</v>
      </c>
    </row>
    <row r="3" spans="1:426" s="56" customFormat="1" x14ac:dyDescent="0.25">
      <c r="B3" s="56" t="s">
        <v>29</v>
      </c>
      <c r="C3" s="56" t="s">
        <v>30</v>
      </c>
      <c r="D3" s="56" t="s">
        <v>31</v>
      </c>
      <c r="E3" s="56" t="s">
        <v>32</v>
      </c>
      <c r="F3" s="56" t="s">
        <v>33</v>
      </c>
      <c r="G3" s="56" t="s">
        <v>34</v>
      </c>
      <c r="H3" s="56" t="s">
        <v>35</v>
      </c>
      <c r="I3" s="56" t="s">
        <v>36</v>
      </c>
      <c r="J3" s="56" t="s">
        <v>37</v>
      </c>
      <c r="K3" s="56" t="s">
        <v>38</v>
      </c>
      <c r="L3" s="56" t="s">
        <v>39</v>
      </c>
      <c r="M3" s="56" t="s">
        <v>40</v>
      </c>
      <c r="N3" s="56" t="s">
        <v>41</v>
      </c>
      <c r="O3" s="56" t="s">
        <v>29</v>
      </c>
      <c r="P3" s="56" t="s">
        <v>30</v>
      </c>
      <c r="Q3" s="56" t="s">
        <v>31</v>
      </c>
      <c r="R3" s="56" t="s">
        <v>32</v>
      </c>
      <c r="S3" s="56" t="s">
        <v>33</v>
      </c>
      <c r="T3" s="56" t="s">
        <v>34</v>
      </c>
      <c r="U3" s="56" t="s">
        <v>35</v>
      </c>
      <c r="V3" s="56" t="s">
        <v>36</v>
      </c>
      <c r="W3" s="56" t="s">
        <v>37</v>
      </c>
      <c r="X3" s="56" t="s">
        <v>38</v>
      </c>
      <c r="Y3" s="56" t="s">
        <v>39</v>
      </c>
      <c r="Z3" s="56" t="s">
        <v>40</v>
      </c>
      <c r="AA3" s="56" t="s">
        <v>41</v>
      </c>
      <c r="AB3" s="56" t="s">
        <v>29</v>
      </c>
      <c r="AC3" s="56" t="s">
        <v>30</v>
      </c>
      <c r="AD3" s="56" t="s">
        <v>31</v>
      </c>
      <c r="AE3" s="56" t="s">
        <v>32</v>
      </c>
      <c r="AF3" s="56" t="s">
        <v>33</v>
      </c>
      <c r="AG3" s="56" t="s">
        <v>34</v>
      </c>
      <c r="AH3" s="56" t="s">
        <v>35</v>
      </c>
      <c r="AI3" s="56" t="s">
        <v>36</v>
      </c>
      <c r="AJ3" s="56" t="s">
        <v>37</v>
      </c>
      <c r="AK3" s="56" t="s">
        <v>38</v>
      </c>
      <c r="AL3" s="56" t="s">
        <v>39</v>
      </c>
      <c r="AM3" s="56" t="s">
        <v>40</v>
      </c>
      <c r="AN3" s="56" t="s">
        <v>41</v>
      </c>
      <c r="AO3" s="56" t="s">
        <v>29</v>
      </c>
      <c r="AP3" s="56" t="s">
        <v>30</v>
      </c>
      <c r="AQ3" s="56" t="s">
        <v>31</v>
      </c>
      <c r="AR3" s="56" t="s">
        <v>32</v>
      </c>
      <c r="AS3" s="56" t="s">
        <v>33</v>
      </c>
      <c r="AT3" s="56" t="s">
        <v>34</v>
      </c>
      <c r="AU3" s="56" t="s">
        <v>35</v>
      </c>
      <c r="AV3" s="56" t="s">
        <v>36</v>
      </c>
      <c r="AW3" s="56" t="s">
        <v>37</v>
      </c>
      <c r="AX3" s="56" t="s">
        <v>38</v>
      </c>
      <c r="AY3" s="56" t="s">
        <v>39</v>
      </c>
      <c r="AZ3" s="56" t="s">
        <v>40</v>
      </c>
      <c r="BA3" s="56" t="s">
        <v>41</v>
      </c>
      <c r="BB3" s="56" t="s">
        <v>29</v>
      </c>
      <c r="BC3" s="56" t="s">
        <v>30</v>
      </c>
      <c r="BD3" s="56" t="s">
        <v>31</v>
      </c>
      <c r="BE3" s="56" t="s">
        <v>32</v>
      </c>
      <c r="BF3" s="56" t="s">
        <v>33</v>
      </c>
      <c r="BG3" s="56" t="s">
        <v>34</v>
      </c>
      <c r="BH3" s="56" t="s">
        <v>35</v>
      </c>
      <c r="BI3" s="56" t="s">
        <v>36</v>
      </c>
      <c r="BJ3" s="56" t="s">
        <v>37</v>
      </c>
      <c r="BK3" s="56" t="s">
        <v>38</v>
      </c>
      <c r="BL3" s="56" t="s">
        <v>39</v>
      </c>
      <c r="BM3" s="56" t="s">
        <v>40</v>
      </c>
      <c r="BN3" s="56" t="s">
        <v>41</v>
      </c>
      <c r="BO3" s="56" t="s">
        <v>29</v>
      </c>
      <c r="BP3" s="56" t="s">
        <v>30</v>
      </c>
      <c r="BQ3" s="56" t="s">
        <v>31</v>
      </c>
      <c r="BR3" s="56" t="s">
        <v>32</v>
      </c>
      <c r="BS3" s="56" t="s">
        <v>33</v>
      </c>
      <c r="BT3" s="56" t="s">
        <v>34</v>
      </c>
      <c r="BU3" s="56" t="s">
        <v>35</v>
      </c>
      <c r="BV3" s="56" t="s">
        <v>36</v>
      </c>
      <c r="BW3" s="56" t="s">
        <v>37</v>
      </c>
      <c r="BX3" s="56" t="s">
        <v>38</v>
      </c>
      <c r="BY3" s="56" t="s">
        <v>39</v>
      </c>
      <c r="BZ3" s="56" t="s">
        <v>40</v>
      </c>
      <c r="CA3" s="56" t="s">
        <v>41</v>
      </c>
      <c r="CB3" s="56" t="s">
        <v>29</v>
      </c>
      <c r="CC3" s="56" t="s">
        <v>30</v>
      </c>
      <c r="CD3" s="56" t="s">
        <v>31</v>
      </c>
      <c r="CE3" s="56" t="s">
        <v>32</v>
      </c>
      <c r="CF3" s="56" t="s">
        <v>33</v>
      </c>
      <c r="CG3" s="56" t="s">
        <v>34</v>
      </c>
      <c r="CH3" s="56" t="s">
        <v>35</v>
      </c>
      <c r="CI3" s="56" t="s">
        <v>36</v>
      </c>
      <c r="CJ3" s="56" t="s">
        <v>37</v>
      </c>
      <c r="CK3" s="56" t="s">
        <v>38</v>
      </c>
      <c r="CL3" s="56" t="s">
        <v>39</v>
      </c>
      <c r="CM3" s="56" t="s">
        <v>40</v>
      </c>
      <c r="CN3" s="56" t="s">
        <v>41</v>
      </c>
      <c r="CO3" s="56" t="s">
        <v>29</v>
      </c>
      <c r="CP3" s="56" t="s">
        <v>30</v>
      </c>
      <c r="CQ3" s="56" t="s">
        <v>31</v>
      </c>
      <c r="CR3" s="56" t="s">
        <v>32</v>
      </c>
      <c r="CS3" s="56" t="s">
        <v>33</v>
      </c>
      <c r="CT3" s="56" t="s">
        <v>34</v>
      </c>
      <c r="CU3" s="56" t="s">
        <v>35</v>
      </c>
      <c r="CV3" s="56" t="s">
        <v>36</v>
      </c>
      <c r="CW3" s="56" t="s">
        <v>37</v>
      </c>
      <c r="CX3" s="56" t="s">
        <v>38</v>
      </c>
      <c r="CY3" s="56" t="s">
        <v>39</v>
      </c>
      <c r="CZ3" s="56" t="s">
        <v>40</v>
      </c>
      <c r="DA3" s="56" t="s">
        <v>41</v>
      </c>
      <c r="DB3" s="56" t="s">
        <v>29</v>
      </c>
      <c r="DC3" s="56" t="s">
        <v>30</v>
      </c>
      <c r="DD3" s="56" t="s">
        <v>31</v>
      </c>
      <c r="DE3" s="56" t="s">
        <v>32</v>
      </c>
      <c r="DF3" s="56" t="s">
        <v>33</v>
      </c>
      <c r="DG3" s="56" t="s">
        <v>34</v>
      </c>
      <c r="DH3" s="56" t="s">
        <v>35</v>
      </c>
      <c r="DI3" s="56" t="s">
        <v>36</v>
      </c>
      <c r="DJ3" s="56" t="s">
        <v>37</v>
      </c>
      <c r="DK3" s="56" t="s">
        <v>38</v>
      </c>
      <c r="DL3" s="56" t="s">
        <v>39</v>
      </c>
      <c r="DM3" s="56" t="s">
        <v>40</v>
      </c>
      <c r="DN3" s="56" t="s">
        <v>41</v>
      </c>
      <c r="DO3" s="56" t="s">
        <v>29</v>
      </c>
      <c r="DP3" s="56" t="s">
        <v>30</v>
      </c>
      <c r="DQ3" s="56" t="s">
        <v>31</v>
      </c>
      <c r="DR3" s="56" t="s">
        <v>32</v>
      </c>
      <c r="DS3" s="56" t="s">
        <v>33</v>
      </c>
      <c r="DT3" s="56" t="s">
        <v>34</v>
      </c>
      <c r="DU3" s="56" t="s">
        <v>35</v>
      </c>
      <c r="DV3" s="56" t="s">
        <v>36</v>
      </c>
      <c r="DW3" s="56" t="s">
        <v>37</v>
      </c>
      <c r="DX3" s="56" t="s">
        <v>38</v>
      </c>
      <c r="DY3" s="56" t="s">
        <v>39</v>
      </c>
      <c r="DZ3" s="56" t="s">
        <v>40</v>
      </c>
      <c r="EA3" s="56" t="s">
        <v>41</v>
      </c>
      <c r="EB3" s="56" t="s">
        <v>29</v>
      </c>
      <c r="EC3" s="56" t="s">
        <v>30</v>
      </c>
      <c r="ED3" s="56" t="s">
        <v>31</v>
      </c>
      <c r="EE3" s="56" t="s">
        <v>32</v>
      </c>
      <c r="EF3" s="56" t="s">
        <v>33</v>
      </c>
      <c r="EG3" s="56" t="s">
        <v>34</v>
      </c>
      <c r="EH3" s="56" t="s">
        <v>35</v>
      </c>
      <c r="EI3" s="56" t="s">
        <v>36</v>
      </c>
      <c r="EJ3" s="56" t="s">
        <v>37</v>
      </c>
      <c r="EK3" s="56" t="s">
        <v>38</v>
      </c>
      <c r="EL3" s="56" t="s">
        <v>39</v>
      </c>
      <c r="EM3" s="56" t="s">
        <v>40</v>
      </c>
      <c r="EN3" s="56" t="s">
        <v>41</v>
      </c>
      <c r="EO3" s="56" t="s">
        <v>29</v>
      </c>
      <c r="EP3" s="56" t="s">
        <v>30</v>
      </c>
      <c r="EQ3" s="56" t="s">
        <v>31</v>
      </c>
      <c r="ER3" s="56" t="s">
        <v>32</v>
      </c>
      <c r="ES3" s="56" t="s">
        <v>33</v>
      </c>
      <c r="ET3" s="56" t="s">
        <v>34</v>
      </c>
      <c r="EU3" s="56" t="s">
        <v>35</v>
      </c>
      <c r="EV3" s="56" t="s">
        <v>36</v>
      </c>
      <c r="EW3" s="56" t="s">
        <v>37</v>
      </c>
      <c r="EX3" s="56" t="s">
        <v>38</v>
      </c>
      <c r="EY3" s="56" t="s">
        <v>39</v>
      </c>
      <c r="EZ3" s="56" t="s">
        <v>40</v>
      </c>
      <c r="FA3" s="56" t="s">
        <v>41</v>
      </c>
      <c r="FB3" s="56" t="s">
        <v>29</v>
      </c>
      <c r="FC3" s="56" t="s">
        <v>30</v>
      </c>
      <c r="FD3" s="56" t="s">
        <v>31</v>
      </c>
      <c r="FE3" s="56" t="s">
        <v>32</v>
      </c>
      <c r="FF3" s="56" t="s">
        <v>33</v>
      </c>
      <c r="FG3" s="56" t="s">
        <v>34</v>
      </c>
      <c r="FH3" s="56" t="s">
        <v>35</v>
      </c>
      <c r="FI3" s="56" t="s">
        <v>36</v>
      </c>
      <c r="FJ3" s="56" t="s">
        <v>37</v>
      </c>
      <c r="FK3" s="56" t="s">
        <v>38</v>
      </c>
      <c r="FL3" s="56" t="s">
        <v>39</v>
      </c>
      <c r="FM3" s="56" t="s">
        <v>40</v>
      </c>
      <c r="FN3" s="56" t="s">
        <v>41</v>
      </c>
      <c r="FO3" s="56" t="s">
        <v>29</v>
      </c>
      <c r="FP3" s="56" t="s">
        <v>30</v>
      </c>
      <c r="FQ3" s="56" t="s">
        <v>31</v>
      </c>
      <c r="FR3" s="56" t="s">
        <v>32</v>
      </c>
      <c r="FS3" s="56" t="s">
        <v>33</v>
      </c>
      <c r="FT3" s="56" t="s">
        <v>34</v>
      </c>
      <c r="FU3" s="56" t="s">
        <v>35</v>
      </c>
      <c r="FV3" s="56" t="s">
        <v>36</v>
      </c>
      <c r="FW3" s="56" t="s">
        <v>37</v>
      </c>
      <c r="FX3" s="56" t="s">
        <v>38</v>
      </c>
      <c r="FY3" s="56" t="s">
        <v>39</v>
      </c>
      <c r="FZ3" s="56" t="s">
        <v>40</v>
      </c>
      <c r="GA3" s="56" t="s">
        <v>41</v>
      </c>
      <c r="GB3" s="56" t="s">
        <v>29</v>
      </c>
      <c r="GC3" s="56" t="s">
        <v>30</v>
      </c>
      <c r="GD3" s="56" t="s">
        <v>31</v>
      </c>
      <c r="GE3" s="56" t="s">
        <v>32</v>
      </c>
      <c r="GF3" s="56" t="s">
        <v>33</v>
      </c>
      <c r="GG3" s="56" t="s">
        <v>34</v>
      </c>
      <c r="GH3" s="56" t="s">
        <v>35</v>
      </c>
      <c r="GI3" s="56" t="s">
        <v>36</v>
      </c>
      <c r="GJ3" s="56" t="s">
        <v>37</v>
      </c>
      <c r="GK3" s="56" t="s">
        <v>38</v>
      </c>
      <c r="GL3" s="56" t="s">
        <v>39</v>
      </c>
      <c r="GM3" s="56" t="s">
        <v>40</v>
      </c>
      <c r="GN3" s="56" t="s">
        <v>41</v>
      </c>
      <c r="GO3" s="56" t="s">
        <v>29</v>
      </c>
      <c r="GP3" s="56" t="s">
        <v>30</v>
      </c>
      <c r="GQ3" s="56" t="s">
        <v>31</v>
      </c>
      <c r="GR3" s="56" t="s">
        <v>32</v>
      </c>
      <c r="GS3" s="56" t="s">
        <v>33</v>
      </c>
      <c r="GT3" s="56" t="s">
        <v>34</v>
      </c>
      <c r="GU3" s="56" t="s">
        <v>35</v>
      </c>
      <c r="GV3" s="56" t="s">
        <v>36</v>
      </c>
      <c r="GW3" s="56" t="s">
        <v>37</v>
      </c>
      <c r="GX3" s="56" t="s">
        <v>38</v>
      </c>
      <c r="GY3" s="56" t="s">
        <v>39</v>
      </c>
      <c r="GZ3" s="56" t="s">
        <v>40</v>
      </c>
      <c r="HA3" s="56" t="s">
        <v>41</v>
      </c>
      <c r="HB3" s="56" t="s">
        <v>29</v>
      </c>
      <c r="HC3" s="56" t="s">
        <v>30</v>
      </c>
      <c r="HD3" s="56" t="s">
        <v>31</v>
      </c>
      <c r="HE3" s="56" t="s">
        <v>32</v>
      </c>
      <c r="HF3" s="56" t="s">
        <v>33</v>
      </c>
      <c r="HG3" s="56" t="s">
        <v>34</v>
      </c>
      <c r="HH3" s="56" t="s">
        <v>35</v>
      </c>
      <c r="HI3" s="56" t="s">
        <v>36</v>
      </c>
      <c r="HJ3" s="56" t="s">
        <v>37</v>
      </c>
      <c r="HK3" s="56" t="s">
        <v>38</v>
      </c>
      <c r="HL3" s="56" t="s">
        <v>39</v>
      </c>
      <c r="HM3" s="56" t="s">
        <v>40</v>
      </c>
      <c r="HN3" s="56" t="s">
        <v>41</v>
      </c>
      <c r="HO3" s="56" t="s">
        <v>29</v>
      </c>
      <c r="HP3" s="56" t="s">
        <v>30</v>
      </c>
      <c r="HQ3" s="56" t="s">
        <v>31</v>
      </c>
      <c r="HR3" s="56" t="s">
        <v>32</v>
      </c>
      <c r="HS3" s="56" t="s">
        <v>33</v>
      </c>
      <c r="HT3" s="56" t="s">
        <v>34</v>
      </c>
      <c r="HU3" s="56" t="s">
        <v>35</v>
      </c>
      <c r="HV3" s="56" t="s">
        <v>36</v>
      </c>
      <c r="HW3" s="56" t="s">
        <v>37</v>
      </c>
      <c r="HX3" s="56" t="s">
        <v>38</v>
      </c>
      <c r="HY3" s="56" t="s">
        <v>39</v>
      </c>
      <c r="HZ3" s="56" t="s">
        <v>40</v>
      </c>
      <c r="IA3" s="56" t="s">
        <v>41</v>
      </c>
    </row>
    <row r="4" spans="1:426" s="56" customFormat="1" x14ac:dyDescent="0.25">
      <c r="A4" s="1" t="s">
        <v>47</v>
      </c>
      <c r="B4" s="56">
        <f>VLOOKUP(LARGE(B$25:B$30, $IK4), B$24:$IM$30, Calculations!IO$1, FALSE)</f>
        <v>3</v>
      </c>
      <c r="C4" s="56">
        <f>VLOOKUP(LARGE(C$25:C$30, $IK4), C$24:$IM$30, Calculations!IP$1, FALSE)</f>
        <v>1</v>
      </c>
      <c r="D4" s="56">
        <f>VLOOKUP(LARGE(D$25:D$30, $IK4), D$24:$IM$30, Calculations!IQ$1, FALSE)</f>
        <v>3</v>
      </c>
      <c r="E4" s="56">
        <f>VLOOKUP(LARGE(E$25:E$30, $IK4), E$24:$IM$30, Calculations!IR$1, FALSE)</f>
        <v>4</v>
      </c>
      <c r="F4" s="56">
        <f>VLOOKUP(LARGE(F$25:F$30, $IK4), F$24:$IM$30, Calculations!IS$1, FALSE)</f>
        <v>2</v>
      </c>
      <c r="G4" s="56">
        <f>VLOOKUP(LARGE(G$25:G$30, $IK4), G$24:$IM$30, Calculations!IT$1, FALSE)</f>
        <v>1</v>
      </c>
      <c r="H4" s="56">
        <f>VLOOKUP(LARGE(H$25:H$30, $IK4), H$24:$IM$30, Calculations!IU$1, FALSE)</f>
        <v>3</v>
      </c>
      <c r="I4" s="56">
        <f>VLOOKUP(LARGE(I$25:I$30, $IK4), I$24:$IM$30, Calculations!IV$1, FALSE)</f>
        <v>4</v>
      </c>
      <c r="J4" s="56">
        <f>VLOOKUP(LARGE(J$25:J$30, $IK4), J$24:$IM$30, Calculations!IW$1, FALSE)</f>
        <v>3</v>
      </c>
      <c r="K4" s="56">
        <f>VLOOKUP(LARGE(K$25:K$30, $IK4), K$24:$IM$30, Calculations!IX$1, FALSE)</f>
        <v>1</v>
      </c>
      <c r="L4" s="56">
        <f>VLOOKUP(LARGE(L$25:L$30, $IK4), L$24:$IM$30, Calculations!IY$1, FALSE)</f>
        <v>0</v>
      </c>
      <c r="M4" s="56">
        <f>VLOOKUP(LARGE(M$25:M$30, $IK4), M$24:$IM$30, Calculations!IZ$1, FALSE)</f>
        <v>0</v>
      </c>
      <c r="N4" s="56">
        <f>VLOOKUP(LARGE(N$25:N$30, $IK4), N$24:$IM$30, Calculations!JA$1, FALSE)</f>
        <v>0</v>
      </c>
      <c r="O4" s="56">
        <f>VLOOKUP(LARGE(O$25:O$30, $IK4), O$24:$IM$30, Calculations!JB$1, FALSE)</f>
        <v>5</v>
      </c>
      <c r="P4" s="56">
        <f>VLOOKUP(LARGE(P$25:P$30, $IK4), P$24:$IM$30, Calculations!JC$1, FALSE)</f>
        <v>2</v>
      </c>
      <c r="Q4" s="56">
        <f>VLOOKUP(LARGE(Q$25:Q$30, $IK4), Q$24:$IM$30, Calculations!JD$1, FALSE)</f>
        <v>1</v>
      </c>
      <c r="R4" s="56">
        <f>VLOOKUP(LARGE(R$25:R$30, $IK4), R$24:$IM$30, Calculations!JE$1, FALSE)</f>
        <v>3</v>
      </c>
      <c r="S4" s="56">
        <f>VLOOKUP(LARGE(S$25:S$30, $IK4), S$24:$IM$30, Calculations!JF$1, FALSE)</f>
        <v>3</v>
      </c>
      <c r="T4" s="56">
        <f>VLOOKUP(LARGE(T$25:T$30, $IK4), T$24:$IM$30, Calculations!JG$1, FALSE)</f>
        <v>1</v>
      </c>
      <c r="U4" s="56">
        <f>VLOOKUP(LARGE(U$25:U$30, $IK4), U$24:$IM$30, Calculations!JH$1, FALSE)</f>
        <v>2</v>
      </c>
      <c r="V4" s="56">
        <f>VLOOKUP(LARGE(V$25:V$30, $IK4), V$24:$IM$30, Calculations!JI$1, FALSE)</f>
        <v>2</v>
      </c>
      <c r="W4" s="56">
        <f>VLOOKUP(LARGE(W$25:W$30, $IK4), W$24:$IM$30, Calculations!JJ$1, FALSE)</f>
        <v>2</v>
      </c>
      <c r="X4" s="56">
        <f>VLOOKUP(LARGE(X$25:X$30, $IK4), X$24:$IM$30, Calculations!JK$1, FALSE)</f>
        <v>1</v>
      </c>
      <c r="Y4" s="56">
        <f>VLOOKUP(LARGE(Y$25:Y$30, $IK4), Y$24:$IM$30, Calculations!JL$1, FALSE)</f>
        <v>0</v>
      </c>
      <c r="Z4" s="56">
        <f>VLOOKUP(LARGE(Z$25:Z$30, $IK4), Z$24:$IM$30, Calculations!JM$1, FALSE)</f>
        <v>0</v>
      </c>
      <c r="AA4" s="56">
        <f>VLOOKUP(LARGE(AA$25:AA$30, $IK4), AA$24:$IM$30, Calculations!JN$1, FALSE)</f>
        <v>1</v>
      </c>
      <c r="AB4" s="56">
        <f>VLOOKUP(LARGE(AB$25:AB$30, $IK4), AB$24:$IM$30, Calculations!JO$1, FALSE)</f>
        <v>5</v>
      </c>
      <c r="AC4" s="56">
        <f>VLOOKUP(LARGE(AC$25:AC$30, $IK4), AC$24:$IM$30, Calculations!JP$1, FALSE)</f>
        <v>1</v>
      </c>
      <c r="AD4" s="56">
        <f>VLOOKUP(LARGE(AD$25:AD$30, $IK4), AD$24:$IM$30, Calculations!JQ$1, FALSE)</f>
        <v>2</v>
      </c>
      <c r="AE4" s="56">
        <f>VLOOKUP(LARGE(AE$25:AE$30, $IK4), AE$24:$IM$30, Calculations!JR$1, FALSE)</f>
        <v>3</v>
      </c>
      <c r="AF4" s="56">
        <f>VLOOKUP(LARGE(AF$25:AF$30, $IK4), AF$24:$IM$30, Calculations!JS$1, FALSE)</f>
        <v>5</v>
      </c>
      <c r="AG4" s="56">
        <f>VLOOKUP(LARGE(AG$25:AG$30, $IK4), AG$24:$IM$30, Calculations!JT$1, FALSE)</f>
        <v>1</v>
      </c>
      <c r="AH4" s="56">
        <f>VLOOKUP(LARGE(AH$25:AH$30, $IK4), AH$24:$IM$30, Calculations!JU$1, FALSE)</f>
        <v>4</v>
      </c>
      <c r="AI4" s="56">
        <f>VLOOKUP(LARGE(AI$25:AI$30, $IK4), AI$24:$IM$30, Calculations!JV$1, FALSE)</f>
        <v>4</v>
      </c>
      <c r="AJ4" s="56">
        <f>VLOOKUP(LARGE(AJ$25:AJ$30, $IK4), AJ$24:$IM$30, Calculations!JW$1, FALSE)</f>
        <v>3</v>
      </c>
      <c r="AK4" s="56">
        <f>VLOOKUP(LARGE(AK$25:AK$30, $IK4), AK$24:$IM$30, Calculations!JX$1, FALSE)</f>
        <v>1</v>
      </c>
      <c r="AL4" s="56">
        <f>VLOOKUP(LARGE(AL$25:AL$30, $IK4), AL$24:$IM$30, Calculations!JY$1, FALSE)</f>
        <v>1</v>
      </c>
      <c r="AM4" s="56">
        <f>VLOOKUP(LARGE(AM$25:AM$30, $IK4), AM$24:$IM$30, Calculations!JZ$1, FALSE)</f>
        <v>0</v>
      </c>
      <c r="AN4" s="56">
        <f>VLOOKUP(LARGE(AN$25:AN$30, $IK4), AN$24:$IM$30, Calculations!KA$1, FALSE)</f>
        <v>1</v>
      </c>
      <c r="AO4" s="56">
        <f>VLOOKUP(LARGE(AO$25:AO$30, $IK4), AO$24:$IM$30, Calculations!KB$1, FALSE)</f>
        <v>4</v>
      </c>
      <c r="AP4" s="56">
        <f>VLOOKUP(LARGE(AP$25:AP$30, $IK4), AP$24:$IM$30, Calculations!KC$1, FALSE)</f>
        <v>1</v>
      </c>
      <c r="AQ4" s="56">
        <f>VLOOKUP(LARGE(AQ$25:AQ$30, $IK4), AQ$24:$IM$30, Calculations!KD$1, FALSE)</f>
        <v>2</v>
      </c>
      <c r="AR4" s="56">
        <f>VLOOKUP(LARGE(AR$25:AR$30, $IK4), AR$24:$IM$30, Calculations!KE$1, FALSE)</f>
        <v>5</v>
      </c>
      <c r="AS4" s="56">
        <f>VLOOKUP(LARGE(AS$25:AS$30, $IK4), AS$24:$IM$30, Calculations!KF$1, FALSE)</f>
        <v>3</v>
      </c>
      <c r="AT4" s="56">
        <f>VLOOKUP(LARGE(AT$25:AT$30, $IK4), AT$24:$IM$30, Calculations!KG$1, FALSE)</f>
        <v>1</v>
      </c>
      <c r="AU4" s="56">
        <f>VLOOKUP(LARGE(AU$25:AU$30, $IK4), AU$24:$IM$30, Calculations!KH$1, FALSE)</f>
        <v>4</v>
      </c>
      <c r="AV4" s="56">
        <f>VLOOKUP(LARGE(AV$25:AV$30, $IK4), AV$24:$IM$30, Calculations!KI$1, FALSE)</f>
        <v>5</v>
      </c>
      <c r="AW4" s="56">
        <f>VLOOKUP(LARGE(AW$25:AW$30, $IK4), AW$24:$IM$30, Calculations!KJ$1, FALSE)</f>
        <v>4</v>
      </c>
      <c r="AX4" s="56">
        <f>VLOOKUP(LARGE(AX$25:AX$30, $IK4), AX$24:$IM$30, Calculations!KK$1, FALSE)</f>
        <v>1</v>
      </c>
      <c r="AY4" s="56">
        <f>VLOOKUP(LARGE(AY$25:AY$30, $IK4), AY$24:$IM$30, Calculations!KL$1, FALSE)</f>
        <v>0</v>
      </c>
      <c r="AZ4" s="56">
        <f>VLOOKUP(LARGE(AZ$25:AZ$30, $IK4), AZ$24:$IM$30, Calculations!KM$1, FALSE)</f>
        <v>0</v>
      </c>
      <c r="BA4" s="56">
        <f>VLOOKUP(LARGE(BA$25:BA$30, $IK4), BA$24:$IM$30, Calculations!KN$1, FALSE)</f>
        <v>0</v>
      </c>
      <c r="BB4" s="56">
        <f>VLOOKUP(LARGE(BB$25:BB$30, $IK4), BB$24:$IM$30, Calculations!KO$1, FALSE)</f>
        <v>3</v>
      </c>
      <c r="BC4" s="56">
        <f>VLOOKUP(LARGE(BC$25:BC$30, $IK4), BC$24:$IM$30, Calculations!KP$1, FALSE)</f>
        <v>4</v>
      </c>
      <c r="BD4" s="56">
        <f>VLOOKUP(LARGE(BD$25:BD$30, $IK4), BD$24:$IM$30, Calculations!KQ$1, FALSE)</f>
        <v>5</v>
      </c>
      <c r="BE4" s="56">
        <f>VLOOKUP(LARGE(BE$25:BE$30, $IK4), BE$24:$IM$30, Calculations!KR$1, FALSE)</f>
        <v>3</v>
      </c>
      <c r="BF4" s="56">
        <f>VLOOKUP(LARGE(BF$25:BF$30, $IK4), BF$24:$IM$30, Calculations!KS$1, FALSE)</f>
        <v>3</v>
      </c>
      <c r="BG4" s="56">
        <f>VLOOKUP(LARGE(BG$25:BG$30, $IK4), BG$24:$IM$30, Calculations!KT$1, FALSE)</f>
        <v>5</v>
      </c>
      <c r="BH4" s="56">
        <f>VLOOKUP(LARGE(BH$25:BH$30, $IK4), BH$24:$IM$30, Calculations!KU$1, FALSE)</f>
        <v>4</v>
      </c>
      <c r="BI4" s="56">
        <f>VLOOKUP(LARGE(BI$25:BI$30, $IK4), BI$24:$IM$30, Calculations!KV$1, FALSE)</f>
        <v>4</v>
      </c>
      <c r="BJ4" s="56">
        <f>VLOOKUP(LARGE(BJ$25:BJ$30, $IK4), BJ$24:$IM$30, Calculations!KW$1, FALSE)</f>
        <v>1</v>
      </c>
      <c r="BK4" s="56">
        <f>VLOOKUP(LARGE(BK$25:BK$30, $IK4), BK$24:$IM$30, Calculations!KX$1, FALSE)</f>
        <v>3</v>
      </c>
      <c r="BL4" s="56">
        <f>VLOOKUP(LARGE(BL$25:BL$30, $IK4), BL$24:$IM$30, Calculations!KY$1, FALSE)</f>
        <v>0</v>
      </c>
      <c r="BM4" s="56">
        <f>VLOOKUP(LARGE(BM$25:BM$30, $IK4), BM$24:$IM$30, Calculations!KZ$1, FALSE)</f>
        <v>0</v>
      </c>
      <c r="BN4" s="56">
        <f>VLOOKUP(LARGE(BN$25:BN$30, $IK4), BN$24:$IM$30, Calculations!LA$1, FALSE)</f>
        <v>1</v>
      </c>
      <c r="BO4" s="56" t="e">
        <f>VLOOKUP(LARGE(BO$25:BO$30, $IK4), BO$24:$IM$30, Calculations!LB$1, FALSE)</f>
        <v>#REF!</v>
      </c>
      <c r="BP4" s="56" t="e">
        <f>VLOOKUP(LARGE(BP$25:BP$30, $IK4), BP$24:$IM$30, Calculations!LC$1, FALSE)</f>
        <v>#REF!</v>
      </c>
      <c r="BQ4" s="56" t="e">
        <f>VLOOKUP(LARGE(BQ$25:BQ$30, $IK4), BQ$24:$IM$30, Calculations!LD$1, FALSE)</f>
        <v>#REF!</v>
      </c>
      <c r="BR4" s="56" t="e">
        <f>VLOOKUP(LARGE(BR$25:BR$30, $IK4), BR$24:$IM$30, Calculations!LE$1, FALSE)</f>
        <v>#REF!</v>
      </c>
      <c r="BS4" s="56" t="e">
        <f>VLOOKUP(LARGE(BS$25:BS$30, $IK4), BS$24:$IM$30, Calculations!LF$1, FALSE)</f>
        <v>#REF!</v>
      </c>
      <c r="BT4" s="56" t="e">
        <f>VLOOKUP(LARGE(BT$25:BT$30, $IK4), BT$24:$IM$30, Calculations!LG$1, FALSE)</f>
        <v>#REF!</v>
      </c>
      <c r="BU4" s="56" t="e">
        <f>VLOOKUP(LARGE(BU$25:BU$30, $IK4), BU$24:$IM$30, Calculations!LH$1, FALSE)</f>
        <v>#REF!</v>
      </c>
      <c r="BV4" s="56" t="e">
        <f>VLOOKUP(LARGE(BV$25:BV$30, $IK4), BV$24:$IM$30, Calculations!LI$1, FALSE)</f>
        <v>#REF!</v>
      </c>
      <c r="BW4" s="56" t="e">
        <f>VLOOKUP(LARGE(BW$25:BW$30, $IK4), BW$24:$IM$30, Calculations!LJ$1, FALSE)</f>
        <v>#REF!</v>
      </c>
      <c r="BX4" s="56" t="e">
        <f>VLOOKUP(LARGE(BX$25:BX$30, $IK4), BX$24:$IM$30, Calculations!LK$1, FALSE)</f>
        <v>#REF!</v>
      </c>
      <c r="BY4" s="56" t="e">
        <f>VLOOKUP(LARGE(BY$25:BY$30, $IK4), BY$24:$IM$30, Calculations!LL$1, FALSE)</f>
        <v>#REF!</v>
      </c>
      <c r="BZ4" s="56" t="e">
        <f>VLOOKUP(LARGE(BZ$25:BZ$30, $IK4), BZ$24:$IM$30, Calculations!LM$1, FALSE)</f>
        <v>#REF!</v>
      </c>
      <c r="CA4" s="56" t="e">
        <f>VLOOKUP(LARGE(CA$25:CA$30, $IK4), CA$24:$IM$30, Calculations!LN$1, FALSE)</f>
        <v>#REF!</v>
      </c>
      <c r="CB4" s="56" t="e">
        <f>VLOOKUP(LARGE(CB$25:CB$30, $IK4), CB$24:$IM$30, Calculations!LO$1, FALSE)</f>
        <v>#REF!</v>
      </c>
      <c r="CC4" s="56" t="e">
        <f>VLOOKUP(LARGE(CC$25:CC$30, $IK4), CC$24:$IM$30, Calculations!LP$1, FALSE)</f>
        <v>#REF!</v>
      </c>
      <c r="CD4" s="56" t="e">
        <f>VLOOKUP(LARGE(CD$25:CD$30, $IK4), CD$24:$IM$30, Calculations!LQ$1, FALSE)</f>
        <v>#REF!</v>
      </c>
      <c r="CE4" s="56" t="e">
        <f>VLOOKUP(LARGE(CE$25:CE$30, $IK4), CE$24:$IM$30, Calculations!LR$1, FALSE)</f>
        <v>#REF!</v>
      </c>
      <c r="CF4" s="56" t="e">
        <f>VLOOKUP(LARGE(CF$25:CF$30, $IK4), CF$24:$IM$30, Calculations!LS$1, FALSE)</f>
        <v>#REF!</v>
      </c>
      <c r="CG4" s="56" t="e">
        <f>VLOOKUP(LARGE(CG$25:CG$30, $IK4), CG$24:$IM$30, Calculations!LT$1, FALSE)</f>
        <v>#REF!</v>
      </c>
      <c r="CH4" s="56" t="e">
        <f>VLOOKUP(LARGE(CH$25:CH$30, $IK4), CH$24:$IM$30, Calculations!LU$1, FALSE)</f>
        <v>#REF!</v>
      </c>
      <c r="CI4" s="56" t="e">
        <f>VLOOKUP(LARGE(CI$25:CI$30, $IK4), CI$24:$IM$30, Calculations!LV$1, FALSE)</f>
        <v>#REF!</v>
      </c>
      <c r="CJ4" s="56" t="e">
        <f>VLOOKUP(LARGE(CJ$25:CJ$30, $IK4), CJ$24:$IM$30, Calculations!LW$1, FALSE)</f>
        <v>#REF!</v>
      </c>
      <c r="CK4" s="56" t="e">
        <f>VLOOKUP(LARGE(CK$25:CK$30, $IK4), CK$24:$IM$30, Calculations!LX$1, FALSE)</f>
        <v>#REF!</v>
      </c>
      <c r="CL4" s="56" t="e">
        <f>VLOOKUP(LARGE(CL$25:CL$30, $IK4), CL$24:$IM$30, Calculations!LY$1, FALSE)</f>
        <v>#REF!</v>
      </c>
      <c r="CM4" s="56" t="e">
        <f>VLOOKUP(LARGE(CM$25:CM$30, $IK4), CM$24:$IM$30, Calculations!LZ$1, FALSE)</f>
        <v>#REF!</v>
      </c>
      <c r="CN4" s="56" t="e">
        <f>VLOOKUP(LARGE(CN$25:CN$30, $IK4), CN$24:$IM$30, Calculations!MA$1, FALSE)</f>
        <v>#REF!</v>
      </c>
      <c r="CO4" s="56" t="e">
        <f>VLOOKUP(LARGE(CO$25:CO$30, $IK4), CO$24:$IM$30, Calculations!MB$1, FALSE)</f>
        <v>#REF!</v>
      </c>
      <c r="CP4" s="56" t="e">
        <f>VLOOKUP(LARGE(CP$25:CP$30, $IK4), CP$24:$IM$30, Calculations!MC$1, FALSE)</f>
        <v>#REF!</v>
      </c>
      <c r="CQ4" s="56" t="e">
        <f>VLOOKUP(LARGE(CQ$25:CQ$30, $IK4), CQ$24:$IM$30, Calculations!MD$1, FALSE)</f>
        <v>#REF!</v>
      </c>
      <c r="CR4" s="56" t="e">
        <f>VLOOKUP(LARGE(CR$25:CR$30, $IK4), CR$24:$IM$30, Calculations!ME$1, FALSE)</f>
        <v>#REF!</v>
      </c>
      <c r="CS4" s="56" t="e">
        <f>VLOOKUP(LARGE(CS$25:CS$30, $IK4), CS$24:$IM$30, Calculations!MF$1, FALSE)</f>
        <v>#REF!</v>
      </c>
      <c r="CT4" s="56" t="e">
        <f>VLOOKUP(LARGE(CT$25:CT$30, $IK4), CT$24:$IM$30, Calculations!MG$1, FALSE)</f>
        <v>#REF!</v>
      </c>
      <c r="CU4" s="56" t="e">
        <f>VLOOKUP(LARGE(CU$25:CU$30, $IK4), CU$24:$IM$30, Calculations!MH$1, FALSE)</f>
        <v>#REF!</v>
      </c>
      <c r="CV4" s="56" t="e">
        <f>VLOOKUP(LARGE(CV$25:CV$30, $IK4), CV$24:$IM$30, Calculations!MI$1, FALSE)</f>
        <v>#REF!</v>
      </c>
      <c r="CW4" s="56" t="e">
        <f>VLOOKUP(LARGE(CW$25:CW$30, $IK4), CW$24:$IM$30, Calculations!MJ$1, FALSE)</f>
        <v>#REF!</v>
      </c>
      <c r="CX4" s="56" t="e">
        <f>VLOOKUP(LARGE(CX$25:CX$30, $IK4), CX$24:$IM$30, Calculations!MK$1, FALSE)</f>
        <v>#REF!</v>
      </c>
      <c r="CY4" s="56" t="e">
        <f>VLOOKUP(LARGE(CY$25:CY$30, $IK4), CY$24:$IM$30, Calculations!ML$1, FALSE)</f>
        <v>#REF!</v>
      </c>
      <c r="CZ4" s="56" t="e">
        <f>VLOOKUP(LARGE(CZ$25:CZ$30, $IK4), CZ$24:$IM$30, Calculations!MM$1, FALSE)</f>
        <v>#REF!</v>
      </c>
      <c r="DA4" s="56" t="e">
        <f>VLOOKUP(LARGE(DA$25:DA$30, $IK4), DA$24:$IM$30, Calculations!MN$1, FALSE)</f>
        <v>#REF!</v>
      </c>
      <c r="DB4" s="56" t="e">
        <f>VLOOKUP(LARGE(DB$25:DB$30, $IK4), DB$24:$IM$30, Calculations!MO$1, FALSE)</f>
        <v>#REF!</v>
      </c>
      <c r="DC4" s="56" t="e">
        <f>VLOOKUP(LARGE(DC$25:DC$30, $IK4), DC$24:$IM$30, Calculations!MP$1, FALSE)</f>
        <v>#REF!</v>
      </c>
      <c r="DD4" s="56" t="e">
        <f>VLOOKUP(LARGE(DD$25:DD$30, $IK4), DD$24:$IM$30, Calculations!MQ$1, FALSE)</f>
        <v>#REF!</v>
      </c>
      <c r="DE4" s="56" t="e">
        <f>VLOOKUP(LARGE(DE$25:DE$30, $IK4), DE$24:$IM$30, Calculations!MR$1, FALSE)</f>
        <v>#REF!</v>
      </c>
      <c r="DF4" s="56" t="e">
        <f>VLOOKUP(LARGE(DF$25:DF$30, $IK4), DF$24:$IM$30, Calculations!MS$1, FALSE)</f>
        <v>#REF!</v>
      </c>
      <c r="DG4" s="56" t="e">
        <f>VLOOKUP(LARGE(DG$25:DG$30, $IK4), DG$24:$IM$30, Calculations!MT$1, FALSE)</f>
        <v>#REF!</v>
      </c>
      <c r="DH4" s="56" t="e">
        <f>VLOOKUP(LARGE(DH$25:DH$30, $IK4), DH$24:$IM$30, Calculations!MU$1, FALSE)</f>
        <v>#REF!</v>
      </c>
      <c r="DI4" s="56" t="e">
        <f>VLOOKUP(LARGE(DI$25:DI$30, $IK4), DI$24:$IM$30, Calculations!MV$1, FALSE)</f>
        <v>#REF!</v>
      </c>
      <c r="DJ4" s="56" t="e">
        <f>VLOOKUP(LARGE(DJ$25:DJ$30, $IK4), DJ$24:$IM$30, Calculations!MW$1, FALSE)</f>
        <v>#REF!</v>
      </c>
      <c r="DK4" s="56" t="e">
        <f>VLOOKUP(LARGE(DK$25:DK$30, $IK4), DK$24:$IM$30, Calculations!MX$1, FALSE)</f>
        <v>#REF!</v>
      </c>
      <c r="DL4" s="56" t="e">
        <f>VLOOKUP(LARGE(DL$25:DL$30, $IK4), DL$24:$IM$30, Calculations!MY$1, FALSE)</f>
        <v>#REF!</v>
      </c>
      <c r="DM4" s="56" t="e">
        <f>VLOOKUP(LARGE(DM$25:DM$30, $IK4), DM$24:$IM$30, Calculations!MZ$1, FALSE)</f>
        <v>#REF!</v>
      </c>
      <c r="DN4" s="56" t="e">
        <f>VLOOKUP(LARGE(DN$25:DN$30, $IK4), DN$24:$IM$30, Calculations!NA$1, FALSE)</f>
        <v>#REF!</v>
      </c>
      <c r="DO4" s="56" t="e">
        <f>VLOOKUP(LARGE(DO$25:DO$30, $IK4), DO$24:$IM$30, Calculations!NB$1, FALSE)</f>
        <v>#REF!</v>
      </c>
      <c r="DP4" s="56" t="e">
        <f>VLOOKUP(LARGE(DP$25:DP$30, $IK4), DP$24:$IM$30, Calculations!NC$1, FALSE)</f>
        <v>#REF!</v>
      </c>
      <c r="DQ4" s="56" t="e">
        <f>VLOOKUP(LARGE(DQ$25:DQ$30, $IK4), DQ$24:$IM$30, Calculations!ND$1, FALSE)</f>
        <v>#REF!</v>
      </c>
      <c r="DR4" s="56" t="e">
        <f>VLOOKUP(LARGE(DR$25:DR$30, $IK4), DR$24:$IM$30, Calculations!NE$1, FALSE)</f>
        <v>#REF!</v>
      </c>
      <c r="DS4" s="56" t="e">
        <f>VLOOKUP(LARGE(DS$25:DS$30, $IK4), DS$24:$IM$30, Calculations!NF$1, FALSE)</f>
        <v>#REF!</v>
      </c>
      <c r="DT4" s="56" t="e">
        <f>VLOOKUP(LARGE(DT$25:DT$30, $IK4), DT$24:$IM$30, Calculations!NG$1, FALSE)</f>
        <v>#REF!</v>
      </c>
      <c r="DU4" s="56" t="e">
        <f>VLOOKUP(LARGE(DU$25:DU$30, $IK4), DU$24:$IM$30, Calculations!NH$1, FALSE)</f>
        <v>#REF!</v>
      </c>
      <c r="DV4" s="56" t="e">
        <f>VLOOKUP(LARGE(DV$25:DV$30, $IK4), DV$24:$IM$30, Calculations!NI$1, FALSE)</f>
        <v>#REF!</v>
      </c>
      <c r="DW4" s="56" t="e">
        <f>VLOOKUP(LARGE(DW$25:DW$30, $IK4), DW$24:$IM$30, Calculations!NJ$1, FALSE)</f>
        <v>#REF!</v>
      </c>
      <c r="DX4" s="56" t="e">
        <f>VLOOKUP(LARGE(DX$25:DX$30, $IK4), DX$24:$IM$30, Calculations!NK$1, FALSE)</f>
        <v>#REF!</v>
      </c>
      <c r="DY4" s="56" t="e">
        <f>VLOOKUP(LARGE(DY$25:DY$30, $IK4), DY$24:$IM$30, Calculations!NL$1, FALSE)</f>
        <v>#REF!</v>
      </c>
      <c r="DZ4" s="56" t="e">
        <f>VLOOKUP(LARGE(DZ$25:DZ$30, $IK4), DZ$24:$IM$30, Calculations!NM$1, FALSE)</f>
        <v>#REF!</v>
      </c>
      <c r="EA4" s="56" t="e">
        <f>VLOOKUP(LARGE(EA$25:EA$30, $IK4), EA$24:$IM$30, Calculations!NN$1, FALSE)</f>
        <v>#REF!</v>
      </c>
      <c r="EB4" s="56" t="e">
        <f>VLOOKUP(LARGE(EB$25:EB$30, $IK4), EB$24:$IM$30, Calculations!NO$1, FALSE)</f>
        <v>#REF!</v>
      </c>
      <c r="EC4" s="56" t="e">
        <f>VLOOKUP(LARGE(EC$25:EC$30, $IK4), EC$24:$IM$30, Calculations!NP$1, FALSE)</f>
        <v>#REF!</v>
      </c>
      <c r="ED4" s="56" t="e">
        <f>VLOOKUP(LARGE(ED$25:ED$30, $IK4), ED$24:$IM$30, Calculations!NQ$1, FALSE)</f>
        <v>#REF!</v>
      </c>
      <c r="EE4" s="56" t="e">
        <f>VLOOKUP(LARGE(EE$25:EE$30, $IK4), EE$24:$IM$30, Calculations!NR$1, FALSE)</f>
        <v>#REF!</v>
      </c>
      <c r="EF4" s="56" t="e">
        <f>VLOOKUP(LARGE(EF$25:EF$30, $IK4), EF$24:$IM$30, Calculations!NS$1, FALSE)</f>
        <v>#REF!</v>
      </c>
      <c r="EG4" s="56" t="e">
        <f>VLOOKUP(LARGE(EG$25:EG$30, $IK4), EG$24:$IM$30, Calculations!NT$1, FALSE)</f>
        <v>#REF!</v>
      </c>
      <c r="EH4" s="56" t="e">
        <f>VLOOKUP(LARGE(EH$25:EH$30, $IK4), EH$24:$IM$30, Calculations!NU$1, FALSE)</f>
        <v>#REF!</v>
      </c>
      <c r="EI4" s="56" t="e">
        <f>VLOOKUP(LARGE(EI$25:EI$30, $IK4), EI$24:$IM$30, Calculations!NV$1, FALSE)</f>
        <v>#REF!</v>
      </c>
      <c r="EJ4" s="56" t="e">
        <f>VLOOKUP(LARGE(EJ$25:EJ$30, $IK4), EJ$24:$IM$30, Calculations!NW$1, FALSE)</f>
        <v>#REF!</v>
      </c>
      <c r="EK4" s="56" t="e">
        <f>VLOOKUP(LARGE(EK$25:EK$30, $IK4), EK$24:$IM$30, Calculations!NX$1, FALSE)</f>
        <v>#REF!</v>
      </c>
      <c r="EL4" s="56" t="e">
        <f>VLOOKUP(LARGE(EL$25:EL$30, $IK4), EL$24:$IM$30, Calculations!NY$1, FALSE)</f>
        <v>#REF!</v>
      </c>
      <c r="EM4" s="56" t="e">
        <f>VLOOKUP(LARGE(EM$25:EM$30, $IK4), EM$24:$IM$30, Calculations!NZ$1, FALSE)</f>
        <v>#REF!</v>
      </c>
      <c r="EN4" s="56" t="e">
        <f>VLOOKUP(LARGE(EN$25:EN$30, $IK4), EN$24:$IM$30, Calculations!OA$1, FALSE)</f>
        <v>#REF!</v>
      </c>
      <c r="EO4" s="56" t="e">
        <f>VLOOKUP(LARGE(EO$25:EO$30, $IK4), EO$24:$IM$30, Calculations!OB$1, FALSE)</f>
        <v>#REF!</v>
      </c>
      <c r="EP4" s="56" t="e">
        <f>VLOOKUP(LARGE(EP$25:EP$30, $IK4), EP$24:$IM$30, Calculations!OC$1, FALSE)</f>
        <v>#REF!</v>
      </c>
      <c r="EQ4" s="56" t="e">
        <f>VLOOKUP(LARGE(EQ$25:EQ$30, $IK4), EQ$24:$IM$30, Calculations!OD$1, FALSE)</f>
        <v>#REF!</v>
      </c>
      <c r="ER4" s="56" t="e">
        <f>VLOOKUP(LARGE(ER$25:ER$30, $IK4), ER$24:$IM$30, Calculations!OE$1, FALSE)</f>
        <v>#REF!</v>
      </c>
      <c r="ES4" s="56" t="e">
        <f>VLOOKUP(LARGE(ES$25:ES$30, $IK4), ES$24:$IM$30, Calculations!OF$1, FALSE)</f>
        <v>#REF!</v>
      </c>
      <c r="ET4" s="56" t="e">
        <f>VLOOKUP(LARGE(ET$25:ET$30, $IK4), ET$24:$IM$30, Calculations!OG$1, FALSE)</f>
        <v>#REF!</v>
      </c>
      <c r="EU4" s="56" t="e">
        <f>VLOOKUP(LARGE(EU$25:EU$30, $IK4), EU$24:$IM$30, Calculations!OH$1, FALSE)</f>
        <v>#REF!</v>
      </c>
      <c r="EV4" s="56" t="e">
        <f>VLOOKUP(LARGE(EV$25:EV$30, $IK4), EV$24:$IM$30, Calculations!OI$1, FALSE)</f>
        <v>#REF!</v>
      </c>
      <c r="EW4" s="56" t="e">
        <f>VLOOKUP(LARGE(EW$25:EW$30, $IK4), EW$24:$IM$30, Calculations!OJ$1, FALSE)</f>
        <v>#REF!</v>
      </c>
      <c r="EX4" s="56" t="e">
        <f>VLOOKUP(LARGE(EX$25:EX$30, $IK4), EX$24:$IM$30, Calculations!OK$1, FALSE)</f>
        <v>#REF!</v>
      </c>
      <c r="EY4" s="56" t="e">
        <f>VLOOKUP(LARGE(EY$25:EY$30, $IK4), EY$24:$IM$30, Calculations!OL$1, FALSE)</f>
        <v>#REF!</v>
      </c>
      <c r="EZ4" s="56" t="e">
        <f>VLOOKUP(LARGE(EZ$25:EZ$30, $IK4), EZ$24:$IM$30, Calculations!OM$1, FALSE)</f>
        <v>#REF!</v>
      </c>
      <c r="FA4" s="56" t="e">
        <f>VLOOKUP(LARGE(FA$25:FA$30, $IK4), FA$24:$IM$30, Calculations!ON$1, FALSE)</f>
        <v>#REF!</v>
      </c>
      <c r="FB4" s="56" t="e">
        <f>VLOOKUP(LARGE(FB$25:FB$30, $IK4), FB$24:$IM$30, Calculations!OO$1, FALSE)</f>
        <v>#REF!</v>
      </c>
      <c r="FC4" s="56" t="e">
        <f>VLOOKUP(LARGE(FC$25:FC$30, $IK4), FC$24:$IM$30, Calculations!OP$1, FALSE)</f>
        <v>#REF!</v>
      </c>
      <c r="FD4" s="56" t="e">
        <f>VLOOKUP(LARGE(FD$25:FD$30, $IK4), FD$24:$IM$30, Calculations!OQ$1, FALSE)</f>
        <v>#REF!</v>
      </c>
      <c r="FE4" s="56" t="e">
        <f>VLOOKUP(LARGE(FE$25:FE$30, $IK4), FE$24:$IM$30, Calculations!OR$1, FALSE)</f>
        <v>#REF!</v>
      </c>
      <c r="FF4" s="56" t="e">
        <f>VLOOKUP(LARGE(FF$25:FF$30, $IK4), FF$24:$IM$30, Calculations!OS$1, FALSE)</f>
        <v>#REF!</v>
      </c>
      <c r="FG4" s="56" t="e">
        <f>VLOOKUP(LARGE(FG$25:FG$30, $IK4), FG$24:$IM$30, Calculations!OT$1, FALSE)</f>
        <v>#REF!</v>
      </c>
      <c r="FH4" s="56" t="e">
        <f>VLOOKUP(LARGE(FH$25:FH$30, $IK4), FH$24:$IM$30, Calculations!OU$1, FALSE)</f>
        <v>#REF!</v>
      </c>
      <c r="FI4" s="56" t="e">
        <f>VLOOKUP(LARGE(FI$25:FI$30, $IK4), FI$24:$IM$30, Calculations!OV$1, FALSE)</f>
        <v>#REF!</v>
      </c>
      <c r="FJ4" s="56" t="e">
        <f>VLOOKUP(LARGE(FJ$25:FJ$30, $IK4), FJ$24:$IM$30, Calculations!OW$1, FALSE)</f>
        <v>#REF!</v>
      </c>
      <c r="FK4" s="56" t="e">
        <f>VLOOKUP(LARGE(FK$25:FK$30, $IK4), FK$24:$IM$30, Calculations!OX$1, FALSE)</f>
        <v>#REF!</v>
      </c>
      <c r="FL4" s="56" t="e">
        <f>VLOOKUP(LARGE(FL$25:FL$30, $IK4), FL$24:$IM$30, Calculations!OY$1, FALSE)</f>
        <v>#REF!</v>
      </c>
      <c r="FM4" s="56" t="e">
        <f>VLOOKUP(LARGE(FM$25:FM$30, $IK4), FM$24:$IM$30, Calculations!OZ$1, FALSE)</f>
        <v>#REF!</v>
      </c>
      <c r="FN4" s="56" t="e">
        <f>VLOOKUP(LARGE(FN$25:FN$30, $IK4), FN$24:$IM$30, Calculations!PA$1, FALSE)</f>
        <v>#REF!</v>
      </c>
      <c r="FO4" s="56" t="e">
        <f>VLOOKUP(LARGE(FO$25:FO$30, $IK4), FO$24:$IM$30, Calculations!PB$1, FALSE)</f>
        <v>#REF!</v>
      </c>
      <c r="FP4" s="56" t="e">
        <f>VLOOKUP(LARGE(FP$25:FP$30, $IK4), FP$24:$IM$30, Calculations!PC$1, FALSE)</f>
        <v>#REF!</v>
      </c>
      <c r="FQ4" s="56" t="e">
        <f>VLOOKUP(LARGE(FQ$25:FQ$30, $IK4), FQ$24:$IM$30, Calculations!PD$1, FALSE)</f>
        <v>#REF!</v>
      </c>
      <c r="FR4" s="56" t="e">
        <f>VLOOKUP(LARGE(FR$25:FR$30, $IK4), FR$24:$IM$30, Calculations!PE$1, FALSE)</f>
        <v>#REF!</v>
      </c>
      <c r="FS4" s="56" t="e">
        <f>VLOOKUP(LARGE(FS$25:FS$30, $IK4), FS$24:$IM$30, Calculations!PF$1, FALSE)</f>
        <v>#REF!</v>
      </c>
      <c r="FT4" s="56" t="e">
        <f>VLOOKUP(LARGE(FT$25:FT$30, $IK4), FT$24:$IM$30, Calculations!PG$1, FALSE)</f>
        <v>#REF!</v>
      </c>
      <c r="FU4" s="56" t="e">
        <f>VLOOKUP(LARGE(FU$25:FU$30, $IK4), FU$24:$IM$30, Calculations!PH$1, FALSE)</f>
        <v>#REF!</v>
      </c>
      <c r="FV4" s="56" t="e">
        <f>VLOOKUP(LARGE(FV$25:FV$30, $IK4), FV$24:$IM$30, Calculations!PI$1, FALSE)</f>
        <v>#REF!</v>
      </c>
      <c r="FW4" s="56" t="e">
        <f>VLOOKUP(LARGE(FW$25:FW$30, $IK4), FW$24:$IM$30, Calculations!PJ$1, FALSE)</f>
        <v>#REF!</v>
      </c>
      <c r="FX4" s="56" t="e">
        <f>VLOOKUP(LARGE(FX$25:FX$30, $IK4), FX$24:$IM$30, Calculations!PK$1, FALSE)</f>
        <v>#REF!</v>
      </c>
      <c r="FY4" s="56" t="e">
        <f>VLOOKUP(LARGE(FY$25:FY$30, $IK4), FY$24:$IM$30, Calculations!PL$1, FALSE)</f>
        <v>#REF!</v>
      </c>
      <c r="FZ4" s="56" t="e">
        <f>VLOOKUP(LARGE(FZ$25:FZ$30, $IK4), FZ$24:$IM$30, Calculations!PM$1, FALSE)</f>
        <v>#REF!</v>
      </c>
      <c r="GA4" s="56" t="e">
        <f>VLOOKUP(LARGE(GA$25:GA$30, $IK4), GA$24:$IM$30, Calculations!PN$1, FALSE)</f>
        <v>#REF!</v>
      </c>
      <c r="GB4" s="56" t="e">
        <f>VLOOKUP(LARGE(GB$25:GB$30, $IK4), GB$24:$IM$30, Calculations!PO$1, FALSE)</f>
        <v>#REF!</v>
      </c>
      <c r="GC4" s="56" t="e">
        <f>VLOOKUP(LARGE(GC$25:GC$30, $IK4), GC$24:$IM$30, Calculations!PP$1, FALSE)</f>
        <v>#REF!</v>
      </c>
      <c r="GD4" s="56" t="e">
        <f>VLOOKUP(LARGE(GD$25:GD$30, $IK4), GD$24:$IM$30, Calculations!PQ$1, FALSE)</f>
        <v>#REF!</v>
      </c>
      <c r="GE4" s="56" t="e">
        <f>VLOOKUP(LARGE(GE$25:GE$30, $IK4), GE$24:$IM$30, Calculations!PR$1, FALSE)</f>
        <v>#REF!</v>
      </c>
      <c r="GF4" s="56" t="e">
        <f>VLOOKUP(LARGE(GF$25:GF$30, $IK4), GF$24:$IM$30, Calculations!PS$1, FALSE)</f>
        <v>#REF!</v>
      </c>
      <c r="GG4" s="56" t="e">
        <f>VLOOKUP(LARGE(GG$25:GG$30, $IK4), GG$24:$IM$30, Calculations!PT$1, FALSE)</f>
        <v>#REF!</v>
      </c>
      <c r="GH4" s="56" t="e">
        <f>VLOOKUP(LARGE(GH$25:GH$30, $IK4), GH$24:$IM$30, Calculations!PU$1, FALSE)</f>
        <v>#REF!</v>
      </c>
      <c r="GI4" s="56" t="e">
        <f>VLOOKUP(LARGE(GI$25:GI$30, $IK4), GI$24:$IM$30, Calculations!PV$1, FALSE)</f>
        <v>#REF!</v>
      </c>
      <c r="GJ4" s="56" t="e">
        <f>VLOOKUP(LARGE(GJ$25:GJ$30, $IK4), GJ$24:$IM$30, Calculations!PW$1, FALSE)</f>
        <v>#REF!</v>
      </c>
      <c r="GK4" s="56" t="e">
        <f>VLOOKUP(LARGE(GK$25:GK$30, $IK4), GK$24:$IM$30, Calculations!PX$1, FALSE)</f>
        <v>#REF!</v>
      </c>
      <c r="GL4" s="56" t="e">
        <f>VLOOKUP(LARGE(GL$25:GL$30, $IK4), GL$24:$IM$30, Calculations!PY$1, FALSE)</f>
        <v>#REF!</v>
      </c>
      <c r="GM4" s="56" t="e">
        <f>VLOOKUP(LARGE(GM$25:GM$30, $IK4), GM$24:$IM$30, Calculations!PZ$1, FALSE)</f>
        <v>#REF!</v>
      </c>
      <c r="GN4" s="56" t="e">
        <f>VLOOKUP(LARGE(GN$25:GN$30, $IK4), GN$24:$IM$30, Calculations!QA$1, FALSE)</f>
        <v>#REF!</v>
      </c>
      <c r="GO4" s="56" t="e">
        <f>VLOOKUP(LARGE(GO$25:GO$30, $IK4), GO$24:$IM$30, Calculations!QB$1, FALSE)</f>
        <v>#REF!</v>
      </c>
      <c r="GP4" s="56" t="e">
        <f>VLOOKUP(LARGE(GP$25:GP$30, $IK4), GP$24:$IM$30, Calculations!QC$1, FALSE)</f>
        <v>#REF!</v>
      </c>
      <c r="GQ4" s="56" t="e">
        <f>VLOOKUP(LARGE(GQ$25:GQ$30, $IK4), GQ$24:$IM$30, Calculations!QD$1, FALSE)</f>
        <v>#REF!</v>
      </c>
      <c r="GR4" s="56" t="e">
        <f>VLOOKUP(LARGE(GR$25:GR$30, $IK4), GR$24:$IM$30, Calculations!QE$1, FALSE)</f>
        <v>#REF!</v>
      </c>
      <c r="GS4" s="56" t="e">
        <f>VLOOKUP(LARGE(GS$25:GS$30, $IK4), GS$24:$IM$30, Calculations!QF$1, FALSE)</f>
        <v>#REF!</v>
      </c>
      <c r="GT4" s="56" t="e">
        <f>VLOOKUP(LARGE(GT$25:GT$30, $IK4), GT$24:$IM$30, Calculations!QG$1, FALSE)</f>
        <v>#REF!</v>
      </c>
      <c r="GU4" s="56" t="e">
        <f>VLOOKUP(LARGE(GU$25:GU$30, $IK4), GU$24:$IM$30, Calculations!QH$1, FALSE)</f>
        <v>#REF!</v>
      </c>
      <c r="GV4" s="56" t="e">
        <f>VLOOKUP(LARGE(GV$25:GV$30, $IK4), GV$24:$IM$30, Calculations!QI$1, FALSE)</f>
        <v>#REF!</v>
      </c>
      <c r="GW4" s="56" t="e">
        <f>VLOOKUP(LARGE(GW$25:GW$30, $IK4), GW$24:$IM$30, Calculations!QJ$1, FALSE)</f>
        <v>#REF!</v>
      </c>
      <c r="GX4" s="56" t="e">
        <f>VLOOKUP(LARGE(GX$25:GX$30, $IK4), GX$24:$IM$30, Calculations!QK$1, FALSE)</f>
        <v>#REF!</v>
      </c>
      <c r="GY4" s="56" t="e">
        <f>VLOOKUP(LARGE(GY$25:GY$30, $IK4), GY$24:$IM$30, Calculations!QL$1, FALSE)</f>
        <v>#REF!</v>
      </c>
      <c r="GZ4" s="56" t="e">
        <f>VLOOKUP(LARGE(GZ$25:GZ$30, $IK4), GZ$24:$IM$30, Calculations!QM$1, FALSE)</f>
        <v>#REF!</v>
      </c>
      <c r="HA4" s="56" t="e">
        <f>VLOOKUP(LARGE(HA$25:HA$30, $IK4), HA$24:$IM$30, Calculations!QN$1, FALSE)</f>
        <v>#REF!</v>
      </c>
      <c r="HB4" s="56" t="e">
        <f>VLOOKUP(LARGE(HB$25:HB$30, $IK4), HB$24:$IM$30, Calculations!QO$1, FALSE)</f>
        <v>#REF!</v>
      </c>
      <c r="HC4" s="56" t="e">
        <f>VLOOKUP(LARGE(HC$25:HC$30, $IK4), HC$24:$IM$30, Calculations!QP$1, FALSE)</f>
        <v>#REF!</v>
      </c>
      <c r="HD4" s="56" t="e">
        <f>VLOOKUP(LARGE(HD$25:HD$30, $IK4), HD$24:$IM$30, Calculations!QQ$1, FALSE)</f>
        <v>#REF!</v>
      </c>
      <c r="HE4" s="56" t="e">
        <f>VLOOKUP(LARGE(HE$25:HE$30, $IK4), HE$24:$IM$30, Calculations!QR$1, FALSE)</f>
        <v>#REF!</v>
      </c>
      <c r="HF4" s="56" t="e">
        <f>VLOOKUP(LARGE(HF$25:HF$30, $IK4), HF$24:$IM$30, Calculations!QS$1, FALSE)</f>
        <v>#REF!</v>
      </c>
      <c r="HG4" s="56" t="e">
        <f>VLOOKUP(LARGE(HG$25:HG$30, $IK4), HG$24:$IM$30, Calculations!QT$1, FALSE)</f>
        <v>#REF!</v>
      </c>
      <c r="HH4" s="56" t="e">
        <f>VLOOKUP(LARGE(HH$25:HH$30, $IK4), HH$24:$IM$30, Calculations!QU$1, FALSE)</f>
        <v>#REF!</v>
      </c>
      <c r="HI4" s="56" t="e">
        <f>VLOOKUP(LARGE(HI$25:HI$30, $IK4), HI$24:$IM$30, Calculations!QV$1, FALSE)</f>
        <v>#REF!</v>
      </c>
      <c r="HJ4" s="56" t="e">
        <f>VLOOKUP(LARGE(HJ$25:HJ$30, $IK4), HJ$24:$IM$30, Calculations!QW$1, FALSE)</f>
        <v>#REF!</v>
      </c>
      <c r="HK4" s="56" t="e">
        <f>VLOOKUP(LARGE(HK$25:HK$30, $IK4), HK$24:$IM$30, Calculations!QX$1, FALSE)</f>
        <v>#REF!</v>
      </c>
      <c r="HL4" s="56" t="e">
        <f>VLOOKUP(LARGE(HL$25:HL$30, $IK4), HL$24:$IM$30, Calculations!QY$1, FALSE)</f>
        <v>#REF!</v>
      </c>
      <c r="HM4" s="56" t="e">
        <f>VLOOKUP(LARGE(HM$25:HM$30, $IK4), HM$24:$IM$30, Calculations!QZ$1, FALSE)</f>
        <v>#REF!</v>
      </c>
      <c r="HN4" s="56" t="e">
        <f>VLOOKUP(LARGE(HN$25:HN$30, $IK4), HN$24:$IM$30, Calculations!RA$1, FALSE)</f>
        <v>#REF!</v>
      </c>
      <c r="HO4" s="56" t="e">
        <f>VLOOKUP(LARGE(HO$25:HO$30, $IK4), HO$24:$IM$30, Calculations!RB$1, FALSE)</f>
        <v>#REF!</v>
      </c>
      <c r="HP4" s="56" t="e">
        <f>VLOOKUP(LARGE(HP$25:HP$30, $IK4), HP$24:$IM$30, Calculations!RC$1, FALSE)</f>
        <v>#REF!</v>
      </c>
      <c r="HQ4" s="56" t="e">
        <f>VLOOKUP(LARGE(HQ$25:HQ$30, $IK4), HQ$24:$IM$30, Calculations!RD$1, FALSE)</f>
        <v>#REF!</v>
      </c>
      <c r="HR4" s="56" t="e">
        <f>VLOOKUP(LARGE(HR$25:HR$30, $IK4), HR$24:$IM$30, Calculations!RE$1, FALSE)</f>
        <v>#REF!</v>
      </c>
      <c r="HS4" s="56" t="e">
        <f>VLOOKUP(LARGE(HS$25:HS$30, $IK4), HS$24:$IM$30, Calculations!RF$1, FALSE)</f>
        <v>#REF!</v>
      </c>
      <c r="HT4" s="56" t="e">
        <f>VLOOKUP(LARGE(HT$25:HT$30, $IK4), HT$24:$IM$30, Calculations!RG$1, FALSE)</f>
        <v>#REF!</v>
      </c>
      <c r="HU4" s="56" t="e">
        <f>VLOOKUP(LARGE(HU$25:HU$30, $IK4), HU$24:$IM$30, Calculations!RH$1, FALSE)</f>
        <v>#REF!</v>
      </c>
      <c r="HV4" s="56" t="e">
        <f>VLOOKUP(LARGE(HV$25:HV$30, $IK4), HV$24:$IM$30, Calculations!RI$1, FALSE)</f>
        <v>#REF!</v>
      </c>
      <c r="HW4" s="56" t="e">
        <f>VLOOKUP(LARGE(HW$25:HW$30, $IK4), HW$24:$IM$30, Calculations!RJ$1, FALSE)</f>
        <v>#REF!</v>
      </c>
      <c r="HX4" s="56" t="e">
        <f>VLOOKUP(LARGE(HX$25:HX$30, $IK4), HX$24:$IM$30, Calculations!RK$1, FALSE)</f>
        <v>#REF!</v>
      </c>
      <c r="HY4" s="56" t="e">
        <f>VLOOKUP(LARGE(HY$25:HY$30, $IK4), HY$24:$IM$30, Calculations!RL$1, FALSE)</f>
        <v>#REF!</v>
      </c>
      <c r="HZ4" s="56" t="e">
        <f>VLOOKUP(LARGE(HZ$25:HZ$30, $IK4), HZ$24:$IM$30, Calculations!RM$1, FALSE)</f>
        <v>#REF!</v>
      </c>
      <c r="IA4" s="56" t="e">
        <f>VLOOKUP(LARGE(IA$25:IA$30, $IK4), IA$24:$IM$30, Calculations!RN$1, FALSE)</f>
        <v>#REF!</v>
      </c>
      <c r="IB4" s="56">
        <f>VLOOKUP(LARGE(IB$25:IB$30, $IK4), IB$24:$IM$30, Calculations!RO$1, FALSE)</f>
        <v>1</v>
      </c>
      <c r="IC4" s="56">
        <f>VLOOKUP(LARGE(IC$25:IC$30, $IK4), IC$24:$IM$30, Calculations!RP$1, FALSE)</f>
        <v>1</v>
      </c>
      <c r="ID4" s="56">
        <f>VLOOKUP(LARGE(ID$25:ID$30, $IK4), ID$24:$IM$30, Calculations!RQ$1, FALSE)</f>
        <v>2</v>
      </c>
      <c r="IE4" s="56">
        <f>VLOOKUP(LARGE(IE$25:IE$30, $IK4), IE$24:$IM$30, Calculations!RR$1, FALSE)</f>
        <v>2</v>
      </c>
      <c r="IF4" s="56">
        <f>VLOOKUP(LARGE(IF$25:IF$30, $IK4), IF$24:$IM$30, Calculations!RS$1, FALSE)</f>
        <v>2</v>
      </c>
      <c r="IG4" s="56">
        <f>VLOOKUP(LARGE(IG$25:IG$30, $IK4), IG$24:$IM$30, Calculations!RT$1, FALSE)</f>
        <v>2</v>
      </c>
      <c r="IH4" s="56">
        <f>VLOOKUP(LARGE(IH$25:IH$30, $IK4), IH$24:$IM$30, Calculations!RU$1, FALSE)</f>
        <v>3</v>
      </c>
      <c r="II4" s="56">
        <f>VLOOKUP(LARGE(II$25:II$30, $IK4), II$24:$IM$30, Calculations!RV$1, FALSE)</f>
        <v>1</v>
      </c>
      <c r="IK4" s="56">
        <v>1</v>
      </c>
    </row>
    <row r="5" spans="1:426" s="56" customFormat="1" x14ac:dyDescent="0.25">
      <c r="A5" s="1" t="s">
        <v>48</v>
      </c>
      <c r="B5" s="56">
        <f>VLOOKUP(LARGE(B$25:B$30, $IK5), B$24:$IM$30, Calculations!IO$1, FALSE)</f>
        <v>5</v>
      </c>
      <c r="C5" s="56">
        <f>VLOOKUP(LARGE(C$25:C$30, $IK5), C$24:$IM$30, Calculations!IP$1, FALSE)</f>
        <v>4</v>
      </c>
      <c r="D5" s="56">
        <f>VLOOKUP(LARGE(D$25:D$30, $IK5), D$24:$IM$30, Calculations!IQ$1, FALSE)</f>
        <v>5</v>
      </c>
      <c r="E5" s="56">
        <f>VLOOKUP(LARGE(E$25:E$30, $IK5), E$24:$IM$30, Calculations!IR$1, FALSE)</f>
        <v>1</v>
      </c>
      <c r="F5" s="56">
        <f>VLOOKUP(LARGE(F$25:F$30, $IK5), F$24:$IM$30, Calculations!IS$1, FALSE)</f>
        <v>3</v>
      </c>
      <c r="G5" s="56">
        <f>VLOOKUP(LARGE(G$25:G$30, $IK5), G$24:$IM$30, Calculations!IT$1, FALSE)</f>
        <v>4</v>
      </c>
      <c r="H5" s="56">
        <f>VLOOKUP(LARGE(H$25:H$30, $IK5), H$24:$IM$30, Calculations!IU$1, FALSE)</f>
        <v>5</v>
      </c>
      <c r="I5" s="56">
        <f>VLOOKUP(LARGE(I$25:I$30, $IK5), I$24:$IM$30, Calculations!IV$1, FALSE)</f>
        <v>1</v>
      </c>
      <c r="J5" s="56">
        <f>VLOOKUP(LARGE(J$25:J$30, $IK5), J$24:$IM$30, Calculations!IW$1, FALSE)</f>
        <v>4</v>
      </c>
      <c r="K5" s="56">
        <f>VLOOKUP(LARGE(K$25:K$30, $IK5), K$24:$IM$30, Calculations!IX$1, FALSE)</f>
        <v>4</v>
      </c>
      <c r="L5" s="56">
        <f>VLOOKUP(LARGE(L$25:L$30, $IK5), L$24:$IM$30, Calculations!IY$1, FALSE)</f>
        <v>1</v>
      </c>
      <c r="M5" s="56">
        <f>VLOOKUP(LARGE(M$25:M$30, $IK5), M$24:$IM$30, Calculations!IZ$1, FALSE)</f>
        <v>1</v>
      </c>
      <c r="N5" s="56">
        <f>VLOOKUP(LARGE(N$25:N$30, $IK5), N$24:$IM$30, Calculations!JA$1, FALSE)</f>
        <v>1</v>
      </c>
      <c r="O5" s="56">
        <f>VLOOKUP(LARGE(O$25:O$30, $IK5), O$24:$IM$30, Calculations!JB$1, FALSE)</f>
        <v>3</v>
      </c>
      <c r="P5" s="56">
        <f>VLOOKUP(LARGE(P$25:P$30, $IK5), P$24:$IM$30, Calculations!JC$1, FALSE)</f>
        <v>5</v>
      </c>
      <c r="Q5" s="56">
        <f>VLOOKUP(LARGE(Q$25:Q$30, $IK5), Q$24:$IM$30, Calculations!JD$1, FALSE)</f>
        <v>2</v>
      </c>
      <c r="R5" s="56">
        <f>VLOOKUP(LARGE(R$25:R$30, $IK5), R$24:$IM$30, Calculations!JE$1, FALSE)</f>
        <v>1</v>
      </c>
      <c r="S5" s="56">
        <f>VLOOKUP(LARGE(S$25:S$30, $IK5), S$24:$IM$30, Calculations!JF$1, FALSE)</f>
        <v>4</v>
      </c>
      <c r="T5" s="56">
        <f>VLOOKUP(LARGE(T$25:T$30, $IK5), T$24:$IM$30, Calculations!JG$1, FALSE)</f>
        <v>4</v>
      </c>
      <c r="U5" s="56">
        <f>VLOOKUP(LARGE(U$25:U$30, $IK5), U$24:$IM$30, Calculations!JH$1, FALSE)</f>
        <v>4</v>
      </c>
      <c r="V5" s="56">
        <f>VLOOKUP(LARGE(V$25:V$30, $IK5), V$24:$IM$30, Calculations!JI$1, FALSE)</f>
        <v>4</v>
      </c>
      <c r="W5" s="56">
        <f>VLOOKUP(LARGE(W$25:W$30, $IK5), W$24:$IM$30, Calculations!JJ$1, FALSE)</f>
        <v>5</v>
      </c>
      <c r="X5" s="56">
        <f>VLOOKUP(LARGE(X$25:X$30, $IK5), X$24:$IM$30, Calculations!JK$1, FALSE)</f>
        <v>3</v>
      </c>
      <c r="Y5" s="56">
        <f>VLOOKUP(LARGE(Y$25:Y$30, $IK5), Y$24:$IM$30, Calculations!JL$1, FALSE)</f>
        <v>1</v>
      </c>
      <c r="Z5" s="56">
        <f>VLOOKUP(LARGE(Z$25:Z$30, $IK5), Z$24:$IM$30, Calculations!JM$1, FALSE)</f>
        <v>1</v>
      </c>
      <c r="AA5" s="56">
        <f>VLOOKUP(LARGE(AA$25:AA$30, $IK5), AA$24:$IM$30, Calculations!JN$1, FALSE)</f>
        <v>0</v>
      </c>
      <c r="AB5" s="56">
        <f>VLOOKUP(LARGE(AB$25:AB$30, $IK5), AB$24:$IM$30, Calculations!JO$1, FALSE)</f>
        <v>3</v>
      </c>
      <c r="AC5" s="56">
        <f>VLOOKUP(LARGE(AC$25:AC$30, $IK5), AC$24:$IM$30, Calculations!JP$1, FALSE)</f>
        <v>4</v>
      </c>
      <c r="AD5" s="56">
        <f>VLOOKUP(LARGE(AD$25:AD$30, $IK5), AD$24:$IM$30, Calculations!JQ$1, FALSE)</f>
        <v>5</v>
      </c>
      <c r="AE5" s="56">
        <f>VLOOKUP(LARGE(AE$25:AE$30, $IK5), AE$24:$IM$30, Calculations!JR$1, FALSE)</f>
        <v>1</v>
      </c>
      <c r="AF5" s="56">
        <f>VLOOKUP(LARGE(AF$25:AF$30, $IK5), AF$24:$IM$30, Calculations!JS$1, FALSE)</f>
        <v>3</v>
      </c>
      <c r="AG5" s="56">
        <f>VLOOKUP(LARGE(AG$25:AG$30, $IK5), AG$24:$IM$30, Calculations!JT$1, FALSE)</f>
        <v>4</v>
      </c>
      <c r="AH5" s="56">
        <f>VLOOKUP(LARGE(AH$25:AH$30, $IK5), AH$24:$IM$30, Calculations!JU$1, FALSE)</f>
        <v>5</v>
      </c>
      <c r="AI5" s="56">
        <f>VLOOKUP(LARGE(AI$25:AI$30, $IK5), AI$24:$IM$30, Calculations!JV$1, FALSE)</f>
        <v>5</v>
      </c>
      <c r="AJ5" s="56">
        <f>VLOOKUP(LARGE(AJ$25:AJ$30, $IK5), AJ$24:$IM$30, Calculations!JW$1, FALSE)</f>
        <v>4</v>
      </c>
      <c r="AK5" s="56">
        <f>VLOOKUP(LARGE(AK$25:AK$30, $IK5), AK$24:$IM$30, Calculations!JX$1, FALSE)</f>
        <v>3</v>
      </c>
      <c r="AL5" s="56">
        <f>VLOOKUP(LARGE(AL$25:AL$30, $IK5), AL$24:$IM$30, Calculations!JY$1, FALSE)</f>
        <v>0</v>
      </c>
      <c r="AM5" s="56">
        <f>VLOOKUP(LARGE(AM$25:AM$30, $IK5), AM$24:$IM$30, Calculations!JZ$1, FALSE)</f>
        <v>1</v>
      </c>
      <c r="AN5" s="56">
        <f>VLOOKUP(LARGE(AN$25:AN$30, $IK5), AN$24:$IM$30, Calculations!KA$1, FALSE)</f>
        <v>0</v>
      </c>
      <c r="AO5" s="56">
        <f>VLOOKUP(LARGE(AO$25:AO$30, $IK5), AO$24:$IM$30, Calculations!KB$1, FALSE)</f>
        <v>3</v>
      </c>
      <c r="AP5" s="56">
        <f>VLOOKUP(LARGE(AP$25:AP$30, $IK5), AP$24:$IM$30, Calculations!KC$1, FALSE)</f>
        <v>3</v>
      </c>
      <c r="AQ5" s="56">
        <f>VLOOKUP(LARGE(AQ$25:AQ$30, $IK5), AQ$24:$IM$30, Calculations!KD$1, FALSE)</f>
        <v>3</v>
      </c>
      <c r="AR5" s="56">
        <f>VLOOKUP(LARGE(AR$25:AR$30, $IK5), AR$24:$IM$30, Calculations!KE$1, FALSE)</f>
        <v>1</v>
      </c>
      <c r="AS5" s="56">
        <f>VLOOKUP(LARGE(AS$25:AS$30, $IK5), AS$24:$IM$30, Calculations!KF$1, FALSE)</f>
        <v>1</v>
      </c>
      <c r="AT5" s="56">
        <f>VLOOKUP(LARGE(AT$25:AT$30, $IK5), AT$24:$IM$30, Calculations!KG$1, FALSE)</f>
        <v>3</v>
      </c>
      <c r="AU5" s="56">
        <f>VLOOKUP(LARGE(AU$25:AU$30, $IK5), AU$24:$IM$30, Calculations!KH$1, FALSE)</f>
        <v>5</v>
      </c>
      <c r="AV5" s="56">
        <f>VLOOKUP(LARGE(AV$25:AV$30, $IK5), AV$24:$IM$30, Calculations!KI$1, FALSE)</f>
        <v>1</v>
      </c>
      <c r="AW5" s="56">
        <f>VLOOKUP(LARGE(AW$25:AW$30, $IK5), AW$24:$IM$30, Calculations!KJ$1, FALSE)</f>
        <v>3</v>
      </c>
      <c r="AX5" s="56">
        <f>VLOOKUP(LARGE(AX$25:AX$30, $IK5), AX$24:$IM$30, Calculations!KK$1, FALSE)</f>
        <v>4</v>
      </c>
      <c r="AY5" s="56">
        <f>VLOOKUP(LARGE(AY$25:AY$30, $IK5), AY$24:$IM$30, Calculations!KL$1, FALSE)</f>
        <v>1</v>
      </c>
      <c r="AZ5" s="56">
        <f>VLOOKUP(LARGE(AZ$25:AZ$30, $IK5), AZ$24:$IM$30, Calculations!KM$1, FALSE)</f>
        <v>1</v>
      </c>
      <c r="BA5" s="56">
        <f>VLOOKUP(LARGE(BA$25:BA$30, $IK5), BA$24:$IM$30, Calculations!KN$1, FALSE)</f>
        <v>1</v>
      </c>
      <c r="BB5" s="56">
        <f>VLOOKUP(LARGE(BB$25:BB$30, $IK5), BB$24:$IM$30, Calculations!KO$1, FALSE)</f>
        <v>4</v>
      </c>
      <c r="BC5" s="56">
        <f>VLOOKUP(LARGE(BC$25:BC$30, $IK5), BC$24:$IM$30, Calculations!KP$1, FALSE)</f>
        <v>1</v>
      </c>
      <c r="BD5" s="56">
        <f>VLOOKUP(LARGE(BD$25:BD$30, $IK5), BD$24:$IM$30, Calculations!KQ$1, FALSE)</f>
        <v>3</v>
      </c>
      <c r="BE5" s="56">
        <f>VLOOKUP(LARGE(BE$25:BE$30, $IK5), BE$24:$IM$30, Calculations!KR$1, FALSE)</f>
        <v>1</v>
      </c>
      <c r="BF5" s="56">
        <f>VLOOKUP(LARGE(BF$25:BF$30, $IK5), BF$24:$IM$30, Calculations!KS$1, FALSE)</f>
        <v>2</v>
      </c>
      <c r="BG5" s="56">
        <f>VLOOKUP(LARGE(BG$25:BG$30, $IK5), BG$24:$IM$30, Calculations!KT$1, FALSE)</f>
        <v>1</v>
      </c>
      <c r="BH5" s="56">
        <f>VLOOKUP(LARGE(BH$25:BH$30, $IK5), BH$24:$IM$30, Calculations!KU$1, FALSE)</f>
        <v>5</v>
      </c>
      <c r="BI5" s="56">
        <f>VLOOKUP(LARGE(BI$25:BI$30, $IK5), BI$24:$IM$30, Calculations!KV$1, FALSE)</f>
        <v>1</v>
      </c>
      <c r="BJ5" s="56">
        <f>VLOOKUP(LARGE(BJ$25:BJ$30, $IK5), BJ$24:$IM$30, Calculations!KW$1, FALSE)</f>
        <v>3</v>
      </c>
      <c r="BK5" s="56">
        <f>VLOOKUP(LARGE(BK$25:BK$30, $IK5), BK$24:$IM$30, Calculations!KX$1, FALSE)</f>
        <v>1</v>
      </c>
      <c r="BL5" s="56">
        <f>VLOOKUP(LARGE(BL$25:BL$30, $IK5), BL$24:$IM$30, Calculations!KY$1, FALSE)</f>
        <v>1</v>
      </c>
      <c r="BM5" s="56">
        <f>VLOOKUP(LARGE(BM$25:BM$30, $IK5), BM$24:$IM$30, Calculations!KZ$1, FALSE)</f>
        <v>1</v>
      </c>
      <c r="BN5" s="56">
        <f>VLOOKUP(LARGE(BN$25:BN$30, $IK5), BN$24:$IM$30, Calculations!LA$1, FALSE)</f>
        <v>0</v>
      </c>
      <c r="BO5" s="56" t="e">
        <f>VLOOKUP(LARGE(BO$25:BO$30, $IK5), BO$24:$IM$30, Calculations!LB$1, FALSE)</f>
        <v>#REF!</v>
      </c>
      <c r="BP5" s="56" t="e">
        <f>VLOOKUP(LARGE(BP$25:BP$30, $IK5), BP$24:$IM$30, Calculations!LC$1, FALSE)</f>
        <v>#REF!</v>
      </c>
      <c r="BQ5" s="56" t="e">
        <f>VLOOKUP(LARGE(BQ$25:BQ$30, $IK5), BQ$24:$IM$30, Calculations!LD$1, FALSE)</f>
        <v>#REF!</v>
      </c>
      <c r="BR5" s="56" t="e">
        <f>VLOOKUP(LARGE(BR$25:BR$30, $IK5), BR$24:$IM$30, Calculations!LE$1, FALSE)</f>
        <v>#REF!</v>
      </c>
      <c r="BS5" s="56" t="e">
        <f>VLOOKUP(LARGE(BS$25:BS$30, $IK5), BS$24:$IM$30, Calculations!LF$1, FALSE)</f>
        <v>#REF!</v>
      </c>
      <c r="BT5" s="56" t="e">
        <f>VLOOKUP(LARGE(BT$25:BT$30, $IK5), BT$24:$IM$30, Calculations!LG$1, FALSE)</f>
        <v>#REF!</v>
      </c>
      <c r="BU5" s="56" t="e">
        <f>VLOOKUP(LARGE(BU$25:BU$30, $IK5), BU$24:$IM$30, Calculations!LH$1, FALSE)</f>
        <v>#REF!</v>
      </c>
      <c r="BV5" s="56" t="e">
        <f>VLOOKUP(LARGE(BV$25:BV$30, $IK5), BV$24:$IM$30, Calculations!LI$1, FALSE)</f>
        <v>#REF!</v>
      </c>
      <c r="BW5" s="56" t="e">
        <f>VLOOKUP(LARGE(BW$25:BW$30, $IK5), BW$24:$IM$30, Calculations!LJ$1, FALSE)</f>
        <v>#REF!</v>
      </c>
      <c r="BX5" s="56" t="e">
        <f>VLOOKUP(LARGE(BX$25:BX$30, $IK5), BX$24:$IM$30, Calculations!LK$1, FALSE)</f>
        <v>#REF!</v>
      </c>
      <c r="BY5" s="56" t="e">
        <f>VLOOKUP(LARGE(BY$25:BY$30, $IK5), BY$24:$IM$30, Calculations!LL$1, FALSE)</f>
        <v>#REF!</v>
      </c>
      <c r="BZ5" s="56" t="e">
        <f>VLOOKUP(LARGE(BZ$25:BZ$30, $IK5), BZ$24:$IM$30, Calculations!LM$1, FALSE)</f>
        <v>#REF!</v>
      </c>
      <c r="CA5" s="56" t="e">
        <f>VLOOKUP(LARGE(CA$25:CA$30, $IK5), CA$24:$IM$30, Calculations!LN$1, FALSE)</f>
        <v>#REF!</v>
      </c>
      <c r="CB5" s="56" t="e">
        <f>VLOOKUP(LARGE(CB$25:CB$30, $IK5), CB$24:$IM$30, Calculations!LO$1, FALSE)</f>
        <v>#REF!</v>
      </c>
      <c r="CC5" s="56" t="e">
        <f>VLOOKUP(LARGE(CC$25:CC$30, $IK5), CC$24:$IM$30, Calculations!LP$1, FALSE)</f>
        <v>#REF!</v>
      </c>
      <c r="CD5" s="56" t="e">
        <f>VLOOKUP(LARGE(CD$25:CD$30, $IK5), CD$24:$IM$30, Calculations!LQ$1, FALSE)</f>
        <v>#REF!</v>
      </c>
      <c r="CE5" s="56" t="e">
        <f>VLOOKUP(LARGE(CE$25:CE$30, $IK5), CE$24:$IM$30, Calculations!LR$1, FALSE)</f>
        <v>#REF!</v>
      </c>
      <c r="CF5" s="56" t="e">
        <f>VLOOKUP(LARGE(CF$25:CF$30, $IK5), CF$24:$IM$30, Calculations!LS$1, FALSE)</f>
        <v>#REF!</v>
      </c>
      <c r="CG5" s="56" t="e">
        <f>VLOOKUP(LARGE(CG$25:CG$30, $IK5), CG$24:$IM$30, Calculations!LT$1, FALSE)</f>
        <v>#REF!</v>
      </c>
      <c r="CH5" s="56" t="e">
        <f>VLOOKUP(LARGE(CH$25:CH$30, $IK5), CH$24:$IM$30, Calculations!LU$1, FALSE)</f>
        <v>#REF!</v>
      </c>
      <c r="CI5" s="56" t="e">
        <f>VLOOKUP(LARGE(CI$25:CI$30, $IK5), CI$24:$IM$30, Calculations!LV$1, FALSE)</f>
        <v>#REF!</v>
      </c>
      <c r="CJ5" s="56" t="e">
        <f>VLOOKUP(LARGE(CJ$25:CJ$30, $IK5), CJ$24:$IM$30, Calculations!LW$1, FALSE)</f>
        <v>#REF!</v>
      </c>
      <c r="CK5" s="56" t="e">
        <f>VLOOKUP(LARGE(CK$25:CK$30, $IK5), CK$24:$IM$30, Calculations!LX$1, FALSE)</f>
        <v>#REF!</v>
      </c>
      <c r="CL5" s="56" t="e">
        <f>VLOOKUP(LARGE(CL$25:CL$30, $IK5), CL$24:$IM$30, Calculations!LY$1, FALSE)</f>
        <v>#REF!</v>
      </c>
      <c r="CM5" s="56" t="e">
        <f>VLOOKUP(LARGE(CM$25:CM$30, $IK5), CM$24:$IM$30, Calculations!LZ$1, FALSE)</f>
        <v>#REF!</v>
      </c>
      <c r="CN5" s="56" t="e">
        <f>VLOOKUP(LARGE(CN$25:CN$30, $IK5), CN$24:$IM$30, Calculations!MA$1, FALSE)</f>
        <v>#REF!</v>
      </c>
      <c r="CO5" s="56" t="e">
        <f>VLOOKUP(LARGE(CO$25:CO$30, $IK5), CO$24:$IM$30, Calculations!MB$1, FALSE)</f>
        <v>#REF!</v>
      </c>
      <c r="CP5" s="56" t="e">
        <f>VLOOKUP(LARGE(CP$25:CP$30, $IK5), CP$24:$IM$30, Calculations!MC$1, FALSE)</f>
        <v>#REF!</v>
      </c>
      <c r="CQ5" s="56" t="e">
        <f>VLOOKUP(LARGE(CQ$25:CQ$30, $IK5), CQ$24:$IM$30, Calculations!MD$1, FALSE)</f>
        <v>#REF!</v>
      </c>
      <c r="CR5" s="56" t="e">
        <f>VLOOKUP(LARGE(CR$25:CR$30, $IK5), CR$24:$IM$30, Calculations!ME$1, FALSE)</f>
        <v>#REF!</v>
      </c>
      <c r="CS5" s="56" t="e">
        <f>VLOOKUP(LARGE(CS$25:CS$30, $IK5), CS$24:$IM$30, Calculations!MF$1, FALSE)</f>
        <v>#REF!</v>
      </c>
      <c r="CT5" s="56" t="e">
        <f>VLOOKUP(LARGE(CT$25:CT$30, $IK5), CT$24:$IM$30, Calculations!MG$1, FALSE)</f>
        <v>#REF!</v>
      </c>
      <c r="CU5" s="56" t="e">
        <f>VLOOKUP(LARGE(CU$25:CU$30, $IK5), CU$24:$IM$30, Calculations!MH$1, FALSE)</f>
        <v>#REF!</v>
      </c>
      <c r="CV5" s="56" t="e">
        <f>VLOOKUP(LARGE(CV$25:CV$30, $IK5), CV$24:$IM$30, Calculations!MI$1, FALSE)</f>
        <v>#REF!</v>
      </c>
      <c r="CW5" s="56" t="e">
        <f>VLOOKUP(LARGE(CW$25:CW$30, $IK5), CW$24:$IM$30, Calculations!MJ$1, FALSE)</f>
        <v>#REF!</v>
      </c>
      <c r="CX5" s="56" t="e">
        <f>VLOOKUP(LARGE(CX$25:CX$30, $IK5), CX$24:$IM$30, Calculations!MK$1, FALSE)</f>
        <v>#REF!</v>
      </c>
      <c r="CY5" s="56" t="e">
        <f>VLOOKUP(LARGE(CY$25:CY$30, $IK5), CY$24:$IM$30, Calculations!ML$1, FALSE)</f>
        <v>#REF!</v>
      </c>
      <c r="CZ5" s="56" t="e">
        <f>VLOOKUP(LARGE(CZ$25:CZ$30, $IK5), CZ$24:$IM$30, Calculations!MM$1, FALSE)</f>
        <v>#REF!</v>
      </c>
      <c r="DA5" s="56" t="e">
        <f>VLOOKUP(LARGE(DA$25:DA$30, $IK5), DA$24:$IM$30, Calculations!MN$1, FALSE)</f>
        <v>#REF!</v>
      </c>
      <c r="DB5" s="56" t="e">
        <f>VLOOKUP(LARGE(DB$25:DB$30, $IK5), DB$24:$IM$30, Calculations!MO$1, FALSE)</f>
        <v>#REF!</v>
      </c>
      <c r="DC5" s="56" t="e">
        <f>VLOOKUP(LARGE(DC$25:DC$30, $IK5), DC$24:$IM$30, Calculations!MP$1, FALSE)</f>
        <v>#REF!</v>
      </c>
      <c r="DD5" s="56" t="e">
        <f>VLOOKUP(LARGE(DD$25:DD$30, $IK5), DD$24:$IM$30, Calculations!MQ$1, FALSE)</f>
        <v>#REF!</v>
      </c>
      <c r="DE5" s="56" t="e">
        <f>VLOOKUP(LARGE(DE$25:DE$30, $IK5), DE$24:$IM$30, Calculations!MR$1, FALSE)</f>
        <v>#REF!</v>
      </c>
      <c r="DF5" s="56" t="e">
        <f>VLOOKUP(LARGE(DF$25:DF$30, $IK5), DF$24:$IM$30, Calculations!MS$1, FALSE)</f>
        <v>#REF!</v>
      </c>
      <c r="DG5" s="56" t="e">
        <f>VLOOKUP(LARGE(DG$25:DG$30, $IK5), DG$24:$IM$30, Calculations!MT$1, FALSE)</f>
        <v>#REF!</v>
      </c>
      <c r="DH5" s="56" t="e">
        <f>VLOOKUP(LARGE(DH$25:DH$30, $IK5), DH$24:$IM$30, Calculations!MU$1, FALSE)</f>
        <v>#REF!</v>
      </c>
      <c r="DI5" s="56" t="e">
        <f>VLOOKUP(LARGE(DI$25:DI$30, $IK5), DI$24:$IM$30, Calculations!MV$1, FALSE)</f>
        <v>#REF!</v>
      </c>
      <c r="DJ5" s="56" t="e">
        <f>VLOOKUP(LARGE(DJ$25:DJ$30, $IK5), DJ$24:$IM$30, Calculations!MW$1, FALSE)</f>
        <v>#REF!</v>
      </c>
      <c r="DK5" s="56" t="e">
        <f>VLOOKUP(LARGE(DK$25:DK$30, $IK5), DK$24:$IM$30, Calculations!MX$1, FALSE)</f>
        <v>#REF!</v>
      </c>
      <c r="DL5" s="56" t="e">
        <f>VLOOKUP(LARGE(DL$25:DL$30, $IK5), DL$24:$IM$30, Calculations!MY$1, FALSE)</f>
        <v>#REF!</v>
      </c>
      <c r="DM5" s="56" t="e">
        <f>VLOOKUP(LARGE(DM$25:DM$30, $IK5), DM$24:$IM$30, Calculations!MZ$1, FALSE)</f>
        <v>#REF!</v>
      </c>
      <c r="DN5" s="56" t="e">
        <f>VLOOKUP(LARGE(DN$25:DN$30, $IK5), DN$24:$IM$30, Calculations!NA$1, FALSE)</f>
        <v>#REF!</v>
      </c>
      <c r="DO5" s="56" t="e">
        <f>VLOOKUP(LARGE(DO$25:DO$30, $IK5), DO$24:$IM$30, Calculations!NB$1, FALSE)</f>
        <v>#REF!</v>
      </c>
      <c r="DP5" s="56" t="e">
        <f>VLOOKUP(LARGE(DP$25:DP$30, $IK5), DP$24:$IM$30, Calculations!NC$1, FALSE)</f>
        <v>#REF!</v>
      </c>
      <c r="DQ5" s="56" t="e">
        <f>VLOOKUP(LARGE(DQ$25:DQ$30, $IK5), DQ$24:$IM$30, Calculations!ND$1, FALSE)</f>
        <v>#REF!</v>
      </c>
      <c r="DR5" s="56" t="e">
        <f>VLOOKUP(LARGE(DR$25:DR$30, $IK5), DR$24:$IM$30, Calculations!NE$1, FALSE)</f>
        <v>#REF!</v>
      </c>
      <c r="DS5" s="56" t="e">
        <f>VLOOKUP(LARGE(DS$25:DS$30, $IK5), DS$24:$IM$30, Calculations!NF$1, FALSE)</f>
        <v>#REF!</v>
      </c>
      <c r="DT5" s="56" t="e">
        <f>VLOOKUP(LARGE(DT$25:DT$30, $IK5), DT$24:$IM$30, Calculations!NG$1, FALSE)</f>
        <v>#REF!</v>
      </c>
      <c r="DU5" s="56" t="e">
        <f>VLOOKUP(LARGE(DU$25:DU$30, $IK5), DU$24:$IM$30, Calculations!NH$1, FALSE)</f>
        <v>#REF!</v>
      </c>
      <c r="DV5" s="56" t="e">
        <f>VLOOKUP(LARGE(DV$25:DV$30, $IK5), DV$24:$IM$30, Calculations!NI$1, FALSE)</f>
        <v>#REF!</v>
      </c>
      <c r="DW5" s="56" t="e">
        <f>VLOOKUP(LARGE(DW$25:DW$30, $IK5), DW$24:$IM$30, Calculations!NJ$1, FALSE)</f>
        <v>#REF!</v>
      </c>
      <c r="DX5" s="56" t="e">
        <f>VLOOKUP(LARGE(DX$25:DX$30, $IK5), DX$24:$IM$30, Calculations!NK$1, FALSE)</f>
        <v>#REF!</v>
      </c>
      <c r="DY5" s="56" t="e">
        <f>VLOOKUP(LARGE(DY$25:DY$30, $IK5), DY$24:$IM$30, Calculations!NL$1, FALSE)</f>
        <v>#REF!</v>
      </c>
      <c r="DZ5" s="56" t="e">
        <f>VLOOKUP(LARGE(DZ$25:DZ$30, $IK5), DZ$24:$IM$30, Calculations!NM$1, FALSE)</f>
        <v>#REF!</v>
      </c>
      <c r="EA5" s="56" t="e">
        <f>VLOOKUP(LARGE(EA$25:EA$30, $IK5), EA$24:$IM$30, Calculations!NN$1, FALSE)</f>
        <v>#REF!</v>
      </c>
      <c r="EB5" s="56" t="e">
        <f>VLOOKUP(LARGE(EB$25:EB$30, $IK5), EB$24:$IM$30, Calculations!NO$1, FALSE)</f>
        <v>#REF!</v>
      </c>
      <c r="EC5" s="56" t="e">
        <f>VLOOKUP(LARGE(EC$25:EC$30, $IK5), EC$24:$IM$30, Calculations!NP$1, FALSE)</f>
        <v>#REF!</v>
      </c>
      <c r="ED5" s="56" t="e">
        <f>VLOOKUP(LARGE(ED$25:ED$30, $IK5), ED$24:$IM$30, Calculations!NQ$1, FALSE)</f>
        <v>#REF!</v>
      </c>
      <c r="EE5" s="56" t="e">
        <f>VLOOKUP(LARGE(EE$25:EE$30, $IK5), EE$24:$IM$30, Calculations!NR$1, FALSE)</f>
        <v>#REF!</v>
      </c>
      <c r="EF5" s="56" t="e">
        <f>VLOOKUP(LARGE(EF$25:EF$30, $IK5), EF$24:$IM$30, Calculations!NS$1, FALSE)</f>
        <v>#REF!</v>
      </c>
      <c r="EG5" s="56" t="e">
        <f>VLOOKUP(LARGE(EG$25:EG$30, $IK5), EG$24:$IM$30, Calculations!NT$1, FALSE)</f>
        <v>#REF!</v>
      </c>
      <c r="EH5" s="56" t="e">
        <f>VLOOKUP(LARGE(EH$25:EH$30, $IK5), EH$24:$IM$30, Calculations!NU$1, FALSE)</f>
        <v>#REF!</v>
      </c>
      <c r="EI5" s="56" t="e">
        <f>VLOOKUP(LARGE(EI$25:EI$30, $IK5), EI$24:$IM$30, Calculations!NV$1, FALSE)</f>
        <v>#REF!</v>
      </c>
      <c r="EJ5" s="56" t="e">
        <f>VLOOKUP(LARGE(EJ$25:EJ$30, $IK5), EJ$24:$IM$30, Calculations!NW$1, FALSE)</f>
        <v>#REF!</v>
      </c>
      <c r="EK5" s="56" t="e">
        <f>VLOOKUP(LARGE(EK$25:EK$30, $IK5), EK$24:$IM$30, Calculations!NX$1, FALSE)</f>
        <v>#REF!</v>
      </c>
      <c r="EL5" s="56" t="e">
        <f>VLOOKUP(LARGE(EL$25:EL$30, $IK5), EL$24:$IM$30, Calculations!NY$1, FALSE)</f>
        <v>#REF!</v>
      </c>
      <c r="EM5" s="56" t="e">
        <f>VLOOKUP(LARGE(EM$25:EM$30, $IK5), EM$24:$IM$30, Calculations!NZ$1, FALSE)</f>
        <v>#REF!</v>
      </c>
      <c r="EN5" s="56" t="e">
        <f>VLOOKUP(LARGE(EN$25:EN$30, $IK5), EN$24:$IM$30, Calculations!OA$1, FALSE)</f>
        <v>#REF!</v>
      </c>
      <c r="EO5" s="56" t="e">
        <f>VLOOKUP(LARGE(EO$25:EO$30, $IK5), EO$24:$IM$30, Calculations!OB$1, FALSE)</f>
        <v>#REF!</v>
      </c>
      <c r="EP5" s="56" t="e">
        <f>VLOOKUP(LARGE(EP$25:EP$30, $IK5), EP$24:$IM$30, Calculations!OC$1, FALSE)</f>
        <v>#REF!</v>
      </c>
      <c r="EQ5" s="56" t="e">
        <f>VLOOKUP(LARGE(EQ$25:EQ$30, $IK5), EQ$24:$IM$30, Calculations!OD$1, FALSE)</f>
        <v>#REF!</v>
      </c>
      <c r="ER5" s="56" t="e">
        <f>VLOOKUP(LARGE(ER$25:ER$30, $IK5), ER$24:$IM$30, Calculations!OE$1, FALSE)</f>
        <v>#REF!</v>
      </c>
      <c r="ES5" s="56" t="e">
        <f>VLOOKUP(LARGE(ES$25:ES$30, $IK5), ES$24:$IM$30, Calculations!OF$1, FALSE)</f>
        <v>#REF!</v>
      </c>
      <c r="ET5" s="56" t="e">
        <f>VLOOKUP(LARGE(ET$25:ET$30, $IK5), ET$24:$IM$30, Calculations!OG$1, FALSE)</f>
        <v>#REF!</v>
      </c>
      <c r="EU5" s="56" t="e">
        <f>VLOOKUP(LARGE(EU$25:EU$30, $IK5), EU$24:$IM$30, Calculations!OH$1, FALSE)</f>
        <v>#REF!</v>
      </c>
      <c r="EV5" s="56" t="e">
        <f>VLOOKUP(LARGE(EV$25:EV$30, $IK5), EV$24:$IM$30, Calculations!OI$1, FALSE)</f>
        <v>#REF!</v>
      </c>
      <c r="EW5" s="56" t="e">
        <f>VLOOKUP(LARGE(EW$25:EW$30, $IK5), EW$24:$IM$30, Calculations!OJ$1, FALSE)</f>
        <v>#REF!</v>
      </c>
      <c r="EX5" s="56" t="e">
        <f>VLOOKUP(LARGE(EX$25:EX$30, $IK5), EX$24:$IM$30, Calculations!OK$1, FALSE)</f>
        <v>#REF!</v>
      </c>
      <c r="EY5" s="56" t="e">
        <f>VLOOKUP(LARGE(EY$25:EY$30, $IK5), EY$24:$IM$30, Calculations!OL$1, FALSE)</f>
        <v>#REF!</v>
      </c>
      <c r="EZ5" s="56" t="e">
        <f>VLOOKUP(LARGE(EZ$25:EZ$30, $IK5), EZ$24:$IM$30, Calculations!OM$1, FALSE)</f>
        <v>#REF!</v>
      </c>
      <c r="FA5" s="56" t="e">
        <f>VLOOKUP(LARGE(FA$25:FA$30, $IK5), FA$24:$IM$30, Calculations!ON$1, FALSE)</f>
        <v>#REF!</v>
      </c>
      <c r="FB5" s="56" t="e">
        <f>VLOOKUP(LARGE(FB$25:FB$30, $IK5), FB$24:$IM$30, Calculations!OO$1, FALSE)</f>
        <v>#REF!</v>
      </c>
      <c r="FC5" s="56" t="e">
        <f>VLOOKUP(LARGE(FC$25:FC$30, $IK5), FC$24:$IM$30, Calculations!OP$1, FALSE)</f>
        <v>#REF!</v>
      </c>
      <c r="FD5" s="56" t="e">
        <f>VLOOKUP(LARGE(FD$25:FD$30, $IK5), FD$24:$IM$30, Calculations!OQ$1, FALSE)</f>
        <v>#REF!</v>
      </c>
      <c r="FE5" s="56" t="e">
        <f>VLOOKUP(LARGE(FE$25:FE$30, $IK5), FE$24:$IM$30, Calculations!OR$1, FALSE)</f>
        <v>#REF!</v>
      </c>
      <c r="FF5" s="56" t="e">
        <f>VLOOKUP(LARGE(FF$25:FF$30, $IK5), FF$24:$IM$30, Calculations!OS$1, FALSE)</f>
        <v>#REF!</v>
      </c>
      <c r="FG5" s="56" t="e">
        <f>VLOOKUP(LARGE(FG$25:FG$30, $IK5), FG$24:$IM$30, Calculations!OT$1, FALSE)</f>
        <v>#REF!</v>
      </c>
      <c r="FH5" s="56" t="e">
        <f>VLOOKUP(LARGE(FH$25:FH$30, $IK5), FH$24:$IM$30, Calculations!OU$1, FALSE)</f>
        <v>#REF!</v>
      </c>
      <c r="FI5" s="56" t="e">
        <f>VLOOKUP(LARGE(FI$25:FI$30, $IK5), FI$24:$IM$30, Calculations!OV$1, FALSE)</f>
        <v>#REF!</v>
      </c>
      <c r="FJ5" s="56" t="e">
        <f>VLOOKUP(LARGE(FJ$25:FJ$30, $IK5), FJ$24:$IM$30, Calculations!OW$1, FALSE)</f>
        <v>#REF!</v>
      </c>
      <c r="FK5" s="56" t="e">
        <f>VLOOKUP(LARGE(FK$25:FK$30, $IK5), FK$24:$IM$30, Calculations!OX$1, FALSE)</f>
        <v>#REF!</v>
      </c>
      <c r="FL5" s="56" t="e">
        <f>VLOOKUP(LARGE(FL$25:FL$30, $IK5), FL$24:$IM$30, Calculations!OY$1, FALSE)</f>
        <v>#REF!</v>
      </c>
      <c r="FM5" s="56" t="e">
        <f>VLOOKUP(LARGE(FM$25:FM$30, $IK5), FM$24:$IM$30, Calculations!OZ$1, FALSE)</f>
        <v>#REF!</v>
      </c>
      <c r="FN5" s="56" t="e">
        <f>VLOOKUP(LARGE(FN$25:FN$30, $IK5), FN$24:$IM$30, Calculations!PA$1, FALSE)</f>
        <v>#REF!</v>
      </c>
      <c r="FO5" s="56" t="e">
        <f>VLOOKUP(LARGE(FO$25:FO$30, $IK5), FO$24:$IM$30, Calculations!PB$1, FALSE)</f>
        <v>#REF!</v>
      </c>
      <c r="FP5" s="56" t="e">
        <f>VLOOKUP(LARGE(FP$25:FP$30, $IK5), FP$24:$IM$30, Calculations!PC$1, FALSE)</f>
        <v>#REF!</v>
      </c>
      <c r="FQ5" s="56" t="e">
        <f>VLOOKUP(LARGE(FQ$25:FQ$30, $IK5), FQ$24:$IM$30, Calculations!PD$1, FALSE)</f>
        <v>#REF!</v>
      </c>
      <c r="FR5" s="56" t="e">
        <f>VLOOKUP(LARGE(FR$25:FR$30, $IK5), FR$24:$IM$30, Calculations!PE$1, FALSE)</f>
        <v>#REF!</v>
      </c>
      <c r="FS5" s="56" t="e">
        <f>VLOOKUP(LARGE(FS$25:FS$30, $IK5), FS$24:$IM$30, Calculations!PF$1, FALSE)</f>
        <v>#REF!</v>
      </c>
      <c r="FT5" s="56" t="e">
        <f>VLOOKUP(LARGE(FT$25:FT$30, $IK5), FT$24:$IM$30, Calculations!PG$1, FALSE)</f>
        <v>#REF!</v>
      </c>
      <c r="FU5" s="56" t="e">
        <f>VLOOKUP(LARGE(FU$25:FU$30, $IK5), FU$24:$IM$30, Calculations!PH$1, FALSE)</f>
        <v>#REF!</v>
      </c>
      <c r="FV5" s="56" t="e">
        <f>VLOOKUP(LARGE(FV$25:FV$30, $IK5), FV$24:$IM$30, Calculations!PI$1, FALSE)</f>
        <v>#REF!</v>
      </c>
      <c r="FW5" s="56" t="e">
        <f>VLOOKUP(LARGE(FW$25:FW$30, $IK5), FW$24:$IM$30, Calculations!PJ$1, FALSE)</f>
        <v>#REF!</v>
      </c>
      <c r="FX5" s="56" t="e">
        <f>VLOOKUP(LARGE(FX$25:FX$30, $IK5), FX$24:$IM$30, Calculations!PK$1, FALSE)</f>
        <v>#REF!</v>
      </c>
      <c r="FY5" s="56" t="e">
        <f>VLOOKUP(LARGE(FY$25:FY$30, $IK5), FY$24:$IM$30, Calculations!PL$1, FALSE)</f>
        <v>#REF!</v>
      </c>
      <c r="FZ5" s="56" t="e">
        <f>VLOOKUP(LARGE(FZ$25:FZ$30, $IK5), FZ$24:$IM$30, Calculations!PM$1, FALSE)</f>
        <v>#REF!</v>
      </c>
      <c r="GA5" s="56" t="e">
        <f>VLOOKUP(LARGE(GA$25:GA$30, $IK5), GA$24:$IM$30, Calculations!PN$1, FALSE)</f>
        <v>#REF!</v>
      </c>
      <c r="GB5" s="56" t="e">
        <f>VLOOKUP(LARGE(GB$25:GB$30, $IK5), GB$24:$IM$30, Calculations!PO$1, FALSE)</f>
        <v>#REF!</v>
      </c>
      <c r="GC5" s="56" t="e">
        <f>VLOOKUP(LARGE(GC$25:GC$30, $IK5), GC$24:$IM$30, Calculations!PP$1, FALSE)</f>
        <v>#REF!</v>
      </c>
      <c r="GD5" s="56" t="e">
        <f>VLOOKUP(LARGE(GD$25:GD$30, $IK5), GD$24:$IM$30, Calculations!PQ$1, FALSE)</f>
        <v>#REF!</v>
      </c>
      <c r="GE5" s="56" t="e">
        <f>VLOOKUP(LARGE(GE$25:GE$30, $IK5), GE$24:$IM$30, Calculations!PR$1, FALSE)</f>
        <v>#REF!</v>
      </c>
      <c r="GF5" s="56" t="e">
        <f>VLOOKUP(LARGE(GF$25:GF$30, $IK5), GF$24:$IM$30, Calculations!PS$1, FALSE)</f>
        <v>#REF!</v>
      </c>
      <c r="GG5" s="56" t="e">
        <f>VLOOKUP(LARGE(GG$25:GG$30, $IK5), GG$24:$IM$30, Calculations!PT$1, FALSE)</f>
        <v>#REF!</v>
      </c>
      <c r="GH5" s="56" t="e">
        <f>VLOOKUP(LARGE(GH$25:GH$30, $IK5), GH$24:$IM$30, Calculations!PU$1, FALSE)</f>
        <v>#REF!</v>
      </c>
      <c r="GI5" s="56" t="e">
        <f>VLOOKUP(LARGE(GI$25:GI$30, $IK5), GI$24:$IM$30, Calculations!PV$1, FALSE)</f>
        <v>#REF!</v>
      </c>
      <c r="GJ5" s="56" t="e">
        <f>VLOOKUP(LARGE(GJ$25:GJ$30, $IK5), GJ$24:$IM$30, Calculations!PW$1, FALSE)</f>
        <v>#REF!</v>
      </c>
      <c r="GK5" s="56" t="e">
        <f>VLOOKUP(LARGE(GK$25:GK$30, $IK5), GK$24:$IM$30, Calculations!PX$1, FALSE)</f>
        <v>#REF!</v>
      </c>
      <c r="GL5" s="56" t="e">
        <f>VLOOKUP(LARGE(GL$25:GL$30, $IK5), GL$24:$IM$30, Calculations!PY$1, FALSE)</f>
        <v>#REF!</v>
      </c>
      <c r="GM5" s="56" t="e">
        <f>VLOOKUP(LARGE(GM$25:GM$30, $IK5), GM$24:$IM$30, Calculations!PZ$1, FALSE)</f>
        <v>#REF!</v>
      </c>
      <c r="GN5" s="56" t="e">
        <f>VLOOKUP(LARGE(GN$25:GN$30, $IK5), GN$24:$IM$30, Calculations!QA$1, FALSE)</f>
        <v>#REF!</v>
      </c>
      <c r="GO5" s="56" t="e">
        <f>VLOOKUP(LARGE(GO$25:GO$30, $IK5), GO$24:$IM$30, Calculations!QB$1, FALSE)</f>
        <v>#REF!</v>
      </c>
      <c r="GP5" s="56" t="e">
        <f>VLOOKUP(LARGE(GP$25:GP$30, $IK5), GP$24:$IM$30, Calculations!QC$1, FALSE)</f>
        <v>#REF!</v>
      </c>
      <c r="GQ5" s="56" t="e">
        <f>VLOOKUP(LARGE(GQ$25:GQ$30, $IK5), GQ$24:$IM$30, Calculations!QD$1, FALSE)</f>
        <v>#REF!</v>
      </c>
      <c r="GR5" s="56" t="e">
        <f>VLOOKUP(LARGE(GR$25:GR$30, $IK5), GR$24:$IM$30, Calculations!QE$1, FALSE)</f>
        <v>#REF!</v>
      </c>
      <c r="GS5" s="56" t="e">
        <f>VLOOKUP(LARGE(GS$25:GS$30, $IK5), GS$24:$IM$30, Calculations!QF$1, FALSE)</f>
        <v>#REF!</v>
      </c>
      <c r="GT5" s="56" t="e">
        <f>VLOOKUP(LARGE(GT$25:GT$30, $IK5), GT$24:$IM$30, Calculations!QG$1, FALSE)</f>
        <v>#REF!</v>
      </c>
      <c r="GU5" s="56" t="e">
        <f>VLOOKUP(LARGE(GU$25:GU$30, $IK5), GU$24:$IM$30, Calculations!QH$1, FALSE)</f>
        <v>#REF!</v>
      </c>
      <c r="GV5" s="56" t="e">
        <f>VLOOKUP(LARGE(GV$25:GV$30, $IK5), GV$24:$IM$30, Calculations!QI$1, FALSE)</f>
        <v>#REF!</v>
      </c>
      <c r="GW5" s="56" t="e">
        <f>VLOOKUP(LARGE(GW$25:GW$30, $IK5), GW$24:$IM$30, Calculations!QJ$1, FALSE)</f>
        <v>#REF!</v>
      </c>
      <c r="GX5" s="56" t="e">
        <f>VLOOKUP(LARGE(GX$25:GX$30, $IK5), GX$24:$IM$30, Calculations!QK$1, FALSE)</f>
        <v>#REF!</v>
      </c>
      <c r="GY5" s="56" t="e">
        <f>VLOOKUP(LARGE(GY$25:GY$30, $IK5), GY$24:$IM$30, Calculations!QL$1, FALSE)</f>
        <v>#REF!</v>
      </c>
      <c r="GZ5" s="56" t="e">
        <f>VLOOKUP(LARGE(GZ$25:GZ$30, $IK5), GZ$24:$IM$30, Calculations!QM$1, FALSE)</f>
        <v>#REF!</v>
      </c>
      <c r="HA5" s="56" t="e">
        <f>VLOOKUP(LARGE(HA$25:HA$30, $IK5), HA$24:$IM$30, Calculations!QN$1, FALSE)</f>
        <v>#REF!</v>
      </c>
      <c r="HB5" s="56" t="e">
        <f>VLOOKUP(LARGE(HB$25:HB$30, $IK5), HB$24:$IM$30, Calculations!QO$1, FALSE)</f>
        <v>#REF!</v>
      </c>
      <c r="HC5" s="56" t="e">
        <f>VLOOKUP(LARGE(HC$25:HC$30, $IK5), HC$24:$IM$30, Calculations!QP$1, FALSE)</f>
        <v>#REF!</v>
      </c>
      <c r="HD5" s="56" t="e">
        <f>VLOOKUP(LARGE(HD$25:HD$30, $IK5), HD$24:$IM$30, Calculations!QQ$1, FALSE)</f>
        <v>#REF!</v>
      </c>
      <c r="HE5" s="56" t="e">
        <f>VLOOKUP(LARGE(HE$25:HE$30, $IK5), HE$24:$IM$30, Calculations!QR$1, FALSE)</f>
        <v>#REF!</v>
      </c>
      <c r="HF5" s="56" t="e">
        <f>VLOOKUP(LARGE(HF$25:HF$30, $IK5), HF$24:$IM$30, Calculations!QS$1, FALSE)</f>
        <v>#REF!</v>
      </c>
      <c r="HG5" s="56" t="e">
        <f>VLOOKUP(LARGE(HG$25:HG$30, $IK5), HG$24:$IM$30, Calculations!QT$1, FALSE)</f>
        <v>#REF!</v>
      </c>
      <c r="HH5" s="56" t="e">
        <f>VLOOKUP(LARGE(HH$25:HH$30, $IK5), HH$24:$IM$30, Calculations!QU$1, FALSE)</f>
        <v>#REF!</v>
      </c>
      <c r="HI5" s="56" t="e">
        <f>VLOOKUP(LARGE(HI$25:HI$30, $IK5), HI$24:$IM$30, Calculations!QV$1, FALSE)</f>
        <v>#REF!</v>
      </c>
      <c r="HJ5" s="56" t="e">
        <f>VLOOKUP(LARGE(HJ$25:HJ$30, $IK5), HJ$24:$IM$30, Calculations!QW$1, FALSE)</f>
        <v>#REF!</v>
      </c>
      <c r="HK5" s="56" t="e">
        <f>VLOOKUP(LARGE(HK$25:HK$30, $IK5), HK$24:$IM$30, Calculations!QX$1, FALSE)</f>
        <v>#REF!</v>
      </c>
      <c r="HL5" s="56" t="e">
        <f>VLOOKUP(LARGE(HL$25:HL$30, $IK5), HL$24:$IM$30, Calculations!QY$1, FALSE)</f>
        <v>#REF!</v>
      </c>
      <c r="HM5" s="56" t="e">
        <f>VLOOKUP(LARGE(HM$25:HM$30, $IK5), HM$24:$IM$30, Calculations!QZ$1, FALSE)</f>
        <v>#REF!</v>
      </c>
      <c r="HN5" s="56" t="e">
        <f>VLOOKUP(LARGE(HN$25:HN$30, $IK5), HN$24:$IM$30, Calculations!RA$1, FALSE)</f>
        <v>#REF!</v>
      </c>
      <c r="HO5" s="56" t="e">
        <f>VLOOKUP(LARGE(HO$25:HO$30, $IK5), HO$24:$IM$30, Calculations!RB$1, FALSE)</f>
        <v>#REF!</v>
      </c>
      <c r="HP5" s="56" t="e">
        <f>VLOOKUP(LARGE(HP$25:HP$30, $IK5), HP$24:$IM$30, Calculations!RC$1, FALSE)</f>
        <v>#REF!</v>
      </c>
      <c r="HQ5" s="56" t="e">
        <f>VLOOKUP(LARGE(HQ$25:HQ$30, $IK5), HQ$24:$IM$30, Calculations!RD$1, FALSE)</f>
        <v>#REF!</v>
      </c>
      <c r="HR5" s="56" t="e">
        <f>VLOOKUP(LARGE(HR$25:HR$30, $IK5), HR$24:$IM$30, Calculations!RE$1, FALSE)</f>
        <v>#REF!</v>
      </c>
      <c r="HS5" s="56" t="e">
        <f>VLOOKUP(LARGE(HS$25:HS$30, $IK5), HS$24:$IM$30, Calculations!RF$1, FALSE)</f>
        <v>#REF!</v>
      </c>
      <c r="HT5" s="56" t="e">
        <f>VLOOKUP(LARGE(HT$25:HT$30, $IK5), HT$24:$IM$30, Calculations!RG$1, FALSE)</f>
        <v>#REF!</v>
      </c>
      <c r="HU5" s="56" t="e">
        <f>VLOOKUP(LARGE(HU$25:HU$30, $IK5), HU$24:$IM$30, Calculations!RH$1, FALSE)</f>
        <v>#REF!</v>
      </c>
      <c r="HV5" s="56" t="e">
        <f>VLOOKUP(LARGE(HV$25:HV$30, $IK5), HV$24:$IM$30, Calculations!RI$1, FALSE)</f>
        <v>#REF!</v>
      </c>
      <c r="HW5" s="56" t="e">
        <f>VLOOKUP(LARGE(HW$25:HW$30, $IK5), HW$24:$IM$30, Calculations!RJ$1, FALSE)</f>
        <v>#REF!</v>
      </c>
      <c r="HX5" s="56" t="e">
        <f>VLOOKUP(LARGE(HX$25:HX$30, $IK5), HX$24:$IM$30, Calculations!RK$1, FALSE)</f>
        <v>#REF!</v>
      </c>
      <c r="HY5" s="56" t="e">
        <f>VLOOKUP(LARGE(HY$25:HY$30, $IK5), HY$24:$IM$30, Calculations!RL$1, FALSE)</f>
        <v>#REF!</v>
      </c>
      <c r="HZ5" s="56" t="e">
        <f>VLOOKUP(LARGE(HZ$25:HZ$30, $IK5), HZ$24:$IM$30, Calculations!RM$1, FALSE)</f>
        <v>#REF!</v>
      </c>
      <c r="IA5" s="56" t="e">
        <f>VLOOKUP(LARGE(IA$25:IA$30, $IK5), IA$24:$IM$30, Calculations!RN$1, FALSE)</f>
        <v>#REF!</v>
      </c>
      <c r="IB5" s="56">
        <f>VLOOKUP(LARGE(IB$25:IB$30, $IK5), IB$24:$IM$30, Calculations!RO$1, FALSE)</f>
        <v>2</v>
      </c>
      <c r="IC5" s="56">
        <f>VLOOKUP(LARGE(IC$25:IC$30, $IK5), IC$24:$IM$30, Calculations!RP$1, FALSE)</f>
        <v>2</v>
      </c>
      <c r="ID5" s="56">
        <f>VLOOKUP(LARGE(ID$25:ID$30, $IK5), ID$24:$IM$30, Calculations!RQ$1, FALSE)</f>
        <v>3</v>
      </c>
      <c r="IE5" s="56">
        <f>VLOOKUP(LARGE(IE$25:IE$30, $IK5), IE$24:$IM$30, Calculations!RR$1, FALSE)</f>
        <v>5</v>
      </c>
      <c r="IF5" s="56">
        <f>VLOOKUP(LARGE(IF$25:IF$30, $IK5), IF$24:$IM$30, Calculations!RS$1, FALSE)</f>
        <v>3</v>
      </c>
      <c r="IG5" s="56">
        <f>VLOOKUP(LARGE(IG$25:IG$30, $IK5), IG$24:$IM$30, Calculations!RT$1, FALSE)</f>
        <v>3</v>
      </c>
      <c r="IH5" s="56">
        <f>VLOOKUP(LARGE(IH$25:IH$30, $IK5), IH$24:$IM$30, Calculations!RU$1, FALSE)</f>
        <v>2</v>
      </c>
      <c r="II5" s="56">
        <f>VLOOKUP(LARGE(II$25:II$30, $IK5), II$24:$IM$30, Calculations!RV$1, FALSE)</f>
        <v>2</v>
      </c>
      <c r="IK5" s="56">
        <v>2</v>
      </c>
    </row>
    <row r="6" spans="1:426" s="56" customFormat="1" x14ac:dyDescent="0.25">
      <c r="A6" s="1" t="s">
        <v>224</v>
      </c>
      <c r="B6" s="56">
        <f>VLOOKUP(LARGE(B$25:B$30, $IK6), B$24:$IM$30, Calculations!IO$1, FALSE)</f>
        <v>4</v>
      </c>
      <c r="C6" s="56">
        <f>VLOOKUP(LARGE(C$25:C$30, $IK6), C$24:$IM$30, Calculations!IP$1, FALSE)</f>
        <v>5</v>
      </c>
      <c r="D6" s="56">
        <f>VLOOKUP(LARGE(D$25:D$30, $IK6), D$24:$IM$30, Calculations!IQ$1, FALSE)</f>
        <v>2</v>
      </c>
      <c r="E6" s="56">
        <f>VLOOKUP(LARGE(E$25:E$30, $IK6), E$24:$IM$30, Calculations!IR$1, FALSE)</f>
        <v>2</v>
      </c>
      <c r="F6" s="56">
        <f>VLOOKUP(LARGE(F$25:F$30, $IK6), F$24:$IM$30, Calculations!IS$1, FALSE)</f>
        <v>5</v>
      </c>
      <c r="G6" s="56">
        <f>VLOOKUP(LARGE(G$25:G$30, $IK6), G$24:$IM$30, Calculations!IT$1, FALSE)</f>
        <v>3</v>
      </c>
      <c r="H6" s="56">
        <f>VLOOKUP(LARGE(H$25:H$30, $IK6), H$24:$IM$30, Calculations!IU$1, FALSE)</f>
        <v>4</v>
      </c>
      <c r="I6" s="56">
        <f>VLOOKUP(LARGE(I$25:I$30, $IK6), I$24:$IM$30, Calculations!IV$1, FALSE)</f>
        <v>5</v>
      </c>
      <c r="J6" s="56">
        <f>VLOOKUP(LARGE(J$25:J$30, $IK6), J$24:$IM$30, Calculations!IW$1, FALSE)</f>
        <v>1</v>
      </c>
      <c r="K6" s="56">
        <f>VLOOKUP(LARGE(K$25:K$30, $IK6), K$24:$IM$30, Calculations!IX$1, FALSE)</f>
        <v>5</v>
      </c>
      <c r="O6" s="56">
        <f>VLOOKUP(LARGE(O$25:O$30, $IK6), O$24:$IM$30, Calculations!JB$1, FALSE)</f>
        <v>1</v>
      </c>
      <c r="P6" s="56">
        <f>VLOOKUP(LARGE(P$25:P$30, $IK6), P$24:$IM$30, Calculations!JC$1, FALSE)</f>
        <v>1</v>
      </c>
      <c r="Q6" s="56">
        <f>VLOOKUP(LARGE(Q$25:Q$30, $IK6), Q$24:$IM$30, Calculations!JD$1, FALSE)</f>
        <v>3</v>
      </c>
      <c r="R6" s="56">
        <f>VLOOKUP(LARGE(R$25:R$30, $IK6), R$24:$IM$30, Calculations!JE$1, FALSE)</f>
        <v>5</v>
      </c>
      <c r="S6" s="56">
        <f>VLOOKUP(LARGE(S$25:S$30, $IK6), S$24:$IM$30, Calculations!JF$1, FALSE)</f>
        <v>5</v>
      </c>
      <c r="T6" s="56">
        <f>VLOOKUP(LARGE(T$25:T$30, $IK6), T$24:$IM$30, Calculations!JG$1, FALSE)</f>
        <v>3</v>
      </c>
      <c r="U6" s="56">
        <f>VLOOKUP(LARGE(U$25:U$30, $IK6), U$24:$IM$30, Calculations!JH$1, FALSE)</f>
        <v>5</v>
      </c>
      <c r="V6" s="56">
        <f>VLOOKUP(LARGE(V$25:V$30, $IK6), V$24:$IM$30, Calculations!JI$1, FALSE)</f>
        <v>1</v>
      </c>
      <c r="W6" s="56">
        <f>VLOOKUP(LARGE(W$25:W$30, $IK6), W$24:$IM$30, Calculations!JJ$1, FALSE)</f>
        <v>4</v>
      </c>
      <c r="X6" s="56" t="e">
        <f>VLOOKUP(LARGE(X$25:X$30, $IK6), X$24:$IM$30, Calculations!JK$1, FALSE)</f>
        <v>#NUM!</v>
      </c>
      <c r="AB6" s="56">
        <f>VLOOKUP(LARGE(AB$25:AB$30, $IK6), AB$24:$IM$30, Calculations!JO$1, FALSE)</f>
        <v>2</v>
      </c>
      <c r="AC6" s="56">
        <f>VLOOKUP(LARGE(AC$25:AC$30, $IK6), AC$24:$IM$30, Calculations!JP$1, FALSE)</f>
        <v>3</v>
      </c>
      <c r="AD6" s="56">
        <f>VLOOKUP(LARGE(AD$25:AD$30, $IK6), AD$24:$IM$30, Calculations!JQ$1, FALSE)</f>
        <v>3</v>
      </c>
      <c r="AE6" s="56">
        <f>VLOOKUP(LARGE(AE$25:AE$30, $IK6), AE$24:$IM$30, Calculations!JR$1, FALSE)</f>
        <v>4</v>
      </c>
      <c r="AF6" s="56">
        <f>VLOOKUP(LARGE(AF$25:AF$30, $IK6), AF$24:$IM$30, Calculations!JS$1, FALSE)</f>
        <v>2</v>
      </c>
      <c r="AG6" s="56">
        <f>VLOOKUP(LARGE(AG$25:AG$30, $IK6), AG$24:$IM$30, Calculations!JT$1, FALSE)</f>
        <v>5</v>
      </c>
      <c r="AH6" s="56">
        <f>VLOOKUP(LARGE(AH$25:AH$30, $IK6), AH$24:$IM$30, Calculations!JU$1, FALSE)</f>
        <v>3</v>
      </c>
      <c r="AI6" s="56">
        <f>VLOOKUP(LARGE(AI$25:AI$30, $IK6), AI$24:$IM$30, Calculations!JV$1, FALSE)</f>
        <v>2</v>
      </c>
      <c r="AJ6" s="56">
        <f>VLOOKUP(LARGE(AJ$25:AJ$30, $IK6), AJ$24:$IM$30, Calculations!JW$1, FALSE)</f>
        <v>2</v>
      </c>
      <c r="AK6" s="56">
        <f>VLOOKUP(LARGE(AK$25:AK$30, $IK6), AK$24:$IM$30, Calculations!JX$1, FALSE)</f>
        <v>5</v>
      </c>
      <c r="AL6" s="56" t="e">
        <f>VLOOKUP(LARGE(AL$25:AL$30, $IK6), AL$24:$IM$30, Calculations!JY$1, FALSE)</f>
        <v>#NUM!</v>
      </c>
      <c r="AM6" s="56" t="e">
        <f>VLOOKUP(LARGE(AM$25:AM$30, $IK6), AM$24:$IM$30, Calculations!JZ$1, FALSE)</f>
        <v>#NUM!</v>
      </c>
      <c r="AN6" s="56" t="e">
        <f>VLOOKUP(LARGE(AN$25:AN$30, $IK6), AN$24:$IM$30, Calculations!KA$1, FALSE)</f>
        <v>#NUM!</v>
      </c>
      <c r="AO6" s="56">
        <f>VLOOKUP(LARGE(AO$25:AO$30, $IK6), AO$24:$IM$30, Calculations!KB$1, FALSE)</f>
        <v>5</v>
      </c>
      <c r="AP6" s="56">
        <f>VLOOKUP(LARGE(AP$25:AP$30, $IK6), AP$24:$IM$30, Calculations!KC$1, FALSE)</f>
        <v>5</v>
      </c>
      <c r="AQ6" s="56">
        <f>VLOOKUP(LARGE(AQ$25:AQ$30, $IK6), AQ$24:$IM$30, Calculations!KD$1, FALSE)</f>
        <v>1</v>
      </c>
      <c r="AR6" s="56">
        <f>VLOOKUP(LARGE(AR$25:AR$30, $IK6), AR$24:$IM$30, Calculations!KE$1, FALSE)</f>
        <v>3</v>
      </c>
      <c r="AS6" s="56" t="e">
        <f>VLOOKUP(LARGE(AS$25:AS$30, $IK6), AS$24:$IM$30, Calculations!KF$1, FALSE)</f>
        <v>#NUM!</v>
      </c>
      <c r="AT6" s="56">
        <f>VLOOKUP(LARGE(AT$25:AT$30, $IK6), AT$24:$IM$30, Calculations!KG$1, FALSE)</f>
        <v>5</v>
      </c>
      <c r="AU6" s="56">
        <f>VLOOKUP(LARGE(AU$25:AU$30, $IK6), AU$24:$IM$30, Calculations!KH$1, FALSE)</f>
        <v>1</v>
      </c>
      <c r="AV6" s="56">
        <f>VLOOKUP(LARGE(AV$25:AV$30, $IK6), AV$24:$IM$30, Calculations!KI$1, FALSE)</f>
        <v>4</v>
      </c>
      <c r="AW6" s="56">
        <f>VLOOKUP(LARGE(AW$25:AW$30, $IK6), AW$24:$IM$30, Calculations!KJ$1, FALSE)</f>
        <v>2</v>
      </c>
      <c r="AX6" s="56">
        <f>VLOOKUP(LARGE(AX$25:AX$30, $IK6), AX$24:$IM$30, Calculations!KK$1, FALSE)</f>
        <v>3</v>
      </c>
      <c r="BB6" s="56">
        <f>VLOOKUP(LARGE(BB$25:BB$30, $IK6), BB$24:$IM$30, Calculations!KO$1, FALSE)</f>
        <v>5</v>
      </c>
      <c r="BC6" s="56">
        <f>VLOOKUP(LARGE(BC$25:BC$30, $IK6), BC$24:$IM$30, Calculations!KP$1, FALSE)</f>
        <v>5</v>
      </c>
      <c r="BD6" s="56">
        <f>VLOOKUP(LARGE(BD$25:BD$30, $IK6), BD$24:$IM$30, Calculations!KQ$1, FALSE)</f>
        <v>4</v>
      </c>
      <c r="BE6" s="56">
        <f>VLOOKUP(LARGE(BE$25:BE$30, $IK6), BE$24:$IM$30, Calculations!KR$1, FALSE)</f>
        <v>5</v>
      </c>
      <c r="BF6" s="56">
        <f>VLOOKUP(LARGE(BF$25:BF$30, $IK6), BF$24:$IM$30, Calculations!KS$1, FALSE)</f>
        <v>4</v>
      </c>
      <c r="BG6" s="56">
        <f>VLOOKUP(LARGE(BG$25:BG$30, $IK6), BG$24:$IM$30, Calculations!KT$1, FALSE)</f>
        <v>2</v>
      </c>
      <c r="BH6" s="56">
        <f>VLOOKUP(LARGE(BH$25:BH$30, $IK6), BH$24:$IM$30, Calculations!KU$1, FALSE)</f>
        <v>2</v>
      </c>
      <c r="BI6" s="56">
        <f>VLOOKUP(LARGE(BI$25:BI$30, $IK6), BI$24:$IM$30, Calculations!KV$1, FALSE)</f>
        <v>2</v>
      </c>
      <c r="BJ6" s="56">
        <f>VLOOKUP(LARGE(BJ$25:BJ$30, $IK6), BJ$24:$IM$30, Calculations!KW$1, FALSE)</f>
        <v>4</v>
      </c>
      <c r="BK6" s="56">
        <f>VLOOKUP(LARGE(BK$25:BK$30, $IK6), BK$24:$IM$30, Calculations!KX$1, FALSE)</f>
        <v>2</v>
      </c>
      <c r="BL6" s="56" t="e">
        <f>VLOOKUP(LARGE(BL$25:BL$30, $IK6), BL$24:$IM$30, Calculations!KY$1, FALSE)</f>
        <v>#NUM!</v>
      </c>
      <c r="BM6" s="56" t="e">
        <f>VLOOKUP(LARGE(BM$25:BM$30, $IK6), BM$24:$IM$30, Calculations!KZ$1, FALSE)</f>
        <v>#NUM!</v>
      </c>
      <c r="BN6" s="56" t="e">
        <f>VLOOKUP(LARGE(BN$25:BN$30, $IK6), BN$24:$IM$30, Calculations!LA$1, FALSE)</f>
        <v>#NUM!</v>
      </c>
      <c r="BO6" s="56" t="e">
        <f>VLOOKUP(LARGE(BO$25:BO$30, $IK6), BO$24:$IM$30, Calculations!LB$1, FALSE)</f>
        <v>#REF!</v>
      </c>
      <c r="BP6" s="56" t="e">
        <f>VLOOKUP(LARGE(BP$25:BP$30, $IK6), BP$24:$IM$30, Calculations!LC$1, FALSE)</f>
        <v>#REF!</v>
      </c>
      <c r="BQ6" s="56" t="e">
        <f>VLOOKUP(LARGE(BQ$25:BQ$30, $IK6), BQ$24:$IM$30, Calculations!LD$1, FALSE)</f>
        <v>#REF!</v>
      </c>
      <c r="BR6" s="56" t="e">
        <f>VLOOKUP(LARGE(BR$25:BR$30, $IK6), BR$24:$IM$30, Calculations!LE$1, FALSE)</f>
        <v>#REF!</v>
      </c>
      <c r="BS6" s="56" t="e">
        <f>VLOOKUP(LARGE(BS$25:BS$30, $IK6), BS$24:$IM$30, Calculations!LF$1, FALSE)</f>
        <v>#REF!</v>
      </c>
      <c r="BT6" s="56" t="e">
        <f>VLOOKUP(LARGE(BT$25:BT$30, $IK6), BT$24:$IM$30, Calculations!LG$1, FALSE)</f>
        <v>#REF!</v>
      </c>
      <c r="BU6" s="56" t="e">
        <f>VLOOKUP(LARGE(BU$25:BU$30, $IK6), BU$24:$IM$30, Calculations!LH$1, FALSE)</f>
        <v>#REF!</v>
      </c>
      <c r="BV6" s="56" t="e">
        <f>VLOOKUP(LARGE(BV$25:BV$30, $IK6), BV$24:$IM$30, Calculations!LI$1, FALSE)</f>
        <v>#REF!</v>
      </c>
      <c r="BW6" s="56" t="e">
        <f>VLOOKUP(LARGE(BW$25:BW$30, $IK6), BW$24:$IM$30, Calculations!LJ$1, FALSE)</f>
        <v>#REF!</v>
      </c>
      <c r="BX6" s="56" t="e">
        <f>VLOOKUP(LARGE(BX$25:BX$30, $IK6), BX$24:$IM$30, Calculations!LK$1, FALSE)</f>
        <v>#REF!</v>
      </c>
      <c r="BY6" s="56" t="e">
        <f>VLOOKUP(LARGE(BY$25:BY$30, $IK6), BY$24:$IM$30, Calculations!LL$1, FALSE)</f>
        <v>#REF!</v>
      </c>
      <c r="BZ6" s="56" t="e">
        <f>VLOOKUP(LARGE(BZ$25:BZ$30, $IK6), BZ$24:$IM$30, Calculations!LM$1, FALSE)</f>
        <v>#REF!</v>
      </c>
      <c r="CA6" s="56" t="e">
        <f>VLOOKUP(LARGE(CA$25:CA$30, $IK6), CA$24:$IM$30, Calculations!LN$1, FALSE)</f>
        <v>#REF!</v>
      </c>
      <c r="CB6" s="56" t="e">
        <f>VLOOKUP(LARGE(CB$25:CB$30, $IK6), CB$24:$IM$30, Calculations!LO$1, FALSE)</f>
        <v>#REF!</v>
      </c>
      <c r="CC6" s="56" t="e">
        <f>VLOOKUP(LARGE(CC$25:CC$30, $IK6), CC$24:$IM$30, Calculations!LP$1, FALSE)</f>
        <v>#REF!</v>
      </c>
      <c r="CD6" s="56" t="e">
        <f>VLOOKUP(LARGE(CD$25:CD$30, $IK6), CD$24:$IM$30, Calculations!LQ$1, FALSE)</f>
        <v>#REF!</v>
      </c>
      <c r="CE6" s="56" t="e">
        <f>VLOOKUP(LARGE(CE$25:CE$30, $IK6), CE$24:$IM$30, Calculations!LR$1, FALSE)</f>
        <v>#REF!</v>
      </c>
      <c r="CF6" s="56" t="e">
        <f>VLOOKUP(LARGE(CF$25:CF$30, $IK6), CF$24:$IM$30, Calculations!LS$1, FALSE)</f>
        <v>#REF!</v>
      </c>
      <c r="CG6" s="56" t="e">
        <f>VLOOKUP(LARGE(CG$25:CG$30, $IK6), CG$24:$IM$30, Calculations!LT$1, FALSE)</f>
        <v>#REF!</v>
      </c>
      <c r="CH6" s="56" t="e">
        <f>VLOOKUP(LARGE(CH$25:CH$30, $IK6), CH$24:$IM$30, Calculations!LU$1, FALSE)</f>
        <v>#REF!</v>
      </c>
      <c r="CI6" s="56" t="e">
        <f>VLOOKUP(LARGE(CI$25:CI$30, $IK6), CI$24:$IM$30, Calculations!LV$1, FALSE)</f>
        <v>#REF!</v>
      </c>
      <c r="CJ6" s="56" t="e">
        <f>VLOOKUP(LARGE(CJ$25:CJ$30, $IK6), CJ$24:$IM$30, Calculations!LW$1, FALSE)</f>
        <v>#REF!</v>
      </c>
      <c r="CK6" s="56" t="e">
        <f>VLOOKUP(LARGE(CK$25:CK$30, $IK6), CK$24:$IM$30, Calculations!LX$1, FALSE)</f>
        <v>#REF!</v>
      </c>
      <c r="CL6" s="56" t="e">
        <f>VLOOKUP(LARGE(CL$25:CL$30, $IK6), CL$24:$IM$30, Calculations!LY$1, FALSE)</f>
        <v>#REF!</v>
      </c>
      <c r="CM6" s="56" t="e">
        <f>VLOOKUP(LARGE(CM$25:CM$30, $IK6), CM$24:$IM$30, Calculations!LZ$1, FALSE)</f>
        <v>#REF!</v>
      </c>
      <c r="CN6" s="56" t="e">
        <f>VLOOKUP(LARGE(CN$25:CN$30, $IK6), CN$24:$IM$30, Calculations!MA$1, FALSE)</f>
        <v>#REF!</v>
      </c>
      <c r="CO6" s="56" t="e">
        <f>VLOOKUP(LARGE(CO$25:CO$30, $IK6), CO$24:$IM$30, Calculations!MB$1, FALSE)</f>
        <v>#REF!</v>
      </c>
      <c r="CP6" s="56" t="e">
        <f>VLOOKUP(LARGE(CP$25:CP$30, $IK6), CP$24:$IM$30, Calculations!MC$1, FALSE)</f>
        <v>#REF!</v>
      </c>
      <c r="CQ6" s="56" t="e">
        <f>VLOOKUP(LARGE(CQ$25:CQ$30, $IK6), CQ$24:$IM$30, Calculations!MD$1, FALSE)</f>
        <v>#REF!</v>
      </c>
      <c r="CR6" s="56" t="e">
        <f>VLOOKUP(LARGE(CR$25:CR$30, $IK6), CR$24:$IM$30, Calculations!ME$1, FALSE)</f>
        <v>#REF!</v>
      </c>
      <c r="CS6" s="56" t="e">
        <f>VLOOKUP(LARGE(CS$25:CS$30, $IK6), CS$24:$IM$30, Calculations!MF$1, FALSE)</f>
        <v>#REF!</v>
      </c>
      <c r="CT6" s="56" t="e">
        <f>VLOOKUP(LARGE(CT$25:CT$30, $IK6), CT$24:$IM$30, Calculations!MG$1, FALSE)</f>
        <v>#REF!</v>
      </c>
      <c r="CU6" s="56" t="e">
        <f>VLOOKUP(LARGE(CU$25:CU$30, $IK6), CU$24:$IM$30, Calculations!MH$1, FALSE)</f>
        <v>#REF!</v>
      </c>
      <c r="CV6" s="56" t="e">
        <f>VLOOKUP(LARGE(CV$25:CV$30, $IK6), CV$24:$IM$30, Calculations!MI$1, FALSE)</f>
        <v>#REF!</v>
      </c>
      <c r="CW6" s="56" t="e">
        <f>VLOOKUP(LARGE(CW$25:CW$30, $IK6), CW$24:$IM$30, Calculations!MJ$1, FALSE)</f>
        <v>#REF!</v>
      </c>
      <c r="CX6" s="56" t="e">
        <f>VLOOKUP(LARGE(CX$25:CX$30, $IK6), CX$24:$IM$30, Calculations!MK$1, FALSE)</f>
        <v>#REF!</v>
      </c>
      <c r="CY6" s="56" t="e">
        <f>VLOOKUP(LARGE(CY$25:CY$30, $IK6), CY$24:$IM$30, Calculations!ML$1, FALSE)</f>
        <v>#REF!</v>
      </c>
      <c r="CZ6" s="56" t="e">
        <f>VLOOKUP(LARGE(CZ$25:CZ$30, $IK6), CZ$24:$IM$30, Calculations!MM$1, FALSE)</f>
        <v>#REF!</v>
      </c>
      <c r="DA6" s="56" t="e">
        <f>VLOOKUP(LARGE(DA$25:DA$30, $IK6), DA$24:$IM$30, Calculations!MN$1, FALSE)</f>
        <v>#REF!</v>
      </c>
      <c r="DB6" s="56" t="e">
        <f>VLOOKUP(LARGE(DB$25:DB$30, $IK6), DB$24:$IM$30, Calculations!MO$1, FALSE)</f>
        <v>#REF!</v>
      </c>
      <c r="DC6" s="56" t="e">
        <f>VLOOKUP(LARGE(DC$25:DC$30, $IK6), DC$24:$IM$30, Calculations!MP$1, FALSE)</f>
        <v>#REF!</v>
      </c>
      <c r="DD6" s="56" t="e">
        <f>VLOOKUP(LARGE(DD$25:DD$30, $IK6), DD$24:$IM$30, Calculations!MQ$1, FALSE)</f>
        <v>#REF!</v>
      </c>
      <c r="DE6" s="56" t="e">
        <f>VLOOKUP(LARGE(DE$25:DE$30, $IK6), DE$24:$IM$30, Calculations!MR$1, FALSE)</f>
        <v>#REF!</v>
      </c>
      <c r="DF6" s="56" t="e">
        <f>VLOOKUP(LARGE(DF$25:DF$30, $IK6), DF$24:$IM$30, Calculations!MS$1, FALSE)</f>
        <v>#REF!</v>
      </c>
      <c r="DG6" s="56" t="e">
        <f>VLOOKUP(LARGE(DG$25:DG$30, $IK6), DG$24:$IM$30, Calculations!MT$1, FALSE)</f>
        <v>#REF!</v>
      </c>
      <c r="DH6" s="56" t="e">
        <f>VLOOKUP(LARGE(DH$25:DH$30, $IK6), DH$24:$IM$30, Calculations!MU$1, FALSE)</f>
        <v>#REF!</v>
      </c>
      <c r="DI6" s="56" t="e">
        <f>VLOOKUP(LARGE(DI$25:DI$30, $IK6), DI$24:$IM$30, Calculations!MV$1, FALSE)</f>
        <v>#REF!</v>
      </c>
      <c r="DJ6" s="56" t="e">
        <f>VLOOKUP(LARGE(DJ$25:DJ$30, $IK6), DJ$24:$IM$30, Calculations!MW$1, FALSE)</f>
        <v>#REF!</v>
      </c>
      <c r="DK6" s="56" t="e">
        <f>VLOOKUP(LARGE(DK$25:DK$30, $IK6), DK$24:$IM$30, Calculations!MX$1, FALSE)</f>
        <v>#REF!</v>
      </c>
      <c r="DL6" s="56" t="e">
        <f>VLOOKUP(LARGE(DL$25:DL$30, $IK6), DL$24:$IM$30, Calculations!MY$1, FALSE)</f>
        <v>#REF!</v>
      </c>
      <c r="DM6" s="56" t="e">
        <f>VLOOKUP(LARGE(DM$25:DM$30, $IK6), DM$24:$IM$30, Calculations!MZ$1, FALSE)</f>
        <v>#REF!</v>
      </c>
      <c r="DN6" s="56" t="e">
        <f>VLOOKUP(LARGE(DN$25:DN$30, $IK6), DN$24:$IM$30, Calculations!NA$1, FALSE)</f>
        <v>#REF!</v>
      </c>
      <c r="DO6" s="56" t="e">
        <f>VLOOKUP(LARGE(DO$25:DO$30, $IK6), DO$24:$IM$30, Calculations!NB$1, FALSE)</f>
        <v>#REF!</v>
      </c>
      <c r="DP6" s="56" t="e">
        <f>VLOOKUP(LARGE(DP$25:DP$30, $IK6), DP$24:$IM$30, Calculations!NC$1, FALSE)</f>
        <v>#REF!</v>
      </c>
      <c r="DQ6" s="56" t="e">
        <f>VLOOKUP(LARGE(DQ$25:DQ$30, $IK6), DQ$24:$IM$30, Calculations!ND$1, FALSE)</f>
        <v>#REF!</v>
      </c>
      <c r="DR6" s="56" t="e">
        <f>VLOOKUP(LARGE(DR$25:DR$30, $IK6), DR$24:$IM$30, Calculations!NE$1, FALSE)</f>
        <v>#REF!</v>
      </c>
      <c r="DS6" s="56" t="e">
        <f>VLOOKUP(LARGE(DS$25:DS$30, $IK6), DS$24:$IM$30, Calculations!NF$1, FALSE)</f>
        <v>#REF!</v>
      </c>
      <c r="DT6" s="56" t="e">
        <f>VLOOKUP(LARGE(DT$25:DT$30, $IK6), DT$24:$IM$30, Calculations!NG$1, FALSE)</f>
        <v>#REF!</v>
      </c>
      <c r="DU6" s="56" t="e">
        <f>VLOOKUP(LARGE(DU$25:DU$30, $IK6), DU$24:$IM$30, Calculations!NH$1, FALSE)</f>
        <v>#REF!</v>
      </c>
      <c r="DV6" s="56" t="e">
        <f>VLOOKUP(LARGE(DV$25:DV$30, $IK6), DV$24:$IM$30, Calculations!NI$1, FALSE)</f>
        <v>#REF!</v>
      </c>
      <c r="DW6" s="56" t="e">
        <f>VLOOKUP(LARGE(DW$25:DW$30, $IK6), DW$24:$IM$30, Calculations!NJ$1, FALSE)</f>
        <v>#REF!</v>
      </c>
      <c r="DX6" s="56" t="e">
        <f>VLOOKUP(LARGE(DX$25:DX$30, $IK6), DX$24:$IM$30, Calculations!NK$1, FALSE)</f>
        <v>#REF!</v>
      </c>
      <c r="DY6" s="56" t="e">
        <f>VLOOKUP(LARGE(DY$25:DY$30, $IK6), DY$24:$IM$30, Calculations!NL$1, FALSE)</f>
        <v>#REF!</v>
      </c>
      <c r="DZ6" s="56" t="e">
        <f>VLOOKUP(LARGE(DZ$25:DZ$30, $IK6), DZ$24:$IM$30, Calculations!NM$1, FALSE)</f>
        <v>#REF!</v>
      </c>
      <c r="EA6" s="56" t="e">
        <f>VLOOKUP(LARGE(EA$25:EA$30, $IK6), EA$24:$IM$30, Calculations!NN$1, FALSE)</f>
        <v>#REF!</v>
      </c>
      <c r="EB6" s="56" t="e">
        <f>VLOOKUP(LARGE(EB$25:EB$30, $IK6), EB$24:$IM$30, Calculations!NO$1, FALSE)</f>
        <v>#REF!</v>
      </c>
      <c r="EC6" s="56" t="e">
        <f>VLOOKUP(LARGE(EC$25:EC$30, $IK6), EC$24:$IM$30, Calculations!NP$1, FALSE)</f>
        <v>#REF!</v>
      </c>
      <c r="ED6" s="56" t="e">
        <f>VLOOKUP(LARGE(ED$25:ED$30, $IK6), ED$24:$IM$30, Calculations!NQ$1, FALSE)</f>
        <v>#REF!</v>
      </c>
      <c r="EE6" s="56" t="e">
        <f>VLOOKUP(LARGE(EE$25:EE$30, $IK6), EE$24:$IM$30, Calculations!NR$1, FALSE)</f>
        <v>#REF!</v>
      </c>
      <c r="EF6" s="56" t="e">
        <f>VLOOKUP(LARGE(EF$25:EF$30, $IK6), EF$24:$IM$30, Calculations!NS$1, FALSE)</f>
        <v>#REF!</v>
      </c>
      <c r="EG6" s="56" t="e">
        <f>VLOOKUP(LARGE(EG$25:EG$30, $IK6), EG$24:$IM$30, Calculations!NT$1, FALSE)</f>
        <v>#REF!</v>
      </c>
      <c r="EH6" s="56" t="e">
        <f>VLOOKUP(LARGE(EH$25:EH$30, $IK6), EH$24:$IM$30, Calculations!NU$1, FALSE)</f>
        <v>#REF!</v>
      </c>
      <c r="EI6" s="56" t="e">
        <f>VLOOKUP(LARGE(EI$25:EI$30, $IK6), EI$24:$IM$30, Calculations!NV$1, FALSE)</f>
        <v>#REF!</v>
      </c>
      <c r="EJ6" s="56" t="e">
        <f>VLOOKUP(LARGE(EJ$25:EJ$30, $IK6), EJ$24:$IM$30, Calculations!NW$1, FALSE)</f>
        <v>#REF!</v>
      </c>
      <c r="EK6" s="56" t="e">
        <f>VLOOKUP(LARGE(EK$25:EK$30, $IK6), EK$24:$IM$30, Calculations!NX$1, FALSE)</f>
        <v>#REF!</v>
      </c>
      <c r="EL6" s="56" t="e">
        <f>VLOOKUP(LARGE(EL$25:EL$30, $IK6), EL$24:$IM$30, Calculations!NY$1, FALSE)</f>
        <v>#REF!</v>
      </c>
      <c r="EM6" s="56" t="e">
        <f>VLOOKUP(LARGE(EM$25:EM$30, $IK6), EM$24:$IM$30, Calculations!NZ$1, FALSE)</f>
        <v>#REF!</v>
      </c>
      <c r="EN6" s="56" t="e">
        <f>VLOOKUP(LARGE(EN$25:EN$30, $IK6), EN$24:$IM$30, Calculations!OA$1, FALSE)</f>
        <v>#REF!</v>
      </c>
      <c r="EO6" s="56" t="e">
        <f>VLOOKUP(LARGE(EO$25:EO$30, $IK6), EO$24:$IM$30, Calculations!OB$1, FALSE)</f>
        <v>#REF!</v>
      </c>
      <c r="EP6" s="56" t="e">
        <f>VLOOKUP(LARGE(EP$25:EP$30, $IK6), EP$24:$IM$30, Calculations!OC$1, FALSE)</f>
        <v>#REF!</v>
      </c>
      <c r="EQ6" s="56" t="e">
        <f>VLOOKUP(LARGE(EQ$25:EQ$30, $IK6), EQ$24:$IM$30, Calculations!OD$1, FALSE)</f>
        <v>#REF!</v>
      </c>
      <c r="ER6" s="56" t="e">
        <f>VLOOKUP(LARGE(ER$25:ER$30, $IK6), ER$24:$IM$30, Calculations!OE$1, FALSE)</f>
        <v>#REF!</v>
      </c>
      <c r="ES6" s="56" t="e">
        <f>VLOOKUP(LARGE(ES$25:ES$30, $IK6), ES$24:$IM$30, Calculations!OF$1, FALSE)</f>
        <v>#REF!</v>
      </c>
      <c r="ET6" s="56" t="e">
        <f>VLOOKUP(LARGE(ET$25:ET$30, $IK6), ET$24:$IM$30, Calculations!OG$1, FALSE)</f>
        <v>#REF!</v>
      </c>
      <c r="EU6" s="56" t="e">
        <f>VLOOKUP(LARGE(EU$25:EU$30, $IK6), EU$24:$IM$30, Calculations!OH$1, FALSE)</f>
        <v>#REF!</v>
      </c>
      <c r="EV6" s="56" t="e">
        <f>VLOOKUP(LARGE(EV$25:EV$30, $IK6), EV$24:$IM$30, Calculations!OI$1, FALSE)</f>
        <v>#REF!</v>
      </c>
      <c r="EW6" s="56" t="e">
        <f>VLOOKUP(LARGE(EW$25:EW$30, $IK6), EW$24:$IM$30, Calculations!OJ$1, FALSE)</f>
        <v>#REF!</v>
      </c>
      <c r="EX6" s="56" t="e">
        <f>VLOOKUP(LARGE(EX$25:EX$30, $IK6), EX$24:$IM$30, Calculations!OK$1, FALSE)</f>
        <v>#REF!</v>
      </c>
      <c r="EY6" s="56" t="e">
        <f>VLOOKUP(LARGE(EY$25:EY$30, $IK6), EY$24:$IM$30, Calculations!OL$1, FALSE)</f>
        <v>#REF!</v>
      </c>
      <c r="EZ6" s="56" t="e">
        <f>VLOOKUP(LARGE(EZ$25:EZ$30, $IK6), EZ$24:$IM$30, Calculations!OM$1, FALSE)</f>
        <v>#REF!</v>
      </c>
      <c r="FA6" s="56" t="e">
        <f>VLOOKUP(LARGE(FA$25:FA$30, $IK6), FA$24:$IM$30, Calculations!ON$1, FALSE)</f>
        <v>#REF!</v>
      </c>
      <c r="FB6" s="56" t="e">
        <f>VLOOKUP(LARGE(FB$25:FB$30, $IK6), FB$24:$IM$30, Calculations!OO$1, FALSE)</f>
        <v>#REF!</v>
      </c>
      <c r="FC6" s="56" t="e">
        <f>VLOOKUP(LARGE(FC$25:FC$30, $IK6), FC$24:$IM$30, Calculations!OP$1, FALSE)</f>
        <v>#REF!</v>
      </c>
      <c r="FD6" s="56" t="e">
        <f>VLOOKUP(LARGE(FD$25:FD$30, $IK6), FD$24:$IM$30, Calculations!OQ$1, FALSE)</f>
        <v>#REF!</v>
      </c>
      <c r="FE6" s="56" t="e">
        <f>VLOOKUP(LARGE(FE$25:FE$30, $IK6), FE$24:$IM$30, Calculations!OR$1, FALSE)</f>
        <v>#REF!</v>
      </c>
      <c r="FF6" s="56" t="e">
        <f>VLOOKUP(LARGE(FF$25:FF$30, $IK6), FF$24:$IM$30, Calculations!OS$1, FALSE)</f>
        <v>#REF!</v>
      </c>
      <c r="FG6" s="56" t="e">
        <f>VLOOKUP(LARGE(FG$25:FG$30, $IK6), FG$24:$IM$30, Calculations!OT$1, FALSE)</f>
        <v>#REF!</v>
      </c>
      <c r="FH6" s="56" t="e">
        <f>VLOOKUP(LARGE(FH$25:FH$30, $IK6), FH$24:$IM$30, Calculations!OU$1, FALSE)</f>
        <v>#REF!</v>
      </c>
      <c r="FI6" s="56" t="e">
        <f>VLOOKUP(LARGE(FI$25:FI$30, $IK6), FI$24:$IM$30, Calculations!OV$1, FALSE)</f>
        <v>#REF!</v>
      </c>
      <c r="FJ6" s="56" t="e">
        <f>VLOOKUP(LARGE(FJ$25:FJ$30, $IK6), FJ$24:$IM$30, Calculations!OW$1, FALSE)</f>
        <v>#REF!</v>
      </c>
      <c r="FK6" s="56" t="e">
        <f>VLOOKUP(LARGE(FK$25:FK$30, $IK6), FK$24:$IM$30, Calculations!OX$1, FALSE)</f>
        <v>#REF!</v>
      </c>
      <c r="FL6" s="56" t="e">
        <f>VLOOKUP(LARGE(FL$25:FL$30, $IK6), FL$24:$IM$30, Calculations!OY$1, FALSE)</f>
        <v>#REF!</v>
      </c>
      <c r="FM6" s="56" t="e">
        <f>VLOOKUP(LARGE(FM$25:FM$30, $IK6), FM$24:$IM$30, Calculations!OZ$1, FALSE)</f>
        <v>#REF!</v>
      </c>
      <c r="FN6" s="56" t="e">
        <f>VLOOKUP(LARGE(FN$25:FN$30, $IK6), FN$24:$IM$30, Calculations!PA$1, FALSE)</f>
        <v>#REF!</v>
      </c>
      <c r="FO6" s="56" t="e">
        <f>VLOOKUP(LARGE(FO$25:FO$30, $IK6), FO$24:$IM$30, Calculations!PB$1, FALSE)</f>
        <v>#REF!</v>
      </c>
      <c r="FP6" s="56" t="e">
        <f>VLOOKUP(LARGE(FP$25:FP$30, $IK6), FP$24:$IM$30, Calculations!PC$1, FALSE)</f>
        <v>#REF!</v>
      </c>
      <c r="FQ6" s="56" t="e">
        <f>VLOOKUP(LARGE(FQ$25:FQ$30, $IK6), FQ$24:$IM$30, Calculations!PD$1, FALSE)</f>
        <v>#REF!</v>
      </c>
      <c r="FR6" s="56" t="e">
        <f>VLOOKUP(LARGE(FR$25:FR$30, $IK6), FR$24:$IM$30, Calculations!PE$1, FALSE)</f>
        <v>#REF!</v>
      </c>
      <c r="FS6" s="56" t="e">
        <f>VLOOKUP(LARGE(FS$25:FS$30, $IK6), FS$24:$IM$30, Calculations!PF$1, FALSE)</f>
        <v>#REF!</v>
      </c>
      <c r="FT6" s="56" t="e">
        <f>VLOOKUP(LARGE(FT$25:FT$30, $IK6), FT$24:$IM$30, Calculations!PG$1, FALSE)</f>
        <v>#REF!</v>
      </c>
      <c r="FU6" s="56" t="e">
        <f>VLOOKUP(LARGE(FU$25:FU$30, $IK6), FU$24:$IM$30, Calculations!PH$1, FALSE)</f>
        <v>#REF!</v>
      </c>
      <c r="FV6" s="56" t="e">
        <f>VLOOKUP(LARGE(FV$25:FV$30, $IK6), FV$24:$IM$30, Calculations!PI$1, FALSE)</f>
        <v>#REF!</v>
      </c>
      <c r="FW6" s="56" t="e">
        <f>VLOOKUP(LARGE(FW$25:FW$30, $IK6), FW$24:$IM$30, Calculations!PJ$1, FALSE)</f>
        <v>#REF!</v>
      </c>
      <c r="FX6" s="56" t="e">
        <f>VLOOKUP(LARGE(FX$25:FX$30, $IK6), FX$24:$IM$30, Calculations!PK$1, FALSE)</f>
        <v>#REF!</v>
      </c>
      <c r="GB6" s="56" t="e">
        <f>VLOOKUP(LARGE(GB$25:GB$30, $IK6), GB$24:$IM$30, Calculations!PO$1, FALSE)</f>
        <v>#REF!</v>
      </c>
      <c r="GC6" s="56" t="e">
        <f>VLOOKUP(LARGE(GC$25:GC$30, $IK6), GC$24:$IM$30, Calculations!PP$1, FALSE)</f>
        <v>#REF!</v>
      </c>
      <c r="GD6" s="56" t="e">
        <f>VLOOKUP(LARGE(GD$25:GD$30, $IK6), GD$24:$IM$30, Calculations!PQ$1, FALSE)</f>
        <v>#REF!</v>
      </c>
      <c r="GE6" s="56" t="e">
        <f>VLOOKUP(LARGE(GE$25:GE$30, $IK6), GE$24:$IM$30, Calculations!PR$1, FALSE)</f>
        <v>#REF!</v>
      </c>
      <c r="GF6" s="56" t="e">
        <f>VLOOKUP(LARGE(GF$25:GF$30, $IK6), GF$24:$IM$30, Calculations!PS$1, FALSE)</f>
        <v>#REF!</v>
      </c>
      <c r="GG6" s="56" t="e">
        <f>VLOOKUP(LARGE(GG$25:GG$30, $IK6), GG$24:$IM$30, Calculations!PT$1, FALSE)</f>
        <v>#REF!</v>
      </c>
      <c r="GH6" s="56" t="e">
        <f>VLOOKUP(LARGE(GH$25:GH$30, $IK6), GH$24:$IM$30, Calculations!PU$1, FALSE)</f>
        <v>#REF!</v>
      </c>
      <c r="GI6" s="56" t="e">
        <f>VLOOKUP(LARGE(GI$25:GI$30, $IK6), GI$24:$IM$30, Calculations!PV$1, FALSE)</f>
        <v>#REF!</v>
      </c>
      <c r="GJ6" s="56" t="e">
        <f>VLOOKUP(LARGE(GJ$25:GJ$30, $IK6), GJ$24:$IM$30, Calculations!PW$1, FALSE)</f>
        <v>#REF!</v>
      </c>
      <c r="GK6" s="56" t="e">
        <f>VLOOKUP(LARGE(GK$25:GK$30, $IK6), GK$24:$IM$30, Calculations!PX$1, FALSE)</f>
        <v>#REF!</v>
      </c>
      <c r="GO6" s="56" t="e">
        <f>VLOOKUP(LARGE(GO$25:GO$30, $IK6), GO$24:$IM$30, Calculations!QB$1, FALSE)</f>
        <v>#REF!</v>
      </c>
      <c r="GP6" s="56" t="e">
        <f>VLOOKUP(LARGE(GP$25:GP$30, $IK6), GP$24:$IM$30, Calculations!QC$1, FALSE)</f>
        <v>#REF!</v>
      </c>
      <c r="GQ6" s="56" t="e">
        <f>VLOOKUP(LARGE(GQ$25:GQ$30, $IK6), GQ$24:$IM$30, Calculations!QD$1, FALSE)</f>
        <v>#REF!</v>
      </c>
      <c r="GR6" s="56" t="e">
        <f>VLOOKUP(LARGE(GR$25:GR$30, $IK6), GR$24:$IM$30, Calculations!QE$1, FALSE)</f>
        <v>#REF!</v>
      </c>
      <c r="GS6" s="56" t="e">
        <f>VLOOKUP(LARGE(GS$25:GS$30, $IK6), GS$24:$IM$30, Calculations!QF$1, FALSE)</f>
        <v>#REF!</v>
      </c>
      <c r="GT6" s="56" t="e">
        <f>VLOOKUP(LARGE(GT$25:GT$30, $IK6), GT$24:$IM$30, Calculations!QG$1, FALSE)</f>
        <v>#REF!</v>
      </c>
      <c r="GU6" s="56" t="e">
        <f>VLOOKUP(LARGE(GU$25:GU$30, $IK6), GU$24:$IM$30, Calculations!QH$1, FALSE)</f>
        <v>#REF!</v>
      </c>
      <c r="GV6" s="56" t="e">
        <f>VLOOKUP(LARGE(GV$25:GV$30, $IK6), GV$24:$IM$30, Calculations!QI$1, FALSE)</f>
        <v>#REF!</v>
      </c>
      <c r="GW6" s="56" t="e">
        <f>VLOOKUP(LARGE(GW$25:GW$30, $IK6), GW$24:$IM$30, Calculations!QJ$1, FALSE)</f>
        <v>#REF!</v>
      </c>
      <c r="GX6" s="56" t="e">
        <f>VLOOKUP(LARGE(GX$25:GX$30, $IK6), GX$24:$IM$30, Calculations!QK$1, FALSE)</f>
        <v>#REF!</v>
      </c>
      <c r="HB6" s="56" t="e">
        <f>VLOOKUP(LARGE(HB$25:HB$30, $IK6), HB$24:$IM$30, Calculations!QO$1, FALSE)</f>
        <v>#REF!</v>
      </c>
      <c r="HC6" s="56" t="e">
        <f>VLOOKUP(LARGE(HC$25:HC$30, $IK6), HC$24:$IM$30, Calculations!QP$1, FALSE)</f>
        <v>#REF!</v>
      </c>
      <c r="HD6" s="56" t="e">
        <f>VLOOKUP(LARGE(HD$25:HD$30, $IK6), HD$24:$IM$30, Calculations!QQ$1, FALSE)</f>
        <v>#REF!</v>
      </c>
      <c r="HE6" s="56" t="e">
        <f>VLOOKUP(LARGE(HE$25:HE$30, $IK6), HE$24:$IM$30, Calculations!QR$1, FALSE)</f>
        <v>#REF!</v>
      </c>
      <c r="HF6" s="56" t="e">
        <f>VLOOKUP(LARGE(HF$25:HF$30, $IK6), HF$24:$IM$30, Calculations!QS$1, FALSE)</f>
        <v>#REF!</v>
      </c>
      <c r="HG6" s="56" t="e">
        <f>VLOOKUP(LARGE(HG$25:HG$30, $IK6), HG$24:$IM$30, Calculations!QT$1, FALSE)</f>
        <v>#REF!</v>
      </c>
      <c r="HH6" s="56" t="e">
        <f>VLOOKUP(LARGE(HH$25:HH$30, $IK6), HH$24:$IM$30, Calculations!QU$1, FALSE)</f>
        <v>#REF!</v>
      </c>
      <c r="HI6" s="56" t="e">
        <f>VLOOKUP(LARGE(HI$25:HI$30, $IK6), HI$24:$IM$30, Calculations!QV$1, FALSE)</f>
        <v>#REF!</v>
      </c>
      <c r="HJ6" s="56" t="e">
        <f>VLOOKUP(LARGE(HJ$25:HJ$30, $IK6), HJ$24:$IM$30, Calculations!QW$1, FALSE)</f>
        <v>#REF!</v>
      </c>
      <c r="HK6" s="56" t="e">
        <f>VLOOKUP(LARGE(HK$25:HK$30, $IK6), HK$24:$IM$30, Calculations!QX$1, FALSE)</f>
        <v>#REF!</v>
      </c>
      <c r="HO6" s="56" t="e">
        <f>VLOOKUP(LARGE(HO$25:HO$30, $IK6), HO$24:$IM$30, Calculations!RB$1, FALSE)</f>
        <v>#REF!</v>
      </c>
      <c r="HP6" s="56" t="e">
        <f>VLOOKUP(LARGE(HP$25:HP$30, $IK6), HP$24:$IM$30, Calculations!RC$1, FALSE)</f>
        <v>#REF!</v>
      </c>
      <c r="HQ6" s="56" t="e">
        <f>VLOOKUP(LARGE(HQ$25:HQ$30, $IK6), HQ$24:$IM$30, Calculations!RD$1, FALSE)</f>
        <v>#REF!</v>
      </c>
      <c r="HR6" s="56" t="e">
        <f>VLOOKUP(LARGE(HR$25:HR$30, $IK6), HR$24:$IM$30, Calculations!RE$1, FALSE)</f>
        <v>#REF!</v>
      </c>
      <c r="HS6" s="56" t="e">
        <f>VLOOKUP(LARGE(HS$25:HS$30, $IK6), HS$24:$IM$30, Calculations!RF$1, FALSE)</f>
        <v>#REF!</v>
      </c>
      <c r="HT6" s="56" t="e">
        <f>VLOOKUP(LARGE(HT$25:HT$30, $IK6), HT$24:$IM$30, Calculations!RG$1, FALSE)</f>
        <v>#REF!</v>
      </c>
      <c r="HU6" s="56" t="e">
        <f>VLOOKUP(LARGE(HU$25:HU$30, $IK6), HU$24:$IM$30, Calculations!RH$1, FALSE)</f>
        <v>#REF!</v>
      </c>
      <c r="HV6" s="56" t="e">
        <f>VLOOKUP(LARGE(HV$25:HV$30, $IK6), HV$24:$IM$30, Calculations!RI$1, FALSE)</f>
        <v>#REF!</v>
      </c>
      <c r="HW6" s="56" t="e">
        <f>VLOOKUP(LARGE(HW$25:HW$30, $IK6), HW$24:$IM$30, Calculations!RJ$1, FALSE)</f>
        <v>#REF!</v>
      </c>
      <c r="HX6" s="56" t="e">
        <f>VLOOKUP(LARGE(HX$25:HX$30, $IK6), HX$24:$IM$30, Calculations!RK$1, FALSE)</f>
        <v>#REF!</v>
      </c>
      <c r="IB6" s="56">
        <f>VLOOKUP(LARGE(IB$25:IB$30, $IK6), IB$24:$IM$30, Calculations!RO$1, FALSE)</f>
        <v>5</v>
      </c>
      <c r="IC6" s="56">
        <f>VLOOKUP(LARGE(IC$25:IC$30, $IK6), IC$24:$IM$30, Calculations!RP$1, FALSE)</f>
        <v>4</v>
      </c>
      <c r="ID6" s="56">
        <f>VLOOKUP(LARGE(ID$25:ID$30, $IK6), ID$24:$IM$30, Calculations!RQ$1, FALSE)</f>
        <v>1</v>
      </c>
      <c r="IE6" s="56">
        <f>VLOOKUP(LARGE(IE$25:IE$30, $IK6), IE$24:$IM$30, Calculations!RR$1, FALSE)</f>
        <v>4</v>
      </c>
      <c r="IF6" s="56" t="e">
        <f>VLOOKUP(LARGE(IF$25:IF$30, $IK6), IF$24:$IM$30, Calculations!RS$1, FALSE)</f>
        <v>#NUM!</v>
      </c>
      <c r="IG6" s="56">
        <f>VLOOKUP(LARGE(IG$25:IG$30, $IK6), IG$24:$IM$30, Calculations!RT$1, FALSE)</f>
        <v>1</v>
      </c>
      <c r="IH6" s="56">
        <f>VLOOKUP(LARGE(IH$25:IH$30, $IK6), IH$24:$IM$30, Calculations!RU$1, FALSE)</f>
        <v>4</v>
      </c>
      <c r="II6" s="56" t="e">
        <f>VLOOKUP(LARGE(II$25:II$30, $IK6), II$24:$IM$30, Calculations!RV$1, FALSE)</f>
        <v>#NUM!</v>
      </c>
      <c r="IK6" s="56">
        <v>3</v>
      </c>
    </row>
    <row r="7" spans="1:426" s="56" customFormat="1" x14ac:dyDescent="0.25">
      <c r="A7" s="1"/>
    </row>
    <row r="8" spans="1:426" s="56" customFormat="1" x14ac:dyDescent="0.25">
      <c r="A8" s="1"/>
    </row>
    <row r="9" spans="1:426" s="56" customFormat="1" x14ac:dyDescent="0.25"/>
    <row r="10" spans="1:426" s="56" customForma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DC10" s="68"/>
      <c r="DD10" s="68"/>
      <c r="DE10" s="68"/>
      <c r="DF10" s="68"/>
      <c r="DG10" s="68"/>
      <c r="DH10" s="68"/>
      <c r="DI10" s="68"/>
      <c r="DJ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  <c r="IK10" s="68"/>
      <c r="IL10" s="68"/>
      <c r="IM10" s="68"/>
      <c r="IN10" s="68"/>
      <c r="IO10" s="68"/>
      <c r="IP10" s="68"/>
      <c r="IQ10" s="68"/>
      <c r="IR10" s="68"/>
      <c r="IS10" s="68"/>
      <c r="IT10" s="68"/>
      <c r="IU10" s="68"/>
      <c r="IV10" s="68"/>
      <c r="IW10" s="68"/>
      <c r="IX10" s="68"/>
      <c r="IY10" s="68"/>
      <c r="IZ10" s="68"/>
      <c r="JA10" s="68"/>
      <c r="JB10" s="68"/>
      <c r="JC10" s="68"/>
      <c r="JD10" s="68"/>
      <c r="JE10" s="68"/>
      <c r="JF10" s="68"/>
      <c r="JG10" s="68"/>
      <c r="JH10" s="68"/>
      <c r="JI10" s="68"/>
      <c r="JJ10" s="68"/>
      <c r="JK10" s="68"/>
      <c r="JL10" s="68"/>
      <c r="JM10" s="68"/>
      <c r="JN10" s="68"/>
      <c r="JO10" s="68"/>
      <c r="JP10" s="68"/>
      <c r="JQ10" s="68"/>
      <c r="JR10" s="68"/>
      <c r="JS10" s="68"/>
      <c r="JT10" s="68"/>
      <c r="JU10" s="68"/>
      <c r="JV10" s="68"/>
      <c r="JW10" s="68"/>
      <c r="JX10" s="68"/>
      <c r="JY10" s="68"/>
      <c r="JZ10" s="68"/>
      <c r="KA10" s="68"/>
      <c r="KB10" s="68"/>
      <c r="KC10" s="68"/>
      <c r="KD10" s="68"/>
      <c r="KE10" s="68"/>
      <c r="KF10" s="68"/>
      <c r="KG10" s="68"/>
      <c r="KH10" s="68"/>
      <c r="KI10" s="68"/>
      <c r="KJ10" s="68"/>
      <c r="KK10" s="68"/>
      <c r="KL10" s="68"/>
      <c r="KM10" s="68"/>
      <c r="KN10" s="68"/>
      <c r="KO10" s="68"/>
      <c r="KP10" s="68"/>
      <c r="KQ10" s="68"/>
      <c r="KR10" s="68"/>
      <c r="KS10" s="68"/>
      <c r="KT10" s="68"/>
      <c r="KU10" s="68"/>
      <c r="KV10" s="68"/>
      <c r="KW10" s="68"/>
      <c r="KX10" s="68"/>
      <c r="KY10" s="68"/>
      <c r="KZ10" s="68"/>
      <c r="LA10" s="68"/>
      <c r="LB10" s="68"/>
      <c r="LC10" s="68"/>
      <c r="LD10" s="68"/>
      <c r="LE10" s="68"/>
      <c r="LF10" s="68"/>
      <c r="LG10" s="68"/>
      <c r="LH10" s="68"/>
      <c r="LI10" s="68"/>
      <c r="LJ10" s="68"/>
      <c r="LK10" s="68"/>
      <c r="LL10" s="68"/>
      <c r="LM10" s="68"/>
      <c r="LN10" s="68"/>
      <c r="LO10" s="68"/>
      <c r="LP10" s="68"/>
      <c r="LQ10" s="68"/>
      <c r="LR10" s="68"/>
      <c r="LS10" s="68"/>
      <c r="LT10" s="68"/>
      <c r="LU10" s="68"/>
      <c r="LV10" s="68"/>
      <c r="LW10" s="68"/>
      <c r="LX10" s="68"/>
      <c r="LY10" s="68"/>
      <c r="LZ10" s="68"/>
      <c r="MA10" s="68"/>
      <c r="MB10" s="68"/>
      <c r="MC10" s="68"/>
      <c r="MD10" s="68"/>
      <c r="ME10" s="68"/>
      <c r="MF10" s="68"/>
      <c r="MG10" s="68"/>
      <c r="MH10" s="68"/>
      <c r="MI10" s="68"/>
      <c r="MJ10" s="68"/>
      <c r="MK10" s="68"/>
      <c r="ML10" s="68"/>
      <c r="MP10" s="72"/>
      <c r="MQ10" s="72"/>
      <c r="MR10" s="72"/>
      <c r="MS10" s="72"/>
      <c r="MT10" s="72"/>
      <c r="MU10" s="72"/>
      <c r="MV10" s="72"/>
      <c r="MW10" s="72"/>
      <c r="MX10" s="72"/>
      <c r="MY10" s="72"/>
      <c r="MZ10" s="72"/>
      <c r="NA10" s="72"/>
      <c r="NB10" s="72"/>
      <c r="NC10" s="6"/>
      <c r="ND10" s="1"/>
      <c r="NE10" s="72"/>
      <c r="NF10" s="72"/>
      <c r="NG10" s="72"/>
      <c r="NH10" s="72"/>
      <c r="NI10" s="72"/>
      <c r="NJ10" s="72"/>
      <c r="NK10" s="72"/>
      <c r="NL10" s="72"/>
      <c r="NM10" s="72"/>
      <c r="NN10" s="72"/>
      <c r="NO10" s="72"/>
      <c r="NP10" s="72"/>
      <c r="NQ10" s="72"/>
      <c r="NR10" s="1"/>
      <c r="NS10" s="1"/>
      <c r="NT10" s="72"/>
      <c r="NU10" s="72"/>
      <c r="NV10" s="72"/>
      <c r="NW10" s="72"/>
      <c r="NX10" s="72"/>
      <c r="NY10" s="72"/>
      <c r="NZ10" s="72"/>
      <c r="OA10" s="72"/>
      <c r="OB10" s="72"/>
      <c r="OC10" s="72"/>
      <c r="OD10" s="72"/>
      <c r="OE10" s="72"/>
      <c r="OF10" s="72"/>
      <c r="OG10" s="1"/>
      <c r="OH10" s="1"/>
      <c r="OI10" s="72"/>
      <c r="OJ10" s="72"/>
      <c r="OK10" s="72"/>
      <c r="OL10" s="72"/>
      <c r="OM10" s="72"/>
      <c r="ON10" s="72"/>
      <c r="OO10" s="72"/>
      <c r="OP10" s="72"/>
      <c r="OQ10" s="72"/>
      <c r="OR10" s="72"/>
      <c r="OS10" s="72"/>
      <c r="OT10" s="72"/>
      <c r="OU10" s="72"/>
      <c r="OV10" s="6"/>
      <c r="OX10" s="72"/>
      <c r="OY10" s="72"/>
      <c r="OZ10" s="72"/>
      <c r="PA10" s="72"/>
      <c r="PB10" s="72"/>
      <c r="PC10" s="72"/>
      <c r="PD10" s="72"/>
      <c r="PE10" s="72"/>
      <c r="PF10" s="72"/>
      <c r="PG10" s="72"/>
      <c r="PH10" s="72"/>
      <c r="PI10" s="72"/>
      <c r="PJ10" s="72"/>
    </row>
    <row r="11" spans="1:426" s="56" customFormat="1" x14ac:dyDescent="0.25">
      <c r="B11" s="72" t="s">
        <v>44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 t="s">
        <v>46</v>
      </c>
      <c r="P11" s="72"/>
      <c r="Q11" s="72"/>
      <c r="R11" s="72"/>
      <c r="S11" s="72"/>
      <c r="T11" s="72"/>
      <c r="U11" s="72"/>
      <c r="V11" s="72"/>
      <c r="X11" s="72"/>
      <c r="Y11" s="72"/>
      <c r="Z11" s="72"/>
      <c r="AA11" s="72"/>
      <c r="AF11" s="72" t="s">
        <v>57</v>
      </c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6"/>
      <c r="AT11" s="1"/>
      <c r="AU11" s="72" t="s">
        <v>55</v>
      </c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1"/>
      <c r="BI11" s="1"/>
      <c r="BJ11" s="72" t="s">
        <v>56</v>
      </c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1"/>
      <c r="BX11" s="1"/>
      <c r="BY11" s="72" t="s">
        <v>59</v>
      </c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6"/>
      <c r="CN11" s="72" t="s">
        <v>58</v>
      </c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B11" s="72" t="s">
        <v>225</v>
      </c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P11" s="72" t="s">
        <v>226</v>
      </c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MN11" s="71"/>
      <c r="MO11" s="71"/>
      <c r="NC11" s="71"/>
      <c r="ND11" s="71"/>
      <c r="NR11" s="71"/>
      <c r="NS11" s="71"/>
      <c r="OG11" s="71"/>
      <c r="OH11" s="71"/>
      <c r="OV11" s="71"/>
      <c r="OW11" s="71"/>
    </row>
    <row r="12" spans="1:426" s="56" customFormat="1" x14ac:dyDescent="0.25">
      <c r="A12" s="56" t="s">
        <v>45</v>
      </c>
      <c r="B12" s="56" t="s">
        <v>29</v>
      </c>
      <c r="C12" s="56" t="s">
        <v>30</v>
      </c>
      <c r="D12" s="56" t="s">
        <v>31</v>
      </c>
      <c r="E12" s="56" t="s">
        <v>32</v>
      </c>
      <c r="F12" s="56" t="s">
        <v>33</v>
      </c>
      <c r="G12" s="56" t="s">
        <v>34</v>
      </c>
      <c r="H12" s="56" t="s">
        <v>35</v>
      </c>
      <c r="I12" s="56" t="s">
        <v>36</v>
      </c>
      <c r="J12" s="56" t="s">
        <v>37</v>
      </c>
      <c r="K12" s="56" t="s">
        <v>38</v>
      </c>
      <c r="L12" s="56" t="s">
        <v>39</v>
      </c>
      <c r="M12" s="56" t="s">
        <v>40</v>
      </c>
      <c r="N12" s="56" t="s">
        <v>41</v>
      </c>
      <c r="O12" s="56" t="s">
        <v>23</v>
      </c>
      <c r="P12" s="56" t="s">
        <v>18</v>
      </c>
      <c r="Q12" s="56" t="s">
        <v>19</v>
      </c>
      <c r="R12" s="56" t="s">
        <v>20</v>
      </c>
      <c r="S12" s="56" t="s">
        <v>21</v>
      </c>
      <c r="T12" s="56" t="s">
        <v>22</v>
      </c>
      <c r="U12" s="56" t="s">
        <v>24</v>
      </c>
      <c r="V12" s="56" t="s">
        <v>25</v>
      </c>
      <c r="X12" s="1"/>
      <c r="Y12" s="69"/>
      <c r="Z12" s="69"/>
      <c r="AA12" s="69"/>
      <c r="AB12" s="70"/>
      <c r="AC12" s="70"/>
      <c r="AD12" s="70" t="s">
        <v>45</v>
      </c>
      <c r="AE12" s="70"/>
      <c r="AF12" s="56" t="s">
        <v>29</v>
      </c>
      <c r="AG12" s="56" t="s">
        <v>30</v>
      </c>
      <c r="AH12" s="56" t="s">
        <v>31</v>
      </c>
      <c r="AI12" s="56" t="s">
        <v>32</v>
      </c>
      <c r="AJ12" s="56" t="s">
        <v>33</v>
      </c>
      <c r="AK12" s="56" t="s">
        <v>34</v>
      </c>
      <c r="AL12" s="56" t="s">
        <v>35</v>
      </c>
      <c r="AM12" s="56" t="s">
        <v>36</v>
      </c>
      <c r="AN12" s="56" t="s">
        <v>37</v>
      </c>
      <c r="AO12" s="56" t="s">
        <v>38</v>
      </c>
      <c r="AP12" s="56" t="s">
        <v>39</v>
      </c>
      <c r="AQ12" s="56" t="s">
        <v>40</v>
      </c>
      <c r="AR12" s="56" t="s">
        <v>41</v>
      </c>
      <c r="AS12" s="70" t="s">
        <v>45</v>
      </c>
      <c r="AT12" s="70"/>
      <c r="AU12" s="56" t="s">
        <v>29</v>
      </c>
      <c r="AV12" s="56" t="s">
        <v>30</v>
      </c>
      <c r="AW12" s="56" t="s">
        <v>31</v>
      </c>
      <c r="AX12" s="56" t="s">
        <v>32</v>
      </c>
      <c r="AY12" s="56" t="s">
        <v>33</v>
      </c>
      <c r="AZ12" s="56" t="s">
        <v>34</v>
      </c>
      <c r="BA12" s="56" t="s">
        <v>35</v>
      </c>
      <c r="BB12" s="56" t="s">
        <v>36</v>
      </c>
      <c r="BC12" s="56" t="s">
        <v>37</v>
      </c>
      <c r="BD12" s="56" t="s">
        <v>38</v>
      </c>
      <c r="BE12" s="56" t="s">
        <v>39</v>
      </c>
      <c r="BF12" s="56" t="s">
        <v>40</v>
      </c>
      <c r="BG12" s="56" t="s">
        <v>41</v>
      </c>
      <c r="BH12" s="70" t="s">
        <v>45</v>
      </c>
      <c r="BI12" s="70"/>
      <c r="BJ12" s="56" t="s">
        <v>29</v>
      </c>
      <c r="BK12" s="56" t="s">
        <v>30</v>
      </c>
      <c r="BL12" s="56" t="s">
        <v>31</v>
      </c>
      <c r="BM12" s="56" t="s">
        <v>32</v>
      </c>
      <c r="BN12" s="56" t="s">
        <v>33</v>
      </c>
      <c r="BO12" s="56" t="s">
        <v>34</v>
      </c>
      <c r="BP12" s="56" t="s">
        <v>35</v>
      </c>
      <c r="BQ12" s="56" t="s">
        <v>36</v>
      </c>
      <c r="BR12" s="56" t="s">
        <v>37</v>
      </c>
      <c r="BS12" s="56" t="s">
        <v>38</v>
      </c>
      <c r="BT12" s="56" t="s">
        <v>39</v>
      </c>
      <c r="BU12" s="56" t="s">
        <v>40</v>
      </c>
      <c r="BV12" s="56" t="s">
        <v>41</v>
      </c>
      <c r="BW12" s="70" t="s">
        <v>45</v>
      </c>
      <c r="BX12" s="70"/>
      <c r="BY12" s="56" t="s">
        <v>29</v>
      </c>
      <c r="BZ12" s="56" t="s">
        <v>30</v>
      </c>
      <c r="CA12" s="56" t="s">
        <v>31</v>
      </c>
      <c r="CB12" s="56" t="s">
        <v>32</v>
      </c>
      <c r="CC12" s="56" t="s">
        <v>33</v>
      </c>
      <c r="CD12" s="56" t="s">
        <v>34</v>
      </c>
      <c r="CE12" s="56" t="s">
        <v>35</v>
      </c>
      <c r="CF12" s="56" t="s">
        <v>36</v>
      </c>
      <c r="CG12" s="56" t="s">
        <v>37</v>
      </c>
      <c r="CH12" s="56" t="s">
        <v>38</v>
      </c>
      <c r="CI12" s="56" t="s">
        <v>39</v>
      </c>
      <c r="CJ12" s="56" t="s">
        <v>40</v>
      </c>
      <c r="CK12" s="56" t="s">
        <v>41</v>
      </c>
      <c r="CL12" s="56" t="s">
        <v>45</v>
      </c>
      <c r="CN12" s="56" t="s">
        <v>29</v>
      </c>
      <c r="CO12" s="56" t="s">
        <v>30</v>
      </c>
      <c r="CP12" s="56" t="s">
        <v>31</v>
      </c>
      <c r="CQ12" s="56" t="s">
        <v>32</v>
      </c>
      <c r="CR12" s="56" t="s">
        <v>33</v>
      </c>
      <c r="CS12" s="56" t="s">
        <v>34</v>
      </c>
      <c r="CT12" s="56" t="s">
        <v>35</v>
      </c>
      <c r="CU12" s="56" t="s">
        <v>36</v>
      </c>
      <c r="CV12" s="56" t="s">
        <v>37</v>
      </c>
      <c r="CW12" s="56" t="s">
        <v>38</v>
      </c>
      <c r="CX12" s="56" t="s">
        <v>39</v>
      </c>
      <c r="CY12" s="56" t="s">
        <v>40</v>
      </c>
      <c r="CZ12" s="56" t="s">
        <v>41</v>
      </c>
      <c r="DB12" s="56" t="s">
        <v>29</v>
      </c>
      <c r="DC12" s="56" t="s">
        <v>30</v>
      </c>
      <c r="DD12" s="56" t="s">
        <v>31</v>
      </c>
      <c r="DE12" s="56" t="s">
        <v>32</v>
      </c>
      <c r="DF12" s="56" t="s">
        <v>33</v>
      </c>
      <c r="DG12" s="56" t="s">
        <v>34</v>
      </c>
      <c r="DH12" s="56" t="s">
        <v>35</v>
      </c>
      <c r="DI12" s="56" t="s">
        <v>36</v>
      </c>
      <c r="DJ12" s="56" t="s">
        <v>37</v>
      </c>
      <c r="DK12" s="56" t="s">
        <v>38</v>
      </c>
      <c r="DL12" s="56" t="s">
        <v>39</v>
      </c>
      <c r="DM12" s="56" t="s">
        <v>40</v>
      </c>
      <c r="DN12" s="56" t="s">
        <v>41</v>
      </c>
      <c r="DP12" s="56" t="s">
        <v>29</v>
      </c>
      <c r="DQ12" s="56" t="s">
        <v>30</v>
      </c>
      <c r="DR12" s="56" t="s">
        <v>31</v>
      </c>
      <c r="DS12" s="56" t="s">
        <v>32</v>
      </c>
      <c r="DT12" s="56" t="s">
        <v>33</v>
      </c>
      <c r="DU12" s="56" t="s">
        <v>34</v>
      </c>
      <c r="DV12" s="56" t="s">
        <v>35</v>
      </c>
      <c r="DW12" s="56" t="s">
        <v>36</v>
      </c>
      <c r="DX12" s="56" t="s">
        <v>37</v>
      </c>
      <c r="DY12" s="56" t="s">
        <v>38</v>
      </c>
      <c r="DZ12" s="56" t="s">
        <v>39</v>
      </c>
      <c r="EA12" s="56" t="s">
        <v>40</v>
      </c>
      <c r="EB12" s="56" t="s">
        <v>41</v>
      </c>
      <c r="MN12" s="71"/>
      <c r="MO12" s="71"/>
      <c r="NC12" s="71"/>
      <c r="ND12" s="71"/>
      <c r="NR12" s="71"/>
      <c r="NS12" s="71"/>
      <c r="OG12" s="71"/>
      <c r="OH12" s="71"/>
      <c r="OV12" s="71"/>
      <c r="OW12" s="71"/>
    </row>
    <row r="13" spans="1:426" s="56" customFormat="1" x14ac:dyDescent="0.25">
      <c r="A13" s="1" t="s">
        <v>42</v>
      </c>
      <c r="B13" s="56" t="e">
        <f t="shared" ref="B13:N15" si="0">MODE(B4,O4,AB4,AO4,BB4,BO4,CB4,CO4,DB4,DO4,EB4,EO4,FB4,FO4,GB4,GO4,HB4,HO4)</f>
        <v>#REF!</v>
      </c>
      <c r="C13" s="56" t="e">
        <f t="shared" si="0"/>
        <v>#REF!</v>
      </c>
      <c r="D13" s="56" t="e">
        <f t="shared" si="0"/>
        <v>#REF!</v>
      </c>
      <c r="E13" s="56" t="e">
        <f t="shared" si="0"/>
        <v>#REF!</v>
      </c>
      <c r="F13" s="56" t="e">
        <f t="shared" si="0"/>
        <v>#REF!</v>
      </c>
      <c r="G13" s="56" t="e">
        <f t="shared" si="0"/>
        <v>#REF!</v>
      </c>
      <c r="H13" s="56" t="e">
        <f t="shared" si="0"/>
        <v>#REF!</v>
      </c>
      <c r="I13" s="56" t="e">
        <f t="shared" si="0"/>
        <v>#REF!</v>
      </c>
      <c r="J13" s="56" t="e">
        <f t="shared" si="0"/>
        <v>#REF!</v>
      </c>
      <c r="K13" s="56" t="e">
        <f t="shared" si="0"/>
        <v>#REF!</v>
      </c>
      <c r="L13" s="56" t="e">
        <f t="shared" si="0"/>
        <v>#REF!</v>
      </c>
      <c r="M13" s="56" t="e">
        <f t="shared" si="0"/>
        <v>#REF!</v>
      </c>
      <c r="N13" s="56" t="e">
        <f t="shared" si="0"/>
        <v>#REF!</v>
      </c>
      <c r="O13" s="56">
        <f t="shared" ref="O13:V15" si="1">IB4</f>
        <v>1</v>
      </c>
      <c r="P13" s="56">
        <f t="shared" si="1"/>
        <v>1</v>
      </c>
      <c r="Q13" s="56">
        <f t="shared" si="1"/>
        <v>2</v>
      </c>
      <c r="R13" s="56">
        <f t="shared" si="1"/>
        <v>2</v>
      </c>
      <c r="S13" s="56">
        <f t="shared" si="1"/>
        <v>2</v>
      </c>
      <c r="T13" s="56">
        <f t="shared" si="1"/>
        <v>2</v>
      </c>
      <c r="U13" s="56">
        <f t="shared" si="1"/>
        <v>3</v>
      </c>
      <c r="V13" s="56">
        <f t="shared" si="1"/>
        <v>1</v>
      </c>
      <c r="X13" s="1"/>
      <c r="Y13" s="69"/>
      <c r="Z13" s="69"/>
      <c r="AA13" s="69"/>
      <c r="AB13" s="70"/>
      <c r="AC13" s="70"/>
      <c r="AD13" s="70" t="s">
        <v>42</v>
      </c>
      <c r="AE13" s="70"/>
      <c r="AF13" s="56" t="str">
        <f t="shared" ref="AF13:AR15" si="2">IFERROR(MODE(B4,O4,AB4,AO4,BB4,BO4), "x")</f>
        <v>x</v>
      </c>
      <c r="AG13" s="56" t="str">
        <f t="shared" si="2"/>
        <v>x</v>
      </c>
      <c r="AH13" s="56" t="str">
        <f t="shared" si="2"/>
        <v>x</v>
      </c>
      <c r="AI13" s="56" t="str">
        <f t="shared" si="2"/>
        <v>x</v>
      </c>
      <c r="AJ13" s="56" t="str">
        <f t="shared" si="2"/>
        <v>x</v>
      </c>
      <c r="AK13" s="56" t="str">
        <f t="shared" si="2"/>
        <v>x</v>
      </c>
      <c r="AL13" s="56" t="str">
        <f t="shared" si="2"/>
        <v>x</v>
      </c>
      <c r="AM13" s="56" t="str">
        <f t="shared" si="2"/>
        <v>x</v>
      </c>
      <c r="AN13" s="56" t="str">
        <f t="shared" si="2"/>
        <v>x</v>
      </c>
      <c r="AO13" s="56" t="str">
        <f t="shared" si="2"/>
        <v>x</v>
      </c>
      <c r="AP13" s="56" t="str">
        <f t="shared" si="2"/>
        <v>x</v>
      </c>
      <c r="AQ13" s="56" t="str">
        <f t="shared" si="2"/>
        <v>x</v>
      </c>
      <c r="AR13" s="56" t="str">
        <f t="shared" si="2"/>
        <v>x</v>
      </c>
      <c r="AS13" s="70" t="s">
        <v>42</v>
      </c>
      <c r="AT13" s="70"/>
      <c r="AU13" s="56" t="str">
        <f t="shared" ref="AU13:BG15" si="3">IFERROR(MODE(CB4,CO4,DB4,DO4),"x")</f>
        <v>x</v>
      </c>
      <c r="AV13" s="56" t="str">
        <f t="shared" si="3"/>
        <v>x</v>
      </c>
      <c r="AW13" s="56" t="str">
        <f t="shared" si="3"/>
        <v>x</v>
      </c>
      <c r="AX13" s="56" t="str">
        <f t="shared" si="3"/>
        <v>x</v>
      </c>
      <c r="AY13" s="56" t="str">
        <f t="shared" si="3"/>
        <v>x</v>
      </c>
      <c r="AZ13" s="56" t="str">
        <f t="shared" si="3"/>
        <v>x</v>
      </c>
      <c r="BA13" s="56" t="str">
        <f t="shared" si="3"/>
        <v>x</v>
      </c>
      <c r="BB13" s="56" t="str">
        <f t="shared" si="3"/>
        <v>x</v>
      </c>
      <c r="BC13" s="56" t="str">
        <f t="shared" si="3"/>
        <v>x</v>
      </c>
      <c r="BD13" s="56" t="str">
        <f t="shared" si="3"/>
        <v>x</v>
      </c>
      <c r="BE13" s="56" t="str">
        <f t="shared" si="3"/>
        <v>x</v>
      </c>
      <c r="BF13" s="56" t="str">
        <f t="shared" si="3"/>
        <v>x</v>
      </c>
      <c r="BG13" s="56" t="str">
        <f t="shared" si="3"/>
        <v>x</v>
      </c>
      <c r="BH13" s="70" t="s">
        <v>42</v>
      </c>
      <c r="BI13" s="70"/>
      <c r="BJ13" s="56" t="str">
        <f t="shared" ref="BJ13:BV15" si="4">IFERROR(MODE(EB4,EO4,FB4,FO4),"x")</f>
        <v>x</v>
      </c>
      <c r="BK13" s="56" t="str">
        <f t="shared" si="4"/>
        <v>x</v>
      </c>
      <c r="BL13" s="56" t="str">
        <f t="shared" si="4"/>
        <v>x</v>
      </c>
      <c r="BM13" s="56" t="str">
        <f t="shared" si="4"/>
        <v>x</v>
      </c>
      <c r="BN13" s="56" t="str">
        <f t="shared" si="4"/>
        <v>x</v>
      </c>
      <c r="BO13" s="56" t="str">
        <f t="shared" si="4"/>
        <v>x</v>
      </c>
      <c r="BP13" s="56" t="str">
        <f t="shared" si="4"/>
        <v>x</v>
      </c>
      <c r="BQ13" s="56" t="str">
        <f t="shared" si="4"/>
        <v>x</v>
      </c>
      <c r="BR13" s="56" t="str">
        <f t="shared" si="4"/>
        <v>x</v>
      </c>
      <c r="BS13" s="56" t="str">
        <f t="shared" si="4"/>
        <v>x</v>
      </c>
      <c r="BT13" s="56" t="str">
        <f t="shared" si="4"/>
        <v>x</v>
      </c>
      <c r="BU13" s="56" t="str">
        <f t="shared" si="4"/>
        <v>x</v>
      </c>
      <c r="BV13" s="56" t="str">
        <f t="shared" si="4"/>
        <v>x</v>
      </c>
      <c r="BW13" s="70" t="s">
        <v>42</v>
      </c>
      <c r="BX13" s="70"/>
      <c r="BY13" s="56" t="str">
        <f t="shared" ref="BY13:CK15" si="5">IFERROR(MODE(GB4,GO4,HB4,HO4),"x")</f>
        <v>x</v>
      </c>
      <c r="BZ13" s="56" t="str">
        <f t="shared" si="5"/>
        <v>x</v>
      </c>
      <c r="CA13" s="56" t="str">
        <f t="shared" si="5"/>
        <v>x</v>
      </c>
      <c r="CB13" s="56" t="str">
        <f t="shared" si="5"/>
        <v>x</v>
      </c>
      <c r="CC13" s="56" t="str">
        <f t="shared" si="5"/>
        <v>x</v>
      </c>
      <c r="CD13" s="56" t="str">
        <f t="shared" si="5"/>
        <v>x</v>
      </c>
      <c r="CE13" s="56" t="str">
        <f t="shared" si="5"/>
        <v>x</v>
      </c>
      <c r="CF13" s="56" t="str">
        <f t="shared" si="5"/>
        <v>x</v>
      </c>
      <c r="CG13" s="56" t="str">
        <f t="shared" si="5"/>
        <v>x</v>
      </c>
      <c r="CH13" s="56" t="str">
        <f t="shared" si="5"/>
        <v>x</v>
      </c>
      <c r="CI13" s="56" t="str">
        <f t="shared" si="5"/>
        <v>x</v>
      </c>
      <c r="CJ13" s="56" t="str">
        <f t="shared" si="5"/>
        <v>x</v>
      </c>
      <c r="CK13" s="56" t="str">
        <f t="shared" si="5"/>
        <v>x</v>
      </c>
      <c r="CL13" s="56" t="s">
        <v>42</v>
      </c>
      <c r="CN13" s="56" t="str">
        <f t="shared" ref="CN13:CZ15" si="6">IFERROR(MODE(GB4,GO4,HB4,HO4,CB4,CO4,DB4,DO4,EB4,EO4,FB4,FO4),"x")</f>
        <v>x</v>
      </c>
      <c r="CO13" s="56" t="str">
        <f t="shared" si="6"/>
        <v>x</v>
      </c>
      <c r="CP13" s="56" t="str">
        <f t="shared" si="6"/>
        <v>x</v>
      </c>
      <c r="CQ13" s="56" t="str">
        <f t="shared" si="6"/>
        <v>x</v>
      </c>
      <c r="CR13" s="56" t="str">
        <f t="shared" si="6"/>
        <v>x</v>
      </c>
      <c r="CS13" s="56" t="str">
        <f t="shared" si="6"/>
        <v>x</v>
      </c>
      <c r="CT13" s="56" t="str">
        <f t="shared" si="6"/>
        <v>x</v>
      </c>
      <c r="CU13" s="56" t="str">
        <f t="shared" si="6"/>
        <v>x</v>
      </c>
      <c r="CV13" s="56" t="str">
        <f t="shared" si="6"/>
        <v>x</v>
      </c>
      <c r="CW13" s="56" t="str">
        <f t="shared" si="6"/>
        <v>x</v>
      </c>
      <c r="CX13" s="56" t="str">
        <f t="shared" si="6"/>
        <v>x</v>
      </c>
      <c r="CY13" s="56" t="str">
        <f t="shared" si="6"/>
        <v>x</v>
      </c>
      <c r="CZ13" s="56" t="str">
        <f t="shared" si="6"/>
        <v>x</v>
      </c>
      <c r="DB13" s="56">
        <f>IFERROR(MODE(B4,AB4,BB4),"x")</f>
        <v>3</v>
      </c>
      <c r="DC13" s="56">
        <f t="shared" ref="DC13:DN13" si="7">IFERROR(MODE(C4,AC4,BC4),"x")</f>
        <v>1</v>
      </c>
      <c r="DD13" s="56" t="str">
        <f t="shared" si="7"/>
        <v>x</v>
      </c>
      <c r="DE13" s="56">
        <f t="shared" si="7"/>
        <v>3</v>
      </c>
      <c r="DF13" s="56" t="str">
        <f t="shared" si="7"/>
        <v>x</v>
      </c>
      <c r="DG13" s="56">
        <f t="shared" si="7"/>
        <v>1</v>
      </c>
      <c r="DH13" s="56">
        <f t="shared" si="7"/>
        <v>4</v>
      </c>
      <c r="DI13" s="56">
        <f t="shared" si="7"/>
        <v>4</v>
      </c>
      <c r="DJ13" s="56">
        <f t="shared" si="7"/>
        <v>3</v>
      </c>
      <c r="DK13" s="56">
        <f t="shared" si="7"/>
        <v>1</v>
      </c>
      <c r="DL13" s="56">
        <f t="shared" si="7"/>
        <v>0</v>
      </c>
      <c r="DM13" s="56">
        <f t="shared" si="7"/>
        <v>0</v>
      </c>
      <c r="DN13" s="56">
        <f t="shared" si="7"/>
        <v>1</v>
      </c>
      <c r="DP13" s="56" t="str">
        <f>IFERROR(MODE(O4,AO4,BO4),"x")</f>
        <v>x</v>
      </c>
      <c r="DQ13" s="56" t="str">
        <f t="shared" ref="DQ13:EB15" si="8">IFERROR(MODE(P4,AP4,BP4),"x")</f>
        <v>x</v>
      </c>
      <c r="DR13" s="56" t="str">
        <f t="shared" si="8"/>
        <v>x</v>
      </c>
      <c r="DS13" s="56" t="str">
        <f t="shared" si="8"/>
        <v>x</v>
      </c>
      <c r="DT13" s="56" t="str">
        <f t="shared" si="8"/>
        <v>x</v>
      </c>
      <c r="DU13" s="56" t="str">
        <f t="shared" si="8"/>
        <v>x</v>
      </c>
      <c r="DV13" s="56" t="str">
        <f t="shared" si="8"/>
        <v>x</v>
      </c>
      <c r="DW13" s="56" t="str">
        <f t="shared" si="8"/>
        <v>x</v>
      </c>
      <c r="DX13" s="56" t="str">
        <f t="shared" si="8"/>
        <v>x</v>
      </c>
      <c r="DY13" s="56" t="str">
        <f t="shared" si="8"/>
        <v>x</v>
      </c>
      <c r="DZ13" s="56" t="str">
        <f t="shared" si="8"/>
        <v>x</v>
      </c>
      <c r="EA13" s="56" t="str">
        <f t="shared" si="8"/>
        <v>x</v>
      </c>
      <c r="EB13" s="56" t="str">
        <f t="shared" si="8"/>
        <v>x</v>
      </c>
      <c r="MN13" s="71"/>
      <c r="MO13" s="71"/>
      <c r="NC13" s="71"/>
      <c r="ND13" s="71"/>
      <c r="NR13" s="71"/>
      <c r="NS13" s="71"/>
      <c r="OG13" s="71"/>
      <c r="OH13" s="71"/>
      <c r="OV13" s="71"/>
      <c r="OW13" s="71"/>
    </row>
    <row r="14" spans="1:426" s="56" customFormat="1" x14ac:dyDescent="0.25">
      <c r="A14" s="1" t="s">
        <v>43</v>
      </c>
      <c r="B14" s="56" t="e">
        <f t="shared" si="0"/>
        <v>#REF!</v>
      </c>
      <c r="C14" s="56" t="e">
        <f t="shared" si="0"/>
        <v>#REF!</v>
      </c>
      <c r="D14" s="56" t="e">
        <f t="shared" si="0"/>
        <v>#REF!</v>
      </c>
      <c r="E14" s="56" t="e">
        <f t="shared" si="0"/>
        <v>#REF!</v>
      </c>
      <c r="F14" s="56" t="e">
        <f t="shared" si="0"/>
        <v>#REF!</v>
      </c>
      <c r="G14" s="56" t="e">
        <f t="shared" si="0"/>
        <v>#REF!</v>
      </c>
      <c r="H14" s="56" t="e">
        <f t="shared" si="0"/>
        <v>#REF!</v>
      </c>
      <c r="I14" s="56" t="e">
        <f t="shared" si="0"/>
        <v>#REF!</v>
      </c>
      <c r="J14" s="56" t="e">
        <f t="shared" si="0"/>
        <v>#REF!</v>
      </c>
      <c r="K14" s="56" t="e">
        <f t="shared" si="0"/>
        <v>#REF!</v>
      </c>
      <c r="L14" s="56" t="e">
        <f t="shared" si="0"/>
        <v>#REF!</v>
      </c>
      <c r="M14" s="56" t="e">
        <f t="shared" si="0"/>
        <v>#REF!</v>
      </c>
      <c r="N14" s="56" t="e">
        <f t="shared" si="0"/>
        <v>#REF!</v>
      </c>
      <c r="O14" s="56">
        <f t="shared" si="1"/>
        <v>2</v>
      </c>
      <c r="P14" s="56">
        <f t="shared" si="1"/>
        <v>2</v>
      </c>
      <c r="Q14" s="56">
        <f t="shared" si="1"/>
        <v>3</v>
      </c>
      <c r="R14" s="56">
        <f t="shared" si="1"/>
        <v>5</v>
      </c>
      <c r="S14" s="56">
        <f t="shared" si="1"/>
        <v>3</v>
      </c>
      <c r="T14" s="56">
        <f t="shared" si="1"/>
        <v>3</v>
      </c>
      <c r="U14" s="56">
        <f t="shared" si="1"/>
        <v>2</v>
      </c>
      <c r="V14" s="56">
        <f t="shared" si="1"/>
        <v>2</v>
      </c>
      <c r="X14" s="1"/>
      <c r="Y14" s="69"/>
      <c r="Z14" s="69"/>
      <c r="AA14" s="69"/>
      <c r="AB14" s="70"/>
      <c r="AC14" s="70"/>
      <c r="AD14" s="70" t="s">
        <v>43</v>
      </c>
      <c r="AE14" s="70"/>
      <c r="AF14" s="56" t="str">
        <f t="shared" si="2"/>
        <v>x</v>
      </c>
      <c r="AG14" s="56" t="str">
        <f t="shared" si="2"/>
        <v>x</v>
      </c>
      <c r="AH14" s="56" t="str">
        <f t="shared" si="2"/>
        <v>x</v>
      </c>
      <c r="AI14" s="56" t="str">
        <f t="shared" si="2"/>
        <v>x</v>
      </c>
      <c r="AJ14" s="56" t="str">
        <f t="shared" si="2"/>
        <v>x</v>
      </c>
      <c r="AK14" s="56" t="str">
        <f t="shared" si="2"/>
        <v>x</v>
      </c>
      <c r="AL14" s="56" t="str">
        <f t="shared" si="2"/>
        <v>x</v>
      </c>
      <c r="AM14" s="56" t="str">
        <f t="shared" si="2"/>
        <v>x</v>
      </c>
      <c r="AN14" s="56" t="str">
        <f t="shared" si="2"/>
        <v>x</v>
      </c>
      <c r="AO14" s="56" t="str">
        <f t="shared" si="2"/>
        <v>x</v>
      </c>
      <c r="AP14" s="56" t="str">
        <f t="shared" si="2"/>
        <v>x</v>
      </c>
      <c r="AQ14" s="56" t="str">
        <f t="shared" si="2"/>
        <v>x</v>
      </c>
      <c r="AR14" s="56" t="str">
        <f t="shared" si="2"/>
        <v>x</v>
      </c>
      <c r="AS14" s="70" t="s">
        <v>43</v>
      </c>
      <c r="AT14" s="70"/>
      <c r="AU14" s="56" t="str">
        <f t="shared" si="3"/>
        <v>x</v>
      </c>
      <c r="AV14" s="56" t="str">
        <f t="shared" si="3"/>
        <v>x</v>
      </c>
      <c r="AW14" s="56" t="str">
        <f t="shared" si="3"/>
        <v>x</v>
      </c>
      <c r="AX14" s="56" t="str">
        <f t="shared" si="3"/>
        <v>x</v>
      </c>
      <c r="AY14" s="56" t="str">
        <f t="shared" si="3"/>
        <v>x</v>
      </c>
      <c r="AZ14" s="56" t="str">
        <f t="shared" si="3"/>
        <v>x</v>
      </c>
      <c r="BA14" s="56" t="str">
        <f t="shared" si="3"/>
        <v>x</v>
      </c>
      <c r="BB14" s="56" t="str">
        <f t="shared" si="3"/>
        <v>x</v>
      </c>
      <c r="BC14" s="56" t="str">
        <f t="shared" si="3"/>
        <v>x</v>
      </c>
      <c r="BD14" s="56" t="str">
        <f t="shared" si="3"/>
        <v>x</v>
      </c>
      <c r="BE14" s="56" t="str">
        <f t="shared" si="3"/>
        <v>x</v>
      </c>
      <c r="BF14" s="56" t="str">
        <f t="shared" si="3"/>
        <v>x</v>
      </c>
      <c r="BG14" s="56" t="str">
        <f t="shared" si="3"/>
        <v>x</v>
      </c>
      <c r="BH14" s="70" t="s">
        <v>43</v>
      </c>
      <c r="BI14" s="70"/>
      <c r="BJ14" s="56" t="str">
        <f t="shared" si="4"/>
        <v>x</v>
      </c>
      <c r="BK14" s="56" t="str">
        <f t="shared" si="4"/>
        <v>x</v>
      </c>
      <c r="BL14" s="56" t="str">
        <f t="shared" si="4"/>
        <v>x</v>
      </c>
      <c r="BM14" s="56" t="str">
        <f t="shared" si="4"/>
        <v>x</v>
      </c>
      <c r="BN14" s="56" t="str">
        <f t="shared" si="4"/>
        <v>x</v>
      </c>
      <c r="BO14" s="56" t="str">
        <f t="shared" si="4"/>
        <v>x</v>
      </c>
      <c r="BP14" s="56" t="str">
        <f t="shared" si="4"/>
        <v>x</v>
      </c>
      <c r="BQ14" s="56" t="str">
        <f t="shared" si="4"/>
        <v>x</v>
      </c>
      <c r="BR14" s="56" t="str">
        <f t="shared" si="4"/>
        <v>x</v>
      </c>
      <c r="BS14" s="56" t="str">
        <f t="shared" si="4"/>
        <v>x</v>
      </c>
      <c r="BT14" s="56" t="str">
        <f t="shared" si="4"/>
        <v>x</v>
      </c>
      <c r="BU14" s="56" t="str">
        <f t="shared" si="4"/>
        <v>x</v>
      </c>
      <c r="BV14" s="56" t="str">
        <f t="shared" si="4"/>
        <v>x</v>
      </c>
      <c r="BW14" s="70" t="s">
        <v>43</v>
      </c>
      <c r="BX14" s="70"/>
      <c r="BY14" s="56" t="str">
        <f t="shared" si="5"/>
        <v>x</v>
      </c>
      <c r="BZ14" s="56" t="str">
        <f t="shared" si="5"/>
        <v>x</v>
      </c>
      <c r="CA14" s="56" t="str">
        <f t="shared" si="5"/>
        <v>x</v>
      </c>
      <c r="CB14" s="56" t="str">
        <f t="shared" si="5"/>
        <v>x</v>
      </c>
      <c r="CC14" s="56" t="str">
        <f t="shared" si="5"/>
        <v>x</v>
      </c>
      <c r="CD14" s="56" t="str">
        <f t="shared" si="5"/>
        <v>x</v>
      </c>
      <c r="CE14" s="56" t="str">
        <f t="shared" si="5"/>
        <v>x</v>
      </c>
      <c r="CF14" s="56" t="str">
        <f t="shared" si="5"/>
        <v>x</v>
      </c>
      <c r="CG14" s="56" t="str">
        <f t="shared" si="5"/>
        <v>x</v>
      </c>
      <c r="CH14" s="56" t="str">
        <f t="shared" si="5"/>
        <v>x</v>
      </c>
      <c r="CI14" s="56" t="str">
        <f t="shared" si="5"/>
        <v>x</v>
      </c>
      <c r="CJ14" s="56" t="str">
        <f t="shared" si="5"/>
        <v>x</v>
      </c>
      <c r="CK14" s="56" t="str">
        <f t="shared" si="5"/>
        <v>x</v>
      </c>
      <c r="CL14" s="56" t="s">
        <v>43</v>
      </c>
      <c r="CN14" s="56" t="str">
        <f t="shared" si="6"/>
        <v>x</v>
      </c>
      <c r="CO14" s="56" t="str">
        <f t="shared" si="6"/>
        <v>x</v>
      </c>
      <c r="CP14" s="56" t="str">
        <f t="shared" si="6"/>
        <v>x</v>
      </c>
      <c r="CQ14" s="56" t="str">
        <f t="shared" si="6"/>
        <v>x</v>
      </c>
      <c r="CR14" s="56" t="str">
        <f t="shared" si="6"/>
        <v>x</v>
      </c>
      <c r="CS14" s="56" t="str">
        <f t="shared" si="6"/>
        <v>x</v>
      </c>
      <c r="CT14" s="56" t="str">
        <f t="shared" si="6"/>
        <v>x</v>
      </c>
      <c r="CU14" s="56" t="str">
        <f t="shared" si="6"/>
        <v>x</v>
      </c>
      <c r="CV14" s="56" t="str">
        <f t="shared" si="6"/>
        <v>x</v>
      </c>
      <c r="CW14" s="56" t="str">
        <f t="shared" si="6"/>
        <v>x</v>
      </c>
      <c r="CX14" s="56" t="str">
        <f t="shared" si="6"/>
        <v>x</v>
      </c>
      <c r="CY14" s="56" t="str">
        <f t="shared" si="6"/>
        <v>x</v>
      </c>
      <c r="CZ14" s="56" t="str">
        <f t="shared" si="6"/>
        <v>x</v>
      </c>
      <c r="DB14" s="56" t="str">
        <f t="shared" ref="DB14:DB15" si="9">IFERROR(MODE(B5,AB5,BB5),"x")</f>
        <v>x</v>
      </c>
      <c r="DC14" s="56">
        <f t="shared" ref="DC14:DC15" si="10">IFERROR(MODE(C5,AC5,BC5),"x")</f>
        <v>4</v>
      </c>
      <c r="DD14" s="56">
        <f t="shared" ref="DD14:DD15" si="11">IFERROR(MODE(D5,AD5,BD5),"x")</f>
        <v>5</v>
      </c>
      <c r="DE14" s="56">
        <f t="shared" ref="DE14:DE15" si="12">IFERROR(MODE(E5,AE5,BE5),"x")</f>
        <v>1</v>
      </c>
      <c r="DF14" s="56">
        <f t="shared" ref="DF14:DF15" si="13">IFERROR(MODE(F5,AF5,BF5),"x")</f>
        <v>3</v>
      </c>
      <c r="DG14" s="56">
        <f t="shared" ref="DG14:DG15" si="14">IFERROR(MODE(G5,AG5,BG5),"x")</f>
        <v>4</v>
      </c>
      <c r="DH14" s="56">
        <f t="shared" ref="DH14:DH15" si="15">IFERROR(MODE(H5,AH5,BH5),"x")</f>
        <v>5</v>
      </c>
      <c r="DI14" s="56">
        <f t="shared" ref="DI14:DI15" si="16">IFERROR(MODE(I5,AI5,BI5),"x")</f>
        <v>1</v>
      </c>
      <c r="DJ14" s="56">
        <f t="shared" ref="DJ14:DJ15" si="17">IFERROR(MODE(J5,AJ5,BJ5),"x")</f>
        <v>4</v>
      </c>
      <c r="DK14" s="56" t="str">
        <f t="shared" ref="DK14:DK15" si="18">IFERROR(MODE(K5,AK5,BK5),"x")</f>
        <v>x</v>
      </c>
      <c r="DL14" s="56">
        <f t="shared" ref="DL14:DL15" si="19">IFERROR(MODE(L5,AL5,BL5),"x")</f>
        <v>1</v>
      </c>
      <c r="DM14" s="56">
        <f t="shared" ref="DM14:DM15" si="20">IFERROR(MODE(M5,AM5,BM5),"x")</f>
        <v>1</v>
      </c>
      <c r="DN14" s="56">
        <f t="shared" ref="DN14:DN15" si="21">IFERROR(MODE(N5,AN5,BN5),"x")</f>
        <v>0</v>
      </c>
      <c r="DP14" s="56" t="str">
        <f t="shared" ref="DP14:DP15" si="22">IFERROR(MODE(O5,AO5,BO5),"x")</f>
        <v>x</v>
      </c>
      <c r="DQ14" s="56" t="str">
        <f t="shared" si="8"/>
        <v>x</v>
      </c>
      <c r="DR14" s="56" t="str">
        <f t="shared" si="8"/>
        <v>x</v>
      </c>
      <c r="DS14" s="56" t="str">
        <f t="shared" si="8"/>
        <v>x</v>
      </c>
      <c r="DT14" s="56" t="str">
        <f t="shared" si="8"/>
        <v>x</v>
      </c>
      <c r="DU14" s="56" t="str">
        <f t="shared" si="8"/>
        <v>x</v>
      </c>
      <c r="DV14" s="56" t="str">
        <f t="shared" si="8"/>
        <v>x</v>
      </c>
      <c r="DW14" s="56" t="str">
        <f t="shared" si="8"/>
        <v>x</v>
      </c>
      <c r="DX14" s="56" t="str">
        <f t="shared" si="8"/>
        <v>x</v>
      </c>
      <c r="DY14" s="56" t="str">
        <f t="shared" si="8"/>
        <v>x</v>
      </c>
      <c r="DZ14" s="56" t="str">
        <f t="shared" si="8"/>
        <v>x</v>
      </c>
      <c r="EA14" s="56" t="str">
        <f t="shared" si="8"/>
        <v>x</v>
      </c>
      <c r="EB14" s="56" t="str">
        <f t="shared" si="8"/>
        <v>x</v>
      </c>
      <c r="MN14" s="71"/>
      <c r="MO14" s="71"/>
      <c r="NC14" s="71"/>
      <c r="ND14" s="71"/>
      <c r="NR14" s="71"/>
      <c r="NS14" s="71"/>
      <c r="OG14" s="71"/>
      <c r="OH14" s="71"/>
      <c r="OV14" s="71"/>
      <c r="OW14" s="71"/>
    </row>
    <row r="15" spans="1:426" s="56" customFormat="1" x14ac:dyDescent="0.25">
      <c r="A15" s="1" t="s">
        <v>47</v>
      </c>
      <c r="B15" s="56" t="e">
        <f t="shared" si="0"/>
        <v>#REF!</v>
      </c>
      <c r="C15" s="56" t="e">
        <f t="shared" si="0"/>
        <v>#REF!</v>
      </c>
      <c r="D15" s="56" t="e">
        <f t="shared" si="0"/>
        <v>#REF!</v>
      </c>
      <c r="E15" s="56" t="e">
        <f t="shared" si="0"/>
        <v>#REF!</v>
      </c>
      <c r="F15" s="56" t="e">
        <f t="shared" si="0"/>
        <v>#NUM!</v>
      </c>
      <c r="G15" s="56" t="e">
        <f t="shared" si="0"/>
        <v>#REF!</v>
      </c>
      <c r="H15" s="56" t="e">
        <f t="shared" si="0"/>
        <v>#REF!</v>
      </c>
      <c r="I15" s="56" t="e">
        <f t="shared" si="0"/>
        <v>#REF!</v>
      </c>
      <c r="J15" s="56" t="e">
        <f t="shared" si="0"/>
        <v>#REF!</v>
      </c>
      <c r="K15" s="56" t="e">
        <f t="shared" si="0"/>
        <v>#NUM!</v>
      </c>
      <c r="O15" s="56">
        <f t="shared" si="1"/>
        <v>5</v>
      </c>
      <c r="P15" s="56">
        <f t="shared" si="1"/>
        <v>4</v>
      </c>
      <c r="Q15" s="56">
        <f t="shared" si="1"/>
        <v>1</v>
      </c>
      <c r="R15" s="56">
        <f t="shared" si="1"/>
        <v>4</v>
      </c>
      <c r="S15" s="56" t="e">
        <f t="shared" si="1"/>
        <v>#NUM!</v>
      </c>
      <c r="T15" s="56">
        <f t="shared" si="1"/>
        <v>1</v>
      </c>
      <c r="U15" s="56">
        <f t="shared" si="1"/>
        <v>4</v>
      </c>
      <c r="V15" s="56" t="e">
        <f t="shared" si="1"/>
        <v>#NUM!</v>
      </c>
      <c r="X15" s="1"/>
      <c r="Y15" s="69"/>
      <c r="Z15" s="69"/>
      <c r="AA15" s="69"/>
      <c r="AB15" s="70"/>
      <c r="AC15" s="70"/>
      <c r="AD15" s="70" t="s">
        <v>47</v>
      </c>
      <c r="AE15" s="70"/>
      <c r="AF15" s="56" t="str">
        <f t="shared" si="2"/>
        <v>x</v>
      </c>
      <c r="AG15" s="56" t="str">
        <f t="shared" si="2"/>
        <v>x</v>
      </c>
      <c r="AH15" s="56" t="str">
        <f t="shared" si="2"/>
        <v>x</v>
      </c>
      <c r="AI15" s="56" t="str">
        <f t="shared" si="2"/>
        <v>x</v>
      </c>
      <c r="AJ15" s="56" t="str">
        <f t="shared" si="2"/>
        <v>x</v>
      </c>
      <c r="AK15" s="56" t="str">
        <f t="shared" si="2"/>
        <v>x</v>
      </c>
      <c r="AL15" s="56" t="str">
        <f t="shared" si="2"/>
        <v>x</v>
      </c>
      <c r="AM15" s="56" t="str">
        <f t="shared" si="2"/>
        <v>x</v>
      </c>
      <c r="AN15" s="56" t="str">
        <f t="shared" si="2"/>
        <v>x</v>
      </c>
      <c r="AO15" s="56" t="str">
        <f t="shared" si="2"/>
        <v>x</v>
      </c>
      <c r="AP15" s="56" t="str">
        <f t="shared" si="2"/>
        <v>x</v>
      </c>
      <c r="AQ15" s="56" t="str">
        <f t="shared" si="2"/>
        <v>x</v>
      </c>
      <c r="AR15" s="56" t="str">
        <f t="shared" si="2"/>
        <v>x</v>
      </c>
      <c r="AS15" s="70" t="s">
        <v>47</v>
      </c>
      <c r="AT15" s="70"/>
      <c r="AU15" s="56" t="str">
        <f t="shared" si="3"/>
        <v>x</v>
      </c>
      <c r="AV15" s="56" t="str">
        <f t="shared" si="3"/>
        <v>x</v>
      </c>
      <c r="AW15" s="56" t="str">
        <f t="shared" si="3"/>
        <v>x</v>
      </c>
      <c r="AX15" s="56" t="str">
        <f t="shared" si="3"/>
        <v>x</v>
      </c>
      <c r="AY15" s="56" t="str">
        <f t="shared" si="3"/>
        <v>x</v>
      </c>
      <c r="AZ15" s="56" t="str">
        <f t="shared" si="3"/>
        <v>x</v>
      </c>
      <c r="BA15" s="56" t="str">
        <f t="shared" si="3"/>
        <v>x</v>
      </c>
      <c r="BB15" s="56" t="str">
        <f t="shared" si="3"/>
        <v>x</v>
      </c>
      <c r="BC15" s="56" t="str">
        <f t="shared" si="3"/>
        <v>x</v>
      </c>
      <c r="BD15" s="56" t="str">
        <f t="shared" si="3"/>
        <v>x</v>
      </c>
      <c r="BE15" s="56" t="str">
        <f t="shared" si="3"/>
        <v>x</v>
      </c>
      <c r="BF15" s="56" t="str">
        <f t="shared" si="3"/>
        <v>x</v>
      </c>
      <c r="BG15" s="56" t="str">
        <f t="shared" si="3"/>
        <v>x</v>
      </c>
      <c r="BH15" s="70" t="s">
        <v>47</v>
      </c>
      <c r="BI15" s="70"/>
      <c r="BJ15" s="56" t="str">
        <f t="shared" si="4"/>
        <v>x</v>
      </c>
      <c r="BK15" s="56" t="str">
        <f t="shared" si="4"/>
        <v>x</v>
      </c>
      <c r="BL15" s="56" t="str">
        <f t="shared" si="4"/>
        <v>x</v>
      </c>
      <c r="BM15" s="56" t="str">
        <f t="shared" si="4"/>
        <v>x</v>
      </c>
      <c r="BN15" s="56" t="str">
        <f t="shared" si="4"/>
        <v>x</v>
      </c>
      <c r="BO15" s="56" t="str">
        <f t="shared" si="4"/>
        <v>x</v>
      </c>
      <c r="BP15" s="56" t="str">
        <f t="shared" si="4"/>
        <v>x</v>
      </c>
      <c r="BQ15" s="56" t="str">
        <f t="shared" si="4"/>
        <v>x</v>
      </c>
      <c r="BR15" s="56" t="str">
        <f t="shared" si="4"/>
        <v>x</v>
      </c>
      <c r="BS15" s="56" t="str">
        <f t="shared" si="4"/>
        <v>x</v>
      </c>
      <c r="BT15" s="56" t="str">
        <f t="shared" si="4"/>
        <v>x</v>
      </c>
      <c r="BU15" s="56" t="str">
        <f t="shared" si="4"/>
        <v>x</v>
      </c>
      <c r="BV15" s="56" t="str">
        <f t="shared" si="4"/>
        <v>x</v>
      </c>
      <c r="BW15" s="70" t="s">
        <v>47</v>
      </c>
      <c r="BX15" s="70"/>
      <c r="BY15" s="56" t="str">
        <f t="shared" si="5"/>
        <v>x</v>
      </c>
      <c r="BZ15" s="56" t="str">
        <f t="shared" si="5"/>
        <v>x</v>
      </c>
      <c r="CA15" s="56" t="str">
        <f t="shared" si="5"/>
        <v>x</v>
      </c>
      <c r="CB15" s="56" t="str">
        <f t="shared" si="5"/>
        <v>x</v>
      </c>
      <c r="CC15" s="56" t="str">
        <f t="shared" si="5"/>
        <v>x</v>
      </c>
      <c r="CD15" s="56" t="str">
        <f t="shared" si="5"/>
        <v>x</v>
      </c>
      <c r="CE15" s="56" t="str">
        <f t="shared" si="5"/>
        <v>x</v>
      </c>
      <c r="CF15" s="56" t="str">
        <f t="shared" si="5"/>
        <v>x</v>
      </c>
      <c r="CG15" s="56" t="str">
        <f t="shared" si="5"/>
        <v>x</v>
      </c>
      <c r="CH15" s="56" t="str">
        <f t="shared" si="5"/>
        <v>x</v>
      </c>
      <c r="CI15" s="56" t="str">
        <f t="shared" si="5"/>
        <v>x</v>
      </c>
      <c r="CJ15" s="56" t="str">
        <f t="shared" si="5"/>
        <v>x</v>
      </c>
      <c r="CK15" s="56" t="str">
        <f t="shared" si="5"/>
        <v>x</v>
      </c>
      <c r="CL15" s="56" t="s">
        <v>47</v>
      </c>
      <c r="CN15" s="56" t="str">
        <f t="shared" si="6"/>
        <v>x</v>
      </c>
      <c r="CO15" s="56" t="str">
        <f t="shared" si="6"/>
        <v>x</v>
      </c>
      <c r="CP15" s="56" t="str">
        <f t="shared" si="6"/>
        <v>x</v>
      </c>
      <c r="CQ15" s="56" t="str">
        <f t="shared" si="6"/>
        <v>x</v>
      </c>
      <c r="CR15" s="56" t="str">
        <f t="shared" si="6"/>
        <v>x</v>
      </c>
      <c r="CS15" s="56" t="str">
        <f t="shared" si="6"/>
        <v>x</v>
      </c>
      <c r="CT15" s="56" t="str">
        <f t="shared" si="6"/>
        <v>x</v>
      </c>
      <c r="CU15" s="56" t="str">
        <f t="shared" si="6"/>
        <v>x</v>
      </c>
      <c r="CV15" s="56" t="str">
        <f t="shared" si="6"/>
        <v>x</v>
      </c>
      <c r="CW15" s="56" t="str">
        <f t="shared" si="6"/>
        <v>x</v>
      </c>
      <c r="CX15" s="56" t="str">
        <f t="shared" si="6"/>
        <v>x</v>
      </c>
      <c r="CY15" s="56" t="str">
        <f t="shared" si="6"/>
        <v>x</v>
      </c>
      <c r="CZ15" s="56" t="str">
        <f t="shared" si="6"/>
        <v>x</v>
      </c>
      <c r="DB15" s="56" t="str">
        <f t="shared" si="9"/>
        <v>x</v>
      </c>
      <c r="DC15" s="56">
        <f t="shared" si="10"/>
        <v>5</v>
      </c>
      <c r="DD15" s="56" t="str">
        <f t="shared" si="11"/>
        <v>x</v>
      </c>
      <c r="DE15" s="56" t="str">
        <f t="shared" si="12"/>
        <v>x</v>
      </c>
      <c r="DF15" s="56" t="str">
        <f t="shared" si="13"/>
        <v>x</v>
      </c>
      <c r="DG15" s="56" t="str">
        <f t="shared" si="14"/>
        <v>x</v>
      </c>
      <c r="DH15" s="56" t="str">
        <f t="shared" si="15"/>
        <v>x</v>
      </c>
      <c r="DI15" s="56">
        <f t="shared" si="16"/>
        <v>2</v>
      </c>
      <c r="DJ15" s="56" t="str">
        <f t="shared" si="17"/>
        <v>x</v>
      </c>
      <c r="DK15" s="56">
        <f t="shared" si="18"/>
        <v>5</v>
      </c>
      <c r="DL15" s="56" t="str">
        <f t="shared" si="19"/>
        <v>x</v>
      </c>
      <c r="DM15" s="56" t="str">
        <f t="shared" si="20"/>
        <v>x</v>
      </c>
      <c r="DN15" s="56" t="str">
        <f t="shared" si="21"/>
        <v>x</v>
      </c>
      <c r="DP15" s="56" t="str">
        <f t="shared" si="22"/>
        <v>x</v>
      </c>
      <c r="DQ15" s="56" t="str">
        <f t="shared" si="8"/>
        <v>x</v>
      </c>
      <c r="DR15" s="56" t="str">
        <f t="shared" si="8"/>
        <v>x</v>
      </c>
      <c r="DS15" s="56" t="str">
        <f t="shared" si="8"/>
        <v>x</v>
      </c>
      <c r="DT15" s="56" t="str">
        <f t="shared" si="8"/>
        <v>x</v>
      </c>
      <c r="DU15" s="56" t="str">
        <f t="shared" si="8"/>
        <v>x</v>
      </c>
      <c r="DV15" s="56" t="str">
        <f t="shared" si="8"/>
        <v>x</v>
      </c>
      <c r="DW15" s="56" t="str">
        <f t="shared" si="8"/>
        <v>x</v>
      </c>
      <c r="DX15" s="56" t="str">
        <f t="shared" si="8"/>
        <v>x</v>
      </c>
      <c r="DY15" s="56" t="str">
        <f t="shared" si="8"/>
        <v>x</v>
      </c>
      <c r="DZ15" s="56" t="str">
        <f t="shared" si="8"/>
        <v>x</v>
      </c>
      <c r="EA15" s="56" t="str">
        <f t="shared" si="8"/>
        <v>x</v>
      </c>
      <c r="EB15" s="56" t="str">
        <f t="shared" si="8"/>
        <v>x</v>
      </c>
      <c r="MN15" s="71"/>
      <c r="MO15" s="71"/>
      <c r="NC15" s="71"/>
      <c r="ND15" s="71"/>
      <c r="NR15" s="71"/>
      <c r="NS15" s="71"/>
      <c r="OG15" s="71"/>
      <c r="OH15" s="71"/>
      <c r="OV15" s="71"/>
      <c r="OW15" s="71"/>
    </row>
    <row r="16" spans="1:426" s="56" customFormat="1" x14ac:dyDescent="0.25">
      <c r="A16" s="1"/>
      <c r="X16" s="1"/>
      <c r="Y16" s="69"/>
      <c r="Z16" s="69"/>
      <c r="AA16" s="69"/>
      <c r="AB16" s="70"/>
      <c r="AC16" s="70"/>
      <c r="AD16" s="70"/>
      <c r="AE16" s="70"/>
      <c r="AS16" s="70"/>
      <c r="AT16" s="70"/>
      <c r="BH16" s="70"/>
      <c r="BI16" s="70"/>
      <c r="BW16" s="70"/>
      <c r="BX16" s="70"/>
      <c r="MN16" s="71"/>
      <c r="MO16" s="71"/>
      <c r="NC16" s="71"/>
      <c r="ND16" s="71"/>
      <c r="NR16" s="71"/>
      <c r="NS16" s="71"/>
      <c r="OG16" s="71"/>
      <c r="OH16" s="71"/>
      <c r="OV16" s="71"/>
      <c r="OW16" s="71"/>
    </row>
    <row r="17" spans="1:413" s="56" customFormat="1" x14ac:dyDescent="0.25">
      <c r="A17" s="1"/>
      <c r="X17" s="1"/>
      <c r="Y17" s="69"/>
      <c r="Z17" s="69"/>
      <c r="AA17" s="69"/>
      <c r="AB17" s="70"/>
      <c r="AC17" s="70"/>
      <c r="AD17" s="70"/>
      <c r="AE17" s="70"/>
      <c r="AS17" s="70"/>
      <c r="AT17" s="70"/>
      <c r="BH17" s="70"/>
      <c r="BI17" s="70"/>
      <c r="BW17" s="70"/>
      <c r="BX17" s="70"/>
      <c r="MN17" s="71"/>
      <c r="MO17" s="71"/>
      <c r="NC17" s="71"/>
      <c r="ND17" s="71"/>
      <c r="NR17" s="71"/>
      <c r="NS17" s="71"/>
      <c r="OG17" s="71"/>
      <c r="OH17" s="71"/>
      <c r="OV17" s="71"/>
      <c r="OW17" s="71"/>
    </row>
    <row r="21" spans="1:413" x14ac:dyDescent="0.25">
      <c r="A21" t="s">
        <v>54</v>
      </c>
      <c r="B21">
        <v>8</v>
      </c>
    </row>
    <row r="22" spans="1:413" x14ac:dyDescent="0.25">
      <c r="A22" t="s">
        <v>52</v>
      </c>
      <c r="B22" s="68" t="s">
        <v>219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 t="s">
        <v>220</v>
      </c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 t="s">
        <v>221</v>
      </c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 t="s">
        <v>220</v>
      </c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 t="s">
        <v>219</v>
      </c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 t="s">
        <v>218</v>
      </c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 t="s">
        <v>212</v>
      </c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 t="s">
        <v>212</v>
      </c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 t="s">
        <v>216</v>
      </c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 t="s">
        <v>212</v>
      </c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 t="s">
        <v>217</v>
      </c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 t="s">
        <v>216</v>
      </c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 t="s">
        <v>213</v>
      </c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 t="s">
        <v>215</v>
      </c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 t="s">
        <v>213</v>
      </c>
      <c r="GC22" s="68"/>
      <c r="GD22" s="68"/>
      <c r="GE22" s="68"/>
      <c r="GF22" s="68"/>
      <c r="GG22" s="68"/>
      <c r="GH22" s="68"/>
      <c r="GI22" s="68"/>
      <c r="GJ22" s="68"/>
      <c r="GK22" s="68"/>
      <c r="GL22" s="68"/>
      <c r="GM22" s="68"/>
      <c r="GN22" s="68"/>
      <c r="GO22" s="68" t="s">
        <v>214</v>
      </c>
      <c r="GP22" s="68"/>
      <c r="GQ22" s="68"/>
      <c r="GR22" s="68"/>
      <c r="GS22" s="68"/>
      <c r="GT22" s="68"/>
      <c r="GU22" s="68"/>
      <c r="GV22" s="68"/>
      <c r="GW22" s="68"/>
      <c r="GX22" s="68"/>
      <c r="GY22" s="68"/>
      <c r="GZ22" s="68"/>
      <c r="HA22" s="68"/>
      <c r="HB22" s="68" t="s">
        <v>213</v>
      </c>
      <c r="HC22" s="68"/>
      <c r="HD22" s="68"/>
      <c r="HE22" s="68"/>
      <c r="HF22" s="68"/>
      <c r="HG22" s="68"/>
      <c r="HH22" s="68"/>
      <c r="HI22" s="68"/>
      <c r="HJ22" s="68"/>
      <c r="HK22" s="68"/>
      <c r="HL22" s="68"/>
      <c r="HM22" s="68"/>
      <c r="HN22" s="68"/>
      <c r="HO22" s="68" t="s">
        <v>212</v>
      </c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</row>
    <row r="23" spans="1:413" x14ac:dyDescent="0.25">
      <c r="A23">
        <v>7</v>
      </c>
      <c r="B23" s="68" t="s">
        <v>60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 t="s">
        <v>61</v>
      </c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 t="s">
        <v>62</v>
      </c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 t="s">
        <v>63</v>
      </c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 t="s">
        <v>64</v>
      </c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 t="s">
        <v>65</v>
      </c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 t="s">
        <v>66</v>
      </c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 t="s">
        <v>67</v>
      </c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 t="s">
        <v>68</v>
      </c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 t="s">
        <v>69</v>
      </c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 t="s">
        <v>70</v>
      </c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 t="s">
        <v>71</v>
      </c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 t="s">
        <v>72</v>
      </c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 t="s">
        <v>73</v>
      </c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 t="s">
        <v>77</v>
      </c>
      <c r="GC23" s="68"/>
      <c r="GD23" s="68"/>
      <c r="GE23" s="68"/>
      <c r="GF23" s="68"/>
      <c r="GG23" s="68"/>
      <c r="GH23" s="68"/>
      <c r="GI23" s="68"/>
      <c r="GJ23" s="68"/>
      <c r="GK23" s="68"/>
      <c r="GL23" s="68"/>
      <c r="GM23" s="68"/>
      <c r="GN23" s="68"/>
      <c r="GO23" s="68" t="s">
        <v>74</v>
      </c>
      <c r="GP23" s="68"/>
      <c r="GQ23" s="68"/>
      <c r="GR23" s="68"/>
      <c r="GS23" s="68"/>
      <c r="GT23" s="68"/>
      <c r="GU23" s="68"/>
      <c r="GV23" s="68"/>
      <c r="GW23" s="68"/>
      <c r="GX23" s="68"/>
      <c r="GY23" s="68"/>
      <c r="GZ23" s="68"/>
      <c r="HA23" s="68"/>
      <c r="HB23" s="68" t="s">
        <v>75</v>
      </c>
      <c r="HC23" s="68"/>
      <c r="HD23" s="68"/>
      <c r="HE23" s="68"/>
      <c r="HF23" s="68"/>
      <c r="HG23" s="68"/>
      <c r="HH23" s="68"/>
      <c r="HI23" s="68"/>
      <c r="HJ23" s="68"/>
      <c r="HK23" s="68"/>
      <c r="HL23" s="68"/>
      <c r="HM23" s="68"/>
      <c r="HN23" s="68"/>
      <c r="HO23" s="68" t="s">
        <v>76</v>
      </c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</row>
    <row r="24" spans="1:413" x14ac:dyDescent="0.25">
      <c r="A24">
        <v>6</v>
      </c>
      <c r="B24" s="56" t="s">
        <v>29</v>
      </c>
      <c r="C24" s="56" t="s">
        <v>30</v>
      </c>
      <c r="D24" s="56" t="s">
        <v>31</v>
      </c>
      <c r="E24" s="56" t="s">
        <v>32</v>
      </c>
      <c r="F24" s="56" t="s">
        <v>33</v>
      </c>
      <c r="G24" s="56" t="s">
        <v>34</v>
      </c>
      <c r="H24" s="56" t="s">
        <v>35</v>
      </c>
      <c r="I24" s="56" t="s">
        <v>36</v>
      </c>
      <c r="J24" s="56" t="s">
        <v>37</v>
      </c>
      <c r="K24" s="56" t="s">
        <v>38</v>
      </c>
      <c r="L24" s="56" t="s">
        <v>39</v>
      </c>
      <c r="M24" s="56" t="s">
        <v>40</v>
      </c>
      <c r="N24" s="56" t="s">
        <v>41</v>
      </c>
      <c r="O24" s="56" t="s">
        <v>29</v>
      </c>
      <c r="P24" s="56" t="s">
        <v>30</v>
      </c>
      <c r="Q24" s="56" t="s">
        <v>31</v>
      </c>
      <c r="R24" s="56" t="s">
        <v>32</v>
      </c>
      <c r="S24" s="56" t="s">
        <v>33</v>
      </c>
      <c r="T24" s="56" t="s">
        <v>34</v>
      </c>
      <c r="U24" s="56" t="s">
        <v>35</v>
      </c>
      <c r="V24" s="56" t="s">
        <v>36</v>
      </c>
      <c r="W24" s="56" t="s">
        <v>37</v>
      </c>
      <c r="X24" s="56" t="s">
        <v>38</v>
      </c>
      <c r="Y24" s="56" t="s">
        <v>39</v>
      </c>
      <c r="Z24" s="56" t="s">
        <v>40</v>
      </c>
      <c r="AA24" s="56" t="s">
        <v>41</v>
      </c>
      <c r="AB24" s="56" t="s">
        <v>29</v>
      </c>
      <c r="AC24" s="56" t="s">
        <v>30</v>
      </c>
      <c r="AD24" s="56" t="s">
        <v>31</v>
      </c>
      <c r="AE24" s="56" t="s">
        <v>32</v>
      </c>
      <c r="AF24" s="56" t="s">
        <v>33</v>
      </c>
      <c r="AG24" s="56" t="s">
        <v>34</v>
      </c>
      <c r="AH24" s="56" t="s">
        <v>35</v>
      </c>
      <c r="AI24" s="56" t="s">
        <v>36</v>
      </c>
      <c r="AJ24" s="56" t="s">
        <v>37</v>
      </c>
      <c r="AK24" s="56" t="s">
        <v>38</v>
      </c>
      <c r="AL24" s="56" t="s">
        <v>39</v>
      </c>
      <c r="AM24" s="56" t="s">
        <v>40</v>
      </c>
      <c r="AN24" s="56" t="s">
        <v>41</v>
      </c>
      <c r="AO24" s="56" t="s">
        <v>29</v>
      </c>
      <c r="AP24" s="56" t="s">
        <v>30</v>
      </c>
      <c r="AQ24" s="56" t="s">
        <v>31</v>
      </c>
      <c r="AR24" s="56" t="s">
        <v>32</v>
      </c>
      <c r="AS24" s="56" t="s">
        <v>33</v>
      </c>
      <c r="AT24" s="56" t="s">
        <v>34</v>
      </c>
      <c r="AU24" s="56" t="s">
        <v>35</v>
      </c>
      <c r="AV24" s="56" t="s">
        <v>36</v>
      </c>
      <c r="AW24" s="56" t="s">
        <v>37</v>
      </c>
      <c r="AX24" s="56" t="s">
        <v>38</v>
      </c>
      <c r="AY24" s="56" t="s">
        <v>39</v>
      </c>
      <c r="AZ24" s="56" t="s">
        <v>40</v>
      </c>
      <c r="BA24" s="56" t="s">
        <v>41</v>
      </c>
      <c r="BB24" s="56" t="s">
        <v>29</v>
      </c>
      <c r="BC24" s="56" t="s">
        <v>30</v>
      </c>
      <c r="BD24" s="56" t="s">
        <v>31</v>
      </c>
      <c r="BE24" s="56" t="s">
        <v>32</v>
      </c>
      <c r="BF24" s="56" t="s">
        <v>33</v>
      </c>
      <c r="BG24" s="56" t="s">
        <v>34</v>
      </c>
      <c r="BH24" s="56" t="s">
        <v>35</v>
      </c>
      <c r="BI24" s="56" t="s">
        <v>36</v>
      </c>
      <c r="BJ24" s="56" t="s">
        <v>37</v>
      </c>
      <c r="BK24" s="56" t="s">
        <v>38</v>
      </c>
      <c r="BL24" s="56" t="s">
        <v>39</v>
      </c>
      <c r="BM24" s="56" t="s">
        <v>40</v>
      </c>
      <c r="BN24" s="56" t="s">
        <v>41</v>
      </c>
      <c r="BO24" s="56" t="s">
        <v>29</v>
      </c>
      <c r="BP24" s="56" t="s">
        <v>30</v>
      </c>
      <c r="BQ24" s="56" t="s">
        <v>31</v>
      </c>
      <c r="BR24" s="56" t="s">
        <v>32</v>
      </c>
      <c r="BS24" s="56" t="s">
        <v>33</v>
      </c>
      <c r="BT24" s="56" t="s">
        <v>34</v>
      </c>
      <c r="BU24" s="56" t="s">
        <v>35</v>
      </c>
      <c r="BV24" s="56" t="s">
        <v>36</v>
      </c>
      <c r="BW24" s="56" t="s">
        <v>37</v>
      </c>
      <c r="BX24" s="56" t="s">
        <v>38</v>
      </c>
      <c r="BY24" s="56" t="s">
        <v>39</v>
      </c>
      <c r="BZ24" s="56" t="s">
        <v>40</v>
      </c>
      <c r="CA24" s="56" t="s">
        <v>41</v>
      </c>
      <c r="CB24" s="56" t="s">
        <v>29</v>
      </c>
      <c r="CC24" s="56" t="s">
        <v>30</v>
      </c>
      <c r="CD24" s="56" t="s">
        <v>31</v>
      </c>
      <c r="CE24" s="56" t="s">
        <v>32</v>
      </c>
      <c r="CF24" s="56" t="s">
        <v>33</v>
      </c>
      <c r="CG24" s="56" t="s">
        <v>34</v>
      </c>
      <c r="CH24" s="56" t="s">
        <v>35</v>
      </c>
      <c r="CI24" s="56" t="s">
        <v>36</v>
      </c>
      <c r="CJ24" s="56" t="s">
        <v>37</v>
      </c>
      <c r="CK24" s="56" t="s">
        <v>38</v>
      </c>
      <c r="CL24" s="56" t="s">
        <v>39</v>
      </c>
      <c r="CM24" s="56" t="s">
        <v>40</v>
      </c>
      <c r="CN24" s="56" t="s">
        <v>41</v>
      </c>
      <c r="CO24" s="56" t="s">
        <v>29</v>
      </c>
      <c r="CP24" s="56" t="s">
        <v>30</v>
      </c>
      <c r="CQ24" s="56" t="s">
        <v>31</v>
      </c>
      <c r="CR24" s="56" t="s">
        <v>32</v>
      </c>
      <c r="CS24" s="56" t="s">
        <v>33</v>
      </c>
      <c r="CT24" s="56" t="s">
        <v>34</v>
      </c>
      <c r="CU24" s="56" t="s">
        <v>35</v>
      </c>
      <c r="CV24" s="56" t="s">
        <v>36</v>
      </c>
      <c r="CW24" s="56" t="s">
        <v>37</v>
      </c>
      <c r="CX24" s="56" t="s">
        <v>38</v>
      </c>
      <c r="CY24" s="56" t="s">
        <v>39</v>
      </c>
      <c r="CZ24" s="56" t="s">
        <v>40</v>
      </c>
      <c r="DA24" s="56" t="s">
        <v>41</v>
      </c>
      <c r="DB24" s="56" t="s">
        <v>29</v>
      </c>
      <c r="DC24" s="56" t="s">
        <v>30</v>
      </c>
      <c r="DD24" s="56" t="s">
        <v>31</v>
      </c>
      <c r="DE24" s="56" t="s">
        <v>32</v>
      </c>
      <c r="DF24" s="56" t="s">
        <v>33</v>
      </c>
      <c r="DG24" s="56" t="s">
        <v>34</v>
      </c>
      <c r="DH24" s="56" t="s">
        <v>35</v>
      </c>
      <c r="DI24" s="56" t="s">
        <v>36</v>
      </c>
      <c r="DJ24" s="56" t="s">
        <v>37</v>
      </c>
      <c r="DK24" s="56" t="s">
        <v>38</v>
      </c>
      <c r="DL24" s="56" t="s">
        <v>39</v>
      </c>
      <c r="DM24" s="56" t="s">
        <v>40</v>
      </c>
      <c r="DN24" s="56" t="s">
        <v>41</v>
      </c>
      <c r="DO24" s="56" t="s">
        <v>29</v>
      </c>
      <c r="DP24" s="56" t="s">
        <v>30</v>
      </c>
      <c r="DQ24" s="56" t="s">
        <v>31</v>
      </c>
      <c r="DR24" s="56" t="s">
        <v>32</v>
      </c>
      <c r="DS24" s="56" t="s">
        <v>33</v>
      </c>
      <c r="DT24" s="56" t="s">
        <v>34</v>
      </c>
      <c r="DU24" s="56" t="s">
        <v>35</v>
      </c>
      <c r="DV24" s="56" t="s">
        <v>36</v>
      </c>
      <c r="DW24" s="56" t="s">
        <v>37</v>
      </c>
      <c r="DX24" s="56" t="s">
        <v>38</v>
      </c>
      <c r="DY24" s="56" t="s">
        <v>39</v>
      </c>
      <c r="DZ24" s="56" t="s">
        <v>40</v>
      </c>
      <c r="EA24" s="56" t="s">
        <v>41</v>
      </c>
      <c r="EB24" s="56" t="s">
        <v>29</v>
      </c>
      <c r="EC24" s="56" t="s">
        <v>30</v>
      </c>
      <c r="ED24" s="56" t="s">
        <v>31</v>
      </c>
      <c r="EE24" s="56" t="s">
        <v>32</v>
      </c>
      <c r="EF24" s="56" t="s">
        <v>33</v>
      </c>
      <c r="EG24" s="56" t="s">
        <v>34</v>
      </c>
      <c r="EH24" s="56" t="s">
        <v>35</v>
      </c>
      <c r="EI24" s="56" t="s">
        <v>36</v>
      </c>
      <c r="EJ24" s="56" t="s">
        <v>37</v>
      </c>
      <c r="EK24" s="56" t="s">
        <v>38</v>
      </c>
      <c r="EL24" s="56" t="s">
        <v>39</v>
      </c>
      <c r="EM24" s="56" t="s">
        <v>40</v>
      </c>
      <c r="EN24" s="56" t="s">
        <v>41</v>
      </c>
      <c r="EO24" s="56" t="s">
        <v>29</v>
      </c>
      <c r="EP24" s="56" t="s">
        <v>30</v>
      </c>
      <c r="EQ24" s="56" t="s">
        <v>31</v>
      </c>
      <c r="ER24" s="56" t="s">
        <v>32</v>
      </c>
      <c r="ES24" s="56" t="s">
        <v>33</v>
      </c>
      <c r="ET24" s="56" t="s">
        <v>34</v>
      </c>
      <c r="EU24" s="56" t="s">
        <v>35</v>
      </c>
      <c r="EV24" s="56" t="s">
        <v>36</v>
      </c>
      <c r="EW24" s="56" t="s">
        <v>37</v>
      </c>
      <c r="EX24" s="56" t="s">
        <v>38</v>
      </c>
      <c r="EY24" s="56" t="s">
        <v>39</v>
      </c>
      <c r="EZ24" s="56" t="s">
        <v>40</v>
      </c>
      <c r="FA24" s="56" t="s">
        <v>41</v>
      </c>
      <c r="FB24" s="56" t="s">
        <v>29</v>
      </c>
      <c r="FC24" s="56" t="s">
        <v>30</v>
      </c>
      <c r="FD24" s="56" t="s">
        <v>31</v>
      </c>
      <c r="FE24" s="56" t="s">
        <v>32</v>
      </c>
      <c r="FF24" s="56" t="s">
        <v>33</v>
      </c>
      <c r="FG24" s="56" t="s">
        <v>34</v>
      </c>
      <c r="FH24" s="56" t="s">
        <v>35</v>
      </c>
      <c r="FI24" s="56" t="s">
        <v>36</v>
      </c>
      <c r="FJ24" s="56" t="s">
        <v>37</v>
      </c>
      <c r="FK24" s="56" t="s">
        <v>38</v>
      </c>
      <c r="FL24" s="56" t="s">
        <v>39</v>
      </c>
      <c r="FM24" s="56" t="s">
        <v>40</v>
      </c>
      <c r="FN24" s="56" t="s">
        <v>41</v>
      </c>
      <c r="FO24" s="56" t="s">
        <v>29</v>
      </c>
      <c r="FP24" s="56" t="s">
        <v>30</v>
      </c>
      <c r="FQ24" s="56" t="s">
        <v>31</v>
      </c>
      <c r="FR24" s="56" t="s">
        <v>32</v>
      </c>
      <c r="FS24" s="56" t="s">
        <v>33</v>
      </c>
      <c r="FT24" s="56" t="s">
        <v>34</v>
      </c>
      <c r="FU24" s="56" t="s">
        <v>35</v>
      </c>
      <c r="FV24" s="56" t="s">
        <v>36</v>
      </c>
      <c r="FW24" s="56" t="s">
        <v>37</v>
      </c>
      <c r="FX24" s="56" t="s">
        <v>38</v>
      </c>
      <c r="FY24" s="56" t="s">
        <v>39</v>
      </c>
      <c r="FZ24" s="56" t="s">
        <v>40</v>
      </c>
      <c r="GA24" s="56" t="s">
        <v>41</v>
      </c>
      <c r="GB24" s="56" t="s">
        <v>29</v>
      </c>
      <c r="GC24" s="56" t="s">
        <v>30</v>
      </c>
      <c r="GD24" s="56" t="s">
        <v>31</v>
      </c>
      <c r="GE24" s="56" t="s">
        <v>32</v>
      </c>
      <c r="GF24" s="56" t="s">
        <v>33</v>
      </c>
      <c r="GG24" s="56" t="s">
        <v>34</v>
      </c>
      <c r="GH24" s="56" t="s">
        <v>35</v>
      </c>
      <c r="GI24" s="56" t="s">
        <v>36</v>
      </c>
      <c r="GJ24" s="56" t="s">
        <v>37</v>
      </c>
      <c r="GK24" s="56" t="s">
        <v>38</v>
      </c>
      <c r="GL24" s="56" t="s">
        <v>39</v>
      </c>
      <c r="GM24" s="56" t="s">
        <v>40</v>
      </c>
      <c r="GN24" s="56" t="s">
        <v>41</v>
      </c>
      <c r="GO24" s="56" t="s">
        <v>29</v>
      </c>
      <c r="GP24" s="56" t="s">
        <v>30</v>
      </c>
      <c r="GQ24" s="56" t="s">
        <v>31</v>
      </c>
      <c r="GR24" s="56" t="s">
        <v>32</v>
      </c>
      <c r="GS24" s="56" t="s">
        <v>33</v>
      </c>
      <c r="GT24" s="56" t="s">
        <v>34</v>
      </c>
      <c r="GU24" s="56" t="s">
        <v>35</v>
      </c>
      <c r="GV24" s="56" t="s">
        <v>36</v>
      </c>
      <c r="GW24" s="56" t="s">
        <v>37</v>
      </c>
      <c r="GX24" s="56" t="s">
        <v>38</v>
      </c>
      <c r="GY24" s="56" t="s">
        <v>39</v>
      </c>
      <c r="GZ24" s="56" t="s">
        <v>40</v>
      </c>
      <c r="HA24" s="56" t="s">
        <v>41</v>
      </c>
      <c r="HB24" s="56" t="s">
        <v>29</v>
      </c>
      <c r="HC24" s="56" t="s">
        <v>30</v>
      </c>
      <c r="HD24" s="56" t="s">
        <v>31</v>
      </c>
      <c r="HE24" s="56" t="s">
        <v>32</v>
      </c>
      <c r="HF24" s="56" t="s">
        <v>33</v>
      </c>
      <c r="HG24" s="56" t="s">
        <v>34</v>
      </c>
      <c r="HH24" s="56" t="s">
        <v>35</v>
      </c>
      <c r="HI24" s="56" t="s">
        <v>36</v>
      </c>
      <c r="HJ24" s="56" t="s">
        <v>37</v>
      </c>
      <c r="HK24" s="56" t="s">
        <v>38</v>
      </c>
      <c r="HL24" s="56" t="s">
        <v>39</v>
      </c>
      <c r="HM24" s="56" t="s">
        <v>40</v>
      </c>
      <c r="HN24" s="56" t="s">
        <v>41</v>
      </c>
      <c r="HO24" s="56" t="s">
        <v>29</v>
      </c>
      <c r="HP24" s="56" t="s">
        <v>30</v>
      </c>
      <c r="HQ24" s="56" t="s">
        <v>31</v>
      </c>
      <c r="HR24" s="56" t="s">
        <v>32</v>
      </c>
      <c r="HS24" s="56" t="s">
        <v>33</v>
      </c>
      <c r="HT24" s="56" t="s">
        <v>34</v>
      </c>
      <c r="HU24" s="56" t="s">
        <v>35</v>
      </c>
      <c r="HV24" s="56" t="s">
        <v>36</v>
      </c>
      <c r="HW24" s="56" t="s">
        <v>37</v>
      </c>
      <c r="HX24" s="56" t="s">
        <v>38</v>
      </c>
      <c r="HY24" s="56" t="s">
        <v>39</v>
      </c>
      <c r="HZ24" s="56" t="s">
        <v>40</v>
      </c>
      <c r="IA24" s="56" t="s">
        <v>41</v>
      </c>
      <c r="IE24" s="56" t="str">
        <f>IF(COUNTIF(All!BQ$2:BQ$802, "="&amp;$A24)&gt;$B$21, IFERROR(SUMIF(All!BQ$2:BQ$802, "="&amp;$A24, All!$BX$2:$BX$802)/COUNTIF(All!BQ$2:BQ$802, "="&amp;$A24), ""), "")</f>
        <v/>
      </c>
      <c r="IM24">
        <v>6</v>
      </c>
    </row>
    <row r="25" spans="1:413" x14ac:dyDescent="0.25">
      <c r="A25">
        <v>5</v>
      </c>
      <c r="B25" s="56">
        <f>IF(COUNTIF(All!A$2:A$802, "="&amp;$A25)&gt;$B$21, IFERROR(SUMIF(All!A$2:A$802, "="&amp;$A25, All!$BX$2:$BX$802)/COUNTIF(All!A$2:A$802, "="&amp;$A25), ""), "")</f>
        <v>0.50905877160668256</v>
      </c>
      <c r="C25" s="56">
        <f>IF(COUNTIF(All!B$2:B$802, "="&amp;$A25)&gt;$B$21, IFERROR(SUMIF(All!B$2:B$802, "="&amp;$A25, All!$BX$2:$BX$802)/COUNTIF(All!B$2:B$802, "="&amp;$A25), ""), "")</f>
        <v>0.50399494816365609</v>
      </c>
      <c r="D25" s="56">
        <f>IF(COUNTIF(All!C$2:C$802, "="&amp;$A25)&gt;$B$21, IFERROR(SUMIF(All!C$2:C$802, "="&amp;$A25, All!$BX$2:$BX$802)/COUNTIF(All!C$2:C$802, "="&amp;$A25), ""), "")</f>
        <v>0.50471570796587051</v>
      </c>
      <c r="E25" s="56" t="str">
        <f>IF(COUNTIF(All!D$2:D$802, "="&amp;$A25)&gt;$B$21, IFERROR(SUMIF(All!D$2:D$802, "="&amp;$A25, All!$BX$2:$BX$802)/COUNTIF(All!D$2:D$802, "="&amp;$A25), ""), "")</f>
        <v/>
      </c>
      <c r="F25" s="56">
        <f>IF(COUNTIF(All!E$2:E$802, "="&amp;$A25)&gt;$B$21, IFERROR(SUMIF(All!E$2:E$802, "="&amp;$A25, All!$BX$2:$BX$802)/COUNTIF(All!E$2:E$802, "="&amp;$A25), ""), "")</f>
        <v>0.50640215658358878</v>
      </c>
      <c r="G25" s="56">
        <f>IF(COUNTIF(All!F$2:F$802, "="&amp;$A25)&gt;$B$21, IFERROR(SUMIF(All!F$2:F$802, "="&amp;$A25, All!$BX$2:$BX$802)/COUNTIF(All!F$2:F$802, "="&amp;$A25), ""), "")</f>
        <v>0.505010574937234</v>
      </c>
      <c r="H25" s="56">
        <f>IF(COUNTIF(All!G$2:G$802, "="&amp;$A25)&gt;$B$21, IFERROR(SUMIF(All!G$2:G$802, "="&amp;$A25, All!$BX$2:$BX$802)/COUNTIF(All!G$2:G$802, "="&amp;$A25), ""), "")</f>
        <v>0.5113521779079987</v>
      </c>
      <c r="I25" s="56">
        <f>IF(COUNTIF(All!H$2:H$802, "="&amp;$A25)&gt;$B$21, IFERROR(SUMIF(All!H$2:H$802, "="&amp;$A25, All!$BX$2:$BX$802)/COUNTIF(All!H$2:H$802, "="&amp;$A25), ""), "")</f>
        <v>0.49725124387655212</v>
      </c>
      <c r="J25" s="56" t="str">
        <f>IF(COUNTIF(All!I$2:I$802, "="&amp;$A25)&gt;$B$21, IFERROR(SUMIF(All!I$2:I$802, "="&amp;$A25, All!$BX$2:$BX$802)/COUNTIF(All!I$2:I$802, "="&amp;$A25), ""), "")</f>
        <v/>
      </c>
      <c r="K25" s="56">
        <f>IF(COUNTIF(All!J$2:J$802, "="&amp;$A25)&gt;$B$21, IFERROR(SUMIF(All!J$2:J$802, "="&amp;$A25, All!$BX$2:$BX$802)/COUNTIF(All!J$2:J$802, "="&amp;$A25), ""), "")</f>
        <v>0.46827252180448886</v>
      </c>
      <c r="L25" s="56" t="str">
        <f>IF(COUNTIF(All!K$2:K$802, "="&amp;$A25)&gt;$B$21, IFERROR(SUMIF(All!K$2:K$802, "="&amp;$A25, All!$BX$2:$BX$802)/COUNTIF(All!K$2:K$802, "="&amp;$A25), ""), "")</f>
        <v/>
      </c>
      <c r="M25" s="56" t="str">
        <f>IF(COUNTIF(All!L$2:L$802, "="&amp;$A25)&gt;$B$21, IFERROR(SUMIF(All!L$2:L$802, "="&amp;$A25, All!$BX$2:$BX$802)/COUNTIF(All!L$2:L$802, "="&amp;$A25), ""), "")</f>
        <v/>
      </c>
      <c r="N25" s="56" t="str">
        <f>IF(COUNTIF(All!M$2:M$802, "="&amp;$A25)&gt;$B$21, IFERROR(SUMIF(All!M$2:M$802, "="&amp;$A25, All!$BX$2:$BX$802)/COUNTIF(All!M$2:M$802, "="&amp;$A25), ""), "")</f>
        <v/>
      </c>
      <c r="O25" s="56">
        <f>IF(COUNTIF(All!N$2:N$802, "="&amp;$A25)&gt;$B$21, IFERROR(SUMIF(All!N$2:N$802, "="&amp;$A25, All!$BX$2:$BX$802)/COUNTIF(All!N$2:N$802, "="&amp;$A25), ""), "")</f>
        <v>0.51714318498274969</v>
      </c>
      <c r="P25" s="56">
        <f>IF(COUNTIF(All!O$2:O$802, "="&amp;$A25)&gt;$B$21, IFERROR(SUMIF(All!O$2:O$802, "="&amp;$A25, All!$BX$2:$BX$802)/COUNTIF(All!O$2:O$802, "="&amp;$A25), ""), "")</f>
        <v>0.51383348897009395</v>
      </c>
      <c r="Q25" s="56">
        <f>IF(COUNTIF(All!P$2:P$802, "="&amp;$A25)&gt;$B$21, IFERROR(SUMIF(All!P$2:P$802, "="&amp;$A25, All!$BX$2:$BX$802)/COUNTIF(All!P$2:P$802, "="&amp;$A25), ""), "")</f>
        <v>0.50962581379458771</v>
      </c>
      <c r="R25" s="56">
        <f>IF(COUNTIF(All!Q$2:Q$802, "="&amp;$A25)&gt;$B$21, IFERROR(SUMIF(All!Q$2:Q$802, "="&amp;$A25, All!$BX$2:$BX$802)/COUNTIF(All!Q$2:Q$802, "="&amp;$A25), ""), "")</f>
        <v>0.50457069671836763</v>
      </c>
      <c r="S25" s="56">
        <f>IF(COUNTIF(All!R$2:R$802, "="&amp;$A25)&gt;$B$21, IFERROR(SUMIF(All!R$2:R$802, "="&amp;$A25, All!$BX$2:$BX$802)/COUNTIF(All!R$2:R$802, "="&amp;$A25), ""), "")</f>
        <v>0.47517707537759574</v>
      </c>
      <c r="T25" s="56" t="str">
        <f>IF(COUNTIF(All!S$2:S$802, "="&amp;$A25)&gt;$B$21, IFERROR(SUMIF(All!S$2:S$802, "="&amp;$A25, All!$BX$2:$BX$802)/COUNTIF(All!S$2:S$802, "="&amp;$A25), ""), "")</f>
        <v/>
      </c>
      <c r="U25" s="56">
        <f>IF(COUNTIF(All!T$2:T$802, "="&amp;$A25)&gt;$B$21, IFERROR(SUMIF(All!T$2:T$802, "="&amp;$A25, All!$BX$2:$BX$802)/COUNTIF(All!T$2:T$802, "="&amp;$A25), ""), "")</f>
        <v>0.50770477717458384</v>
      </c>
      <c r="V25" s="56" t="str">
        <f>IF(COUNTIF(All!U$2:U$802, "="&amp;$A25)&gt;$B$21, IFERROR(SUMIF(All!U$2:U$802, "="&amp;$A25, All!$BX$2:$BX$802)/COUNTIF(All!U$2:U$802, "="&amp;$A25), ""), "")</f>
        <v/>
      </c>
      <c r="W25" s="56">
        <f>IF(COUNTIF(All!V$2:V$802, "="&amp;$A25)&gt;$B$21, IFERROR(SUMIF(All!V$2:V$802, "="&amp;$A25, All!$BX$2:$BX$802)/COUNTIF(All!V$2:V$802, "="&amp;$A25), ""), "")</f>
        <v>0.52157908557129529</v>
      </c>
      <c r="X25" s="56" t="str">
        <f>IF(COUNTIF(All!W$2:W$802, "="&amp;$A25)&gt;$B$21, IFERROR(SUMIF(All!W$2:W$802, "="&amp;$A25, All!$BX$2:$BX$802)/COUNTIF(All!W$2:W$802, "="&amp;$A25), ""), "")</f>
        <v/>
      </c>
      <c r="Y25" s="56" t="str">
        <f>IF(COUNTIF(All!X$2:X$802, "="&amp;$A25)&gt;$B$21, IFERROR(SUMIF(All!X$2:X$802, "="&amp;$A25, All!$BX$2:$BX$802)/COUNTIF(All!X$2:X$802, "="&amp;$A25), ""), "")</f>
        <v/>
      </c>
      <c r="Z25" s="56" t="str">
        <f>IF(COUNTIF(All!Y$2:Y$802, "="&amp;$A25)&gt;$B$21, IFERROR(SUMIF(All!Y$2:Y$802, "="&amp;$A25, All!$BX$2:$BX$802)/COUNTIF(All!Y$2:Y$802, "="&amp;$A25), ""), "")</f>
        <v/>
      </c>
      <c r="AA25" s="56" t="str">
        <f>IF(COUNTIF(All!Z$2:Z$802, "="&amp;$A25)&gt;$B$21, IFERROR(SUMIF(All!Z$2:Z$802, "="&amp;$A25, All!$BX$2:$BX$802)/COUNTIF(All!Z$2:Z$802, "="&amp;$A25), ""), "")</f>
        <v/>
      </c>
      <c r="AB25" s="56">
        <f>IF(COUNTIF(All!AA$2:AA$802, "="&amp;$A25)&gt;$B$21, IFERROR(SUMIF(All!AA$2:AA$802, "="&amp;$A25, All!$BX$2:$BX$802)/COUNTIF(All!AA$2:AA$802, "="&amp;$A25), ""), "")</f>
        <v>0.51421467627119677</v>
      </c>
      <c r="AC25" s="56" t="str">
        <f>IF(COUNTIF(All!AB$2:AB$802, "="&amp;$A25)&gt;$B$21, IFERROR(SUMIF(All!AB$2:AB$802, "="&amp;$A25, All!$BX$2:$BX$802)/COUNTIF(All!AB$2:AB$802, "="&amp;$A25), ""), "")</f>
        <v/>
      </c>
      <c r="AD25" s="56">
        <f>IF(COUNTIF(All!AC$2:AC$802, "="&amp;$A25)&gt;$B$21, IFERROR(SUMIF(All!AC$2:AC$802, "="&amp;$A25, All!$BX$2:$BX$802)/COUNTIF(All!AC$2:AC$802, "="&amp;$A25), ""), "")</f>
        <v>0.51006871930865127</v>
      </c>
      <c r="AE25" s="56" t="str">
        <f>IF(COUNTIF(All!AD$2:AD$802, "="&amp;$A25)&gt;$B$21, IFERROR(SUMIF(All!AD$2:AD$802, "="&amp;$A25, All!$BX$2:$BX$802)/COUNTIF(All!AD$2:AD$802, "="&amp;$A25), ""), "")</f>
        <v/>
      </c>
      <c r="AF25" s="56">
        <f>IF(COUNTIF(All!AE$2:AE$802, "="&amp;$A25)&gt;$B$21, IFERROR(SUMIF(All!AE$2:AE$802, "="&amp;$A25, All!$BX$2:$BX$802)/COUNTIF(All!AE$2:AE$802, "="&amp;$A25), ""), "")</f>
        <v>0.51976600812797669</v>
      </c>
      <c r="AG25" s="56">
        <f>IF(COUNTIF(All!AF$2:AF$802, "="&amp;$A25)&gt;$B$21, IFERROR(SUMIF(All!AF$2:AF$802, "="&amp;$A25, All!$BX$2:$BX$802)/COUNTIF(All!AF$2:AF$802, "="&amp;$A25), ""), "")</f>
        <v>0.50451077507089159</v>
      </c>
      <c r="AH25" s="56">
        <f>IF(COUNTIF(All!AG$2:AG$802, "="&amp;$A25)&gt;$B$21, IFERROR(SUMIF(All!AG$2:AG$802, "="&amp;$A25, All!$BX$2:$BX$802)/COUNTIF(All!AG$2:AG$802, "="&amp;$A25), ""), "")</f>
        <v>0.50738071164233811</v>
      </c>
      <c r="AI25" s="56">
        <f>IF(COUNTIF(All!AH$2:AH$802, "="&amp;$A25)&gt;$B$21, IFERROR(SUMIF(All!AH$2:AH$802, "="&amp;$A25, All!$BX$2:$BX$802)/COUNTIF(All!AH$2:AH$802, "="&amp;$A25), ""), "")</f>
        <v>0.51092774272541663</v>
      </c>
      <c r="AJ25" s="56">
        <f>IF(COUNTIF(All!AI$2:AI$802, "="&amp;$A25)&gt;$B$21, IFERROR(SUMIF(All!AI$2:AI$802, "="&amp;$A25, All!$BX$2:$BX$802)/COUNTIF(All!AI$2:AI$802, "="&amp;$A25), ""), "")</f>
        <v>0.49757318296373737</v>
      </c>
      <c r="AK25" s="56">
        <f>IF(COUNTIF(All!AJ$2:AJ$802, "="&amp;$A25)&gt;$B$21, IFERROR(SUMIF(All!AJ$2:AJ$802, "="&amp;$A25, All!$BX$2:$BX$802)/COUNTIF(All!AJ$2:AJ$802, "="&amp;$A25), ""), "")</f>
        <v>0.5000370355347139</v>
      </c>
      <c r="AL25" s="56" t="str">
        <f>IF(COUNTIF(All!AK$2:AK$802, "="&amp;$A25)&gt;$B$21, IFERROR(SUMIF(All!AK$2:AK$802, "="&amp;$A25, All!$BX$2:$BX$802)/COUNTIF(All!AK$2:AK$802, "="&amp;$A25), ""), "")</f>
        <v/>
      </c>
      <c r="AM25" s="56" t="str">
        <f>IF(COUNTIF(All!AL$2:AL$802, "="&amp;$A25)&gt;$B$21, IFERROR(SUMIF(All!AL$2:AL$802, "="&amp;$A25, All!$BX$2:$BX$802)/COUNTIF(All!AL$2:AL$802, "="&amp;$A25), ""), "")</f>
        <v/>
      </c>
      <c r="AN25" s="56" t="str">
        <f>IF(COUNTIF(All!AM$2:AM$802, "="&amp;$A25)&gt;$B$21, IFERROR(SUMIF(All!AM$2:AM$802, "="&amp;$A25, All!$BX$2:$BX$802)/COUNTIF(All!AM$2:AM$802, "="&amp;$A25), ""), "")</f>
        <v/>
      </c>
      <c r="AO25" s="56">
        <f>IF(COUNTIF(All!AN$2:AN$802, "="&amp;$A25)&gt;$B$21, IFERROR(SUMIF(All!AN$2:AN$802, "="&amp;$A25, All!$BX$2:$BX$802)/COUNTIF(All!AN$2:AN$802, "="&amp;$A25), ""), "")</f>
        <v>0.50835961017727604</v>
      </c>
      <c r="AP25" s="56">
        <f>IF(COUNTIF(All!AO$2:AO$802, "="&amp;$A25)&gt;$B$21, IFERROR(SUMIF(All!AO$2:AO$802, "="&amp;$A25, All!$BX$2:$BX$802)/COUNTIF(All!AO$2:AO$802, "="&amp;$A25), ""), "")</f>
        <v>0.48189503493656893</v>
      </c>
      <c r="AQ25" s="56">
        <f>IF(COUNTIF(All!AP$2:AP$802, "="&amp;$A25)&gt;$B$21, IFERROR(SUMIF(All!AP$2:AP$802, "="&amp;$A25, All!$BX$2:$BX$802)/COUNTIF(All!AP$2:AP$802, "="&amp;$A25), ""), "")</f>
        <v>0.50942961130730979</v>
      </c>
      <c r="AR25" s="56">
        <f>IF(COUNTIF(All!AQ$2:AQ$802, "="&amp;$A25)&gt;$B$21, IFERROR(SUMIF(All!AQ$2:AQ$802, "="&amp;$A25, All!$BX$2:$BX$802)/COUNTIF(All!AQ$2:AQ$802, "="&amp;$A25), ""), "")</f>
        <v>0.52008065222480115</v>
      </c>
      <c r="AS25" s="56" t="str">
        <f>IF(COUNTIF(All!AR$2:AR$802, "="&amp;$A25)&gt;$B$21, IFERROR(SUMIF(All!AR$2:AR$802, "="&amp;$A25, All!$BX$2:$BX$802)/COUNTIF(All!AR$2:AR$802, "="&amp;$A25), ""), "")</f>
        <v/>
      </c>
      <c r="AT25" s="56">
        <f>IF(COUNTIF(All!AS$2:AS$802, "="&amp;$A25)&gt;$B$21, IFERROR(SUMIF(All!AS$2:AS$802, "="&amp;$A25, All!$BX$2:$BX$802)/COUNTIF(All!AS$2:AS$802, "="&amp;$A25), ""), "")</f>
        <v>0.50616716366433923</v>
      </c>
      <c r="AU25" s="56">
        <f>IF(COUNTIF(All!AT$2:AT$802, "="&amp;$A25)&gt;$B$21, IFERROR(SUMIF(All!AT$2:AT$802, "="&amp;$A25, All!$BX$2:$BX$802)/COUNTIF(All!AT$2:AT$802, "="&amp;$A25), ""), "")</f>
        <v>0.51002640248424758</v>
      </c>
      <c r="AV25" s="56">
        <f>IF(COUNTIF(All!AU$2:AU$802, "="&amp;$A25)&gt;$B$21, IFERROR(SUMIF(All!AU$2:AU$802, "="&amp;$A25, All!$BX$2:$BX$802)/COUNTIF(All!AU$2:AU$802, "="&amp;$A25), ""), "")</f>
        <v>0.5254907733393489</v>
      </c>
      <c r="AW25" s="56">
        <f>IF(COUNTIF(All!AV$2:AV$802, "="&amp;$A25)&gt;$B$21, IFERROR(SUMIF(All!AV$2:AV$802, "="&amp;$A25, All!$BX$2:$BX$802)/COUNTIF(All!AV$2:AV$802, "="&amp;$A25), ""), "")</f>
        <v>0.4988892491424885</v>
      </c>
      <c r="AX25" s="56" t="str">
        <f>IF(COUNTIF(All!AW$2:AW$802, "="&amp;$A25)&gt;$B$21, IFERROR(SUMIF(All!AW$2:AW$802, "="&amp;$A25, All!$BX$2:$BX$802)/COUNTIF(All!AW$2:AW$802, "="&amp;$A25), ""), "")</f>
        <v/>
      </c>
      <c r="AY25" s="56" t="str">
        <f>IF(COUNTIF(All!AX$2:AX$802, "="&amp;$A25)&gt;$B$21, IFERROR(SUMIF(All!AX$2:AX$802, "="&amp;$A25, All!$BX$2:$BX$802)/COUNTIF(All!AX$2:AX$802, "="&amp;$A25), ""), "")</f>
        <v/>
      </c>
      <c r="AZ25" s="56" t="str">
        <f>IF(COUNTIF(All!AY$2:AY$802, "="&amp;$A25)&gt;$B$21, IFERROR(SUMIF(All!AY$2:AY$802, "="&amp;$A25, All!$BX$2:$BX$802)/COUNTIF(All!AY$2:AY$802, "="&amp;$A25), ""), "")</f>
        <v/>
      </c>
      <c r="BA25" s="56" t="str">
        <f>IF(COUNTIF(All!AZ$2:AZ$802, "="&amp;$A25)&gt;$B$21, IFERROR(SUMIF(All!AZ$2:AZ$802, "="&amp;$A25, All!$BX$2:$BX$802)/COUNTIF(All!AZ$2:AZ$802, "="&amp;$A25), ""), "")</f>
        <v/>
      </c>
      <c r="BB25" s="56">
        <f>IF(COUNTIF(All!BA$2:BA$802, "="&amp;$A25)&gt;$B$21, IFERROR(SUMIF(All!BA$2:BA$802, "="&amp;$A25, All!$BX$2:$BX$802)/COUNTIF(All!BA$2:BA$802, "="&amp;$A25), ""), "")</f>
        <v>0.50888259351510112</v>
      </c>
      <c r="BC25" s="56">
        <f>IF(COUNTIF(All!BB$2:BB$802, "="&amp;$A25)&gt;$B$21, IFERROR(SUMIF(All!BB$2:BB$802, "="&amp;$A25, All!$BX$2:$BX$802)/COUNTIF(All!BB$2:BB$802, "="&amp;$A25), ""), "")</f>
        <v>0.50373024337849637</v>
      </c>
      <c r="BD25" s="56">
        <f>IF(COUNTIF(All!BC$2:BC$802, "="&amp;$A25)&gt;$B$21, IFERROR(SUMIF(All!BC$2:BC$802, "="&amp;$A25, All!$BX$2:$BX$802)/COUNTIF(All!BC$2:BC$802, "="&amp;$A25), ""), "")</f>
        <v>0.51412809706557405</v>
      </c>
      <c r="BE25" s="56">
        <f>IF(COUNTIF(All!BD$2:BD$802, "="&amp;$A25)&gt;$B$21, IFERROR(SUMIF(All!BD$2:BD$802, "="&amp;$A25, All!$BX$2:$BX$802)/COUNTIF(All!BD$2:BD$802, "="&amp;$A25), ""), "")</f>
        <v>0.50708489155267256</v>
      </c>
      <c r="BF25" s="56" t="str">
        <f>IF(COUNTIF(All!BE$2:BE$802, "="&amp;$A25)&gt;$B$21, IFERROR(SUMIF(All!BE$2:BE$802, "="&amp;$A25, All!$BX$2:$BX$802)/COUNTIF(All!BE$2:BE$802, "="&amp;$A25), ""), "")</f>
        <v/>
      </c>
      <c r="BG25" s="56">
        <f>IF(COUNTIF(All!BF$2:BF$802, "="&amp;$A25)&gt;$B$21, IFERROR(SUMIF(All!BF$2:BF$802, "="&amp;$A25, All!$BX$2:$BX$802)/COUNTIF(All!BF$2:BF$802, "="&amp;$A25), ""), "")</f>
        <v>0.53428204588520267</v>
      </c>
      <c r="BH25" s="56">
        <f>IF(COUNTIF(All!BG$2:BG$802, "="&amp;$A25)&gt;$B$21, IFERROR(SUMIF(All!BG$2:BG$802, "="&amp;$A25, All!$BX$2:$BX$802)/COUNTIF(All!BG$2:BG$802, "="&amp;$A25), ""), "")</f>
        <v>0.51118556820779815</v>
      </c>
      <c r="BI25" s="56">
        <f>IF(COUNTIF(All!BH$2:BH$802, "="&amp;$A25)&gt;$B$21, IFERROR(SUMIF(All!BH$2:BH$802, "="&amp;$A25, All!$BX$2:$BX$802)/COUNTIF(All!BH$2:BH$802, "="&amp;$A25), ""), "")</f>
        <v>0.50291220636316103</v>
      </c>
      <c r="BJ25" s="56">
        <f>IF(COUNTIF(All!BI$2:BI$802, "="&amp;$A25)&gt;$B$21, IFERROR(SUMIF(All!BI$2:BI$802, "="&amp;$A25, All!$BX$2:$BX$802)/COUNTIF(All!BI$2:BI$802, "="&amp;$A25), ""), "")</f>
        <v>0.49919788371127122</v>
      </c>
      <c r="BK25" s="56" t="str">
        <f>IF(COUNTIF(All!BJ$2:BJ$802, "="&amp;$A25)&gt;$B$21, IFERROR(SUMIF(All!BJ$2:BJ$802, "="&amp;$A25, All!$BX$2:$BX$802)/COUNTIF(All!BJ$2:BJ$802, "="&amp;$A25), ""), "")</f>
        <v/>
      </c>
      <c r="BL25" s="56" t="str">
        <f>IF(COUNTIF(All!BK$2:BK$802, "="&amp;$A25)&gt;$B$21, IFERROR(SUMIF(All!BK$2:BK$802, "="&amp;$A25, All!$BX$2:$BX$802)/COUNTIF(All!BK$2:BK$802, "="&amp;$A25), ""), "")</f>
        <v/>
      </c>
      <c r="BM25" s="56" t="str">
        <f>IF(COUNTIF(All!BL$2:BL$802, "="&amp;$A25)&gt;$B$21, IFERROR(SUMIF(All!BL$2:BL$802, "="&amp;$A25, All!$BX$2:$BX$802)/COUNTIF(All!BL$2:BL$802, "="&amp;$A25), ""), "")</f>
        <v/>
      </c>
      <c r="BN25" s="56" t="str">
        <f>IF(COUNTIF(All!BM$2:BM$802, "="&amp;$A25)&gt;$B$21, IFERROR(SUMIF(All!BM$2:BM$802, "="&amp;$A25, All!$BX$2:$BX$802)/COUNTIF(All!BM$2:BM$802, "="&amp;$A25), ""), "")</f>
        <v/>
      </c>
      <c r="BO25" s="56" t="e">
        <f>IF(COUNTIF(All!#REF!, "="&amp;$A25)&gt;$B$21, IFERROR(SUMIF(All!#REF!, "="&amp;$A25, All!$BX$2:$BX$802)/COUNTIF(All!#REF!, "="&amp;$A25), ""), "")</f>
        <v>#REF!</v>
      </c>
      <c r="BP25" s="56" t="e">
        <f>IF(COUNTIF(All!#REF!, "="&amp;$A25)&gt;$B$21, IFERROR(SUMIF(All!#REF!, "="&amp;$A25, All!$BX$2:$BX$802)/COUNTIF(All!#REF!, "="&amp;$A25), ""), "")</f>
        <v>#REF!</v>
      </c>
      <c r="BQ25" s="56" t="e">
        <f>IF(COUNTIF(All!#REF!, "="&amp;$A25)&gt;$B$21, IFERROR(SUMIF(All!#REF!, "="&amp;$A25, All!$BX$2:$BX$802)/COUNTIF(All!#REF!, "="&amp;$A25), ""), "")</f>
        <v>#REF!</v>
      </c>
      <c r="BR25" s="56" t="e">
        <f>IF(COUNTIF(All!#REF!, "="&amp;$A25)&gt;$B$21, IFERROR(SUMIF(All!#REF!, "="&amp;$A25, All!$BX$2:$BX$802)/COUNTIF(All!#REF!, "="&amp;$A25), ""), "")</f>
        <v>#REF!</v>
      </c>
      <c r="BS25" s="56" t="e">
        <f>IF(COUNTIF(All!#REF!, "="&amp;$A25)&gt;$B$21, IFERROR(SUMIF(All!#REF!, "="&amp;$A25, All!$BX$2:$BX$802)/COUNTIF(All!#REF!, "="&amp;$A25), ""), "")</f>
        <v>#REF!</v>
      </c>
      <c r="BT25" s="56" t="e">
        <f>IF(COUNTIF(All!#REF!, "="&amp;$A25)&gt;$B$21, IFERROR(SUMIF(All!#REF!, "="&amp;$A25, All!$BX$2:$BX$802)/COUNTIF(All!#REF!, "="&amp;$A25), ""), "")</f>
        <v>#REF!</v>
      </c>
      <c r="BU25" s="56" t="e">
        <f>IF(COUNTIF(All!#REF!, "="&amp;$A25)&gt;$B$21, IFERROR(SUMIF(All!#REF!, "="&amp;$A25, All!$BX$2:$BX$802)/COUNTIF(All!#REF!, "="&amp;$A25), ""), "")</f>
        <v>#REF!</v>
      </c>
      <c r="BV25" s="56" t="e">
        <f>IF(COUNTIF(All!#REF!, "="&amp;$A25)&gt;$B$21, IFERROR(SUMIF(All!#REF!, "="&amp;$A25, All!$BX$2:$BX$802)/COUNTIF(All!#REF!, "="&amp;$A25), ""), "")</f>
        <v>#REF!</v>
      </c>
      <c r="BW25" s="56" t="e">
        <f>IF(COUNTIF(All!#REF!, "="&amp;$A25)&gt;$B$21, IFERROR(SUMIF(All!#REF!, "="&amp;$A25, All!$BX$2:$BX$802)/COUNTIF(All!#REF!, "="&amp;$A25), ""), "")</f>
        <v>#REF!</v>
      </c>
      <c r="BX25" s="56" t="e">
        <f>IF(COUNTIF(All!#REF!, "="&amp;$A25)&gt;$B$21, IFERROR(SUMIF(All!#REF!, "="&amp;$A25, All!$BX$2:$BX$802)/COUNTIF(All!#REF!, "="&amp;$A25), ""), "")</f>
        <v>#REF!</v>
      </c>
      <c r="BY25" s="56" t="e">
        <f>IF(COUNTIF(All!#REF!, "="&amp;$A25)&gt;$B$21, IFERROR(SUMIF(All!#REF!, "="&amp;$A25, All!$BX$2:$BX$802)/COUNTIF(All!#REF!, "="&amp;$A25), ""), "")</f>
        <v>#REF!</v>
      </c>
      <c r="BZ25" s="56" t="e">
        <f>IF(COUNTIF(All!#REF!, "="&amp;$A25)&gt;$B$21, IFERROR(SUMIF(All!#REF!, "="&amp;$A25, All!$BX$2:$BX$802)/COUNTIF(All!#REF!, "="&amp;$A25), ""), "")</f>
        <v>#REF!</v>
      </c>
      <c r="CA25" s="56" t="e">
        <f>IF(COUNTIF(All!#REF!, "="&amp;$A25)&gt;$B$21, IFERROR(SUMIF(All!#REF!, "="&amp;$A25, All!$BX$2:$BX$802)/COUNTIF(All!#REF!, "="&amp;$A25), ""), "")</f>
        <v>#REF!</v>
      </c>
      <c r="CB25" s="56" t="e">
        <f>IF(COUNTIF(All!#REF!, "="&amp;$A25)&gt;$B$21, IFERROR(SUMIF(All!#REF!, "="&amp;$A25, All!$BX$2:$BX$802)/COUNTIF(All!#REF!, "="&amp;$A25), ""), "")</f>
        <v>#REF!</v>
      </c>
      <c r="CC25" s="56" t="e">
        <f>IF(COUNTIF(All!#REF!, "="&amp;$A25)&gt;$B$21, IFERROR(SUMIF(All!#REF!, "="&amp;$A25, All!$BX$2:$BX$802)/COUNTIF(All!#REF!, "="&amp;$A25), ""), "")</f>
        <v>#REF!</v>
      </c>
      <c r="CD25" s="56" t="e">
        <f>IF(COUNTIF(All!#REF!, "="&amp;$A25)&gt;$B$21, IFERROR(SUMIF(All!#REF!, "="&amp;$A25, All!$BX$2:$BX$802)/COUNTIF(All!#REF!, "="&amp;$A25), ""), "")</f>
        <v>#REF!</v>
      </c>
      <c r="CE25" s="56" t="e">
        <f>IF(COUNTIF(All!#REF!, "="&amp;$A25)&gt;$B$21, IFERROR(SUMIF(All!#REF!, "="&amp;$A25, All!$BX$2:$BX$802)/COUNTIF(All!#REF!, "="&amp;$A25), ""), "")</f>
        <v>#REF!</v>
      </c>
      <c r="CF25" s="56" t="e">
        <f>IF(COUNTIF(All!#REF!, "="&amp;$A25)&gt;$B$21, IFERROR(SUMIF(All!#REF!, "="&amp;$A25, All!$BX$2:$BX$802)/COUNTIF(All!#REF!, "="&amp;$A25), ""), "")</f>
        <v>#REF!</v>
      </c>
      <c r="CG25" s="56" t="e">
        <f>IF(COUNTIF(All!#REF!, "="&amp;$A25)&gt;$B$21, IFERROR(SUMIF(All!#REF!, "="&amp;$A25, All!$BX$2:$BX$802)/COUNTIF(All!#REF!, "="&amp;$A25), ""), "")</f>
        <v>#REF!</v>
      </c>
      <c r="CH25" s="56" t="e">
        <f>IF(COUNTIF(All!#REF!, "="&amp;$A25)&gt;$B$21, IFERROR(SUMIF(All!#REF!, "="&amp;$A25, All!$BX$2:$BX$802)/COUNTIF(All!#REF!, "="&amp;$A25), ""), "")</f>
        <v>#REF!</v>
      </c>
      <c r="CI25" s="56" t="e">
        <f>IF(COUNTIF(All!#REF!, "="&amp;$A25)&gt;$B$21, IFERROR(SUMIF(All!#REF!, "="&amp;$A25, All!$BX$2:$BX$802)/COUNTIF(All!#REF!, "="&amp;$A25), ""), "")</f>
        <v>#REF!</v>
      </c>
      <c r="CJ25" s="56" t="e">
        <f>IF(COUNTIF(All!#REF!, "="&amp;$A25)&gt;$B$21, IFERROR(SUMIF(All!#REF!, "="&amp;$A25, All!$BX$2:$BX$802)/COUNTIF(All!#REF!, "="&amp;$A25), ""), "")</f>
        <v>#REF!</v>
      </c>
      <c r="CK25" s="56" t="e">
        <f>IF(COUNTIF(All!#REF!, "="&amp;$A25)&gt;$B$21, IFERROR(SUMIF(All!#REF!, "="&amp;$A25, All!$BX$2:$BX$802)/COUNTIF(All!#REF!, "="&amp;$A25), ""), "")</f>
        <v>#REF!</v>
      </c>
      <c r="CL25" s="56" t="e">
        <f>IF(COUNTIF(All!#REF!, "="&amp;$A25)&gt;$B$21, IFERROR(SUMIF(All!#REF!, "="&amp;$A25, All!$BX$2:$BX$802)/COUNTIF(All!#REF!, "="&amp;$A25), ""), "")</f>
        <v>#REF!</v>
      </c>
      <c r="CM25" s="56" t="e">
        <f>IF(COUNTIF(All!#REF!, "="&amp;$A25)&gt;$B$21, IFERROR(SUMIF(All!#REF!, "="&amp;$A25, All!$BX$2:$BX$802)/COUNTIF(All!#REF!, "="&amp;$A25), ""), "")</f>
        <v>#REF!</v>
      </c>
      <c r="CN25" s="56" t="e">
        <f>IF(COUNTIF(All!#REF!, "="&amp;$A25)&gt;$B$21, IFERROR(SUMIF(All!#REF!, "="&amp;$A25, All!$BX$2:$BX$802)/COUNTIF(All!#REF!, "="&amp;$A25), ""), "")</f>
        <v>#REF!</v>
      </c>
      <c r="CO25" s="56" t="e">
        <f>IF(COUNTIF(All!#REF!, "="&amp;$A25)&gt;$B$21, IFERROR(SUMIF(All!#REF!, "="&amp;$A25, All!$BX$2:$BX$802)/COUNTIF(All!#REF!, "="&amp;$A25), ""), "")</f>
        <v>#REF!</v>
      </c>
      <c r="CP25" s="56" t="e">
        <f>IF(COUNTIF(All!#REF!, "="&amp;$A25)&gt;$B$21, IFERROR(SUMIF(All!#REF!, "="&amp;$A25, All!$BX$2:$BX$802)/COUNTIF(All!#REF!, "="&amp;$A25), ""), "")</f>
        <v>#REF!</v>
      </c>
      <c r="CQ25" s="56" t="e">
        <f>IF(COUNTIF(All!#REF!, "="&amp;$A25)&gt;$B$21, IFERROR(SUMIF(All!#REF!, "="&amp;$A25, All!$BX$2:$BX$802)/COUNTIF(All!#REF!, "="&amp;$A25), ""), "")</f>
        <v>#REF!</v>
      </c>
      <c r="CR25" s="56" t="e">
        <f>IF(COUNTIF(All!#REF!, "="&amp;$A25)&gt;$B$21, IFERROR(SUMIF(All!#REF!, "="&amp;$A25, All!$BX$2:$BX$802)/COUNTIF(All!#REF!, "="&amp;$A25), ""), "")</f>
        <v>#REF!</v>
      </c>
      <c r="CS25" s="56" t="e">
        <f>IF(COUNTIF(All!#REF!, "="&amp;$A25)&gt;$B$21, IFERROR(SUMIF(All!#REF!, "="&amp;$A25, All!$BX$2:$BX$802)/COUNTIF(All!#REF!, "="&amp;$A25), ""), "")</f>
        <v>#REF!</v>
      </c>
      <c r="CT25" s="56" t="e">
        <f>IF(COUNTIF(All!#REF!, "="&amp;$A25)&gt;$B$21, IFERROR(SUMIF(All!#REF!, "="&amp;$A25, All!$BX$2:$BX$802)/COUNTIF(All!#REF!, "="&amp;$A25), ""), "")</f>
        <v>#REF!</v>
      </c>
      <c r="CU25" s="56" t="e">
        <f>IF(COUNTIF(All!#REF!, "="&amp;$A25)&gt;$B$21, IFERROR(SUMIF(All!#REF!, "="&amp;$A25, All!$BX$2:$BX$802)/COUNTIF(All!#REF!, "="&amp;$A25), ""), "")</f>
        <v>#REF!</v>
      </c>
      <c r="CV25" s="56" t="e">
        <f>IF(COUNTIF(All!#REF!, "="&amp;$A25)&gt;$B$21, IFERROR(SUMIF(All!#REF!, "="&amp;$A25, All!$BX$2:$BX$802)/COUNTIF(All!#REF!, "="&amp;$A25), ""), "")</f>
        <v>#REF!</v>
      </c>
      <c r="CW25" s="56" t="e">
        <f>IF(COUNTIF(All!#REF!, "="&amp;$A25)&gt;$B$21, IFERROR(SUMIF(All!#REF!, "="&amp;$A25, All!$BX$2:$BX$802)/COUNTIF(All!#REF!, "="&amp;$A25), ""), "")</f>
        <v>#REF!</v>
      </c>
      <c r="CX25" s="56" t="e">
        <f>IF(COUNTIF(All!#REF!, "="&amp;$A25)&gt;$B$21, IFERROR(SUMIF(All!#REF!, "="&amp;$A25, All!$BX$2:$BX$802)/COUNTIF(All!#REF!, "="&amp;$A25), ""), "")</f>
        <v>#REF!</v>
      </c>
      <c r="CY25" s="56" t="e">
        <f>IF(COUNTIF(All!#REF!, "="&amp;$A25)&gt;$B$21, IFERROR(SUMIF(All!#REF!, "="&amp;$A25, All!$BX$2:$BX$802)/COUNTIF(All!#REF!, "="&amp;$A25), ""), "")</f>
        <v>#REF!</v>
      </c>
      <c r="CZ25" s="56" t="e">
        <f>IF(COUNTIF(All!#REF!, "="&amp;$A25)&gt;$B$21, IFERROR(SUMIF(All!#REF!, "="&amp;$A25, All!$BX$2:$BX$802)/COUNTIF(All!#REF!, "="&amp;$A25), ""), "")</f>
        <v>#REF!</v>
      </c>
      <c r="DA25" s="56" t="e">
        <f>IF(COUNTIF(All!#REF!, "="&amp;$A25)&gt;$B$21, IFERROR(SUMIF(All!#REF!, "="&amp;$A25, All!$BX$2:$BX$802)/COUNTIF(All!#REF!, "="&amp;$A25), ""), "")</f>
        <v>#REF!</v>
      </c>
      <c r="DB25" s="56" t="e">
        <f>IF(COUNTIF(All!#REF!, "="&amp;$A25)&gt;$B$21, IFERROR(SUMIF(All!#REF!, "="&amp;$A25, All!$BX$2:$BX$802)/COUNTIF(All!#REF!, "="&amp;$A25), ""), "")</f>
        <v>#REF!</v>
      </c>
      <c r="DC25" s="56" t="e">
        <f>IF(COUNTIF(All!#REF!, "="&amp;$A25)&gt;$B$21, IFERROR(SUMIF(All!#REF!, "="&amp;$A25, All!$BX$2:$BX$802)/COUNTIF(All!#REF!, "="&amp;$A25), ""), "")</f>
        <v>#REF!</v>
      </c>
      <c r="DD25" s="56" t="e">
        <f>IF(COUNTIF(All!#REF!, "="&amp;$A25)&gt;$B$21, IFERROR(SUMIF(All!#REF!, "="&amp;$A25, All!$BX$2:$BX$802)/COUNTIF(All!#REF!, "="&amp;$A25), ""), "")</f>
        <v>#REF!</v>
      </c>
      <c r="DE25" s="56" t="e">
        <f>IF(COUNTIF(All!#REF!, "="&amp;$A25)&gt;$B$21, IFERROR(SUMIF(All!#REF!, "="&amp;$A25, All!$BX$2:$BX$802)/COUNTIF(All!#REF!, "="&amp;$A25), ""), "")</f>
        <v>#REF!</v>
      </c>
      <c r="DF25" s="56" t="e">
        <f>IF(COUNTIF(All!#REF!, "="&amp;$A25)&gt;$B$21, IFERROR(SUMIF(All!#REF!, "="&amp;$A25, All!$BX$2:$BX$802)/COUNTIF(All!#REF!, "="&amp;$A25), ""), "")</f>
        <v>#REF!</v>
      </c>
      <c r="DG25" s="56" t="e">
        <f>IF(COUNTIF(All!#REF!, "="&amp;$A25)&gt;$B$21, IFERROR(SUMIF(All!#REF!, "="&amp;$A25, All!$BX$2:$BX$802)/COUNTIF(All!#REF!, "="&amp;$A25), ""), "")</f>
        <v>#REF!</v>
      </c>
      <c r="DH25" s="56" t="e">
        <f>IF(COUNTIF(All!#REF!, "="&amp;$A25)&gt;$B$21, IFERROR(SUMIF(All!#REF!, "="&amp;$A25, All!$BX$2:$BX$802)/COUNTIF(All!#REF!, "="&amp;$A25), ""), "")</f>
        <v>#REF!</v>
      </c>
      <c r="DI25" s="56" t="e">
        <f>IF(COUNTIF(All!#REF!, "="&amp;$A25)&gt;$B$21, IFERROR(SUMIF(All!#REF!, "="&amp;$A25, All!$BX$2:$BX$802)/COUNTIF(All!#REF!, "="&amp;$A25), ""), "")</f>
        <v>#REF!</v>
      </c>
      <c r="DJ25" s="56" t="e">
        <f>IF(COUNTIF(All!#REF!, "="&amp;$A25)&gt;$B$21, IFERROR(SUMIF(All!#REF!, "="&amp;$A25, All!$BX$2:$BX$802)/COUNTIF(All!#REF!, "="&amp;$A25), ""), "")</f>
        <v>#REF!</v>
      </c>
      <c r="DK25" s="56" t="e">
        <f>IF(COUNTIF(All!#REF!, "="&amp;$A25)&gt;$B$21, IFERROR(SUMIF(All!#REF!, "="&amp;$A25, All!$BX$2:$BX$802)/COUNTIF(All!#REF!, "="&amp;$A25), ""), "")</f>
        <v>#REF!</v>
      </c>
      <c r="DL25" s="56" t="e">
        <f>IF(COUNTIF(All!#REF!, "="&amp;$A25)&gt;$B$21, IFERROR(SUMIF(All!#REF!, "="&amp;$A25, All!$BX$2:$BX$802)/COUNTIF(All!#REF!, "="&amp;$A25), ""), "")</f>
        <v>#REF!</v>
      </c>
      <c r="DM25" s="56" t="e">
        <f>IF(COUNTIF(All!#REF!, "="&amp;$A25)&gt;$B$21, IFERROR(SUMIF(All!#REF!, "="&amp;$A25, All!$BX$2:$BX$802)/COUNTIF(All!#REF!, "="&amp;$A25), ""), "")</f>
        <v>#REF!</v>
      </c>
      <c r="DN25" s="56" t="e">
        <f>IF(COUNTIF(All!#REF!, "="&amp;$A25)&gt;$B$21, IFERROR(SUMIF(All!#REF!, "="&amp;$A25, All!$BX$2:$BX$802)/COUNTIF(All!#REF!, "="&amp;$A25), ""), "")</f>
        <v>#REF!</v>
      </c>
      <c r="DO25" s="56" t="e">
        <f>IF(COUNTIF(All!#REF!, "="&amp;$A25)&gt;$B$21, IFERROR(SUMIF(All!#REF!, "="&amp;$A25, All!$BX$2:$BX$802)/COUNTIF(All!#REF!, "="&amp;$A25), ""), "")</f>
        <v>#REF!</v>
      </c>
      <c r="DP25" s="56" t="e">
        <f>IF(COUNTIF(All!#REF!, "="&amp;$A25)&gt;$B$21, IFERROR(SUMIF(All!#REF!, "="&amp;$A25, All!$BX$2:$BX$802)/COUNTIF(All!#REF!, "="&amp;$A25), ""), "")</f>
        <v>#REF!</v>
      </c>
      <c r="DQ25" s="56" t="e">
        <f>IF(COUNTIF(All!#REF!, "="&amp;$A25)&gt;$B$21, IFERROR(SUMIF(All!#REF!, "="&amp;$A25, All!$BX$2:$BX$802)/COUNTIF(All!#REF!, "="&amp;$A25), ""), "")</f>
        <v>#REF!</v>
      </c>
      <c r="DR25" s="56" t="e">
        <f>IF(COUNTIF(All!#REF!, "="&amp;$A25)&gt;$B$21, IFERROR(SUMIF(All!#REF!, "="&amp;$A25, All!$BX$2:$BX$802)/COUNTIF(All!#REF!, "="&amp;$A25), ""), "")</f>
        <v>#REF!</v>
      </c>
      <c r="DS25" s="56" t="e">
        <f>IF(COUNTIF(All!#REF!, "="&amp;$A25)&gt;$B$21, IFERROR(SUMIF(All!#REF!, "="&amp;$A25, All!$BX$2:$BX$802)/COUNTIF(All!#REF!, "="&amp;$A25), ""), "")</f>
        <v>#REF!</v>
      </c>
      <c r="DT25" s="56" t="e">
        <f>IF(COUNTIF(All!#REF!, "="&amp;$A25)&gt;$B$21, IFERROR(SUMIF(All!#REF!, "="&amp;$A25, All!$BX$2:$BX$802)/COUNTIF(All!#REF!, "="&amp;$A25), ""), "")</f>
        <v>#REF!</v>
      </c>
      <c r="DU25" s="56" t="e">
        <f>IF(COUNTIF(All!#REF!, "="&amp;$A25)&gt;$B$21, IFERROR(SUMIF(All!#REF!, "="&amp;$A25, All!$BX$2:$BX$802)/COUNTIF(All!#REF!, "="&amp;$A25), ""), "")</f>
        <v>#REF!</v>
      </c>
      <c r="DV25" s="56" t="e">
        <f>IF(COUNTIF(All!#REF!, "="&amp;$A25)&gt;$B$21, IFERROR(SUMIF(All!#REF!, "="&amp;$A25, All!$BX$2:$BX$802)/COUNTIF(All!#REF!, "="&amp;$A25), ""), "")</f>
        <v>#REF!</v>
      </c>
      <c r="DW25" s="56" t="e">
        <f>IF(COUNTIF(All!#REF!, "="&amp;$A25)&gt;$B$21, IFERROR(SUMIF(All!#REF!, "="&amp;$A25, All!$BX$2:$BX$802)/COUNTIF(All!#REF!, "="&amp;$A25), ""), "")</f>
        <v>#REF!</v>
      </c>
      <c r="DX25" s="56" t="e">
        <f>IF(COUNTIF(All!#REF!, "="&amp;$A25)&gt;$B$21, IFERROR(SUMIF(All!#REF!, "="&amp;$A25, All!$BX$2:$BX$802)/COUNTIF(All!#REF!, "="&amp;$A25), ""), "")</f>
        <v>#REF!</v>
      </c>
      <c r="DY25" s="56" t="e">
        <f>IF(COUNTIF(All!#REF!, "="&amp;$A25)&gt;$B$21, IFERROR(SUMIF(All!#REF!, "="&amp;$A25, All!$BX$2:$BX$802)/COUNTIF(All!#REF!, "="&amp;$A25), ""), "")</f>
        <v>#REF!</v>
      </c>
      <c r="DZ25" s="56" t="e">
        <f>IF(COUNTIF(All!#REF!, "="&amp;$A25)&gt;$B$21, IFERROR(SUMIF(All!#REF!, "="&amp;$A25, All!$BX$2:$BX$802)/COUNTIF(All!#REF!, "="&amp;$A25), ""), "")</f>
        <v>#REF!</v>
      </c>
      <c r="EA25" s="56" t="e">
        <f>IF(COUNTIF(All!#REF!, "="&amp;$A25)&gt;$B$21, IFERROR(SUMIF(All!#REF!, "="&amp;$A25, All!$BX$2:$BX$802)/COUNTIF(All!#REF!, "="&amp;$A25), ""), "")</f>
        <v>#REF!</v>
      </c>
      <c r="EB25" s="56" t="e">
        <f>IF(COUNTIF(All!#REF!, "="&amp;$A25)&gt;$B$21, IFERROR(SUMIF(All!#REF!, "="&amp;$A25, All!$BX$2:$BX$802)/COUNTIF(All!#REF!, "="&amp;$A25), ""), "")</f>
        <v>#REF!</v>
      </c>
      <c r="EC25" s="56" t="e">
        <f>IF(COUNTIF(All!#REF!, "="&amp;$A25)&gt;$B$21, IFERROR(SUMIF(All!#REF!, "="&amp;$A25, All!$BX$2:$BX$802)/COUNTIF(All!#REF!, "="&amp;$A25), ""), "")</f>
        <v>#REF!</v>
      </c>
      <c r="ED25" s="56" t="e">
        <f>IF(COUNTIF(All!#REF!, "="&amp;$A25)&gt;$B$21, IFERROR(SUMIF(All!#REF!, "="&amp;$A25, All!$BX$2:$BX$802)/COUNTIF(All!#REF!, "="&amp;$A25), ""), "")</f>
        <v>#REF!</v>
      </c>
      <c r="EE25" s="56" t="e">
        <f>IF(COUNTIF(All!#REF!, "="&amp;$A25)&gt;$B$21, IFERROR(SUMIF(All!#REF!, "="&amp;$A25, All!$BX$2:$BX$802)/COUNTIF(All!#REF!, "="&amp;$A25), ""), "")</f>
        <v>#REF!</v>
      </c>
      <c r="EF25" s="56" t="e">
        <f>IF(COUNTIF(All!#REF!, "="&amp;$A25)&gt;$B$21, IFERROR(SUMIF(All!#REF!, "="&amp;$A25, All!$BX$2:$BX$802)/COUNTIF(All!#REF!, "="&amp;$A25), ""), "")</f>
        <v>#REF!</v>
      </c>
      <c r="EG25" s="56" t="e">
        <f>IF(COUNTIF(All!#REF!, "="&amp;$A25)&gt;$B$21, IFERROR(SUMIF(All!#REF!, "="&amp;$A25, All!$BX$2:$BX$802)/COUNTIF(All!#REF!, "="&amp;$A25), ""), "")</f>
        <v>#REF!</v>
      </c>
      <c r="EH25" s="56" t="e">
        <f>IF(COUNTIF(All!#REF!, "="&amp;$A25)&gt;$B$21, IFERROR(SUMIF(All!#REF!, "="&amp;$A25, All!$BX$2:$BX$802)/COUNTIF(All!#REF!, "="&amp;$A25), ""), "")</f>
        <v>#REF!</v>
      </c>
      <c r="EI25" s="56" t="e">
        <f>IF(COUNTIF(All!#REF!, "="&amp;$A25)&gt;$B$21, IFERROR(SUMIF(All!#REF!, "="&amp;$A25, All!$BX$2:$BX$802)/COUNTIF(All!#REF!, "="&amp;$A25), ""), "")</f>
        <v>#REF!</v>
      </c>
      <c r="EJ25" s="56" t="e">
        <f>IF(COUNTIF(All!#REF!, "="&amp;$A25)&gt;$B$21, IFERROR(SUMIF(All!#REF!, "="&amp;$A25, All!$BX$2:$BX$802)/COUNTIF(All!#REF!, "="&amp;$A25), ""), "")</f>
        <v>#REF!</v>
      </c>
      <c r="EK25" s="56" t="e">
        <f>IF(COUNTIF(All!#REF!, "="&amp;$A25)&gt;$B$21, IFERROR(SUMIF(All!#REF!, "="&amp;$A25, All!$BX$2:$BX$802)/COUNTIF(All!#REF!, "="&amp;$A25), ""), "")</f>
        <v>#REF!</v>
      </c>
      <c r="EL25" s="56" t="e">
        <f>IF(COUNTIF(All!#REF!, "="&amp;$A25)&gt;$B$21, IFERROR(SUMIF(All!#REF!, "="&amp;$A25, All!$BX$2:$BX$802)/COUNTIF(All!#REF!, "="&amp;$A25), ""), "")</f>
        <v>#REF!</v>
      </c>
      <c r="EM25" s="56" t="e">
        <f>IF(COUNTIF(All!#REF!, "="&amp;$A25)&gt;$B$21, IFERROR(SUMIF(All!#REF!, "="&amp;$A25, All!$BX$2:$BX$802)/COUNTIF(All!#REF!, "="&amp;$A25), ""), "")</f>
        <v>#REF!</v>
      </c>
      <c r="EN25" s="56" t="e">
        <f>IF(COUNTIF(All!#REF!, "="&amp;$A25)&gt;$B$21, IFERROR(SUMIF(All!#REF!, "="&amp;$A25, All!$BX$2:$BX$802)/COUNTIF(All!#REF!, "="&amp;$A25), ""), "")</f>
        <v>#REF!</v>
      </c>
      <c r="EO25" s="56" t="e">
        <f>IF(COUNTIF(All!#REF!, "="&amp;$A25)&gt;$B$21, IFERROR(SUMIF(All!#REF!, "="&amp;$A25, All!$BX$2:$BX$802)/COUNTIF(All!#REF!, "="&amp;$A25), ""), "")</f>
        <v>#REF!</v>
      </c>
      <c r="EP25" s="56" t="e">
        <f>IF(COUNTIF(All!#REF!, "="&amp;$A25)&gt;$B$21, IFERROR(SUMIF(All!#REF!, "="&amp;$A25, All!$BX$2:$BX$802)/COUNTIF(All!#REF!, "="&amp;$A25), ""), "")</f>
        <v>#REF!</v>
      </c>
      <c r="EQ25" s="56" t="e">
        <f>IF(COUNTIF(All!#REF!, "="&amp;$A25)&gt;$B$21, IFERROR(SUMIF(All!#REF!, "="&amp;$A25, All!$BX$2:$BX$802)/COUNTIF(All!#REF!, "="&amp;$A25), ""), "")</f>
        <v>#REF!</v>
      </c>
      <c r="ER25" s="56" t="e">
        <f>IF(COUNTIF(All!#REF!, "="&amp;$A25)&gt;$B$21, IFERROR(SUMIF(All!#REF!, "="&amp;$A25, All!$BX$2:$BX$802)/COUNTIF(All!#REF!, "="&amp;$A25), ""), "")</f>
        <v>#REF!</v>
      </c>
      <c r="ES25" s="56" t="e">
        <f>IF(COUNTIF(All!#REF!, "="&amp;$A25)&gt;$B$21, IFERROR(SUMIF(All!#REF!, "="&amp;$A25, All!$BX$2:$BX$802)/COUNTIF(All!#REF!, "="&amp;$A25), ""), "")</f>
        <v>#REF!</v>
      </c>
      <c r="ET25" s="56" t="e">
        <f>IF(COUNTIF(All!#REF!, "="&amp;$A25)&gt;$B$21, IFERROR(SUMIF(All!#REF!, "="&amp;$A25, All!$BX$2:$BX$802)/COUNTIF(All!#REF!, "="&amp;$A25), ""), "")</f>
        <v>#REF!</v>
      </c>
      <c r="EU25" s="56" t="e">
        <f>IF(COUNTIF(All!#REF!, "="&amp;$A25)&gt;$B$21, IFERROR(SUMIF(All!#REF!, "="&amp;$A25, All!$BX$2:$BX$802)/COUNTIF(All!#REF!, "="&amp;$A25), ""), "")</f>
        <v>#REF!</v>
      </c>
      <c r="EV25" s="56" t="e">
        <f>IF(COUNTIF(All!#REF!, "="&amp;$A25)&gt;$B$21, IFERROR(SUMIF(All!#REF!, "="&amp;$A25, All!$BX$2:$BX$802)/COUNTIF(All!#REF!, "="&amp;$A25), ""), "")</f>
        <v>#REF!</v>
      </c>
      <c r="EW25" s="56" t="e">
        <f>IF(COUNTIF(All!#REF!, "="&amp;$A25)&gt;$B$21, IFERROR(SUMIF(All!#REF!, "="&amp;$A25, All!$BX$2:$BX$802)/COUNTIF(All!#REF!, "="&amp;$A25), ""), "")</f>
        <v>#REF!</v>
      </c>
      <c r="EX25" s="56" t="e">
        <f>IF(COUNTIF(All!#REF!, "="&amp;$A25)&gt;$B$21, IFERROR(SUMIF(All!#REF!, "="&amp;$A25, All!$BX$2:$BX$802)/COUNTIF(All!#REF!, "="&amp;$A25), ""), "")</f>
        <v>#REF!</v>
      </c>
      <c r="EY25" s="56" t="e">
        <f>IF(COUNTIF(All!#REF!, "="&amp;$A25)&gt;$B$21, IFERROR(SUMIF(All!#REF!, "="&amp;$A25, All!$BX$2:$BX$802)/COUNTIF(All!#REF!, "="&amp;$A25), ""), "")</f>
        <v>#REF!</v>
      </c>
      <c r="EZ25" s="56" t="e">
        <f>IF(COUNTIF(All!#REF!, "="&amp;$A25)&gt;$B$21, IFERROR(SUMIF(All!#REF!, "="&amp;$A25, All!$BX$2:$BX$802)/COUNTIF(All!#REF!, "="&amp;$A25), ""), "")</f>
        <v>#REF!</v>
      </c>
      <c r="FA25" s="56" t="e">
        <f>IF(COUNTIF(All!#REF!, "="&amp;$A25)&gt;$B$21, IFERROR(SUMIF(All!#REF!, "="&amp;$A25, All!$BX$2:$BX$802)/COUNTIF(All!#REF!, "="&amp;$A25), ""), "")</f>
        <v>#REF!</v>
      </c>
      <c r="FB25" s="56" t="e">
        <f>IF(COUNTIF(All!#REF!, "="&amp;$A25)&gt;$B$21, IFERROR(SUMIF(All!#REF!, "="&amp;$A25, All!$BX$2:$BX$802)/COUNTIF(All!#REF!, "="&amp;$A25), ""), "")</f>
        <v>#REF!</v>
      </c>
      <c r="FC25" s="56" t="e">
        <f>IF(COUNTIF(All!#REF!, "="&amp;$A25)&gt;$B$21, IFERROR(SUMIF(All!#REF!, "="&amp;$A25, All!$BX$2:$BX$802)/COUNTIF(All!#REF!, "="&amp;$A25), ""), "")</f>
        <v>#REF!</v>
      </c>
      <c r="FD25" s="56" t="e">
        <f>IF(COUNTIF(All!#REF!, "="&amp;$A25)&gt;$B$21, IFERROR(SUMIF(All!#REF!, "="&amp;$A25, All!$BX$2:$BX$802)/COUNTIF(All!#REF!, "="&amp;$A25), ""), "")</f>
        <v>#REF!</v>
      </c>
      <c r="FE25" s="56" t="e">
        <f>IF(COUNTIF(All!#REF!, "="&amp;$A25)&gt;$B$21, IFERROR(SUMIF(All!#REF!, "="&amp;$A25, All!$BX$2:$BX$802)/COUNTIF(All!#REF!, "="&amp;$A25), ""), "")</f>
        <v>#REF!</v>
      </c>
      <c r="FF25" s="56" t="e">
        <f>IF(COUNTIF(All!#REF!, "="&amp;$A25)&gt;$B$21, IFERROR(SUMIF(All!#REF!, "="&amp;$A25, All!$BX$2:$BX$802)/COUNTIF(All!#REF!, "="&amp;$A25), ""), "")</f>
        <v>#REF!</v>
      </c>
      <c r="FG25" s="56" t="e">
        <f>IF(COUNTIF(All!#REF!, "="&amp;$A25)&gt;$B$21, IFERROR(SUMIF(All!#REF!, "="&amp;$A25, All!$BX$2:$BX$802)/COUNTIF(All!#REF!, "="&amp;$A25), ""), "")</f>
        <v>#REF!</v>
      </c>
      <c r="FH25" s="56" t="e">
        <f>IF(COUNTIF(All!#REF!, "="&amp;$A25)&gt;$B$21, IFERROR(SUMIF(All!#REF!, "="&amp;$A25, All!$BX$2:$BX$802)/COUNTIF(All!#REF!, "="&amp;$A25), ""), "")</f>
        <v>#REF!</v>
      </c>
      <c r="FI25" s="56" t="e">
        <f>IF(COUNTIF(All!#REF!, "="&amp;$A25)&gt;$B$21, IFERROR(SUMIF(All!#REF!, "="&amp;$A25, All!$BX$2:$BX$802)/COUNTIF(All!#REF!, "="&amp;$A25), ""), "")</f>
        <v>#REF!</v>
      </c>
      <c r="FJ25" s="56" t="e">
        <f>IF(COUNTIF(All!#REF!, "="&amp;$A25)&gt;$B$21, IFERROR(SUMIF(All!#REF!, "="&amp;$A25, All!$BX$2:$BX$802)/COUNTIF(All!#REF!, "="&amp;$A25), ""), "")</f>
        <v>#REF!</v>
      </c>
      <c r="FK25" s="56" t="e">
        <f>IF(COUNTIF(All!#REF!, "="&amp;$A25)&gt;$B$21, IFERROR(SUMIF(All!#REF!, "="&amp;$A25, All!$BX$2:$BX$802)/COUNTIF(All!#REF!, "="&amp;$A25), ""), "")</f>
        <v>#REF!</v>
      </c>
      <c r="FL25" s="56" t="e">
        <f>IF(COUNTIF(All!#REF!, "="&amp;$A25)&gt;$B$21, IFERROR(SUMIF(All!#REF!, "="&amp;$A25, All!$BX$2:$BX$802)/COUNTIF(All!#REF!, "="&amp;$A25), ""), "")</f>
        <v>#REF!</v>
      </c>
      <c r="FM25" s="56" t="e">
        <f>IF(COUNTIF(All!#REF!, "="&amp;$A25)&gt;$B$21, IFERROR(SUMIF(All!#REF!, "="&amp;$A25, All!$BX$2:$BX$802)/COUNTIF(All!#REF!, "="&amp;$A25), ""), "")</f>
        <v>#REF!</v>
      </c>
      <c r="FN25" s="56" t="e">
        <f>IF(COUNTIF(All!#REF!, "="&amp;$A25)&gt;$B$21, IFERROR(SUMIF(All!#REF!, "="&amp;$A25, All!$BX$2:$BX$802)/COUNTIF(All!#REF!, "="&amp;$A25), ""), "")</f>
        <v>#REF!</v>
      </c>
      <c r="FO25" s="56" t="e">
        <f>IF(COUNTIF(All!#REF!, "="&amp;$A25)&gt;$B$21, IFERROR(SUMIF(All!#REF!, "="&amp;$A25, All!$BX$2:$BX$802)/COUNTIF(All!#REF!, "="&amp;$A25), ""), "")</f>
        <v>#REF!</v>
      </c>
      <c r="FP25" s="56" t="e">
        <f>IF(COUNTIF(All!#REF!, "="&amp;$A25)&gt;$B$21, IFERROR(SUMIF(All!#REF!, "="&amp;$A25, All!$BX$2:$BX$802)/COUNTIF(All!#REF!, "="&amp;$A25), ""), "")</f>
        <v>#REF!</v>
      </c>
      <c r="FQ25" s="56" t="e">
        <f>IF(COUNTIF(All!#REF!, "="&amp;$A25)&gt;$B$21, IFERROR(SUMIF(All!#REF!, "="&amp;$A25, All!$BX$2:$BX$802)/COUNTIF(All!#REF!, "="&amp;$A25), ""), "")</f>
        <v>#REF!</v>
      </c>
      <c r="FR25" s="56" t="e">
        <f>IF(COUNTIF(All!#REF!, "="&amp;$A25)&gt;$B$21, IFERROR(SUMIF(All!#REF!, "="&amp;$A25, All!$BX$2:$BX$802)/COUNTIF(All!#REF!, "="&amp;$A25), ""), "")</f>
        <v>#REF!</v>
      </c>
      <c r="FS25" s="56" t="e">
        <f>IF(COUNTIF(All!#REF!, "="&amp;$A25)&gt;$B$21, IFERROR(SUMIF(All!#REF!, "="&amp;$A25, All!$BX$2:$BX$802)/COUNTIF(All!#REF!, "="&amp;$A25), ""), "")</f>
        <v>#REF!</v>
      </c>
      <c r="FT25" s="56" t="e">
        <f>IF(COUNTIF(All!#REF!, "="&amp;$A25)&gt;$B$21, IFERROR(SUMIF(All!#REF!, "="&amp;$A25, All!$BX$2:$BX$802)/COUNTIF(All!#REF!, "="&amp;$A25), ""), "")</f>
        <v>#REF!</v>
      </c>
      <c r="FU25" s="56" t="e">
        <f>IF(COUNTIF(All!#REF!, "="&amp;$A25)&gt;$B$21, IFERROR(SUMIF(All!#REF!, "="&amp;$A25, All!$BX$2:$BX$802)/COUNTIF(All!#REF!, "="&amp;$A25), ""), "")</f>
        <v>#REF!</v>
      </c>
      <c r="FV25" s="56" t="e">
        <f>IF(COUNTIF(All!#REF!, "="&amp;$A25)&gt;$B$21, IFERROR(SUMIF(All!#REF!, "="&amp;$A25, All!$BX$2:$BX$802)/COUNTIF(All!#REF!, "="&amp;$A25), ""), "")</f>
        <v>#REF!</v>
      </c>
      <c r="FW25" s="56" t="e">
        <f>IF(COUNTIF(All!#REF!, "="&amp;$A25)&gt;$B$21, IFERROR(SUMIF(All!#REF!, "="&amp;$A25, All!$BX$2:$BX$802)/COUNTIF(All!#REF!, "="&amp;$A25), ""), "")</f>
        <v>#REF!</v>
      </c>
      <c r="FX25" s="56" t="e">
        <f>IF(COUNTIF(All!#REF!, "="&amp;$A25)&gt;$B$21, IFERROR(SUMIF(All!#REF!, "="&amp;$A25, All!$BX$2:$BX$802)/COUNTIF(All!#REF!, "="&amp;$A25), ""), "")</f>
        <v>#REF!</v>
      </c>
      <c r="FY25" s="56" t="e">
        <f>IF(COUNTIF(All!#REF!, "="&amp;$A25)&gt;$B$21, IFERROR(SUMIF(All!#REF!, "="&amp;$A25, All!$BX$2:$BX$802)/COUNTIF(All!#REF!, "="&amp;$A25), ""), "")</f>
        <v>#REF!</v>
      </c>
      <c r="FZ25" s="56" t="e">
        <f>IF(COUNTIF(All!#REF!, "="&amp;$A25)&gt;$B$21, IFERROR(SUMIF(All!#REF!, "="&amp;$A25, All!$BX$2:$BX$802)/COUNTIF(All!#REF!, "="&amp;$A25), ""), "")</f>
        <v>#REF!</v>
      </c>
      <c r="GA25" s="56" t="e">
        <f>IF(COUNTIF(All!#REF!, "="&amp;$A25)&gt;$B$21, IFERROR(SUMIF(All!#REF!, "="&amp;$A25, All!$BX$2:$BX$802)/COUNTIF(All!#REF!, "="&amp;$A25), ""), "")</f>
        <v>#REF!</v>
      </c>
      <c r="GB25" s="56" t="e">
        <f>IF(COUNTIF(All!#REF!, "="&amp;$A25)&gt;$B$21, IFERROR(SUMIF(All!#REF!, "="&amp;$A25, All!$BX$2:$BX$802)/COUNTIF(All!#REF!, "="&amp;$A25), ""), "")</f>
        <v>#REF!</v>
      </c>
      <c r="GC25" s="56" t="e">
        <f>IF(COUNTIF(All!#REF!, "="&amp;$A25)&gt;$B$21, IFERROR(SUMIF(All!#REF!, "="&amp;$A25, All!$BX$2:$BX$802)/COUNTIF(All!#REF!, "="&amp;$A25), ""), "")</f>
        <v>#REF!</v>
      </c>
      <c r="GD25" s="56" t="e">
        <f>IF(COUNTIF(All!#REF!, "="&amp;$A25)&gt;$B$21, IFERROR(SUMIF(All!#REF!, "="&amp;$A25, All!$BX$2:$BX$802)/COUNTIF(All!#REF!, "="&amp;$A25), ""), "")</f>
        <v>#REF!</v>
      </c>
      <c r="GE25" s="56" t="e">
        <f>IF(COUNTIF(All!#REF!, "="&amp;$A25)&gt;$B$21, IFERROR(SUMIF(All!#REF!, "="&amp;$A25, All!$BX$2:$BX$802)/COUNTIF(All!#REF!, "="&amp;$A25), ""), "")</f>
        <v>#REF!</v>
      </c>
      <c r="GF25" s="56" t="e">
        <f>IF(COUNTIF(All!#REF!, "="&amp;$A25)&gt;$B$21, IFERROR(SUMIF(All!#REF!, "="&amp;$A25, All!$BX$2:$BX$802)/COUNTIF(All!#REF!, "="&amp;$A25), ""), "")</f>
        <v>#REF!</v>
      </c>
      <c r="GG25" s="56" t="e">
        <f>IF(COUNTIF(All!#REF!, "="&amp;$A25)&gt;$B$21, IFERROR(SUMIF(All!#REF!, "="&amp;$A25, All!$BX$2:$BX$802)/COUNTIF(All!#REF!, "="&amp;$A25), ""), "")</f>
        <v>#REF!</v>
      </c>
      <c r="GH25" s="56" t="e">
        <f>IF(COUNTIF(All!#REF!, "="&amp;$A25)&gt;$B$21, IFERROR(SUMIF(All!#REF!, "="&amp;$A25, All!$BX$2:$BX$802)/COUNTIF(All!#REF!, "="&amp;$A25), ""), "")</f>
        <v>#REF!</v>
      </c>
      <c r="GI25" s="56" t="e">
        <f>IF(COUNTIF(All!#REF!, "="&amp;$A25)&gt;$B$21, IFERROR(SUMIF(All!#REF!, "="&amp;$A25, All!$BX$2:$BX$802)/COUNTIF(All!#REF!, "="&amp;$A25), ""), "")</f>
        <v>#REF!</v>
      </c>
      <c r="GJ25" s="56" t="e">
        <f>IF(COUNTIF(All!#REF!, "="&amp;$A25)&gt;$B$21, IFERROR(SUMIF(All!#REF!, "="&amp;$A25, All!$BX$2:$BX$802)/COUNTIF(All!#REF!, "="&amp;$A25), ""), "")</f>
        <v>#REF!</v>
      </c>
      <c r="GK25" s="56" t="e">
        <f>IF(COUNTIF(All!#REF!, "="&amp;$A25)&gt;$B$21, IFERROR(SUMIF(All!#REF!, "="&amp;$A25, All!$BX$2:$BX$802)/COUNTIF(All!#REF!, "="&amp;$A25), ""), "")</f>
        <v>#REF!</v>
      </c>
      <c r="GL25" s="56" t="e">
        <f>IF(COUNTIF(All!#REF!, "="&amp;$A25)&gt;$B$21, IFERROR(SUMIF(All!#REF!, "="&amp;$A25, All!$BX$2:$BX$802)/COUNTIF(All!#REF!, "="&amp;$A25), ""), "")</f>
        <v>#REF!</v>
      </c>
      <c r="GM25" s="56" t="e">
        <f>IF(COUNTIF(All!#REF!, "="&amp;$A25)&gt;$B$21, IFERROR(SUMIF(All!#REF!, "="&amp;$A25, All!$BX$2:$BX$802)/COUNTIF(All!#REF!, "="&amp;$A25), ""), "")</f>
        <v>#REF!</v>
      </c>
      <c r="GN25" s="56" t="e">
        <f>IF(COUNTIF(All!#REF!, "="&amp;$A25)&gt;$B$21, IFERROR(SUMIF(All!#REF!, "="&amp;$A25, All!$BX$2:$BX$802)/COUNTIF(All!#REF!, "="&amp;$A25), ""), "")</f>
        <v>#REF!</v>
      </c>
      <c r="GO25" s="56" t="e">
        <f>IF(COUNTIF(All!#REF!, "="&amp;$A25)&gt;$B$21, IFERROR(SUMIF(All!#REF!, "="&amp;$A25, All!$BX$2:$BX$802)/COUNTIF(All!#REF!, "="&amp;$A25), ""), "")</f>
        <v>#REF!</v>
      </c>
      <c r="GP25" s="56" t="e">
        <f>IF(COUNTIF(All!#REF!, "="&amp;$A25)&gt;$B$21, IFERROR(SUMIF(All!#REF!, "="&amp;$A25, All!$BX$2:$BX$802)/COUNTIF(All!#REF!, "="&amp;$A25), ""), "")</f>
        <v>#REF!</v>
      </c>
      <c r="GQ25" s="56" t="e">
        <f>IF(COUNTIF(All!#REF!, "="&amp;$A25)&gt;$B$21, IFERROR(SUMIF(All!#REF!, "="&amp;$A25, All!$BX$2:$BX$802)/COUNTIF(All!#REF!, "="&amp;$A25), ""), "")</f>
        <v>#REF!</v>
      </c>
      <c r="GR25" s="56" t="e">
        <f>IF(COUNTIF(All!#REF!, "="&amp;$A25)&gt;$B$21, IFERROR(SUMIF(All!#REF!, "="&amp;$A25, All!$BX$2:$BX$802)/COUNTIF(All!#REF!, "="&amp;$A25), ""), "")</f>
        <v>#REF!</v>
      </c>
      <c r="GS25" s="56" t="e">
        <f>IF(COUNTIF(All!#REF!, "="&amp;$A25)&gt;$B$21, IFERROR(SUMIF(All!#REF!, "="&amp;$A25, All!$BX$2:$BX$802)/COUNTIF(All!#REF!, "="&amp;$A25), ""), "")</f>
        <v>#REF!</v>
      </c>
      <c r="GT25" s="56" t="e">
        <f>IF(COUNTIF(All!#REF!, "="&amp;$A25)&gt;$B$21, IFERROR(SUMIF(All!#REF!, "="&amp;$A25, All!$BX$2:$BX$802)/COUNTIF(All!#REF!, "="&amp;$A25), ""), "")</f>
        <v>#REF!</v>
      </c>
      <c r="GU25" s="56" t="e">
        <f>IF(COUNTIF(All!#REF!, "="&amp;$A25)&gt;$B$21, IFERROR(SUMIF(All!#REF!, "="&amp;$A25, All!$BX$2:$BX$802)/COUNTIF(All!#REF!, "="&amp;$A25), ""), "")</f>
        <v>#REF!</v>
      </c>
      <c r="GV25" s="56" t="e">
        <f>IF(COUNTIF(All!#REF!, "="&amp;$A25)&gt;$B$21, IFERROR(SUMIF(All!#REF!, "="&amp;$A25, All!$BX$2:$BX$802)/COUNTIF(All!#REF!, "="&amp;$A25), ""), "")</f>
        <v>#REF!</v>
      </c>
      <c r="GW25" s="56" t="e">
        <f>IF(COUNTIF(All!#REF!, "="&amp;$A25)&gt;$B$21, IFERROR(SUMIF(All!#REF!, "="&amp;$A25, All!$BX$2:$BX$802)/COUNTIF(All!#REF!, "="&amp;$A25), ""), "")</f>
        <v>#REF!</v>
      </c>
      <c r="GX25" s="56" t="e">
        <f>IF(COUNTIF(All!#REF!, "="&amp;$A25)&gt;$B$21, IFERROR(SUMIF(All!#REF!, "="&amp;$A25, All!$BX$2:$BX$802)/COUNTIF(All!#REF!, "="&amp;$A25), ""), "")</f>
        <v>#REF!</v>
      </c>
      <c r="GY25" s="56" t="e">
        <f>IF(COUNTIF(All!#REF!, "="&amp;$A25)&gt;$B$21, IFERROR(SUMIF(All!#REF!, "="&amp;$A25, All!$BX$2:$BX$802)/COUNTIF(All!#REF!, "="&amp;$A25), ""), "")</f>
        <v>#REF!</v>
      </c>
      <c r="GZ25" s="56" t="e">
        <f>IF(COUNTIF(All!#REF!, "="&amp;$A25)&gt;$B$21, IFERROR(SUMIF(All!#REF!, "="&amp;$A25, All!$BX$2:$BX$802)/COUNTIF(All!#REF!, "="&amp;$A25), ""), "")</f>
        <v>#REF!</v>
      </c>
      <c r="HA25" s="56" t="e">
        <f>IF(COUNTIF(All!#REF!, "="&amp;$A25)&gt;$B$21, IFERROR(SUMIF(All!#REF!, "="&amp;$A25, All!$BX$2:$BX$802)/COUNTIF(All!#REF!, "="&amp;$A25), ""), "")</f>
        <v>#REF!</v>
      </c>
      <c r="HB25" s="56" t="e">
        <f>IF(COUNTIF(All!#REF!, "="&amp;$A25)&gt;$B$21, IFERROR(SUMIF(All!#REF!, "="&amp;$A25, All!$BX$2:$BX$802)/COUNTIF(All!#REF!, "="&amp;$A25), ""), "")</f>
        <v>#REF!</v>
      </c>
      <c r="HC25" s="56" t="e">
        <f>IF(COUNTIF(All!#REF!, "="&amp;$A25)&gt;$B$21, IFERROR(SUMIF(All!#REF!, "="&amp;$A25, All!$BX$2:$BX$802)/COUNTIF(All!#REF!, "="&amp;$A25), ""), "")</f>
        <v>#REF!</v>
      </c>
      <c r="HD25" s="56" t="e">
        <f>IF(COUNTIF(All!#REF!, "="&amp;$A25)&gt;$B$21, IFERROR(SUMIF(All!#REF!, "="&amp;$A25, All!$BX$2:$BX$802)/COUNTIF(All!#REF!, "="&amp;$A25), ""), "")</f>
        <v>#REF!</v>
      </c>
      <c r="HE25" s="56" t="e">
        <f>IF(COUNTIF(All!#REF!, "="&amp;$A25)&gt;$B$21, IFERROR(SUMIF(All!#REF!, "="&amp;$A25, All!$BX$2:$BX$802)/COUNTIF(All!#REF!, "="&amp;$A25), ""), "")</f>
        <v>#REF!</v>
      </c>
      <c r="HF25" s="56" t="e">
        <f>IF(COUNTIF(All!#REF!, "="&amp;$A25)&gt;$B$21, IFERROR(SUMIF(All!#REF!, "="&amp;$A25, All!$BX$2:$BX$802)/COUNTIF(All!#REF!, "="&amp;$A25), ""), "")</f>
        <v>#REF!</v>
      </c>
      <c r="HG25" s="56" t="e">
        <f>IF(COUNTIF(All!#REF!, "="&amp;$A25)&gt;$B$21, IFERROR(SUMIF(All!#REF!, "="&amp;$A25, All!$BX$2:$BX$802)/COUNTIF(All!#REF!, "="&amp;$A25), ""), "")</f>
        <v>#REF!</v>
      </c>
      <c r="HH25" s="56" t="e">
        <f>IF(COUNTIF(All!#REF!, "="&amp;$A25)&gt;$B$21, IFERROR(SUMIF(All!#REF!, "="&amp;$A25, All!$BX$2:$BX$802)/COUNTIF(All!#REF!, "="&amp;$A25), ""), "")</f>
        <v>#REF!</v>
      </c>
      <c r="HI25" s="56" t="e">
        <f>IF(COUNTIF(All!#REF!, "="&amp;$A25)&gt;$B$21, IFERROR(SUMIF(All!#REF!, "="&amp;$A25, All!$BX$2:$BX$802)/COUNTIF(All!#REF!, "="&amp;$A25), ""), "")</f>
        <v>#REF!</v>
      </c>
      <c r="HJ25" s="56" t="e">
        <f>IF(COUNTIF(All!#REF!, "="&amp;$A25)&gt;$B$21, IFERROR(SUMIF(All!#REF!, "="&amp;$A25, All!$BX$2:$BX$802)/COUNTIF(All!#REF!, "="&amp;$A25), ""), "")</f>
        <v>#REF!</v>
      </c>
      <c r="HK25" s="56" t="e">
        <f>IF(COUNTIF(All!#REF!, "="&amp;$A25)&gt;$B$21, IFERROR(SUMIF(All!#REF!, "="&amp;$A25, All!$BX$2:$BX$802)/COUNTIF(All!#REF!, "="&amp;$A25), ""), "")</f>
        <v>#REF!</v>
      </c>
      <c r="HL25" s="56" t="e">
        <f>IF(COUNTIF(All!#REF!, "="&amp;$A25)&gt;$B$21, IFERROR(SUMIF(All!#REF!, "="&amp;$A25, All!$BX$2:$BX$802)/COUNTIF(All!#REF!, "="&amp;$A25), ""), "")</f>
        <v>#REF!</v>
      </c>
      <c r="HM25" s="56" t="e">
        <f>IF(COUNTIF(All!#REF!, "="&amp;$A25)&gt;$B$21, IFERROR(SUMIF(All!#REF!, "="&amp;$A25, All!$BX$2:$BX$802)/COUNTIF(All!#REF!, "="&amp;$A25), ""), "")</f>
        <v>#REF!</v>
      </c>
      <c r="HN25" s="56" t="e">
        <f>IF(COUNTIF(All!#REF!, "="&amp;$A25)&gt;$B$21, IFERROR(SUMIF(All!#REF!, "="&amp;$A25, All!$BX$2:$BX$802)/COUNTIF(All!#REF!, "="&amp;$A25), ""), "")</f>
        <v>#REF!</v>
      </c>
      <c r="HO25" s="56" t="e">
        <f>IF(COUNTIF(All!#REF!, "="&amp;$A25)&gt;$B$21, IFERROR(SUMIF(All!#REF!, "="&amp;$A25, All!$BX$2:$BX$802)/COUNTIF(All!#REF!, "="&amp;$A25), ""), "")</f>
        <v>#REF!</v>
      </c>
      <c r="HP25" s="56" t="e">
        <f>IF(COUNTIF(All!#REF!, "="&amp;$A25)&gt;$B$21, IFERROR(SUMIF(All!#REF!, "="&amp;$A25, All!$BX$2:$BX$802)/COUNTIF(All!#REF!, "="&amp;$A25), ""), "")</f>
        <v>#REF!</v>
      </c>
      <c r="HQ25" s="56" t="e">
        <f>IF(COUNTIF(All!#REF!, "="&amp;$A25)&gt;$B$21, IFERROR(SUMIF(All!#REF!, "="&amp;$A25, All!$BX$2:$BX$802)/COUNTIF(All!#REF!, "="&amp;$A25), ""), "")</f>
        <v>#REF!</v>
      </c>
      <c r="HR25" s="56" t="e">
        <f>IF(COUNTIF(All!#REF!, "="&amp;$A25)&gt;$B$21, IFERROR(SUMIF(All!#REF!, "="&amp;$A25, All!$BX$2:$BX$802)/COUNTIF(All!#REF!, "="&amp;$A25), ""), "")</f>
        <v>#REF!</v>
      </c>
      <c r="HS25" s="56" t="e">
        <f>IF(COUNTIF(All!#REF!, "="&amp;$A25)&gt;$B$21, IFERROR(SUMIF(All!#REF!, "="&amp;$A25, All!$BX$2:$BX$802)/COUNTIF(All!#REF!, "="&amp;$A25), ""), "")</f>
        <v>#REF!</v>
      </c>
      <c r="HT25" s="56" t="e">
        <f>IF(COUNTIF(All!#REF!, "="&amp;$A25)&gt;$B$21, IFERROR(SUMIF(All!#REF!, "="&amp;$A25, All!$BX$2:$BX$802)/COUNTIF(All!#REF!, "="&amp;$A25), ""), "")</f>
        <v>#REF!</v>
      </c>
      <c r="HU25" s="56" t="e">
        <f>IF(COUNTIF(All!#REF!, "="&amp;$A25)&gt;$B$21, IFERROR(SUMIF(All!#REF!, "="&amp;$A25, All!$BX$2:$BX$802)/COUNTIF(All!#REF!, "="&amp;$A25), ""), "")</f>
        <v>#REF!</v>
      </c>
      <c r="HV25" s="56" t="e">
        <f>IF(COUNTIF(All!#REF!, "="&amp;$A25)&gt;$B$21, IFERROR(SUMIF(All!#REF!, "="&amp;$A25, All!$BX$2:$BX$802)/COUNTIF(All!#REF!, "="&amp;$A25), ""), "")</f>
        <v>#REF!</v>
      </c>
      <c r="HW25" s="56" t="e">
        <f>IF(COUNTIF(All!#REF!, "="&amp;$A25)&gt;$B$21, IFERROR(SUMIF(All!#REF!, "="&amp;$A25, All!$BX$2:$BX$802)/COUNTIF(All!#REF!, "="&amp;$A25), ""), "")</f>
        <v>#REF!</v>
      </c>
      <c r="HX25" s="56" t="e">
        <f>IF(COUNTIF(All!#REF!, "="&amp;$A25)&gt;$B$21, IFERROR(SUMIF(All!#REF!, "="&amp;$A25, All!$BX$2:$BX$802)/COUNTIF(All!#REF!, "="&amp;$A25), ""), "")</f>
        <v>#REF!</v>
      </c>
      <c r="HY25" s="56" t="e">
        <f>IF(COUNTIF(All!#REF!, "="&amp;$A25)&gt;$B$21, IFERROR(SUMIF(All!#REF!, "="&amp;$A25, All!$BX$2:$BX$802)/COUNTIF(All!#REF!, "="&amp;$A25), ""), "")</f>
        <v>#REF!</v>
      </c>
      <c r="HZ25" s="56" t="e">
        <f>IF(COUNTIF(All!#REF!, "="&amp;$A25)&gt;$B$21, IFERROR(SUMIF(All!#REF!, "="&amp;$A25, All!$BX$2:$BX$802)/COUNTIF(All!#REF!, "="&amp;$A25), ""), "")</f>
        <v>#REF!</v>
      </c>
      <c r="IA25" s="56" t="e">
        <f>IF(COUNTIF(All!#REF!, "="&amp;$A25)&gt;$B$21, IFERROR(SUMIF(All!#REF!, "="&amp;$A25, All!$BX$2:$BX$802)/COUNTIF(All!#REF!, "="&amp;$A25), ""), "")</f>
        <v>#REF!</v>
      </c>
      <c r="IB25" s="56">
        <f>IF(COUNTIF(All!BN$2:BN$802, "="&amp;$A25)&gt;$B$21, IFERROR(SUMIF(All!BN$2:BN$802, "="&amp;$A25, All!$BX$2:$BX$802)/COUNTIF(All!BN$2:BN$802, "="&amp;$A25), ""), "")</f>
        <v>0.45907207989427773</v>
      </c>
      <c r="IC25" s="56" t="str">
        <f>IF(COUNTIF(All!BO$2:BO$802, "="&amp;$A25)&gt;$B$21, IFERROR(SUMIF(All!BO$2:BO$802, "="&amp;$A25, All!$BX$2:$BX$802)/COUNTIF(All!BO$2:BO$802, "="&amp;$A25), ""), "")</f>
        <v/>
      </c>
      <c r="ID25" s="56" t="str">
        <f>IF(COUNTIF(All!BP$2:BP$802, "="&amp;$A25)&gt;$B$21, IFERROR(SUMIF(All!BP$2:BP$802, "="&amp;$A25, All!$BX$2:$BX$802)/COUNTIF(All!BP$2:BP$802, "="&amp;$A25), ""), "")</f>
        <v/>
      </c>
      <c r="IE25" s="56">
        <f>IF(COUNTIF(All!BQ$2:BQ$802, "="&amp;$A25)&gt;$B$21, IFERROR(SUMIF(All!BQ$2:BQ$802, "="&amp;$A25, All!$BX$2:$BX$802)/COUNTIF(All!BQ$2:BQ$802, "="&amp;$A25), ""), "")</f>
        <v>0.50997449814836981</v>
      </c>
      <c r="IF25" s="56" t="str">
        <f>IF(COUNTIF(All!BR$2:BR$802, "="&amp;$A25)&gt;$B$21, IFERROR(SUMIF(All!BR$2:BR$802, "="&amp;$A25, All!$BX$2:$BX$802)/COUNTIF(All!BR$2:BR$802, "="&amp;$A25), ""), "")</f>
        <v/>
      </c>
      <c r="IG25" s="56" t="str">
        <f>IF(COUNTIF(All!BS$2:BS$802, "="&amp;$A25)&gt;$B$21, IFERROR(SUMIF(All!BS$2:BS$802, "="&amp;$A25, All!$BX$2:$BX$802)/COUNTIF(All!BS$2:BS$802, "="&amp;$A25), ""), "")</f>
        <v/>
      </c>
      <c r="IH25" s="56" t="str">
        <f>IF(COUNTIF(All!BT$2:BT$802, "="&amp;$A25)&gt;$B$21, IFERROR(SUMIF(All!BT$2:BT$802, "="&amp;$A25, All!$BX$2:$BX$802)/COUNTIF(All!BT$2:BT$802, "="&amp;$A25), ""), "")</f>
        <v/>
      </c>
      <c r="II25" s="56" t="str">
        <f>IF(COUNTIF(All!BU$2:BU$802, "="&amp;$A25)&gt;$B$21, IFERROR(SUMIF(All!BU$2:BU$802, "="&amp;$A25, All!$BX$2:$BX$802)/COUNTIF(All!BU$2:BU$802, "="&amp;$A25), ""), "")</f>
        <v/>
      </c>
      <c r="IM25">
        <v>5</v>
      </c>
    </row>
    <row r="26" spans="1:413" x14ac:dyDescent="0.25">
      <c r="A26">
        <v>4</v>
      </c>
      <c r="B26" s="56">
        <f>IF(COUNTIF(All!A$2:A$802, "="&amp;$A26)&gt;$B$21, IFERROR(SUMIF(All!A$2:A$802, "="&amp;$A26, All!$BX$2:$BX$802)/COUNTIF(All!A$2:A$802, "="&amp;$A26), ""), "")</f>
        <v>0.50593497432989909</v>
      </c>
      <c r="C26" s="56">
        <f>IF(COUNTIF(All!B$2:B$802, "="&amp;$A26)&gt;$B$21, IFERROR(SUMIF(All!B$2:B$802, "="&amp;$A26, All!$BX$2:$BX$802)/COUNTIF(All!B$2:B$802, "="&amp;$A26), ""), "")</f>
        <v>0.50850081148720638</v>
      </c>
      <c r="D26" s="56" t="str">
        <f>IF(COUNTIF(All!C$2:C$802, "="&amp;$A26)&gt;$B$21, IFERROR(SUMIF(All!C$2:C$802, "="&amp;$A26, All!$BX$2:$BX$802)/COUNTIF(All!C$2:C$802, "="&amp;$A26), ""), "")</f>
        <v/>
      </c>
      <c r="E26" s="56">
        <f>IF(COUNTIF(All!D$2:D$802, "="&amp;$A26)&gt;$B$21, IFERROR(SUMIF(All!D$2:D$802, "="&amp;$A26, All!$BX$2:$BX$802)/COUNTIF(All!D$2:D$802, "="&amp;$A26), ""), "")</f>
        <v>0.51426877058021159</v>
      </c>
      <c r="F26" s="56" t="str">
        <f>IF(COUNTIF(All!E$2:E$802, "="&amp;$A26)&gt;$B$21, IFERROR(SUMIF(All!E$2:E$802, "="&amp;$A26, All!$BX$2:$BX$802)/COUNTIF(All!E$2:E$802, "="&amp;$A26), ""), "")</f>
        <v/>
      </c>
      <c r="G26" s="56">
        <f>IF(COUNTIF(All!F$2:F$802, "="&amp;$A26)&gt;$B$21, IFERROR(SUMIF(All!F$2:F$802, "="&amp;$A26, All!$BX$2:$BX$802)/COUNTIF(All!F$2:F$802, "="&amp;$A26), ""), "")</f>
        <v>0.51006392971860171</v>
      </c>
      <c r="H26" s="56">
        <f>IF(COUNTIF(All!G$2:G$802, "="&amp;$A26)&gt;$B$21, IFERROR(SUMIF(All!G$2:G$802, "="&amp;$A26, All!$BX$2:$BX$802)/COUNTIF(All!G$2:G$802, "="&amp;$A26), ""), "")</f>
        <v>0.50877518572406122</v>
      </c>
      <c r="I26" s="56">
        <f>IF(COUNTIF(All!H$2:H$802, "="&amp;$A26)&gt;$B$21, IFERROR(SUMIF(All!H$2:H$802, "="&amp;$A26, All!$BX$2:$BX$802)/COUNTIF(All!H$2:H$802, "="&amp;$A26), ""), "")</f>
        <v>0.51137274399629185</v>
      </c>
      <c r="J26" s="56">
        <f>IF(COUNTIF(All!I$2:I$802, "="&amp;$A26)&gt;$B$21, IFERROR(SUMIF(All!I$2:I$802, "="&amp;$A26, All!$BX$2:$BX$802)/COUNTIF(All!I$2:I$802, "="&amp;$A26), ""), "")</f>
        <v>0.50928436605711758</v>
      </c>
      <c r="K26" s="56">
        <f>IF(COUNTIF(All!J$2:J$802, "="&amp;$A26)&gt;$B$21, IFERROR(SUMIF(All!J$2:J$802, "="&amp;$A26, All!$BX$2:$BX$802)/COUNTIF(All!J$2:J$802, "="&amp;$A26), ""), "")</f>
        <v>0.50820226746090313</v>
      </c>
      <c r="L26" s="56" t="str">
        <f>IF(COUNTIF(All!K$2:K$802, "="&amp;$A26)&gt;$B$21, IFERROR(SUMIF(All!K$2:K$802, "="&amp;$A26, All!$BX$2:$BX$802)/COUNTIF(All!K$2:K$802, "="&amp;$A26), ""), "")</f>
        <v/>
      </c>
      <c r="M26" s="56" t="str">
        <f>IF(COUNTIF(All!L$2:L$802, "="&amp;$A26)&gt;$B$21, IFERROR(SUMIF(All!L$2:L$802, "="&amp;$A26, All!$BX$2:$BX$802)/COUNTIF(All!L$2:L$802, "="&amp;$A26), ""), "")</f>
        <v/>
      </c>
      <c r="N26" s="56" t="str">
        <f>IF(COUNTIF(All!M$2:M$802, "="&amp;$A26)&gt;$B$21, IFERROR(SUMIF(All!M$2:M$802, "="&amp;$A26, All!$BX$2:$BX$802)/COUNTIF(All!M$2:M$802, "="&amp;$A26), ""), "")</f>
        <v/>
      </c>
      <c r="O26" s="56">
        <f>IF(COUNTIF(All!N$2:N$802, "="&amp;$A26)&gt;$B$21, IFERROR(SUMIF(All!N$2:N$802, "="&amp;$A26, All!$BX$2:$BX$802)/COUNTIF(All!N$2:N$802, "="&amp;$A26), ""), "")</f>
        <v>0.49634824600000005</v>
      </c>
      <c r="P26" s="56">
        <f>IF(COUNTIF(All!O$2:O$802, "="&amp;$A26)&gt;$B$21, IFERROR(SUMIF(All!O$2:O$802, "="&amp;$A26, All!$BX$2:$BX$802)/COUNTIF(All!O$2:O$802, "="&amp;$A26), ""), "")</f>
        <v>0.50158063722763957</v>
      </c>
      <c r="Q26" s="56">
        <f>IF(COUNTIF(All!P$2:P$802, "="&amp;$A26)&gt;$B$21, IFERROR(SUMIF(All!P$2:P$802, "="&amp;$A26, All!$BX$2:$BX$802)/COUNTIF(All!P$2:P$802, "="&amp;$A26), ""), "")</f>
        <v>0.50965296333263532</v>
      </c>
      <c r="R26" s="56">
        <f>IF(COUNTIF(All!Q$2:Q$802, "="&amp;$A26)&gt;$B$21, IFERROR(SUMIF(All!Q$2:Q$802, "="&amp;$A26, All!$BX$2:$BX$802)/COUNTIF(All!Q$2:Q$802, "="&amp;$A26), ""), "")</f>
        <v>0.48833672637194109</v>
      </c>
      <c r="S26" s="56">
        <f>IF(COUNTIF(All!R$2:R$802, "="&amp;$A26)&gt;$B$21, IFERROR(SUMIF(All!R$2:R$802, "="&amp;$A26, All!$BX$2:$BX$802)/COUNTIF(All!R$2:R$802, "="&amp;$A26), ""), "")</f>
        <v>0.50998262732388211</v>
      </c>
      <c r="T26" s="56">
        <f>IF(COUNTIF(All!S$2:S$802, "="&amp;$A26)&gt;$B$21, IFERROR(SUMIF(All!S$2:S$802, "="&amp;$A26, All!$BX$2:$BX$802)/COUNTIF(All!S$2:S$802, "="&amp;$A26), ""), "")</f>
        <v>0.50650792311356074</v>
      </c>
      <c r="U26" s="56">
        <f>IF(COUNTIF(All!T$2:T$802, "="&amp;$A26)&gt;$B$21, IFERROR(SUMIF(All!T$2:T$802, "="&amp;$A26, All!$BX$2:$BX$802)/COUNTIF(All!T$2:T$802, "="&amp;$A26), ""), "")</f>
        <v>0.51313443233819966</v>
      </c>
      <c r="V26" s="56">
        <f>IF(COUNTIF(All!U$2:U$802, "="&amp;$A26)&gt;$B$21, IFERROR(SUMIF(All!U$2:U$802, "="&amp;$A26, All!$BX$2:$BX$802)/COUNTIF(All!U$2:U$802, "="&amp;$A26), ""), "")</f>
        <v>0.509670900062689</v>
      </c>
      <c r="W26" s="56">
        <f>IF(COUNTIF(All!V$2:V$802, "="&amp;$A26)&gt;$B$21, IFERROR(SUMIF(All!V$2:V$802, "="&amp;$A26, All!$BX$2:$BX$802)/COUNTIF(All!V$2:V$802, "="&amp;$A26), ""), "")</f>
        <v>0.51401462581253021</v>
      </c>
      <c r="X26" s="56" t="str">
        <f>IF(COUNTIF(All!W$2:W$802, "="&amp;$A26)&gt;$B$21, IFERROR(SUMIF(All!W$2:W$802, "="&amp;$A26, All!$BX$2:$BX$802)/COUNTIF(All!W$2:W$802, "="&amp;$A26), ""), "")</f>
        <v/>
      </c>
      <c r="Y26" s="56" t="str">
        <f>IF(COUNTIF(All!X$2:X$802, "="&amp;$A26)&gt;$B$21, IFERROR(SUMIF(All!X$2:X$802, "="&amp;$A26, All!$BX$2:$BX$802)/COUNTIF(All!X$2:X$802, "="&amp;$A26), ""), "")</f>
        <v/>
      </c>
      <c r="Z26" s="56" t="str">
        <f>IF(COUNTIF(All!Y$2:Y$802, "="&amp;$A26)&gt;$B$21, IFERROR(SUMIF(All!Y$2:Y$802, "="&amp;$A26, All!$BX$2:$BX$802)/COUNTIF(All!Y$2:Y$802, "="&amp;$A26), ""), "")</f>
        <v/>
      </c>
      <c r="AA26" s="56" t="str">
        <f>IF(COUNTIF(All!Z$2:Z$802, "="&amp;$A26)&gt;$B$21, IFERROR(SUMIF(All!Z$2:Z$802, "="&amp;$A26, All!$BX$2:$BX$802)/COUNTIF(All!Z$2:Z$802, "="&amp;$A26), ""), "")</f>
        <v/>
      </c>
      <c r="AB26" s="56">
        <f>IF(COUNTIF(All!AA$2:AA$802, "="&amp;$A26)&gt;$B$21, IFERROR(SUMIF(All!AA$2:AA$802, "="&amp;$A26, All!$BX$2:$BX$802)/COUNTIF(All!AA$2:AA$802, "="&amp;$A26), ""), "")</f>
        <v>0.50041008903356665</v>
      </c>
      <c r="AC26" s="56">
        <f>IF(COUNTIF(All!AB$2:AB$802, "="&amp;$A26)&gt;$B$21, IFERROR(SUMIF(All!AB$2:AB$802, "="&amp;$A26, All!$BX$2:$BX$802)/COUNTIF(All!AB$2:AB$802, "="&amp;$A26), ""), "")</f>
        <v>0.50806462804936225</v>
      </c>
      <c r="AD26" s="56" t="str">
        <f>IF(COUNTIF(All!AC$2:AC$802, "="&amp;$A26)&gt;$B$21, IFERROR(SUMIF(All!AC$2:AC$802, "="&amp;$A26, All!$BX$2:$BX$802)/COUNTIF(All!AC$2:AC$802, "="&amp;$A26), ""), "")</f>
        <v/>
      </c>
      <c r="AE26" s="56">
        <f>IF(COUNTIF(All!AD$2:AD$802, "="&amp;$A26)&gt;$B$21, IFERROR(SUMIF(All!AD$2:AD$802, "="&amp;$A26, All!$BX$2:$BX$802)/COUNTIF(All!AD$2:AD$802, "="&amp;$A26), ""), "")</f>
        <v>0.48541524600463593</v>
      </c>
      <c r="AF26" s="56" t="str">
        <f>IF(COUNTIF(All!AE$2:AE$802, "="&amp;$A26)&gt;$B$21, IFERROR(SUMIF(All!AE$2:AE$802, "="&amp;$A26, All!$BX$2:$BX$802)/COUNTIF(All!AE$2:AE$802, "="&amp;$A26), ""), "")</f>
        <v/>
      </c>
      <c r="AG26" s="56">
        <f>IF(COUNTIF(All!AF$2:AF$802, "="&amp;$A26)&gt;$B$21, IFERROR(SUMIF(All!AF$2:AF$802, "="&amp;$A26, All!$BX$2:$BX$802)/COUNTIF(All!AF$2:AF$802, "="&amp;$A26), ""), "")</f>
        <v>0.5084002761741182</v>
      </c>
      <c r="AH26" s="56">
        <f>IF(COUNTIF(All!AG$2:AG$802, "="&amp;$A26)&gt;$B$21, IFERROR(SUMIF(All!AG$2:AG$802, "="&amp;$A26, All!$BX$2:$BX$802)/COUNTIF(All!AG$2:AG$802, "="&amp;$A26), ""), "")</f>
        <v>0.51517261826579674</v>
      </c>
      <c r="AI26" s="56">
        <f>IF(COUNTIF(All!AH$2:AH$802, "="&amp;$A26)&gt;$B$21, IFERROR(SUMIF(All!AH$2:AH$802, "="&amp;$A26, All!$BX$2:$BX$802)/COUNTIF(All!AH$2:AH$802, "="&amp;$A26), ""), "")</f>
        <v>0.51209353016610237</v>
      </c>
      <c r="AJ26" s="56">
        <f>IF(COUNTIF(All!AI$2:AI$802, "="&amp;$A26)&gt;$B$21, IFERROR(SUMIF(All!AI$2:AI$802, "="&amp;$A26, All!$BX$2:$BX$802)/COUNTIF(All!AI$2:AI$802, "="&amp;$A26), ""), "")</f>
        <v>0.51079211757580489</v>
      </c>
      <c r="AK26" s="56">
        <f>IF(COUNTIF(All!AJ$2:AJ$802, "="&amp;$A26)&gt;$B$21, IFERROR(SUMIF(All!AJ$2:AJ$802, "="&amp;$A26, All!$BX$2:$BX$802)/COUNTIF(All!AJ$2:AJ$802, "="&amp;$A26), ""), "")</f>
        <v>0.49982030021528234</v>
      </c>
      <c r="AL26" s="56" t="str">
        <f>IF(COUNTIF(All!AK$2:AK$802, "="&amp;$A26)&gt;$B$21, IFERROR(SUMIF(All!AK$2:AK$802, "="&amp;$A26, All!$BX$2:$BX$802)/COUNTIF(All!AK$2:AK$802, "="&amp;$A26), ""), "")</f>
        <v/>
      </c>
      <c r="AM26" s="56" t="str">
        <f>IF(COUNTIF(All!AL$2:AL$802, "="&amp;$A26)&gt;$B$21, IFERROR(SUMIF(All!AL$2:AL$802, "="&amp;$A26, All!$BX$2:$BX$802)/COUNTIF(All!AL$2:AL$802, "="&amp;$A26), ""), "")</f>
        <v/>
      </c>
      <c r="AN26" s="56" t="str">
        <f>IF(COUNTIF(All!AM$2:AM$802, "="&amp;$A26)&gt;$B$21, IFERROR(SUMIF(All!AM$2:AM$802, "="&amp;$A26, All!$BX$2:$BX$802)/COUNTIF(All!AM$2:AM$802, "="&amp;$A26), ""), "")</f>
        <v/>
      </c>
      <c r="AO26" s="56">
        <f>IF(COUNTIF(All!AN$2:AN$802, "="&amp;$A26)&gt;$B$21, IFERROR(SUMIF(All!AN$2:AN$802, "="&amp;$A26, All!$BX$2:$BX$802)/COUNTIF(All!AN$2:AN$802, "="&amp;$A26), ""), "")</f>
        <v>0.51277601937062522</v>
      </c>
      <c r="AP26" s="56">
        <f>IF(COUNTIF(All!AO$2:AO$802, "="&amp;$A26)&gt;$B$21, IFERROR(SUMIF(All!AO$2:AO$802, "="&amp;$A26, All!$BX$2:$BX$802)/COUNTIF(All!AO$2:AO$802, "="&amp;$A26), ""), "")</f>
        <v>0.47203476453643806</v>
      </c>
      <c r="AQ26" s="56">
        <f>IF(COUNTIF(All!AP$2:AP$802, "="&amp;$A26)&gt;$B$21, IFERROR(SUMIF(All!AP$2:AP$802, "="&amp;$A26, All!$BX$2:$BX$802)/COUNTIF(All!AP$2:AP$802, "="&amp;$A26), ""), "")</f>
        <v>0.49485942171279179</v>
      </c>
      <c r="AR26" s="56" t="str">
        <f>IF(COUNTIF(All!AQ$2:AQ$802, "="&amp;$A26)&gt;$B$21, IFERROR(SUMIF(All!AQ$2:AQ$802, "="&amp;$A26, All!$BX$2:$BX$802)/COUNTIF(All!AQ$2:AQ$802, "="&amp;$A26), ""), "")</f>
        <v/>
      </c>
      <c r="AS26" s="56" t="str">
        <f>IF(COUNTIF(All!AR$2:AR$802, "="&amp;$A26)&gt;$B$21, IFERROR(SUMIF(All!AR$2:AR$802, "="&amp;$A26, All!$BX$2:$BX$802)/COUNTIF(All!AR$2:AR$802, "="&amp;$A26), ""), "")</f>
        <v/>
      </c>
      <c r="AT26" s="56" t="str">
        <f>IF(COUNTIF(All!AS$2:AS$802, "="&amp;$A26)&gt;$B$21, IFERROR(SUMIF(All!AS$2:AS$802, "="&amp;$A26, All!$BX$2:$BX$802)/COUNTIF(All!AS$2:AS$802, "="&amp;$A26), ""), "")</f>
        <v/>
      </c>
      <c r="AU26" s="56">
        <f>IF(COUNTIF(All!AT$2:AT$802, "="&amp;$A26)&gt;$B$21, IFERROR(SUMIF(All!AT$2:AT$802, "="&amp;$A26, All!$BX$2:$BX$802)/COUNTIF(All!AT$2:AT$802, "="&amp;$A26), ""), "")</f>
        <v>0.51679685913440698</v>
      </c>
      <c r="AV26" s="56">
        <f>IF(COUNTIF(All!AU$2:AU$802, "="&amp;$A26)&gt;$B$21, IFERROR(SUMIF(All!AU$2:AU$802, "="&amp;$A26, All!$BX$2:$BX$802)/COUNTIF(All!AU$2:AU$802, "="&amp;$A26), ""), "")</f>
        <v>0.51010763612282406</v>
      </c>
      <c r="AW26" s="56">
        <f>IF(COUNTIF(All!AV$2:AV$802, "="&amp;$A26)&gt;$B$21, IFERROR(SUMIF(All!AV$2:AV$802, "="&amp;$A26, All!$BX$2:$BX$802)/COUNTIF(All!AV$2:AV$802, "="&amp;$A26), ""), "")</f>
        <v>0.51148371974212503</v>
      </c>
      <c r="AX26" s="56">
        <f>IF(COUNTIF(All!AW$2:AW$802, "="&amp;$A26)&gt;$B$21, IFERROR(SUMIF(All!AW$2:AW$802, "="&amp;$A26, All!$BX$2:$BX$802)/COUNTIF(All!AW$2:AW$802, "="&amp;$A26), ""), "")</f>
        <v>0.50800772725499144</v>
      </c>
      <c r="AY26" s="56" t="str">
        <f>IF(COUNTIF(All!AX$2:AX$802, "="&amp;$A26)&gt;$B$21, IFERROR(SUMIF(All!AX$2:AX$802, "="&amp;$A26, All!$BX$2:$BX$802)/COUNTIF(All!AX$2:AX$802, "="&amp;$A26), ""), "")</f>
        <v/>
      </c>
      <c r="AZ26" s="56" t="str">
        <f>IF(COUNTIF(All!AY$2:AY$802, "="&amp;$A26)&gt;$B$21, IFERROR(SUMIF(All!AY$2:AY$802, "="&amp;$A26, All!$BX$2:$BX$802)/COUNTIF(All!AY$2:AY$802, "="&amp;$A26), ""), "")</f>
        <v/>
      </c>
      <c r="BA26" s="56" t="str">
        <f>IF(COUNTIF(All!AZ$2:AZ$802, "="&amp;$A26)&gt;$B$21, IFERROR(SUMIF(All!AZ$2:AZ$802, "="&amp;$A26, All!$BX$2:$BX$802)/COUNTIF(All!AZ$2:AZ$802, "="&amp;$A26), ""), "")</f>
        <v/>
      </c>
      <c r="BB26" s="56">
        <f>IF(COUNTIF(All!BA$2:BA$802, "="&amp;$A26)&gt;$B$21, IFERROR(SUMIF(All!BA$2:BA$802, "="&amp;$A26, All!$BX$2:$BX$802)/COUNTIF(All!BA$2:BA$802, "="&amp;$A26), ""), "")</f>
        <v>0.51032996145883669</v>
      </c>
      <c r="BC26" s="56">
        <f>IF(COUNTIF(All!BB$2:BB$802, "="&amp;$A26)&gt;$B$21, IFERROR(SUMIF(All!BB$2:BB$802, "="&amp;$A26, All!$BX$2:$BX$802)/COUNTIF(All!BB$2:BB$802, "="&amp;$A26), ""), "")</f>
        <v>0.51773134938780363</v>
      </c>
      <c r="BD26" s="56">
        <f>IF(COUNTIF(All!BC$2:BC$802, "="&amp;$A26)&gt;$B$21, IFERROR(SUMIF(All!BC$2:BC$802, "="&amp;$A26, All!$BX$2:$BX$802)/COUNTIF(All!BC$2:BC$802, "="&amp;$A26), ""), "")</f>
        <v>0.50238544869973922</v>
      </c>
      <c r="BE26" s="56" t="str">
        <f>IF(COUNTIF(All!BD$2:BD$802, "="&amp;$A26)&gt;$B$21, IFERROR(SUMIF(All!BD$2:BD$802, "="&amp;$A26, All!$BX$2:$BX$802)/COUNTIF(All!BD$2:BD$802, "="&amp;$A26), ""), "")</f>
        <v/>
      </c>
      <c r="BF26" s="56">
        <f>IF(COUNTIF(All!BE$2:BE$802, "="&amp;$A26)&gt;$B$21, IFERROR(SUMIF(All!BE$2:BE$802, "="&amp;$A26, All!$BX$2:$BX$802)/COUNTIF(All!BE$2:BE$802, "="&amp;$A26), ""), "")</f>
        <v>0.49895672873539731</v>
      </c>
      <c r="BG26" s="56" t="str">
        <f>IF(COUNTIF(All!BF$2:BF$802, "="&amp;$A26)&gt;$B$21, IFERROR(SUMIF(All!BF$2:BF$802, "="&amp;$A26, All!$BX$2:$BX$802)/COUNTIF(All!BF$2:BF$802, "="&amp;$A26), ""), "")</f>
        <v/>
      </c>
      <c r="BH26" s="56">
        <f>IF(COUNTIF(All!BG$2:BG$802, "="&amp;$A26)&gt;$B$21, IFERROR(SUMIF(All!BG$2:BG$802, "="&amp;$A26, All!$BX$2:$BX$802)/COUNTIF(All!BG$2:BG$802, "="&amp;$A26), ""), "")</f>
        <v>0.511233218275704</v>
      </c>
      <c r="BI26" s="56">
        <f>IF(COUNTIF(All!BH$2:BH$802, "="&amp;$A26)&gt;$B$21, IFERROR(SUMIF(All!BH$2:BH$802, "="&amp;$A26, All!$BX$2:$BX$802)/COUNTIF(All!BH$2:BH$802, "="&amp;$A26), ""), "")</f>
        <v>0.51249071049423423</v>
      </c>
      <c r="BJ26" s="56">
        <f>IF(COUNTIF(All!BI$2:BI$802, "="&amp;$A26)&gt;$B$21, IFERROR(SUMIF(All!BI$2:BI$802, "="&amp;$A26, All!$BX$2:$BX$802)/COUNTIF(All!BI$2:BI$802, "="&amp;$A26), ""), "")</f>
        <v>0.51006445375716025</v>
      </c>
      <c r="BK26" s="56">
        <f>IF(COUNTIF(All!BJ$2:BJ$802, "="&amp;$A26)&gt;$B$21, IFERROR(SUMIF(All!BJ$2:BJ$802, "="&amp;$A26, All!$BX$2:$BX$802)/COUNTIF(All!BJ$2:BJ$802, "="&amp;$A26), ""), "")</f>
        <v>0.49710204754737497</v>
      </c>
      <c r="BL26" s="56" t="str">
        <f>IF(COUNTIF(All!BK$2:BK$802, "="&amp;$A26)&gt;$B$21, IFERROR(SUMIF(All!BK$2:BK$802, "="&amp;$A26, All!$BX$2:$BX$802)/COUNTIF(All!BK$2:BK$802, "="&amp;$A26), ""), "")</f>
        <v/>
      </c>
      <c r="BM26" s="56" t="str">
        <f>IF(COUNTIF(All!BL$2:BL$802, "="&amp;$A26)&gt;$B$21, IFERROR(SUMIF(All!BL$2:BL$802, "="&amp;$A26, All!$BX$2:$BX$802)/COUNTIF(All!BL$2:BL$802, "="&amp;$A26), ""), "")</f>
        <v/>
      </c>
      <c r="BN26" s="56" t="str">
        <f>IF(COUNTIF(All!BM$2:BM$802, "="&amp;$A26)&gt;$B$21, IFERROR(SUMIF(All!BM$2:BM$802, "="&amp;$A26, All!$BX$2:$BX$802)/COUNTIF(All!BM$2:BM$802, "="&amp;$A26), ""), "")</f>
        <v/>
      </c>
      <c r="BO26" s="56" t="e">
        <f>IF(COUNTIF(All!#REF!, "="&amp;$A26)&gt;$B$21, IFERROR(SUMIF(All!#REF!, "="&amp;$A26, All!$BX$2:$BX$802)/COUNTIF(All!#REF!, "="&amp;$A26), ""), "")</f>
        <v>#REF!</v>
      </c>
      <c r="BP26" s="56" t="e">
        <f>IF(COUNTIF(All!#REF!, "="&amp;$A26)&gt;$B$21, IFERROR(SUMIF(All!#REF!, "="&amp;$A26, All!$BX$2:$BX$802)/COUNTIF(All!#REF!, "="&amp;$A26), ""), "")</f>
        <v>#REF!</v>
      </c>
      <c r="BQ26" s="56" t="e">
        <f>IF(COUNTIF(All!#REF!, "="&amp;$A26)&gt;$B$21, IFERROR(SUMIF(All!#REF!, "="&amp;$A26, All!$BX$2:$BX$802)/COUNTIF(All!#REF!, "="&amp;$A26), ""), "")</f>
        <v>#REF!</v>
      </c>
      <c r="BR26" s="56" t="e">
        <f>IF(COUNTIF(All!#REF!, "="&amp;$A26)&gt;$B$21, IFERROR(SUMIF(All!#REF!, "="&amp;$A26, All!$BX$2:$BX$802)/COUNTIF(All!#REF!, "="&amp;$A26), ""), "")</f>
        <v>#REF!</v>
      </c>
      <c r="BS26" s="56" t="e">
        <f>IF(COUNTIF(All!#REF!, "="&amp;$A26)&gt;$B$21, IFERROR(SUMIF(All!#REF!, "="&amp;$A26, All!$BX$2:$BX$802)/COUNTIF(All!#REF!, "="&amp;$A26), ""), "")</f>
        <v>#REF!</v>
      </c>
      <c r="BT26" s="56" t="e">
        <f>IF(COUNTIF(All!#REF!, "="&amp;$A26)&gt;$B$21, IFERROR(SUMIF(All!#REF!, "="&amp;$A26, All!$BX$2:$BX$802)/COUNTIF(All!#REF!, "="&amp;$A26), ""), "")</f>
        <v>#REF!</v>
      </c>
      <c r="BU26" s="56" t="e">
        <f>IF(COUNTIF(All!#REF!, "="&amp;$A26)&gt;$B$21, IFERROR(SUMIF(All!#REF!, "="&amp;$A26, All!$BX$2:$BX$802)/COUNTIF(All!#REF!, "="&amp;$A26), ""), "")</f>
        <v>#REF!</v>
      </c>
      <c r="BV26" s="56" t="e">
        <f>IF(COUNTIF(All!#REF!, "="&amp;$A26)&gt;$B$21, IFERROR(SUMIF(All!#REF!, "="&amp;$A26, All!$BX$2:$BX$802)/COUNTIF(All!#REF!, "="&amp;$A26), ""), "")</f>
        <v>#REF!</v>
      </c>
      <c r="BW26" s="56" t="e">
        <f>IF(COUNTIF(All!#REF!, "="&amp;$A26)&gt;$B$21, IFERROR(SUMIF(All!#REF!, "="&amp;$A26, All!$BX$2:$BX$802)/COUNTIF(All!#REF!, "="&amp;$A26), ""), "")</f>
        <v>#REF!</v>
      </c>
      <c r="BX26" s="56" t="e">
        <f>IF(COUNTIF(All!#REF!, "="&amp;$A26)&gt;$B$21, IFERROR(SUMIF(All!#REF!, "="&amp;$A26, All!$BX$2:$BX$802)/COUNTIF(All!#REF!, "="&amp;$A26), ""), "")</f>
        <v>#REF!</v>
      </c>
      <c r="BY26" s="56" t="e">
        <f>IF(COUNTIF(All!#REF!, "="&amp;$A26)&gt;$B$21, IFERROR(SUMIF(All!#REF!, "="&amp;$A26, All!$BX$2:$BX$802)/COUNTIF(All!#REF!, "="&amp;$A26), ""), "")</f>
        <v>#REF!</v>
      </c>
      <c r="BZ26" s="56" t="e">
        <f>IF(COUNTIF(All!#REF!, "="&amp;$A26)&gt;$B$21, IFERROR(SUMIF(All!#REF!, "="&amp;$A26, All!$BX$2:$BX$802)/COUNTIF(All!#REF!, "="&amp;$A26), ""), "")</f>
        <v>#REF!</v>
      </c>
      <c r="CA26" s="56" t="e">
        <f>IF(COUNTIF(All!#REF!, "="&amp;$A26)&gt;$B$21, IFERROR(SUMIF(All!#REF!, "="&amp;$A26, All!$BX$2:$BX$802)/COUNTIF(All!#REF!, "="&amp;$A26), ""), "")</f>
        <v>#REF!</v>
      </c>
      <c r="CB26" s="56" t="e">
        <f>IF(COUNTIF(All!#REF!, "="&amp;$A26)&gt;$B$21, IFERROR(SUMIF(All!#REF!, "="&amp;$A26, All!$BX$2:$BX$802)/COUNTIF(All!#REF!, "="&amp;$A26), ""), "")</f>
        <v>#REF!</v>
      </c>
      <c r="CC26" s="56" t="e">
        <f>IF(COUNTIF(All!#REF!, "="&amp;$A26)&gt;$B$21, IFERROR(SUMIF(All!#REF!, "="&amp;$A26, All!$BX$2:$BX$802)/COUNTIF(All!#REF!, "="&amp;$A26), ""), "")</f>
        <v>#REF!</v>
      </c>
      <c r="CD26" s="56" t="e">
        <f>IF(COUNTIF(All!#REF!, "="&amp;$A26)&gt;$B$21, IFERROR(SUMIF(All!#REF!, "="&amp;$A26, All!$BX$2:$BX$802)/COUNTIF(All!#REF!, "="&amp;$A26), ""), "")</f>
        <v>#REF!</v>
      </c>
      <c r="CE26" s="56" t="e">
        <f>IF(COUNTIF(All!#REF!, "="&amp;$A26)&gt;$B$21, IFERROR(SUMIF(All!#REF!, "="&amp;$A26, All!$BX$2:$BX$802)/COUNTIF(All!#REF!, "="&amp;$A26), ""), "")</f>
        <v>#REF!</v>
      </c>
      <c r="CF26" s="56" t="e">
        <f>IF(COUNTIF(All!#REF!, "="&amp;$A26)&gt;$B$21, IFERROR(SUMIF(All!#REF!, "="&amp;$A26, All!$BX$2:$BX$802)/COUNTIF(All!#REF!, "="&amp;$A26), ""), "")</f>
        <v>#REF!</v>
      </c>
      <c r="CG26" s="56" t="e">
        <f>IF(COUNTIF(All!#REF!, "="&amp;$A26)&gt;$B$21, IFERROR(SUMIF(All!#REF!, "="&amp;$A26, All!$BX$2:$BX$802)/COUNTIF(All!#REF!, "="&amp;$A26), ""), "")</f>
        <v>#REF!</v>
      </c>
      <c r="CH26" s="56" t="e">
        <f>IF(COUNTIF(All!#REF!, "="&amp;$A26)&gt;$B$21, IFERROR(SUMIF(All!#REF!, "="&amp;$A26, All!$BX$2:$BX$802)/COUNTIF(All!#REF!, "="&amp;$A26), ""), "")</f>
        <v>#REF!</v>
      </c>
      <c r="CI26" s="56" t="e">
        <f>IF(COUNTIF(All!#REF!, "="&amp;$A26)&gt;$B$21, IFERROR(SUMIF(All!#REF!, "="&amp;$A26, All!$BX$2:$BX$802)/COUNTIF(All!#REF!, "="&amp;$A26), ""), "")</f>
        <v>#REF!</v>
      </c>
      <c r="CJ26" s="56" t="e">
        <f>IF(COUNTIF(All!#REF!, "="&amp;$A26)&gt;$B$21, IFERROR(SUMIF(All!#REF!, "="&amp;$A26, All!$BX$2:$BX$802)/COUNTIF(All!#REF!, "="&amp;$A26), ""), "")</f>
        <v>#REF!</v>
      </c>
      <c r="CK26" s="56" t="e">
        <f>IF(COUNTIF(All!#REF!, "="&amp;$A26)&gt;$B$21, IFERROR(SUMIF(All!#REF!, "="&amp;$A26, All!$BX$2:$BX$802)/COUNTIF(All!#REF!, "="&amp;$A26), ""), "")</f>
        <v>#REF!</v>
      </c>
      <c r="CL26" s="56" t="e">
        <f>IF(COUNTIF(All!#REF!, "="&amp;$A26)&gt;$B$21, IFERROR(SUMIF(All!#REF!, "="&amp;$A26, All!$BX$2:$BX$802)/COUNTIF(All!#REF!, "="&amp;$A26), ""), "")</f>
        <v>#REF!</v>
      </c>
      <c r="CM26" s="56" t="e">
        <f>IF(COUNTIF(All!#REF!, "="&amp;$A26)&gt;$B$21, IFERROR(SUMIF(All!#REF!, "="&amp;$A26, All!$BX$2:$BX$802)/COUNTIF(All!#REF!, "="&amp;$A26), ""), "")</f>
        <v>#REF!</v>
      </c>
      <c r="CN26" s="56" t="e">
        <f>IF(COUNTIF(All!#REF!, "="&amp;$A26)&gt;$B$21, IFERROR(SUMIF(All!#REF!, "="&amp;$A26, All!$BX$2:$BX$802)/COUNTIF(All!#REF!, "="&amp;$A26), ""), "")</f>
        <v>#REF!</v>
      </c>
      <c r="CO26" s="56" t="e">
        <f>IF(COUNTIF(All!#REF!, "="&amp;$A26)&gt;$B$21, IFERROR(SUMIF(All!#REF!, "="&amp;$A26, All!$BX$2:$BX$802)/COUNTIF(All!#REF!, "="&amp;$A26), ""), "")</f>
        <v>#REF!</v>
      </c>
      <c r="CP26" s="56" t="e">
        <f>IF(COUNTIF(All!#REF!, "="&amp;$A26)&gt;$B$21, IFERROR(SUMIF(All!#REF!, "="&amp;$A26, All!$BX$2:$BX$802)/COUNTIF(All!#REF!, "="&amp;$A26), ""), "")</f>
        <v>#REF!</v>
      </c>
      <c r="CQ26" s="56" t="e">
        <f>IF(COUNTIF(All!#REF!, "="&amp;$A26)&gt;$B$21, IFERROR(SUMIF(All!#REF!, "="&amp;$A26, All!$BX$2:$BX$802)/COUNTIF(All!#REF!, "="&amp;$A26), ""), "")</f>
        <v>#REF!</v>
      </c>
      <c r="CR26" s="56" t="e">
        <f>IF(COUNTIF(All!#REF!, "="&amp;$A26)&gt;$B$21, IFERROR(SUMIF(All!#REF!, "="&amp;$A26, All!$BX$2:$BX$802)/COUNTIF(All!#REF!, "="&amp;$A26), ""), "")</f>
        <v>#REF!</v>
      </c>
      <c r="CS26" s="56" t="e">
        <f>IF(COUNTIF(All!#REF!, "="&amp;$A26)&gt;$B$21, IFERROR(SUMIF(All!#REF!, "="&amp;$A26, All!$BX$2:$BX$802)/COUNTIF(All!#REF!, "="&amp;$A26), ""), "")</f>
        <v>#REF!</v>
      </c>
      <c r="CT26" s="56" t="e">
        <f>IF(COUNTIF(All!#REF!, "="&amp;$A26)&gt;$B$21, IFERROR(SUMIF(All!#REF!, "="&amp;$A26, All!$BX$2:$BX$802)/COUNTIF(All!#REF!, "="&amp;$A26), ""), "")</f>
        <v>#REF!</v>
      </c>
      <c r="CU26" s="56" t="e">
        <f>IF(COUNTIF(All!#REF!, "="&amp;$A26)&gt;$B$21, IFERROR(SUMIF(All!#REF!, "="&amp;$A26, All!$BX$2:$BX$802)/COUNTIF(All!#REF!, "="&amp;$A26), ""), "")</f>
        <v>#REF!</v>
      </c>
      <c r="CV26" s="56" t="e">
        <f>IF(COUNTIF(All!#REF!, "="&amp;$A26)&gt;$B$21, IFERROR(SUMIF(All!#REF!, "="&amp;$A26, All!$BX$2:$BX$802)/COUNTIF(All!#REF!, "="&amp;$A26), ""), "")</f>
        <v>#REF!</v>
      </c>
      <c r="CW26" s="56" t="e">
        <f>IF(COUNTIF(All!#REF!, "="&amp;$A26)&gt;$B$21, IFERROR(SUMIF(All!#REF!, "="&amp;$A26, All!$BX$2:$BX$802)/COUNTIF(All!#REF!, "="&amp;$A26), ""), "")</f>
        <v>#REF!</v>
      </c>
      <c r="CX26" s="56" t="e">
        <f>IF(COUNTIF(All!#REF!, "="&amp;$A26)&gt;$B$21, IFERROR(SUMIF(All!#REF!, "="&amp;$A26, All!$BX$2:$BX$802)/COUNTIF(All!#REF!, "="&amp;$A26), ""), "")</f>
        <v>#REF!</v>
      </c>
      <c r="CY26" s="56" t="e">
        <f>IF(COUNTIF(All!#REF!, "="&amp;$A26)&gt;$B$21, IFERROR(SUMIF(All!#REF!, "="&amp;$A26, All!$BX$2:$BX$802)/COUNTIF(All!#REF!, "="&amp;$A26), ""), "")</f>
        <v>#REF!</v>
      </c>
      <c r="CZ26" s="56" t="e">
        <f>IF(COUNTIF(All!#REF!, "="&amp;$A26)&gt;$B$21, IFERROR(SUMIF(All!#REF!, "="&amp;$A26, All!$BX$2:$BX$802)/COUNTIF(All!#REF!, "="&amp;$A26), ""), "")</f>
        <v>#REF!</v>
      </c>
      <c r="DA26" s="56" t="e">
        <f>IF(COUNTIF(All!#REF!, "="&amp;$A26)&gt;$B$21, IFERROR(SUMIF(All!#REF!, "="&amp;$A26, All!$BX$2:$BX$802)/COUNTIF(All!#REF!, "="&amp;$A26), ""), "")</f>
        <v>#REF!</v>
      </c>
      <c r="DB26" s="56" t="e">
        <f>IF(COUNTIF(All!#REF!, "="&amp;$A26)&gt;$B$21, IFERROR(SUMIF(All!#REF!, "="&amp;$A26, All!$BX$2:$BX$802)/COUNTIF(All!#REF!, "="&amp;$A26), ""), "")</f>
        <v>#REF!</v>
      </c>
      <c r="DC26" s="56" t="e">
        <f>IF(COUNTIF(All!#REF!, "="&amp;$A26)&gt;$B$21, IFERROR(SUMIF(All!#REF!, "="&amp;$A26, All!$BX$2:$BX$802)/COUNTIF(All!#REF!, "="&amp;$A26), ""), "")</f>
        <v>#REF!</v>
      </c>
      <c r="DD26" s="56" t="e">
        <f>IF(COUNTIF(All!#REF!, "="&amp;$A26)&gt;$B$21, IFERROR(SUMIF(All!#REF!, "="&amp;$A26, All!$BX$2:$BX$802)/COUNTIF(All!#REF!, "="&amp;$A26), ""), "")</f>
        <v>#REF!</v>
      </c>
      <c r="DE26" s="56" t="e">
        <f>IF(COUNTIF(All!#REF!, "="&amp;$A26)&gt;$B$21, IFERROR(SUMIF(All!#REF!, "="&amp;$A26, All!$BX$2:$BX$802)/COUNTIF(All!#REF!, "="&amp;$A26), ""), "")</f>
        <v>#REF!</v>
      </c>
      <c r="DF26" s="56" t="e">
        <f>IF(COUNTIF(All!#REF!, "="&amp;$A26)&gt;$B$21, IFERROR(SUMIF(All!#REF!, "="&amp;$A26, All!$BX$2:$BX$802)/COUNTIF(All!#REF!, "="&amp;$A26), ""), "")</f>
        <v>#REF!</v>
      </c>
      <c r="DG26" s="56" t="e">
        <f>IF(COUNTIF(All!#REF!, "="&amp;$A26)&gt;$B$21, IFERROR(SUMIF(All!#REF!, "="&amp;$A26, All!$BX$2:$BX$802)/COUNTIF(All!#REF!, "="&amp;$A26), ""), "")</f>
        <v>#REF!</v>
      </c>
      <c r="DH26" s="56" t="e">
        <f>IF(COUNTIF(All!#REF!, "="&amp;$A26)&gt;$B$21, IFERROR(SUMIF(All!#REF!, "="&amp;$A26, All!$BX$2:$BX$802)/COUNTIF(All!#REF!, "="&amp;$A26), ""), "")</f>
        <v>#REF!</v>
      </c>
      <c r="DI26" s="56" t="e">
        <f>IF(COUNTIF(All!#REF!, "="&amp;$A26)&gt;$B$21, IFERROR(SUMIF(All!#REF!, "="&amp;$A26, All!$BX$2:$BX$802)/COUNTIF(All!#REF!, "="&amp;$A26), ""), "")</f>
        <v>#REF!</v>
      </c>
      <c r="DJ26" s="56" t="e">
        <f>IF(COUNTIF(All!#REF!, "="&amp;$A26)&gt;$B$21, IFERROR(SUMIF(All!#REF!, "="&amp;$A26, All!$BX$2:$BX$802)/COUNTIF(All!#REF!, "="&amp;$A26), ""), "")</f>
        <v>#REF!</v>
      </c>
      <c r="DK26" s="56" t="e">
        <f>IF(COUNTIF(All!#REF!, "="&amp;$A26)&gt;$B$21, IFERROR(SUMIF(All!#REF!, "="&amp;$A26, All!$BX$2:$BX$802)/COUNTIF(All!#REF!, "="&amp;$A26), ""), "")</f>
        <v>#REF!</v>
      </c>
      <c r="DL26" s="56" t="e">
        <f>IF(COUNTIF(All!#REF!, "="&amp;$A26)&gt;$B$21, IFERROR(SUMIF(All!#REF!, "="&amp;$A26, All!$BX$2:$BX$802)/COUNTIF(All!#REF!, "="&amp;$A26), ""), "")</f>
        <v>#REF!</v>
      </c>
      <c r="DM26" s="56" t="e">
        <f>IF(COUNTIF(All!#REF!, "="&amp;$A26)&gt;$B$21, IFERROR(SUMIF(All!#REF!, "="&amp;$A26, All!$BX$2:$BX$802)/COUNTIF(All!#REF!, "="&amp;$A26), ""), "")</f>
        <v>#REF!</v>
      </c>
      <c r="DN26" s="56" t="e">
        <f>IF(COUNTIF(All!#REF!, "="&amp;$A26)&gt;$B$21, IFERROR(SUMIF(All!#REF!, "="&amp;$A26, All!$BX$2:$BX$802)/COUNTIF(All!#REF!, "="&amp;$A26), ""), "")</f>
        <v>#REF!</v>
      </c>
      <c r="DO26" s="56" t="e">
        <f>IF(COUNTIF(All!#REF!, "="&amp;$A26)&gt;$B$21, IFERROR(SUMIF(All!#REF!, "="&amp;$A26, All!$BX$2:$BX$802)/COUNTIF(All!#REF!, "="&amp;$A26), ""), "")</f>
        <v>#REF!</v>
      </c>
      <c r="DP26" s="56" t="e">
        <f>IF(COUNTIF(All!#REF!, "="&amp;$A26)&gt;$B$21, IFERROR(SUMIF(All!#REF!, "="&amp;$A26, All!$BX$2:$BX$802)/COUNTIF(All!#REF!, "="&amp;$A26), ""), "")</f>
        <v>#REF!</v>
      </c>
      <c r="DQ26" s="56" t="e">
        <f>IF(COUNTIF(All!#REF!, "="&amp;$A26)&gt;$B$21, IFERROR(SUMIF(All!#REF!, "="&amp;$A26, All!$BX$2:$BX$802)/COUNTIF(All!#REF!, "="&amp;$A26), ""), "")</f>
        <v>#REF!</v>
      </c>
      <c r="DR26" s="56" t="e">
        <f>IF(COUNTIF(All!#REF!, "="&amp;$A26)&gt;$B$21, IFERROR(SUMIF(All!#REF!, "="&amp;$A26, All!$BX$2:$BX$802)/COUNTIF(All!#REF!, "="&amp;$A26), ""), "")</f>
        <v>#REF!</v>
      </c>
      <c r="DS26" s="56" t="e">
        <f>IF(COUNTIF(All!#REF!, "="&amp;$A26)&gt;$B$21, IFERROR(SUMIF(All!#REF!, "="&amp;$A26, All!$BX$2:$BX$802)/COUNTIF(All!#REF!, "="&amp;$A26), ""), "")</f>
        <v>#REF!</v>
      </c>
      <c r="DT26" s="56" t="e">
        <f>IF(COUNTIF(All!#REF!, "="&amp;$A26)&gt;$B$21, IFERROR(SUMIF(All!#REF!, "="&amp;$A26, All!$BX$2:$BX$802)/COUNTIF(All!#REF!, "="&amp;$A26), ""), "")</f>
        <v>#REF!</v>
      </c>
      <c r="DU26" s="56" t="e">
        <f>IF(COUNTIF(All!#REF!, "="&amp;$A26)&gt;$B$21, IFERROR(SUMIF(All!#REF!, "="&amp;$A26, All!$BX$2:$BX$802)/COUNTIF(All!#REF!, "="&amp;$A26), ""), "")</f>
        <v>#REF!</v>
      </c>
      <c r="DV26" s="56" t="e">
        <f>IF(COUNTIF(All!#REF!, "="&amp;$A26)&gt;$B$21, IFERROR(SUMIF(All!#REF!, "="&amp;$A26, All!$BX$2:$BX$802)/COUNTIF(All!#REF!, "="&amp;$A26), ""), "")</f>
        <v>#REF!</v>
      </c>
      <c r="DW26" s="56" t="e">
        <f>IF(COUNTIF(All!#REF!, "="&amp;$A26)&gt;$B$21, IFERROR(SUMIF(All!#REF!, "="&amp;$A26, All!$BX$2:$BX$802)/COUNTIF(All!#REF!, "="&amp;$A26), ""), "")</f>
        <v>#REF!</v>
      </c>
      <c r="DX26" s="56" t="e">
        <f>IF(COUNTIF(All!#REF!, "="&amp;$A26)&gt;$B$21, IFERROR(SUMIF(All!#REF!, "="&amp;$A26, All!$BX$2:$BX$802)/COUNTIF(All!#REF!, "="&amp;$A26), ""), "")</f>
        <v>#REF!</v>
      </c>
      <c r="DY26" s="56" t="e">
        <f>IF(COUNTIF(All!#REF!, "="&amp;$A26)&gt;$B$21, IFERROR(SUMIF(All!#REF!, "="&amp;$A26, All!$BX$2:$BX$802)/COUNTIF(All!#REF!, "="&amp;$A26), ""), "")</f>
        <v>#REF!</v>
      </c>
      <c r="DZ26" s="56" t="e">
        <f>IF(COUNTIF(All!#REF!, "="&amp;$A26)&gt;$B$21, IFERROR(SUMIF(All!#REF!, "="&amp;$A26, All!$BX$2:$BX$802)/COUNTIF(All!#REF!, "="&amp;$A26), ""), "")</f>
        <v>#REF!</v>
      </c>
      <c r="EA26" s="56" t="e">
        <f>IF(COUNTIF(All!#REF!, "="&amp;$A26)&gt;$B$21, IFERROR(SUMIF(All!#REF!, "="&amp;$A26, All!$BX$2:$BX$802)/COUNTIF(All!#REF!, "="&amp;$A26), ""), "")</f>
        <v>#REF!</v>
      </c>
      <c r="EB26" s="56" t="e">
        <f>IF(COUNTIF(All!#REF!, "="&amp;$A26)&gt;$B$21, IFERROR(SUMIF(All!#REF!, "="&amp;$A26, All!$BX$2:$BX$802)/COUNTIF(All!#REF!, "="&amp;$A26), ""), "")</f>
        <v>#REF!</v>
      </c>
      <c r="EC26" s="56" t="e">
        <f>IF(COUNTIF(All!#REF!, "="&amp;$A26)&gt;$B$21, IFERROR(SUMIF(All!#REF!, "="&amp;$A26, All!$BX$2:$BX$802)/COUNTIF(All!#REF!, "="&amp;$A26), ""), "")</f>
        <v>#REF!</v>
      </c>
      <c r="ED26" s="56" t="e">
        <f>IF(COUNTIF(All!#REF!, "="&amp;$A26)&gt;$B$21, IFERROR(SUMIF(All!#REF!, "="&amp;$A26, All!$BX$2:$BX$802)/COUNTIF(All!#REF!, "="&amp;$A26), ""), "")</f>
        <v>#REF!</v>
      </c>
      <c r="EE26" s="56" t="e">
        <f>IF(COUNTIF(All!#REF!, "="&amp;$A26)&gt;$B$21, IFERROR(SUMIF(All!#REF!, "="&amp;$A26, All!$BX$2:$BX$802)/COUNTIF(All!#REF!, "="&amp;$A26), ""), "")</f>
        <v>#REF!</v>
      </c>
      <c r="EF26" s="56" t="e">
        <f>IF(COUNTIF(All!#REF!, "="&amp;$A26)&gt;$B$21, IFERROR(SUMIF(All!#REF!, "="&amp;$A26, All!$BX$2:$BX$802)/COUNTIF(All!#REF!, "="&amp;$A26), ""), "")</f>
        <v>#REF!</v>
      </c>
      <c r="EG26" s="56" t="e">
        <f>IF(COUNTIF(All!#REF!, "="&amp;$A26)&gt;$B$21, IFERROR(SUMIF(All!#REF!, "="&amp;$A26, All!$BX$2:$BX$802)/COUNTIF(All!#REF!, "="&amp;$A26), ""), "")</f>
        <v>#REF!</v>
      </c>
      <c r="EH26" s="56" t="e">
        <f>IF(COUNTIF(All!#REF!, "="&amp;$A26)&gt;$B$21, IFERROR(SUMIF(All!#REF!, "="&amp;$A26, All!$BX$2:$BX$802)/COUNTIF(All!#REF!, "="&amp;$A26), ""), "")</f>
        <v>#REF!</v>
      </c>
      <c r="EI26" s="56" t="e">
        <f>IF(COUNTIF(All!#REF!, "="&amp;$A26)&gt;$B$21, IFERROR(SUMIF(All!#REF!, "="&amp;$A26, All!$BX$2:$BX$802)/COUNTIF(All!#REF!, "="&amp;$A26), ""), "")</f>
        <v>#REF!</v>
      </c>
      <c r="EJ26" s="56" t="e">
        <f>IF(COUNTIF(All!#REF!, "="&amp;$A26)&gt;$B$21, IFERROR(SUMIF(All!#REF!, "="&amp;$A26, All!$BX$2:$BX$802)/COUNTIF(All!#REF!, "="&amp;$A26), ""), "")</f>
        <v>#REF!</v>
      </c>
      <c r="EK26" s="56" t="e">
        <f>IF(COUNTIF(All!#REF!, "="&amp;$A26)&gt;$B$21, IFERROR(SUMIF(All!#REF!, "="&amp;$A26, All!$BX$2:$BX$802)/COUNTIF(All!#REF!, "="&amp;$A26), ""), "")</f>
        <v>#REF!</v>
      </c>
      <c r="EL26" s="56" t="e">
        <f>IF(COUNTIF(All!#REF!, "="&amp;$A26)&gt;$B$21, IFERROR(SUMIF(All!#REF!, "="&amp;$A26, All!$BX$2:$BX$802)/COUNTIF(All!#REF!, "="&amp;$A26), ""), "")</f>
        <v>#REF!</v>
      </c>
      <c r="EM26" s="56" t="e">
        <f>IF(COUNTIF(All!#REF!, "="&amp;$A26)&gt;$B$21, IFERROR(SUMIF(All!#REF!, "="&amp;$A26, All!$BX$2:$BX$802)/COUNTIF(All!#REF!, "="&amp;$A26), ""), "")</f>
        <v>#REF!</v>
      </c>
      <c r="EN26" s="56" t="e">
        <f>IF(COUNTIF(All!#REF!, "="&amp;$A26)&gt;$B$21, IFERROR(SUMIF(All!#REF!, "="&amp;$A26, All!$BX$2:$BX$802)/COUNTIF(All!#REF!, "="&amp;$A26), ""), "")</f>
        <v>#REF!</v>
      </c>
      <c r="EO26" s="56" t="e">
        <f>IF(COUNTIF(All!#REF!, "="&amp;$A26)&gt;$B$21, IFERROR(SUMIF(All!#REF!, "="&amp;$A26, All!$BX$2:$BX$802)/COUNTIF(All!#REF!, "="&amp;$A26), ""), "")</f>
        <v>#REF!</v>
      </c>
      <c r="EP26" s="56" t="e">
        <f>IF(COUNTIF(All!#REF!, "="&amp;$A26)&gt;$B$21, IFERROR(SUMIF(All!#REF!, "="&amp;$A26, All!$BX$2:$BX$802)/COUNTIF(All!#REF!, "="&amp;$A26), ""), "")</f>
        <v>#REF!</v>
      </c>
      <c r="EQ26" s="56" t="e">
        <f>IF(COUNTIF(All!#REF!, "="&amp;$A26)&gt;$B$21, IFERROR(SUMIF(All!#REF!, "="&amp;$A26, All!$BX$2:$BX$802)/COUNTIF(All!#REF!, "="&amp;$A26), ""), "")</f>
        <v>#REF!</v>
      </c>
      <c r="ER26" s="56" t="e">
        <f>IF(COUNTIF(All!#REF!, "="&amp;$A26)&gt;$B$21, IFERROR(SUMIF(All!#REF!, "="&amp;$A26, All!$BX$2:$BX$802)/COUNTIF(All!#REF!, "="&amp;$A26), ""), "")</f>
        <v>#REF!</v>
      </c>
      <c r="ES26" s="56" t="e">
        <f>IF(COUNTIF(All!#REF!, "="&amp;$A26)&gt;$B$21, IFERROR(SUMIF(All!#REF!, "="&amp;$A26, All!$BX$2:$BX$802)/COUNTIF(All!#REF!, "="&amp;$A26), ""), "")</f>
        <v>#REF!</v>
      </c>
      <c r="ET26" s="56" t="e">
        <f>IF(COUNTIF(All!#REF!, "="&amp;$A26)&gt;$B$21, IFERROR(SUMIF(All!#REF!, "="&amp;$A26, All!$BX$2:$BX$802)/COUNTIF(All!#REF!, "="&amp;$A26), ""), "")</f>
        <v>#REF!</v>
      </c>
      <c r="EU26" s="56" t="e">
        <f>IF(COUNTIF(All!#REF!, "="&amp;$A26)&gt;$B$21, IFERROR(SUMIF(All!#REF!, "="&amp;$A26, All!$BX$2:$BX$802)/COUNTIF(All!#REF!, "="&amp;$A26), ""), "")</f>
        <v>#REF!</v>
      </c>
      <c r="EV26" s="56" t="e">
        <f>IF(COUNTIF(All!#REF!, "="&amp;$A26)&gt;$B$21, IFERROR(SUMIF(All!#REF!, "="&amp;$A26, All!$BX$2:$BX$802)/COUNTIF(All!#REF!, "="&amp;$A26), ""), "")</f>
        <v>#REF!</v>
      </c>
      <c r="EW26" s="56" t="e">
        <f>IF(COUNTIF(All!#REF!, "="&amp;$A26)&gt;$B$21, IFERROR(SUMIF(All!#REF!, "="&amp;$A26, All!$BX$2:$BX$802)/COUNTIF(All!#REF!, "="&amp;$A26), ""), "")</f>
        <v>#REF!</v>
      </c>
      <c r="EX26" s="56" t="e">
        <f>IF(COUNTIF(All!#REF!, "="&amp;$A26)&gt;$B$21, IFERROR(SUMIF(All!#REF!, "="&amp;$A26, All!$BX$2:$BX$802)/COUNTIF(All!#REF!, "="&amp;$A26), ""), "")</f>
        <v>#REF!</v>
      </c>
      <c r="EY26" s="56" t="e">
        <f>IF(COUNTIF(All!#REF!, "="&amp;$A26)&gt;$B$21, IFERROR(SUMIF(All!#REF!, "="&amp;$A26, All!$BX$2:$BX$802)/COUNTIF(All!#REF!, "="&amp;$A26), ""), "")</f>
        <v>#REF!</v>
      </c>
      <c r="EZ26" s="56" t="e">
        <f>IF(COUNTIF(All!#REF!, "="&amp;$A26)&gt;$B$21, IFERROR(SUMIF(All!#REF!, "="&amp;$A26, All!$BX$2:$BX$802)/COUNTIF(All!#REF!, "="&amp;$A26), ""), "")</f>
        <v>#REF!</v>
      </c>
      <c r="FA26" s="56" t="e">
        <f>IF(COUNTIF(All!#REF!, "="&amp;$A26)&gt;$B$21, IFERROR(SUMIF(All!#REF!, "="&amp;$A26, All!$BX$2:$BX$802)/COUNTIF(All!#REF!, "="&amp;$A26), ""), "")</f>
        <v>#REF!</v>
      </c>
      <c r="FB26" s="56" t="e">
        <f>IF(COUNTIF(All!#REF!, "="&amp;$A26)&gt;$B$21, IFERROR(SUMIF(All!#REF!, "="&amp;$A26, All!$BX$2:$BX$802)/COUNTIF(All!#REF!, "="&amp;$A26), ""), "")</f>
        <v>#REF!</v>
      </c>
      <c r="FC26" s="56" t="e">
        <f>IF(COUNTIF(All!#REF!, "="&amp;$A26)&gt;$B$21, IFERROR(SUMIF(All!#REF!, "="&amp;$A26, All!$BX$2:$BX$802)/COUNTIF(All!#REF!, "="&amp;$A26), ""), "")</f>
        <v>#REF!</v>
      </c>
      <c r="FD26" s="56" t="e">
        <f>IF(COUNTIF(All!#REF!, "="&amp;$A26)&gt;$B$21, IFERROR(SUMIF(All!#REF!, "="&amp;$A26, All!$BX$2:$BX$802)/COUNTIF(All!#REF!, "="&amp;$A26), ""), "")</f>
        <v>#REF!</v>
      </c>
      <c r="FE26" s="56" t="e">
        <f>IF(COUNTIF(All!#REF!, "="&amp;$A26)&gt;$B$21, IFERROR(SUMIF(All!#REF!, "="&amp;$A26, All!$BX$2:$BX$802)/COUNTIF(All!#REF!, "="&amp;$A26), ""), "")</f>
        <v>#REF!</v>
      </c>
      <c r="FF26" s="56" t="e">
        <f>IF(COUNTIF(All!#REF!, "="&amp;$A26)&gt;$B$21, IFERROR(SUMIF(All!#REF!, "="&amp;$A26, All!$BX$2:$BX$802)/COUNTIF(All!#REF!, "="&amp;$A26), ""), "")</f>
        <v>#REF!</v>
      </c>
      <c r="FG26" s="56" t="e">
        <f>IF(COUNTIF(All!#REF!, "="&amp;$A26)&gt;$B$21, IFERROR(SUMIF(All!#REF!, "="&amp;$A26, All!$BX$2:$BX$802)/COUNTIF(All!#REF!, "="&amp;$A26), ""), "")</f>
        <v>#REF!</v>
      </c>
      <c r="FH26" s="56" t="e">
        <f>IF(COUNTIF(All!#REF!, "="&amp;$A26)&gt;$B$21, IFERROR(SUMIF(All!#REF!, "="&amp;$A26, All!$BX$2:$BX$802)/COUNTIF(All!#REF!, "="&amp;$A26), ""), "")</f>
        <v>#REF!</v>
      </c>
      <c r="FI26" s="56" t="e">
        <f>IF(COUNTIF(All!#REF!, "="&amp;$A26)&gt;$B$21, IFERROR(SUMIF(All!#REF!, "="&amp;$A26, All!$BX$2:$BX$802)/COUNTIF(All!#REF!, "="&amp;$A26), ""), "")</f>
        <v>#REF!</v>
      </c>
      <c r="FJ26" s="56" t="e">
        <f>IF(COUNTIF(All!#REF!, "="&amp;$A26)&gt;$B$21, IFERROR(SUMIF(All!#REF!, "="&amp;$A26, All!$BX$2:$BX$802)/COUNTIF(All!#REF!, "="&amp;$A26), ""), "")</f>
        <v>#REF!</v>
      </c>
      <c r="FK26" s="56" t="e">
        <f>IF(COUNTIF(All!#REF!, "="&amp;$A26)&gt;$B$21, IFERROR(SUMIF(All!#REF!, "="&amp;$A26, All!$BX$2:$BX$802)/COUNTIF(All!#REF!, "="&amp;$A26), ""), "")</f>
        <v>#REF!</v>
      </c>
      <c r="FL26" s="56" t="e">
        <f>IF(COUNTIF(All!#REF!, "="&amp;$A26)&gt;$B$21, IFERROR(SUMIF(All!#REF!, "="&amp;$A26, All!$BX$2:$BX$802)/COUNTIF(All!#REF!, "="&amp;$A26), ""), "")</f>
        <v>#REF!</v>
      </c>
      <c r="FM26" s="56" t="e">
        <f>IF(COUNTIF(All!#REF!, "="&amp;$A26)&gt;$B$21, IFERROR(SUMIF(All!#REF!, "="&amp;$A26, All!$BX$2:$BX$802)/COUNTIF(All!#REF!, "="&amp;$A26), ""), "")</f>
        <v>#REF!</v>
      </c>
      <c r="FN26" s="56" t="e">
        <f>IF(COUNTIF(All!#REF!, "="&amp;$A26)&gt;$B$21, IFERROR(SUMIF(All!#REF!, "="&amp;$A26, All!$BX$2:$BX$802)/COUNTIF(All!#REF!, "="&amp;$A26), ""), "")</f>
        <v>#REF!</v>
      </c>
      <c r="FO26" s="56" t="e">
        <f>IF(COUNTIF(All!#REF!, "="&amp;$A26)&gt;$B$21, IFERROR(SUMIF(All!#REF!, "="&amp;$A26, All!$BX$2:$BX$802)/COUNTIF(All!#REF!, "="&amp;$A26), ""), "")</f>
        <v>#REF!</v>
      </c>
      <c r="FP26" s="56" t="e">
        <f>IF(COUNTIF(All!#REF!, "="&amp;$A26)&gt;$B$21, IFERROR(SUMIF(All!#REF!, "="&amp;$A26, All!$BX$2:$BX$802)/COUNTIF(All!#REF!, "="&amp;$A26), ""), "")</f>
        <v>#REF!</v>
      </c>
      <c r="FQ26" s="56" t="e">
        <f>IF(COUNTIF(All!#REF!, "="&amp;$A26)&gt;$B$21, IFERROR(SUMIF(All!#REF!, "="&amp;$A26, All!$BX$2:$BX$802)/COUNTIF(All!#REF!, "="&amp;$A26), ""), "")</f>
        <v>#REF!</v>
      </c>
      <c r="FR26" s="56" t="e">
        <f>IF(COUNTIF(All!#REF!, "="&amp;$A26)&gt;$B$21, IFERROR(SUMIF(All!#REF!, "="&amp;$A26, All!$BX$2:$BX$802)/COUNTIF(All!#REF!, "="&amp;$A26), ""), "")</f>
        <v>#REF!</v>
      </c>
      <c r="FS26" s="56" t="e">
        <f>IF(COUNTIF(All!#REF!, "="&amp;$A26)&gt;$B$21, IFERROR(SUMIF(All!#REF!, "="&amp;$A26, All!$BX$2:$BX$802)/COUNTIF(All!#REF!, "="&amp;$A26), ""), "")</f>
        <v>#REF!</v>
      </c>
      <c r="FT26" s="56" t="e">
        <f>IF(COUNTIF(All!#REF!, "="&amp;$A26)&gt;$B$21, IFERROR(SUMIF(All!#REF!, "="&amp;$A26, All!$BX$2:$BX$802)/COUNTIF(All!#REF!, "="&amp;$A26), ""), "")</f>
        <v>#REF!</v>
      </c>
      <c r="FU26" s="56" t="e">
        <f>IF(COUNTIF(All!#REF!, "="&amp;$A26)&gt;$B$21, IFERROR(SUMIF(All!#REF!, "="&amp;$A26, All!$BX$2:$BX$802)/COUNTIF(All!#REF!, "="&amp;$A26), ""), "")</f>
        <v>#REF!</v>
      </c>
      <c r="FV26" s="56" t="e">
        <f>IF(COUNTIF(All!#REF!, "="&amp;$A26)&gt;$B$21, IFERROR(SUMIF(All!#REF!, "="&amp;$A26, All!$BX$2:$BX$802)/COUNTIF(All!#REF!, "="&amp;$A26), ""), "")</f>
        <v>#REF!</v>
      </c>
      <c r="FW26" s="56" t="e">
        <f>IF(COUNTIF(All!#REF!, "="&amp;$A26)&gt;$B$21, IFERROR(SUMIF(All!#REF!, "="&amp;$A26, All!$BX$2:$BX$802)/COUNTIF(All!#REF!, "="&amp;$A26), ""), "")</f>
        <v>#REF!</v>
      </c>
      <c r="FX26" s="56" t="e">
        <f>IF(COUNTIF(All!#REF!, "="&amp;$A26)&gt;$B$21, IFERROR(SUMIF(All!#REF!, "="&amp;$A26, All!$BX$2:$BX$802)/COUNTIF(All!#REF!, "="&amp;$A26), ""), "")</f>
        <v>#REF!</v>
      </c>
      <c r="FY26" s="56" t="e">
        <f>IF(COUNTIF(All!#REF!, "="&amp;$A26)&gt;$B$21, IFERROR(SUMIF(All!#REF!, "="&amp;$A26, All!$BX$2:$BX$802)/COUNTIF(All!#REF!, "="&amp;$A26), ""), "")</f>
        <v>#REF!</v>
      </c>
      <c r="FZ26" s="56" t="e">
        <f>IF(COUNTIF(All!#REF!, "="&amp;$A26)&gt;$B$21, IFERROR(SUMIF(All!#REF!, "="&amp;$A26, All!$BX$2:$BX$802)/COUNTIF(All!#REF!, "="&amp;$A26), ""), "")</f>
        <v>#REF!</v>
      </c>
      <c r="GA26" s="56" t="e">
        <f>IF(COUNTIF(All!#REF!, "="&amp;$A26)&gt;$B$21, IFERROR(SUMIF(All!#REF!, "="&amp;$A26, All!$BX$2:$BX$802)/COUNTIF(All!#REF!, "="&amp;$A26), ""), "")</f>
        <v>#REF!</v>
      </c>
      <c r="GB26" s="56" t="e">
        <f>IF(COUNTIF(All!#REF!, "="&amp;$A26)&gt;$B$21, IFERROR(SUMIF(All!#REF!, "="&amp;$A26, All!$BX$2:$BX$802)/COUNTIF(All!#REF!, "="&amp;$A26), ""), "")</f>
        <v>#REF!</v>
      </c>
      <c r="GC26" s="56" t="e">
        <f>IF(COUNTIF(All!#REF!, "="&amp;$A26)&gt;$B$21, IFERROR(SUMIF(All!#REF!, "="&amp;$A26, All!$BX$2:$BX$802)/COUNTIF(All!#REF!, "="&amp;$A26), ""), "")</f>
        <v>#REF!</v>
      </c>
      <c r="GD26" s="56" t="e">
        <f>IF(COUNTIF(All!#REF!, "="&amp;$A26)&gt;$B$21, IFERROR(SUMIF(All!#REF!, "="&amp;$A26, All!$BX$2:$BX$802)/COUNTIF(All!#REF!, "="&amp;$A26), ""), "")</f>
        <v>#REF!</v>
      </c>
      <c r="GE26" s="56" t="e">
        <f>IF(COUNTIF(All!#REF!, "="&amp;$A26)&gt;$B$21, IFERROR(SUMIF(All!#REF!, "="&amp;$A26, All!$BX$2:$BX$802)/COUNTIF(All!#REF!, "="&amp;$A26), ""), "")</f>
        <v>#REF!</v>
      </c>
      <c r="GF26" s="56" t="e">
        <f>IF(COUNTIF(All!#REF!, "="&amp;$A26)&gt;$B$21, IFERROR(SUMIF(All!#REF!, "="&amp;$A26, All!$BX$2:$BX$802)/COUNTIF(All!#REF!, "="&amp;$A26), ""), "")</f>
        <v>#REF!</v>
      </c>
      <c r="GG26" s="56" t="e">
        <f>IF(COUNTIF(All!#REF!, "="&amp;$A26)&gt;$B$21, IFERROR(SUMIF(All!#REF!, "="&amp;$A26, All!$BX$2:$BX$802)/COUNTIF(All!#REF!, "="&amp;$A26), ""), "")</f>
        <v>#REF!</v>
      </c>
      <c r="GH26" s="56" t="e">
        <f>IF(COUNTIF(All!#REF!, "="&amp;$A26)&gt;$B$21, IFERROR(SUMIF(All!#REF!, "="&amp;$A26, All!$BX$2:$BX$802)/COUNTIF(All!#REF!, "="&amp;$A26), ""), "")</f>
        <v>#REF!</v>
      </c>
      <c r="GI26" s="56" t="e">
        <f>IF(COUNTIF(All!#REF!, "="&amp;$A26)&gt;$B$21, IFERROR(SUMIF(All!#REF!, "="&amp;$A26, All!$BX$2:$BX$802)/COUNTIF(All!#REF!, "="&amp;$A26), ""), "")</f>
        <v>#REF!</v>
      </c>
      <c r="GJ26" s="56" t="e">
        <f>IF(COUNTIF(All!#REF!, "="&amp;$A26)&gt;$B$21, IFERROR(SUMIF(All!#REF!, "="&amp;$A26, All!$BX$2:$BX$802)/COUNTIF(All!#REF!, "="&amp;$A26), ""), "")</f>
        <v>#REF!</v>
      </c>
      <c r="GK26" s="56" t="e">
        <f>IF(COUNTIF(All!#REF!, "="&amp;$A26)&gt;$B$21, IFERROR(SUMIF(All!#REF!, "="&amp;$A26, All!$BX$2:$BX$802)/COUNTIF(All!#REF!, "="&amp;$A26), ""), "")</f>
        <v>#REF!</v>
      </c>
      <c r="GL26" s="56" t="e">
        <f>IF(COUNTIF(All!#REF!, "="&amp;$A26)&gt;$B$21, IFERROR(SUMIF(All!#REF!, "="&amp;$A26, All!$BX$2:$BX$802)/COUNTIF(All!#REF!, "="&amp;$A26), ""), "")</f>
        <v>#REF!</v>
      </c>
      <c r="GM26" s="56" t="e">
        <f>IF(COUNTIF(All!#REF!, "="&amp;$A26)&gt;$B$21, IFERROR(SUMIF(All!#REF!, "="&amp;$A26, All!$BX$2:$BX$802)/COUNTIF(All!#REF!, "="&amp;$A26), ""), "")</f>
        <v>#REF!</v>
      </c>
      <c r="GN26" s="56" t="e">
        <f>IF(COUNTIF(All!#REF!, "="&amp;$A26)&gt;$B$21, IFERROR(SUMIF(All!#REF!, "="&amp;$A26, All!$BX$2:$BX$802)/COUNTIF(All!#REF!, "="&amp;$A26), ""), "")</f>
        <v>#REF!</v>
      </c>
      <c r="GO26" s="56" t="e">
        <f>IF(COUNTIF(All!#REF!, "="&amp;$A26)&gt;$B$21, IFERROR(SUMIF(All!#REF!, "="&amp;$A26, All!$BX$2:$BX$802)/COUNTIF(All!#REF!, "="&amp;$A26), ""), "")</f>
        <v>#REF!</v>
      </c>
      <c r="GP26" s="56" t="e">
        <f>IF(COUNTIF(All!#REF!, "="&amp;$A26)&gt;$B$21, IFERROR(SUMIF(All!#REF!, "="&amp;$A26, All!$BX$2:$BX$802)/COUNTIF(All!#REF!, "="&amp;$A26), ""), "")</f>
        <v>#REF!</v>
      </c>
      <c r="GQ26" s="56" t="e">
        <f>IF(COUNTIF(All!#REF!, "="&amp;$A26)&gt;$B$21, IFERROR(SUMIF(All!#REF!, "="&amp;$A26, All!$BX$2:$BX$802)/COUNTIF(All!#REF!, "="&amp;$A26), ""), "")</f>
        <v>#REF!</v>
      </c>
      <c r="GR26" s="56" t="e">
        <f>IF(COUNTIF(All!#REF!, "="&amp;$A26)&gt;$B$21, IFERROR(SUMIF(All!#REF!, "="&amp;$A26, All!$BX$2:$BX$802)/COUNTIF(All!#REF!, "="&amp;$A26), ""), "")</f>
        <v>#REF!</v>
      </c>
      <c r="GS26" s="56" t="e">
        <f>IF(COUNTIF(All!#REF!, "="&amp;$A26)&gt;$B$21, IFERROR(SUMIF(All!#REF!, "="&amp;$A26, All!$BX$2:$BX$802)/COUNTIF(All!#REF!, "="&amp;$A26), ""), "")</f>
        <v>#REF!</v>
      </c>
      <c r="GT26" s="56" t="e">
        <f>IF(COUNTIF(All!#REF!, "="&amp;$A26)&gt;$B$21, IFERROR(SUMIF(All!#REF!, "="&amp;$A26, All!$BX$2:$BX$802)/COUNTIF(All!#REF!, "="&amp;$A26), ""), "")</f>
        <v>#REF!</v>
      </c>
      <c r="GU26" s="56" t="e">
        <f>IF(COUNTIF(All!#REF!, "="&amp;$A26)&gt;$B$21, IFERROR(SUMIF(All!#REF!, "="&amp;$A26, All!$BX$2:$BX$802)/COUNTIF(All!#REF!, "="&amp;$A26), ""), "")</f>
        <v>#REF!</v>
      </c>
      <c r="GV26" s="56" t="e">
        <f>IF(COUNTIF(All!#REF!, "="&amp;$A26)&gt;$B$21, IFERROR(SUMIF(All!#REF!, "="&amp;$A26, All!$BX$2:$BX$802)/COUNTIF(All!#REF!, "="&amp;$A26), ""), "")</f>
        <v>#REF!</v>
      </c>
      <c r="GW26" s="56" t="e">
        <f>IF(COUNTIF(All!#REF!, "="&amp;$A26)&gt;$B$21, IFERROR(SUMIF(All!#REF!, "="&amp;$A26, All!$BX$2:$BX$802)/COUNTIF(All!#REF!, "="&amp;$A26), ""), "")</f>
        <v>#REF!</v>
      </c>
      <c r="GX26" s="56" t="e">
        <f>IF(COUNTIF(All!#REF!, "="&amp;$A26)&gt;$B$21, IFERROR(SUMIF(All!#REF!, "="&amp;$A26, All!$BX$2:$BX$802)/COUNTIF(All!#REF!, "="&amp;$A26), ""), "")</f>
        <v>#REF!</v>
      </c>
      <c r="GY26" s="56" t="e">
        <f>IF(COUNTIF(All!#REF!, "="&amp;$A26)&gt;$B$21, IFERROR(SUMIF(All!#REF!, "="&amp;$A26, All!$BX$2:$BX$802)/COUNTIF(All!#REF!, "="&amp;$A26), ""), "")</f>
        <v>#REF!</v>
      </c>
      <c r="GZ26" s="56" t="e">
        <f>IF(COUNTIF(All!#REF!, "="&amp;$A26)&gt;$B$21, IFERROR(SUMIF(All!#REF!, "="&amp;$A26, All!$BX$2:$BX$802)/COUNTIF(All!#REF!, "="&amp;$A26), ""), "")</f>
        <v>#REF!</v>
      </c>
      <c r="HA26" s="56" t="e">
        <f>IF(COUNTIF(All!#REF!, "="&amp;$A26)&gt;$B$21, IFERROR(SUMIF(All!#REF!, "="&amp;$A26, All!$BX$2:$BX$802)/COUNTIF(All!#REF!, "="&amp;$A26), ""), "")</f>
        <v>#REF!</v>
      </c>
      <c r="HB26" s="56" t="e">
        <f>IF(COUNTIF(All!#REF!, "="&amp;$A26)&gt;$B$21, IFERROR(SUMIF(All!#REF!, "="&amp;$A26, All!$BX$2:$BX$802)/COUNTIF(All!#REF!, "="&amp;$A26), ""), "")</f>
        <v>#REF!</v>
      </c>
      <c r="HC26" s="56" t="e">
        <f>IF(COUNTIF(All!#REF!, "="&amp;$A26)&gt;$B$21, IFERROR(SUMIF(All!#REF!, "="&amp;$A26, All!$BX$2:$BX$802)/COUNTIF(All!#REF!, "="&amp;$A26), ""), "")</f>
        <v>#REF!</v>
      </c>
      <c r="HD26" s="56" t="e">
        <f>IF(COUNTIF(All!#REF!, "="&amp;$A26)&gt;$B$21, IFERROR(SUMIF(All!#REF!, "="&amp;$A26, All!$BX$2:$BX$802)/COUNTIF(All!#REF!, "="&amp;$A26), ""), "")</f>
        <v>#REF!</v>
      </c>
      <c r="HE26" s="56" t="e">
        <f>IF(COUNTIF(All!#REF!, "="&amp;$A26)&gt;$B$21, IFERROR(SUMIF(All!#REF!, "="&amp;$A26, All!$BX$2:$BX$802)/COUNTIF(All!#REF!, "="&amp;$A26), ""), "")</f>
        <v>#REF!</v>
      </c>
      <c r="HF26" s="56" t="e">
        <f>IF(COUNTIF(All!#REF!, "="&amp;$A26)&gt;$B$21, IFERROR(SUMIF(All!#REF!, "="&amp;$A26, All!$BX$2:$BX$802)/COUNTIF(All!#REF!, "="&amp;$A26), ""), "")</f>
        <v>#REF!</v>
      </c>
      <c r="HG26" s="56" t="e">
        <f>IF(COUNTIF(All!#REF!, "="&amp;$A26)&gt;$B$21, IFERROR(SUMIF(All!#REF!, "="&amp;$A26, All!$BX$2:$BX$802)/COUNTIF(All!#REF!, "="&amp;$A26), ""), "")</f>
        <v>#REF!</v>
      </c>
      <c r="HH26" s="56" t="e">
        <f>IF(COUNTIF(All!#REF!, "="&amp;$A26)&gt;$B$21, IFERROR(SUMIF(All!#REF!, "="&amp;$A26, All!$BX$2:$BX$802)/COUNTIF(All!#REF!, "="&amp;$A26), ""), "")</f>
        <v>#REF!</v>
      </c>
      <c r="HI26" s="56" t="e">
        <f>IF(COUNTIF(All!#REF!, "="&amp;$A26)&gt;$B$21, IFERROR(SUMIF(All!#REF!, "="&amp;$A26, All!$BX$2:$BX$802)/COUNTIF(All!#REF!, "="&amp;$A26), ""), "")</f>
        <v>#REF!</v>
      </c>
      <c r="HJ26" s="56" t="e">
        <f>IF(COUNTIF(All!#REF!, "="&amp;$A26)&gt;$B$21, IFERROR(SUMIF(All!#REF!, "="&amp;$A26, All!$BX$2:$BX$802)/COUNTIF(All!#REF!, "="&amp;$A26), ""), "")</f>
        <v>#REF!</v>
      </c>
      <c r="HK26" s="56" t="e">
        <f>IF(COUNTIF(All!#REF!, "="&amp;$A26)&gt;$B$21, IFERROR(SUMIF(All!#REF!, "="&amp;$A26, All!$BX$2:$BX$802)/COUNTIF(All!#REF!, "="&amp;$A26), ""), "")</f>
        <v>#REF!</v>
      </c>
      <c r="HL26" s="56" t="e">
        <f>IF(COUNTIF(All!#REF!, "="&amp;$A26)&gt;$B$21, IFERROR(SUMIF(All!#REF!, "="&amp;$A26, All!$BX$2:$BX$802)/COUNTIF(All!#REF!, "="&amp;$A26), ""), "")</f>
        <v>#REF!</v>
      </c>
      <c r="HM26" s="56" t="e">
        <f>IF(COUNTIF(All!#REF!, "="&amp;$A26)&gt;$B$21, IFERROR(SUMIF(All!#REF!, "="&amp;$A26, All!$BX$2:$BX$802)/COUNTIF(All!#REF!, "="&amp;$A26), ""), "")</f>
        <v>#REF!</v>
      </c>
      <c r="HN26" s="56" t="e">
        <f>IF(COUNTIF(All!#REF!, "="&amp;$A26)&gt;$B$21, IFERROR(SUMIF(All!#REF!, "="&amp;$A26, All!$BX$2:$BX$802)/COUNTIF(All!#REF!, "="&amp;$A26), ""), "")</f>
        <v>#REF!</v>
      </c>
      <c r="HO26" s="56" t="e">
        <f>IF(COUNTIF(All!#REF!, "="&amp;$A26)&gt;$B$21, IFERROR(SUMIF(All!#REF!, "="&amp;$A26, All!$BX$2:$BX$802)/COUNTIF(All!#REF!, "="&amp;$A26), ""), "")</f>
        <v>#REF!</v>
      </c>
      <c r="HP26" s="56" t="e">
        <f>IF(COUNTIF(All!#REF!, "="&amp;$A26)&gt;$B$21, IFERROR(SUMIF(All!#REF!, "="&amp;$A26, All!$BX$2:$BX$802)/COUNTIF(All!#REF!, "="&amp;$A26), ""), "")</f>
        <v>#REF!</v>
      </c>
      <c r="HQ26" s="56" t="e">
        <f>IF(COUNTIF(All!#REF!, "="&amp;$A26)&gt;$B$21, IFERROR(SUMIF(All!#REF!, "="&amp;$A26, All!$BX$2:$BX$802)/COUNTIF(All!#REF!, "="&amp;$A26), ""), "")</f>
        <v>#REF!</v>
      </c>
      <c r="HR26" s="56" t="e">
        <f>IF(COUNTIF(All!#REF!, "="&amp;$A26)&gt;$B$21, IFERROR(SUMIF(All!#REF!, "="&amp;$A26, All!$BX$2:$BX$802)/COUNTIF(All!#REF!, "="&amp;$A26), ""), "")</f>
        <v>#REF!</v>
      </c>
      <c r="HS26" s="56" t="e">
        <f>IF(COUNTIF(All!#REF!, "="&amp;$A26)&gt;$B$21, IFERROR(SUMIF(All!#REF!, "="&amp;$A26, All!$BX$2:$BX$802)/COUNTIF(All!#REF!, "="&amp;$A26), ""), "")</f>
        <v>#REF!</v>
      </c>
      <c r="HT26" s="56" t="e">
        <f>IF(COUNTIF(All!#REF!, "="&amp;$A26)&gt;$B$21, IFERROR(SUMIF(All!#REF!, "="&amp;$A26, All!$BX$2:$BX$802)/COUNTIF(All!#REF!, "="&amp;$A26), ""), "")</f>
        <v>#REF!</v>
      </c>
      <c r="HU26" s="56" t="e">
        <f>IF(COUNTIF(All!#REF!, "="&amp;$A26)&gt;$B$21, IFERROR(SUMIF(All!#REF!, "="&amp;$A26, All!$BX$2:$BX$802)/COUNTIF(All!#REF!, "="&amp;$A26), ""), "")</f>
        <v>#REF!</v>
      </c>
      <c r="HV26" s="56" t="e">
        <f>IF(COUNTIF(All!#REF!, "="&amp;$A26)&gt;$B$21, IFERROR(SUMIF(All!#REF!, "="&amp;$A26, All!$BX$2:$BX$802)/COUNTIF(All!#REF!, "="&amp;$A26), ""), "")</f>
        <v>#REF!</v>
      </c>
      <c r="HW26" s="56" t="e">
        <f>IF(COUNTIF(All!#REF!, "="&amp;$A26)&gt;$B$21, IFERROR(SUMIF(All!#REF!, "="&amp;$A26, All!$BX$2:$BX$802)/COUNTIF(All!#REF!, "="&amp;$A26), ""), "")</f>
        <v>#REF!</v>
      </c>
      <c r="HX26" s="56" t="e">
        <f>IF(COUNTIF(All!#REF!, "="&amp;$A26)&gt;$B$21, IFERROR(SUMIF(All!#REF!, "="&amp;$A26, All!$BX$2:$BX$802)/COUNTIF(All!#REF!, "="&amp;$A26), ""), "")</f>
        <v>#REF!</v>
      </c>
      <c r="HY26" s="56" t="e">
        <f>IF(COUNTIF(All!#REF!, "="&amp;$A26)&gt;$B$21, IFERROR(SUMIF(All!#REF!, "="&amp;$A26, All!$BX$2:$BX$802)/COUNTIF(All!#REF!, "="&amp;$A26), ""), "")</f>
        <v>#REF!</v>
      </c>
      <c r="HZ26" s="56" t="e">
        <f>IF(COUNTIF(All!#REF!, "="&amp;$A26)&gt;$B$21, IFERROR(SUMIF(All!#REF!, "="&amp;$A26, All!$BX$2:$BX$802)/COUNTIF(All!#REF!, "="&amp;$A26), ""), "")</f>
        <v>#REF!</v>
      </c>
      <c r="IA26" s="56" t="e">
        <f>IF(COUNTIF(All!#REF!, "="&amp;$A26)&gt;$B$21, IFERROR(SUMIF(All!#REF!, "="&amp;$A26, All!$BX$2:$BX$802)/COUNTIF(All!#REF!, "="&amp;$A26), ""), "")</f>
        <v>#REF!</v>
      </c>
      <c r="IB26" s="56" t="str">
        <f>IF(COUNTIF(All!BN$2:BN$802, "="&amp;$A26)&gt;$B$21, IFERROR(SUMIF(All!BN$2:BN$802, "="&amp;$A26, All!$BX$2:$BX$802)/COUNTIF(All!BN$2:BN$802, "="&amp;$A26), ""), "")</f>
        <v/>
      </c>
      <c r="IC26" s="56">
        <f>IF(COUNTIF(All!BO$2:BO$802, "="&amp;$A26)&gt;$B$21, IFERROR(SUMIF(All!BO$2:BO$802, "="&amp;$A26, All!$BX$2:$BX$802)/COUNTIF(All!BO$2:BO$802, "="&amp;$A26), ""), "")</f>
        <v>0.49309631615026484</v>
      </c>
      <c r="ID26" s="56" t="str">
        <f>IF(COUNTIF(All!BP$2:BP$802, "="&amp;$A26)&gt;$B$21, IFERROR(SUMIF(All!BP$2:BP$802, "="&amp;$A26, All!$BX$2:$BX$802)/COUNTIF(All!BP$2:BP$802, "="&amp;$A26), ""), "")</f>
        <v/>
      </c>
      <c r="IE26" s="56">
        <f>IF(COUNTIF(All!BQ$2:BQ$802, "="&amp;$A26)&gt;$B$21, IFERROR(SUMIF(All!BQ$2:BQ$802, "="&amp;$A26, All!$BX$2:$BX$802)/COUNTIF(All!BQ$2:BQ$802, "="&amp;$A26), ""), "")</f>
        <v>0.50107804214554041</v>
      </c>
      <c r="IF26" s="56" t="str">
        <f>IF(COUNTIF(All!BR$2:BR$802, "="&amp;$A26)&gt;$B$21, IFERROR(SUMIF(All!BR$2:BR$802, "="&amp;$A26, All!$BX$2:$BX$802)/COUNTIF(All!BR$2:BR$802, "="&amp;$A26), ""), "")</f>
        <v/>
      </c>
      <c r="IG26" s="56" t="str">
        <f>IF(COUNTIF(All!BS$2:BS$802, "="&amp;$A26)&gt;$B$21, IFERROR(SUMIF(All!BS$2:BS$802, "="&amp;$A26, All!$BX$2:$BX$802)/COUNTIF(All!BS$2:BS$802, "="&amp;$A26), ""), "")</f>
        <v/>
      </c>
      <c r="IH26" s="56">
        <f>IF(COUNTIF(All!BT$2:BT$802, "="&amp;$A26)&gt;$B$21, IFERROR(SUMIF(All!BT$2:BT$802, "="&amp;$A26, All!$BX$2:$BX$802)/COUNTIF(All!BT$2:BT$802, "="&amp;$A26), ""), "")</f>
        <v>0.47423196191394762</v>
      </c>
      <c r="II26" s="56" t="str">
        <f>IF(COUNTIF(All!BU$2:BU$802, "="&amp;$A26)&gt;$B$21, IFERROR(SUMIF(All!BU$2:BU$802, "="&amp;$A26, All!$BX$2:$BX$802)/COUNTIF(All!BU$2:BU$802, "="&amp;$A26), ""), "")</f>
        <v/>
      </c>
      <c r="IM26">
        <v>4</v>
      </c>
    </row>
    <row r="27" spans="1:413" x14ac:dyDescent="0.25">
      <c r="A27">
        <v>3</v>
      </c>
      <c r="B27" s="56">
        <f>IF(COUNTIF(All!A$2:A$802, "="&amp;$A27)&gt;$B$21, IFERROR(SUMIF(All!A$2:A$802, "="&amp;$A27, All!$BX$2:$BX$802)/COUNTIF(All!A$2:A$802, "="&amp;$A27), ""), "")</f>
        <v>0.51238248640085071</v>
      </c>
      <c r="C27" s="56">
        <f>IF(COUNTIF(All!B$2:B$802, "="&amp;$A27)&gt;$B$21, IFERROR(SUMIF(All!B$2:B$802, "="&amp;$A27, All!$BX$2:$BX$802)/COUNTIF(All!B$2:B$802, "="&amp;$A27), ""), "")</f>
        <v>0.49066154937965073</v>
      </c>
      <c r="D27" s="56">
        <f>IF(COUNTIF(All!C$2:C$802, "="&amp;$A27)&gt;$B$21, IFERROR(SUMIF(All!C$2:C$802, "="&amp;$A27, All!$BX$2:$BX$802)/COUNTIF(All!C$2:C$802, "="&amp;$A27), ""), "")</f>
        <v>0.51106619322241353</v>
      </c>
      <c r="E27" s="56" t="str">
        <f>IF(COUNTIF(All!D$2:D$802, "="&amp;$A27)&gt;$B$21, IFERROR(SUMIF(All!D$2:D$802, "="&amp;$A27, All!$BX$2:$BX$802)/COUNTIF(All!D$2:D$802, "="&amp;$A27), ""), "")</f>
        <v/>
      </c>
      <c r="F27" s="56">
        <f>IF(COUNTIF(All!E$2:E$802, "="&amp;$A27)&gt;$B$21, IFERROR(SUMIF(All!E$2:E$802, "="&amp;$A27, All!$BX$2:$BX$802)/COUNTIF(All!E$2:E$802, "="&amp;$A27), ""), "")</f>
        <v>0.51056531603076472</v>
      </c>
      <c r="G27" s="56">
        <f>IF(COUNTIF(All!F$2:F$802, "="&amp;$A27)&gt;$B$21, IFERROR(SUMIF(All!F$2:F$802, "="&amp;$A27, All!$BX$2:$BX$802)/COUNTIF(All!F$2:F$802, "="&amp;$A27), ""), "")</f>
        <v>0.50549384199804059</v>
      </c>
      <c r="H27" s="56">
        <f>IF(COUNTIF(All!G$2:G$802, "="&amp;$A27)&gt;$B$21, IFERROR(SUMIF(All!G$2:G$802, "="&amp;$A27, All!$BX$2:$BX$802)/COUNTIF(All!G$2:G$802, "="&amp;$A27), ""), "")</f>
        <v>0.51553788824283886</v>
      </c>
      <c r="I27" s="56" t="str">
        <f>IF(COUNTIF(All!H$2:H$802, "="&amp;$A27)&gt;$B$21, IFERROR(SUMIF(All!H$2:H$802, "="&amp;$A27, All!$BX$2:$BX$802)/COUNTIF(All!H$2:H$802, "="&amp;$A27), ""), "")</f>
        <v/>
      </c>
      <c r="J27" s="56">
        <f>IF(COUNTIF(All!I$2:I$802, "="&amp;$A27)&gt;$B$21, IFERROR(SUMIF(All!I$2:I$802, "="&amp;$A27, All!$BX$2:$BX$802)/COUNTIF(All!I$2:I$802, "="&amp;$A27), ""), "")</f>
        <v>0.51143780119905757</v>
      </c>
      <c r="K27" s="56" t="str">
        <f>IF(COUNTIF(All!J$2:J$802, "="&amp;$A27)&gt;$B$21, IFERROR(SUMIF(All!J$2:J$802, "="&amp;$A27, All!$BX$2:$BX$802)/COUNTIF(All!J$2:J$802, "="&amp;$A27), ""), "")</f>
        <v/>
      </c>
      <c r="L27" s="56" t="str">
        <f>IF(COUNTIF(All!K$2:K$802, "="&amp;$A27)&gt;$B$21, IFERROR(SUMIF(All!K$2:K$802, "="&amp;$A27, All!$BX$2:$BX$802)/COUNTIF(All!K$2:K$802, "="&amp;$A27), ""), "")</f>
        <v/>
      </c>
      <c r="M27" s="56" t="str">
        <f>IF(COUNTIF(All!L$2:L$802, "="&amp;$A27)&gt;$B$21, IFERROR(SUMIF(All!L$2:L$802, "="&amp;$A27, All!$BX$2:$BX$802)/COUNTIF(All!L$2:L$802, "="&amp;$A27), ""), "")</f>
        <v/>
      </c>
      <c r="N27" s="56" t="str">
        <f>IF(COUNTIF(All!M$2:M$802, "="&amp;$A27)&gt;$B$21, IFERROR(SUMIF(All!M$2:M$802, "="&amp;$A27, All!$BX$2:$BX$802)/COUNTIF(All!M$2:M$802, "="&amp;$A27), ""), "")</f>
        <v/>
      </c>
      <c r="O27" s="56">
        <f>IF(COUNTIF(All!N$2:N$802, "="&amp;$A27)&gt;$B$21, IFERROR(SUMIF(All!N$2:N$802, "="&amp;$A27, All!$BX$2:$BX$802)/COUNTIF(All!N$2:N$802, "="&amp;$A27), ""), "")</f>
        <v>0.50954079900134852</v>
      </c>
      <c r="P27" s="56">
        <f>IF(COUNTIF(All!O$2:O$802, "="&amp;$A27)&gt;$B$21, IFERROR(SUMIF(All!O$2:O$802, "="&amp;$A27, All!$BX$2:$BX$802)/COUNTIF(All!O$2:O$802, "="&amp;$A27), ""), "")</f>
        <v>0.49255480998412587</v>
      </c>
      <c r="Q27" s="56">
        <f>IF(COUNTIF(All!P$2:P$802, "="&amp;$A27)&gt;$B$21, IFERROR(SUMIF(All!P$2:P$802, "="&amp;$A27, All!$BX$2:$BX$802)/COUNTIF(All!P$2:P$802, "="&amp;$A27), ""), "")</f>
        <v>0.50972785756537764</v>
      </c>
      <c r="R27" s="56">
        <f>IF(COUNTIF(All!Q$2:Q$802, "="&amp;$A27)&gt;$B$21, IFERROR(SUMIF(All!Q$2:Q$802, "="&amp;$A27, All!$BX$2:$BX$802)/COUNTIF(All!Q$2:Q$802, "="&amp;$A27), ""), "")</f>
        <v>0.52196217936540679</v>
      </c>
      <c r="S27" s="56">
        <f>IF(COUNTIF(All!R$2:R$802, "="&amp;$A27)&gt;$B$21, IFERROR(SUMIF(All!R$2:R$802, "="&amp;$A27, All!$BX$2:$BX$802)/COUNTIF(All!R$2:R$802, "="&amp;$A27), ""), "")</f>
        <v>0.51073263806272873</v>
      </c>
      <c r="T27" s="56">
        <f>IF(COUNTIF(All!S$2:S$802, "="&amp;$A27)&gt;$B$21, IFERROR(SUMIF(All!S$2:S$802, "="&amp;$A27, All!$BX$2:$BX$802)/COUNTIF(All!S$2:S$802, "="&amp;$A27), ""), "")</f>
        <v>0.50638039224202513</v>
      </c>
      <c r="U27" s="56" t="str">
        <f>IF(COUNTIF(All!T$2:T$802, "="&amp;$A27)&gt;$B$21, IFERROR(SUMIF(All!T$2:T$802, "="&amp;$A27, All!$BX$2:$BX$802)/COUNTIF(All!T$2:T$802, "="&amp;$A27), ""), "")</f>
        <v/>
      </c>
      <c r="V27" s="56" t="str">
        <f>IF(COUNTIF(All!U$2:U$802, "="&amp;$A27)&gt;$B$21, IFERROR(SUMIF(All!U$2:U$802, "="&amp;$A27, All!$BX$2:$BX$802)/COUNTIF(All!U$2:U$802, "="&amp;$A27), ""), "")</f>
        <v/>
      </c>
      <c r="W27" s="56">
        <f>IF(COUNTIF(All!V$2:V$802, "="&amp;$A27)&gt;$B$21, IFERROR(SUMIF(All!V$2:V$802, "="&amp;$A27, All!$BX$2:$BX$802)/COUNTIF(All!V$2:V$802, "="&amp;$A27), ""), "")</f>
        <v>0.50775493428400176</v>
      </c>
      <c r="X27" s="56">
        <f>IF(COUNTIF(All!W$2:W$802, "="&amp;$A27)&gt;$B$21, IFERROR(SUMIF(All!W$2:W$802, "="&amp;$A27, All!$BX$2:$BX$802)/COUNTIF(All!W$2:W$802, "="&amp;$A27), ""), "")</f>
        <v>0.5079328422422803</v>
      </c>
      <c r="Y27" s="56" t="str">
        <f>IF(COUNTIF(All!X$2:X$802, "="&amp;$A27)&gt;$B$21, IFERROR(SUMIF(All!X$2:X$802, "="&amp;$A27, All!$BX$2:$BX$802)/COUNTIF(All!X$2:X$802, "="&amp;$A27), ""), "")</f>
        <v/>
      </c>
      <c r="Z27" s="56" t="str">
        <f>IF(COUNTIF(All!Y$2:Y$802, "="&amp;$A27)&gt;$B$21, IFERROR(SUMIF(All!Y$2:Y$802, "="&amp;$A27, All!$BX$2:$BX$802)/COUNTIF(All!Y$2:Y$802, "="&amp;$A27), ""), "")</f>
        <v/>
      </c>
      <c r="AA27" s="56" t="str">
        <f>IF(COUNTIF(All!Z$2:Z$802, "="&amp;$A27)&gt;$B$21, IFERROR(SUMIF(All!Z$2:Z$802, "="&amp;$A27, All!$BX$2:$BX$802)/COUNTIF(All!Z$2:Z$802, "="&amp;$A27), ""), "")</f>
        <v/>
      </c>
      <c r="AB27" s="56">
        <f>IF(COUNTIF(All!AA$2:AA$802, "="&amp;$A27)&gt;$B$21, IFERROR(SUMIF(All!AA$2:AA$802, "="&amp;$A27, All!$BX$2:$BX$802)/COUNTIF(All!AA$2:AA$802, "="&amp;$A27), ""), "")</f>
        <v>0.51134853347427545</v>
      </c>
      <c r="AC27" s="56">
        <f>IF(COUNTIF(All!AB$2:AB$802, "="&amp;$A27)&gt;$B$21, IFERROR(SUMIF(All!AB$2:AB$802, "="&amp;$A27, All!$BX$2:$BX$802)/COUNTIF(All!AB$2:AB$802, "="&amp;$A27), ""), "")</f>
        <v>0.50622828732425429</v>
      </c>
      <c r="AD27" s="56">
        <f>IF(COUNTIF(All!AC$2:AC$802, "="&amp;$A27)&gt;$B$21, IFERROR(SUMIF(All!AC$2:AC$802, "="&amp;$A27, All!$BX$2:$BX$802)/COUNTIF(All!AC$2:AC$802, "="&amp;$A27), ""), "")</f>
        <v>0.5090898922801198</v>
      </c>
      <c r="AE27" s="56">
        <f>IF(COUNTIF(All!AD$2:AD$802, "="&amp;$A27)&gt;$B$21, IFERROR(SUMIF(All!AD$2:AD$802, "="&amp;$A27, All!$BX$2:$BX$802)/COUNTIF(All!AD$2:AD$802, "="&amp;$A27), ""), "")</f>
        <v>0.51365135436053033</v>
      </c>
      <c r="AF27" s="56">
        <f>IF(COUNTIF(All!AE$2:AE$802, "="&amp;$A27)&gt;$B$21, IFERROR(SUMIF(All!AE$2:AE$802, "="&amp;$A27, All!$BX$2:$BX$802)/COUNTIF(All!AE$2:AE$802, "="&amp;$A27), ""), "")</f>
        <v>0.50994892056070695</v>
      </c>
      <c r="AG27" s="56">
        <f>IF(COUNTIF(All!AF$2:AF$802, "="&amp;$A27)&gt;$B$21, IFERROR(SUMIF(All!AF$2:AF$802, "="&amp;$A27, All!$BX$2:$BX$802)/COUNTIF(All!AF$2:AF$802, "="&amp;$A27), ""), "")</f>
        <v>0.50228019690476411</v>
      </c>
      <c r="AH27" s="56">
        <f>IF(COUNTIF(All!AG$2:AG$802, "="&amp;$A27)&gt;$B$21, IFERROR(SUMIF(All!AG$2:AG$802, "="&amp;$A27, All!$BX$2:$BX$802)/COUNTIF(All!AG$2:AG$802, "="&amp;$A27), ""), "")</f>
        <v>0.50617296086761043</v>
      </c>
      <c r="AI27" s="56">
        <f>IF(COUNTIF(All!AH$2:AH$802, "="&amp;$A27)&gt;$B$21, IFERROR(SUMIF(All!AH$2:AH$802, "="&amp;$A27, All!$BX$2:$BX$802)/COUNTIF(All!AH$2:AH$802, "="&amp;$A27), ""), "")</f>
        <v>0.50203345583604553</v>
      </c>
      <c r="AJ27" s="56">
        <f>IF(COUNTIF(All!AI$2:AI$802, "="&amp;$A27)&gt;$B$21, IFERROR(SUMIF(All!AI$2:AI$802, "="&amp;$A27, All!$BX$2:$BX$802)/COUNTIF(All!AI$2:AI$802, "="&amp;$A27), ""), "")</f>
        <v>0.51094936052409146</v>
      </c>
      <c r="AK27" s="56">
        <f>IF(COUNTIF(All!AJ$2:AJ$802, "="&amp;$A27)&gt;$B$21, IFERROR(SUMIF(All!AJ$2:AJ$802, "="&amp;$A27, All!$BX$2:$BX$802)/COUNTIF(All!AJ$2:AJ$802, "="&amp;$A27), ""), "")</f>
        <v>0.50711243365366454</v>
      </c>
      <c r="AL27" s="56" t="str">
        <f>IF(COUNTIF(All!AK$2:AK$802, "="&amp;$A27)&gt;$B$21, IFERROR(SUMIF(All!AK$2:AK$802, "="&amp;$A27, All!$BX$2:$BX$802)/COUNTIF(All!AK$2:AK$802, "="&amp;$A27), ""), "")</f>
        <v/>
      </c>
      <c r="AM27" s="56" t="str">
        <f>IF(COUNTIF(All!AL$2:AL$802, "="&amp;$A27)&gt;$B$21, IFERROR(SUMIF(All!AL$2:AL$802, "="&amp;$A27, All!$BX$2:$BX$802)/COUNTIF(All!AL$2:AL$802, "="&amp;$A27), ""), "")</f>
        <v/>
      </c>
      <c r="AN27" s="56" t="str">
        <f>IF(COUNTIF(All!AM$2:AM$802, "="&amp;$A27)&gt;$B$21, IFERROR(SUMIF(All!AM$2:AM$802, "="&amp;$A27, All!$BX$2:$BX$802)/COUNTIF(All!AM$2:AM$802, "="&amp;$A27), ""), "")</f>
        <v/>
      </c>
      <c r="AO27" s="56">
        <f>IF(COUNTIF(All!AN$2:AN$802, "="&amp;$A27)&gt;$B$21, IFERROR(SUMIF(All!AN$2:AN$802, "="&amp;$A27, All!$BX$2:$BX$802)/COUNTIF(All!AN$2:AN$802, "="&amp;$A27), ""), "")</f>
        <v>0.51132701772815425</v>
      </c>
      <c r="AP27" s="56">
        <f>IF(COUNTIF(All!AO$2:AO$802, "="&amp;$A27)&gt;$B$21, IFERROR(SUMIF(All!AO$2:AO$802, "="&amp;$A27, All!$BX$2:$BX$802)/COUNTIF(All!AO$2:AO$802, "="&amp;$A27), ""), "")</f>
        <v>0.49820118461428436</v>
      </c>
      <c r="AQ27" s="56">
        <f>IF(COUNTIF(All!AP$2:AP$802, "="&amp;$A27)&gt;$B$21, IFERROR(SUMIF(All!AP$2:AP$802, "="&amp;$A27, All!$BX$2:$BX$802)/COUNTIF(All!AP$2:AP$802, "="&amp;$A27), ""), "")</f>
        <v>0.51219632145470806</v>
      </c>
      <c r="AR27" s="56">
        <f>IF(COUNTIF(All!AQ$2:AQ$802, "="&amp;$A27)&gt;$B$21, IFERROR(SUMIF(All!AQ$2:AQ$802, "="&amp;$A27, All!$BX$2:$BX$802)/COUNTIF(All!AQ$2:AQ$802, "="&amp;$A27), ""), "")</f>
        <v>0.50765777393384992</v>
      </c>
      <c r="AS27" s="56">
        <f>IF(COUNTIF(All!AR$2:AR$802, "="&amp;$A27)&gt;$B$21, IFERROR(SUMIF(All!AR$2:AR$802, "="&amp;$A27, All!$BX$2:$BX$802)/COUNTIF(All!AR$2:AR$802, "="&amp;$A27), ""), "")</f>
        <v>0.51104894696981507</v>
      </c>
      <c r="AT27" s="56">
        <f>IF(COUNTIF(All!AS$2:AS$802, "="&amp;$A27)&gt;$B$21, IFERROR(SUMIF(All!AS$2:AS$802, "="&amp;$A27, All!$BX$2:$BX$802)/COUNTIF(All!AS$2:AS$802, "="&amp;$A27), ""), "")</f>
        <v>0.50876563303877009</v>
      </c>
      <c r="AU27" s="56">
        <f>IF(COUNTIF(All!AT$2:AT$802, "="&amp;$A27)&gt;$B$21, IFERROR(SUMIF(All!AT$2:AT$802, "="&amp;$A27, All!$BX$2:$BX$802)/COUNTIF(All!AT$2:AT$802, "="&amp;$A27), ""), "")</f>
        <v>0.50025205755024316</v>
      </c>
      <c r="AV27" s="56">
        <f>IF(COUNTIF(All!AU$2:AU$802, "="&amp;$A27)&gt;$B$21, IFERROR(SUMIF(All!AU$2:AU$802, "="&amp;$A27, All!$BX$2:$BX$802)/COUNTIF(All!AU$2:AU$802, "="&amp;$A27), ""), "")</f>
        <v>0.49347825671531548</v>
      </c>
      <c r="AW27" s="56">
        <f>IF(COUNTIF(All!AV$2:AV$802, "="&amp;$A27)&gt;$B$21, IFERROR(SUMIF(All!AV$2:AV$802, "="&amp;$A27, All!$BX$2:$BX$802)/COUNTIF(All!AV$2:AV$802, "="&amp;$A27), ""), "")</f>
        <v>0.51033266969614832</v>
      </c>
      <c r="AX27" s="56">
        <f>IF(COUNTIF(All!AW$2:AW$802, "="&amp;$A27)&gt;$B$21, IFERROR(SUMIF(All!AW$2:AW$802, "="&amp;$A27, All!$BX$2:$BX$802)/COUNTIF(All!AW$2:AW$802, "="&amp;$A27), ""), "")</f>
        <v>0.47424951100900375</v>
      </c>
      <c r="AY27" s="56" t="str">
        <f>IF(COUNTIF(All!AX$2:AX$802, "="&amp;$A27)&gt;$B$21, IFERROR(SUMIF(All!AX$2:AX$802, "="&amp;$A27, All!$BX$2:$BX$802)/COUNTIF(All!AX$2:AX$802, "="&amp;$A27), ""), "")</f>
        <v/>
      </c>
      <c r="AZ27" s="56" t="str">
        <f>IF(COUNTIF(All!AY$2:AY$802, "="&amp;$A27)&gt;$B$21, IFERROR(SUMIF(All!AY$2:AY$802, "="&amp;$A27, All!$BX$2:$BX$802)/COUNTIF(All!AY$2:AY$802, "="&amp;$A27), ""), "")</f>
        <v/>
      </c>
      <c r="BA27" s="56" t="str">
        <f>IF(COUNTIF(All!AZ$2:AZ$802, "="&amp;$A27)&gt;$B$21, IFERROR(SUMIF(All!AZ$2:AZ$802, "="&amp;$A27, All!$BX$2:$BX$802)/COUNTIF(All!AZ$2:AZ$802, "="&amp;$A27), ""), "")</f>
        <v/>
      </c>
      <c r="BB27" s="56">
        <f>IF(COUNTIF(All!BA$2:BA$802, "="&amp;$A27)&gt;$B$21, IFERROR(SUMIF(All!BA$2:BA$802, "="&amp;$A27, All!$BX$2:$BX$802)/COUNTIF(All!BA$2:BA$802, "="&amp;$A27), ""), "")</f>
        <v>0.5120438594068073</v>
      </c>
      <c r="BC27" s="56" t="str">
        <f>IF(COUNTIF(All!BB$2:BB$802, "="&amp;$A27)&gt;$B$21, IFERROR(SUMIF(All!BB$2:BB$802, "="&amp;$A27, All!$BX$2:$BX$802)/COUNTIF(All!BB$2:BB$802, "="&amp;$A27), ""), "")</f>
        <v/>
      </c>
      <c r="BD27" s="56">
        <f>IF(COUNTIF(All!BC$2:BC$802, "="&amp;$A27)&gt;$B$21, IFERROR(SUMIF(All!BC$2:BC$802, "="&amp;$A27, All!$BX$2:$BX$802)/COUNTIF(All!BC$2:BC$802, "="&amp;$A27), ""), "")</f>
        <v>0.51244049394343916</v>
      </c>
      <c r="BE27" s="56">
        <f>IF(COUNTIF(All!BD$2:BD$802, "="&amp;$A27)&gt;$B$21, IFERROR(SUMIF(All!BD$2:BD$802, "="&amp;$A27, All!$BX$2:$BX$802)/COUNTIF(All!BD$2:BD$802, "="&amp;$A27), ""), "")</f>
        <v>0.51190556011801136</v>
      </c>
      <c r="BF27" s="56">
        <f>IF(COUNTIF(All!BE$2:BE$802, "="&amp;$A27)&gt;$B$21, IFERROR(SUMIF(All!BE$2:BE$802, "="&amp;$A27, All!$BX$2:$BX$802)/COUNTIF(All!BE$2:BE$802, "="&amp;$A27), ""), "")</f>
        <v>0.51170326604214789</v>
      </c>
      <c r="BG27" s="56" t="str">
        <f>IF(COUNTIF(All!BF$2:BF$802, "="&amp;$A27)&gt;$B$21, IFERROR(SUMIF(All!BF$2:BF$802, "="&amp;$A27, All!$BX$2:$BX$802)/COUNTIF(All!BF$2:BF$802, "="&amp;$A27), ""), "")</f>
        <v/>
      </c>
      <c r="BH27" s="56" t="str">
        <f>IF(COUNTIF(All!BG$2:BG$802, "="&amp;$A27)&gt;$B$21, IFERROR(SUMIF(All!BG$2:BG$802, "="&amp;$A27, All!$BX$2:$BX$802)/COUNTIF(All!BG$2:BG$802, "="&amp;$A27), ""), "")</f>
        <v/>
      </c>
      <c r="BI27" s="56">
        <f>IF(COUNTIF(All!BH$2:BH$802, "="&amp;$A27)&gt;$B$21, IFERROR(SUMIF(All!BH$2:BH$802, "="&amp;$A27, All!$BX$2:$BX$802)/COUNTIF(All!BH$2:BH$802, "="&amp;$A27), ""), "")</f>
        <v>0.46188545657805713</v>
      </c>
      <c r="BJ27" s="56">
        <f>IF(COUNTIF(All!BI$2:BI$802, "="&amp;$A27)&gt;$B$21, IFERROR(SUMIF(All!BI$2:BI$802, "="&amp;$A27, All!$BX$2:$BX$802)/COUNTIF(All!BI$2:BI$802, "="&amp;$A27), ""), "")</f>
        <v>0.51106869345527117</v>
      </c>
      <c r="BK27" s="56">
        <f>IF(COUNTIF(All!BJ$2:BJ$802, "="&amp;$A27)&gt;$B$21, IFERROR(SUMIF(All!BJ$2:BJ$802, "="&amp;$A27, All!$BX$2:$BX$802)/COUNTIF(All!BJ$2:BJ$802, "="&amp;$A27), ""), "")</f>
        <v>0.52611192411807295</v>
      </c>
      <c r="BL27" s="56" t="str">
        <f>IF(COUNTIF(All!BK$2:BK$802, "="&amp;$A27)&gt;$B$21, IFERROR(SUMIF(All!BK$2:BK$802, "="&amp;$A27, All!$BX$2:$BX$802)/COUNTIF(All!BK$2:BK$802, "="&amp;$A27), ""), "")</f>
        <v/>
      </c>
      <c r="BM27" s="56" t="str">
        <f>IF(COUNTIF(All!BL$2:BL$802, "="&amp;$A27)&gt;$B$21, IFERROR(SUMIF(All!BL$2:BL$802, "="&amp;$A27, All!$BX$2:$BX$802)/COUNTIF(All!BL$2:BL$802, "="&amp;$A27), ""), "")</f>
        <v/>
      </c>
      <c r="BN27" s="56" t="str">
        <f>IF(COUNTIF(All!BM$2:BM$802, "="&amp;$A27)&gt;$B$21, IFERROR(SUMIF(All!BM$2:BM$802, "="&amp;$A27, All!$BX$2:$BX$802)/COUNTIF(All!BM$2:BM$802, "="&amp;$A27), ""), "")</f>
        <v/>
      </c>
      <c r="BO27" s="56" t="e">
        <f>IF(COUNTIF(All!#REF!, "="&amp;$A27)&gt;$B$21, IFERROR(SUMIF(All!#REF!, "="&amp;$A27, All!$BX$2:$BX$802)/COUNTIF(All!#REF!, "="&amp;$A27), ""), "")</f>
        <v>#REF!</v>
      </c>
      <c r="BP27" s="56" t="e">
        <f>IF(COUNTIF(All!#REF!, "="&amp;$A27)&gt;$B$21, IFERROR(SUMIF(All!#REF!, "="&amp;$A27, All!$BX$2:$BX$802)/COUNTIF(All!#REF!, "="&amp;$A27), ""), "")</f>
        <v>#REF!</v>
      </c>
      <c r="BQ27" s="56" t="e">
        <f>IF(COUNTIF(All!#REF!, "="&amp;$A27)&gt;$B$21, IFERROR(SUMIF(All!#REF!, "="&amp;$A27, All!$BX$2:$BX$802)/COUNTIF(All!#REF!, "="&amp;$A27), ""), "")</f>
        <v>#REF!</v>
      </c>
      <c r="BR27" s="56" t="e">
        <f>IF(COUNTIF(All!#REF!, "="&amp;$A27)&gt;$B$21, IFERROR(SUMIF(All!#REF!, "="&amp;$A27, All!$BX$2:$BX$802)/COUNTIF(All!#REF!, "="&amp;$A27), ""), "")</f>
        <v>#REF!</v>
      </c>
      <c r="BS27" s="56" t="e">
        <f>IF(COUNTIF(All!#REF!, "="&amp;$A27)&gt;$B$21, IFERROR(SUMIF(All!#REF!, "="&amp;$A27, All!$BX$2:$BX$802)/COUNTIF(All!#REF!, "="&amp;$A27), ""), "")</f>
        <v>#REF!</v>
      </c>
      <c r="BT27" s="56" t="e">
        <f>IF(COUNTIF(All!#REF!, "="&amp;$A27)&gt;$B$21, IFERROR(SUMIF(All!#REF!, "="&amp;$A27, All!$BX$2:$BX$802)/COUNTIF(All!#REF!, "="&amp;$A27), ""), "")</f>
        <v>#REF!</v>
      </c>
      <c r="BU27" s="56" t="e">
        <f>IF(COUNTIF(All!#REF!, "="&amp;$A27)&gt;$B$21, IFERROR(SUMIF(All!#REF!, "="&amp;$A27, All!$BX$2:$BX$802)/COUNTIF(All!#REF!, "="&amp;$A27), ""), "")</f>
        <v>#REF!</v>
      </c>
      <c r="BV27" s="56" t="e">
        <f>IF(COUNTIF(All!#REF!, "="&amp;$A27)&gt;$B$21, IFERROR(SUMIF(All!#REF!, "="&amp;$A27, All!$BX$2:$BX$802)/COUNTIF(All!#REF!, "="&amp;$A27), ""), "")</f>
        <v>#REF!</v>
      </c>
      <c r="BW27" s="56" t="e">
        <f>IF(COUNTIF(All!#REF!, "="&amp;$A27)&gt;$B$21, IFERROR(SUMIF(All!#REF!, "="&amp;$A27, All!$BX$2:$BX$802)/COUNTIF(All!#REF!, "="&amp;$A27), ""), "")</f>
        <v>#REF!</v>
      </c>
      <c r="BX27" s="56" t="e">
        <f>IF(COUNTIF(All!#REF!, "="&amp;$A27)&gt;$B$21, IFERROR(SUMIF(All!#REF!, "="&amp;$A27, All!$BX$2:$BX$802)/COUNTIF(All!#REF!, "="&amp;$A27), ""), "")</f>
        <v>#REF!</v>
      </c>
      <c r="BY27" s="56" t="e">
        <f>IF(COUNTIF(All!#REF!, "="&amp;$A27)&gt;$B$21, IFERROR(SUMIF(All!#REF!, "="&amp;$A27, All!$BX$2:$BX$802)/COUNTIF(All!#REF!, "="&amp;$A27), ""), "")</f>
        <v>#REF!</v>
      </c>
      <c r="BZ27" s="56" t="e">
        <f>IF(COUNTIF(All!#REF!, "="&amp;$A27)&gt;$B$21, IFERROR(SUMIF(All!#REF!, "="&amp;$A27, All!$BX$2:$BX$802)/COUNTIF(All!#REF!, "="&amp;$A27), ""), "")</f>
        <v>#REF!</v>
      </c>
      <c r="CA27" s="56" t="e">
        <f>IF(COUNTIF(All!#REF!, "="&amp;$A27)&gt;$B$21, IFERROR(SUMIF(All!#REF!, "="&amp;$A27, All!$BX$2:$BX$802)/COUNTIF(All!#REF!, "="&amp;$A27), ""), "")</f>
        <v>#REF!</v>
      </c>
      <c r="CB27" s="56" t="e">
        <f>IF(COUNTIF(All!#REF!, "="&amp;$A27)&gt;$B$21, IFERROR(SUMIF(All!#REF!, "="&amp;$A27, All!$BX$2:$BX$802)/COUNTIF(All!#REF!, "="&amp;$A27), ""), "")</f>
        <v>#REF!</v>
      </c>
      <c r="CC27" s="56" t="e">
        <f>IF(COUNTIF(All!#REF!, "="&amp;$A27)&gt;$B$21, IFERROR(SUMIF(All!#REF!, "="&amp;$A27, All!$BX$2:$BX$802)/COUNTIF(All!#REF!, "="&amp;$A27), ""), "")</f>
        <v>#REF!</v>
      </c>
      <c r="CD27" s="56" t="e">
        <f>IF(COUNTIF(All!#REF!, "="&amp;$A27)&gt;$B$21, IFERROR(SUMIF(All!#REF!, "="&amp;$A27, All!$BX$2:$BX$802)/COUNTIF(All!#REF!, "="&amp;$A27), ""), "")</f>
        <v>#REF!</v>
      </c>
      <c r="CE27" s="56" t="e">
        <f>IF(COUNTIF(All!#REF!, "="&amp;$A27)&gt;$B$21, IFERROR(SUMIF(All!#REF!, "="&amp;$A27, All!$BX$2:$BX$802)/COUNTIF(All!#REF!, "="&amp;$A27), ""), "")</f>
        <v>#REF!</v>
      </c>
      <c r="CF27" s="56" t="e">
        <f>IF(COUNTIF(All!#REF!, "="&amp;$A27)&gt;$B$21, IFERROR(SUMIF(All!#REF!, "="&amp;$A27, All!$BX$2:$BX$802)/COUNTIF(All!#REF!, "="&amp;$A27), ""), "")</f>
        <v>#REF!</v>
      </c>
      <c r="CG27" s="56" t="e">
        <f>IF(COUNTIF(All!#REF!, "="&amp;$A27)&gt;$B$21, IFERROR(SUMIF(All!#REF!, "="&amp;$A27, All!$BX$2:$BX$802)/COUNTIF(All!#REF!, "="&amp;$A27), ""), "")</f>
        <v>#REF!</v>
      </c>
      <c r="CH27" s="56" t="e">
        <f>IF(COUNTIF(All!#REF!, "="&amp;$A27)&gt;$B$21, IFERROR(SUMIF(All!#REF!, "="&amp;$A27, All!$BX$2:$BX$802)/COUNTIF(All!#REF!, "="&amp;$A27), ""), "")</f>
        <v>#REF!</v>
      </c>
      <c r="CI27" s="56" t="e">
        <f>IF(COUNTIF(All!#REF!, "="&amp;$A27)&gt;$B$21, IFERROR(SUMIF(All!#REF!, "="&amp;$A27, All!$BX$2:$BX$802)/COUNTIF(All!#REF!, "="&amp;$A27), ""), "")</f>
        <v>#REF!</v>
      </c>
      <c r="CJ27" s="56" t="e">
        <f>IF(COUNTIF(All!#REF!, "="&amp;$A27)&gt;$B$21, IFERROR(SUMIF(All!#REF!, "="&amp;$A27, All!$BX$2:$BX$802)/COUNTIF(All!#REF!, "="&amp;$A27), ""), "")</f>
        <v>#REF!</v>
      </c>
      <c r="CK27" s="56" t="e">
        <f>IF(COUNTIF(All!#REF!, "="&amp;$A27)&gt;$B$21, IFERROR(SUMIF(All!#REF!, "="&amp;$A27, All!$BX$2:$BX$802)/COUNTIF(All!#REF!, "="&amp;$A27), ""), "")</f>
        <v>#REF!</v>
      </c>
      <c r="CL27" s="56" t="e">
        <f>IF(COUNTIF(All!#REF!, "="&amp;$A27)&gt;$B$21, IFERROR(SUMIF(All!#REF!, "="&amp;$A27, All!$BX$2:$BX$802)/COUNTIF(All!#REF!, "="&amp;$A27), ""), "")</f>
        <v>#REF!</v>
      </c>
      <c r="CM27" s="56" t="e">
        <f>IF(COUNTIF(All!#REF!, "="&amp;$A27)&gt;$B$21, IFERROR(SUMIF(All!#REF!, "="&amp;$A27, All!$BX$2:$BX$802)/COUNTIF(All!#REF!, "="&amp;$A27), ""), "")</f>
        <v>#REF!</v>
      </c>
      <c r="CN27" s="56" t="e">
        <f>IF(COUNTIF(All!#REF!, "="&amp;$A27)&gt;$B$21, IFERROR(SUMIF(All!#REF!, "="&amp;$A27, All!$BX$2:$BX$802)/COUNTIF(All!#REF!, "="&amp;$A27), ""), "")</f>
        <v>#REF!</v>
      </c>
      <c r="CO27" s="56" t="e">
        <f>IF(COUNTIF(All!#REF!, "="&amp;$A27)&gt;$B$21, IFERROR(SUMIF(All!#REF!, "="&amp;$A27, All!$BX$2:$BX$802)/COUNTIF(All!#REF!, "="&amp;$A27), ""), "")</f>
        <v>#REF!</v>
      </c>
      <c r="CP27" s="56" t="e">
        <f>IF(COUNTIF(All!#REF!, "="&amp;$A27)&gt;$B$21, IFERROR(SUMIF(All!#REF!, "="&amp;$A27, All!$BX$2:$BX$802)/COUNTIF(All!#REF!, "="&amp;$A27), ""), "")</f>
        <v>#REF!</v>
      </c>
      <c r="CQ27" s="56" t="e">
        <f>IF(COUNTIF(All!#REF!, "="&amp;$A27)&gt;$B$21, IFERROR(SUMIF(All!#REF!, "="&amp;$A27, All!$BX$2:$BX$802)/COUNTIF(All!#REF!, "="&amp;$A27), ""), "")</f>
        <v>#REF!</v>
      </c>
      <c r="CR27" s="56" t="e">
        <f>IF(COUNTIF(All!#REF!, "="&amp;$A27)&gt;$B$21, IFERROR(SUMIF(All!#REF!, "="&amp;$A27, All!$BX$2:$BX$802)/COUNTIF(All!#REF!, "="&amp;$A27), ""), "")</f>
        <v>#REF!</v>
      </c>
      <c r="CS27" s="56" t="e">
        <f>IF(COUNTIF(All!#REF!, "="&amp;$A27)&gt;$B$21, IFERROR(SUMIF(All!#REF!, "="&amp;$A27, All!$BX$2:$BX$802)/COUNTIF(All!#REF!, "="&amp;$A27), ""), "")</f>
        <v>#REF!</v>
      </c>
      <c r="CT27" s="56" t="e">
        <f>IF(COUNTIF(All!#REF!, "="&amp;$A27)&gt;$B$21, IFERROR(SUMIF(All!#REF!, "="&amp;$A27, All!$BX$2:$BX$802)/COUNTIF(All!#REF!, "="&amp;$A27), ""), "")</f>
        <v>#REF!</v>
      </c>
      <c r="CU27" s="56" t="e">
        <f>IF(COUNTIF(All!#REF!, "="&amp;$A27)&gt;$B$21, IFERROR(SUMIF(All!#REF!, "="&amp;$A27, All!$BX$2:$BX$802)/COUNTIF(All!#REF!, "="&amp;$A27), ""), "")</f>
        <v>#REF!</v>
      </c>
      <c r="CV27" s="56" t="e">
        <f>IF(COUNTIF(All!#REF!, "="&amp;$A27)&gt;$B$21, IFERROR(SUMIF(All!#REF!, "="&amp;$A27, All!$BX$2:$BX$802)/COUNTIF(All!#REF!, "="&amp;$A27), ""), "")</f>
        <v>#REF!</v>
      </c>
      <c r="CW27" s="56" t="e">
        <f>IF(COUNTIF(All!#REF!, "="&amp;$A27)&gt;$B$21, IFERROR(SUMIF(All!#REF!, "="&amp;$A27, All!$BX$2:$BX$802)/COUNTIF(All!#REF!, "="&amp;$A27), ""), "")</f>
        <v>#REF!</v>
      </c>
      <c r="CX27" s="56" t="e">
        <f>IF(COUNTIF(All!#REF!, "="&amp;$A27)&gt;$B$21, IFERROR(SUMIF(All!#REF!, "="&amp;$A27, All!$BX$2:$BX$802)/COUNTIF(All!#REF!, "="&amp;$A27), ""), "")</f>
        <v>#REF!</v>
      </c>
      <c r="CY27" s="56" t="e">
        <f>IF(COUNTIF(All!#REF!, "="&amp;$A27)&gt;$B$21, IFERROR(SUMIF(All!#REF!, "="&amp;$A27, All!$BX$2:$BX$802)/COUNTIF(All!#REF!, "="&amp;$A27), ""), "")</f>
        <v>#REF!</v>
      </c>
      <c r="CZ27" s="56" t="e">
        <f>IF(COUNTIF(All!#REF!, "="&amp;$A27)&gt;$B$21, IFERROR(SUMIF(All!#REF!, "="&amp;$A27, All!$BX$2:$BX$802)/COUNTIF(All!#REF!, "="&amp;$A27), ""), "")</f>
        <v>#REF!</v>
      </c>
      <c r="DA27" s="56" t="e">
        <f>IF(COUNTIF(All!#REF!, "="&amp;$A27)&gt;$B$21, IFERROR(SUMIF(All!#REF!, "="&amp;$A27, All!$BX$2:$BX$802)/COUNTIF(All!#REF!, "="&amp;$A27), ""), "")</f>
        <v>#REF!</v>
      </c>
      <c r="DB27" s="56" t="e">
        <f>IF(COUNTIF(All!#REF!, "="&amp;$A27)&gt;$B$21, IFERROR(SUMIF(All!#REF!, "="&amp;$A27, All!$BX$2:$BX$802)/COUNTIF(All!#REF!, "="&amp;$A27), ""), "")</f>
        <v>#REF!</v>
      </c>
      <c r="DC27" s="56" t="e">
        <f>IF(COUNTIF(All!#REF!, "="&amp;$A27)&gt;$B$21, IFERROR(SUMIF(All!#REF!, "="&amp;$A27, All!$BX$2:$BX$802)/COUNTIF(All!#REF!, "="&amp;$A27), ""), "")</f>
        <v>#REF!</v>
      </c>
      <c r="DD27" s="56" t="e">
        <f>IF(COUNTIF(All!#REF!, "="&amp;$A27)&gt;$B$21, IFERROR(SUMIF(All!#REF!, "="&amp;$A27, All!$BX$2:$BX$802)/COUNTIF(All!#REF!, "="&amp;$A27), ""), "")</f>
        <v>#REF!</v>
      </c>
      <c r="DE27" s="56" t="e">
        <f>IF(COUNTIF(All!#REF!, "="&amp;$A27)&gt;$B$21, IFERROR(SUMIF(All!#REF!, "="&amp;$A27, All!$BX$2:$BX$802)/COUNTIF(All!#REF!, "="&amp;$A27), ""), "")</f>
        <v>#REF!</v>
      </c>
      <c r="DF27" s="56" t="e">
        <f>IF(COUNTIF(All!#REF!, "="&amp;$A27)&gt;$B$21, IFERROR(SUMIF(All!#REF!, "="&amp;$A27, All!$BX$2:$BX$802)/COUNTIF(All!#REF!, "="&amp;$A27), ""), "")</f>
        <v>#REF!</v>
      </c>
      <c r="DG27" s="56" t="e">
        <f>IF(COUNTIF(All!#REF!, "="&amp;$A27)&gt;$B$21, IFERROR(SUMIF(All!#REF!, "="&amp;$A27, All!$BX$2:$BX$802)/COUNTIF(All!#REF!, "="&amp;$A27), ""), "")</f>
        <v>#REF!</v>
      </c>
      <c r="DH27" s="56" t="e">
        <f>IF(COUNTIF(All!#REF!, "="&amp;$A27)&gt;$B$21, IFERROR(SUMIF(All!#REF!, "="&amp;$A27, All!$BX$2:$BX$802)/COUNTIF(All!#REF!, "="&amp;$A27), ""), "")</f>
        <v>#REF!</v>
      </c>
      <c r="DI27" s="56" t="e">
        <f>IF(COUNTIF(All!#REF!, "="&amp;$A27)&gt;$B$21, IFERROR(SUMIF(All!#REF!, "="&amp;$A27, All!$BX$2:$BX$802)/COUNTIF(All!#REF!, "="&amp;$A27), ""), "")</f>
        <v>#REF!</v>
      </c>
      <c r="DJ27" s="56" t="e">
        <f>IF(COUNTIF(All!#REF!, "="&amp;$A27)&gt;$B$21, IFERROR(SUMIF(All!#REF!, "="&amp;$A27, All!$BX$2:$BX$802)/COUNTIF(All!#REF!, "="&amp;$A27), ""), "")</f>
        <v>#REF!</v>
      </c>
      <c r="DK27" s="56" t="e">
        <f>IF(COUNTIF(All!#REF!, "="&amp;$A27)&gt;$B$21, IFERROR(SUMIF(All!#REF!, "="&amp;$A27, All!$BX$2:$BX$802)/COUNTIF(All!#REF!, "="&amp;$A27), ""), "")</f>
        <v>#REF!</v>
      </c>
      <c r="DL27" s="56" t="e">
        <f>IF(COUNTIF(All!#REF!, "="&amp;$A27)&gt;$B$21, IFERROR(SUMIF(All!#REF!, "="&amp;$A27, All!$BX$2:$BX$802)/COUNTIF(All!#REF!, "="&amp;$A27), ""), "")</f>
        <v>#REF!</v>
      </c>
      <c r="DM27" s="56" t="e">
        <f>IF(COUNTIF(All!#REF!, "="&amp;$A27)&gt;$B$21, IFERROR(SUMIF(All!#REF!, "="&amp;$A27, All!$BX$2:$BX$802)/COUNTIF(All!#REF!, "="&amp;$A27), ""), "")</f>
        <v>#REF!</v>
      </c>
      <c r="DN27" s="56" t="e">
        <f>IF(COUNTIF(All!#REF!, "="&amp;$A27)&gt;$B$21, IFERROR(SUMIF(All!#REF!, "="&amp;$A27, All!$BX$2:$BX$802)/COUNTIF(All!#REF!, "="&amp;$A27), ""), "")</f>
        <v>#REF!</v>
      </c>
      <c r="DO27" s="56" t="e">
        <f>IF(COUNTIF(All!#REF!, "="&amp;$A27)&gt;$B$21, IFERROR(SUMIF(All!#REF!, "="&amp;$A27, All!$BX$2:$BX$802)/COUNTIF(All!#REF!, "="&amp;$A27), ""), "")</f>
        <v>#REF!</v>
      </c>
      <c r="DP27" s="56" t="e">
        <f>IF(COUNTIF(All!#REF!, "="&amp;$A27)&gt;$B$21, IFERROR(SUMIF(All!#REF!, "="&amp;$A27, All!$BX$2:$BX$802)/COUNTIF(All!#REF!, "="&amp;$A27), ""), "")</f>
        <v>#REF!</v>
      </c>
      <c r="DQ27" s="56" t="e">
        <f>IF(COUNTIF(All!#REF!, "="&amp;$A27)&gt;$B$21, IFERROR(SUMIF(All!#REF!, "="&amp;$A27, All!$BX$2:$BX$802)/COUNTIF(All!#REF!, "="&amp;$A27), ""), "")</f>
        <v>#REF!</v>
      </c>
      <c r="DR27" s="56" t="e">
        <f>IF(COUNTIF(All!#REF!, "="&amp;$A27)&gt;$B$21, IFERROR(SUMIF(All!#REF!, "="&amp;$A27, All!$BX$2:$BX$802)/COUNTIF(All!#REF!, "="&amp;$A27), ""), "")</f>
        <v>#REF!</v>
      </c>
      <c r="DS27" s="56" t="e">
        <f>IF(COUNTIF(All!#REF!, "="&amp;$A27)&gt;$B$21, IFERROR(SUMIF(All!#REF!, "="&amp;$A27, All!$BX$2:$BX$802)/COUNTIF(All!#REF!, "="&amp;$A27), ""), "")</f>
        <v>#REF!</v>
      </c>
      <c r="DT27" s="56" t="e">
        <f>IF(COUNTIF(All!#REF!, "="&amp;$A27)&gt;$B$21, IFERROR(SUMIF(All!#REF!, "="&amp;$A27, All!$BX$2:$BX$802)/COUNTIF(All!#REF!, "="&amp;$A27), ""), "")</f>
        <v>#REF!</v>
      </c>
      <c r="DU27" s="56" t="e">
        <f>IF(COUNTIF(All!#REF!, "="&amp;$A27)&gt;$B$21, IFERROR(SUMIF(All!#REF!, "="&amp;$A27, All!$BX$2:$BX$802)/COUNTIF(All!#REF!, "="&amp;$A27), ""), "")</f>
        <v>#REF!</v>
      </c>
      <c r="DV27" s="56" t="e">
        <f>IF(COUNTIF(All!#REF!, "="&amp;$A27)&gt;$B$21, IFERROR(SUMIF(All!#REF!, "="&amp;$A27, All!$BX$2:$BX$802)/COUNTIF(All!#REF!, "="&amp;$A27), ""), "")</f>
        <v>#REF!</v>
      </c>
      <c r="DW27" s="56" t="e">
        <f>IF(COUNTIF(All!#REF!, "="&amp;$A27)&gt;$B$21, IFERROR(SUMIF(All!#REF!, "="&amp;$A27, All!$BX$2:$BX$802)/COUNTIF(All!#REF!, "="&amp;$A27), ""), "")</f>
        <v>#REF!</v>
      </c>
      <c r="DX27" s="56" t="e">
        <f>IF(COUNTIF(All!#REF!, "="&amp;$A27)&gt;$B$21, IFERROR(SUMIF(All!#REF!, "="&amp;$A27, All!$BX$2:$BX$802)/COUNTIF(All!#REF!, "="&amp;$A27), ""), "")</f>
        <v>#REF!</v>
      </c>
      <c r="DY27" s="56" t="e">
        <f>IF(COUNTIF(All!#REF!, "="&amp;$A27)&gt;$B$21, IFERROR(SUMIF(All!#REF!, "="&amp;$A27, All!$BX$2:$BX$802)/COUNTIF(All!#REF!, "="&amp;$A27), ""), "")</f>
        <v>#REF!</v>
      </c>
      <c r="DZ27" s="56" t="e">
        <f>IF(COUNTIF(All!#REF!, "="&amp;$A27)&gt;$B$21, IFERROR(SUMIF(All!#REF!, "="&amp;$A27, All!$BX$2:$BX$802)/COUNTIF(All!#REF!, "="&amp;$A27), ""), "")</f>
        <v>#REF!</v>
      </c>
      <c r="EA27" s="56" t="e">
        <f>IF(COUNTIF(All!#REF!, "="&amp;$A27)&gt;$B$21, IFERROR(SUMIF(All!#REF!, "="&amp;$A27, All!$BX$2:$BX$802)/COUNTIF(All!#REF!, "="&amp;$A27), ""), "")</f>
        <v>#REF!</v>
      </c>
      <c r="EB27" s="56" t="e">
        <f>IF(COUNTIF(All!#REF!, "="&amp;$A27)&gt;$B$21, IFERROR(SUMIF(All!#REF!, "="&amp;$A27, All!$BX$2:$BX$802)/COUNTIF(All!#REF!, "="&amp;$A27), ""), "")</f>
        <v>#REF!</v>
      </c>
      <c r="EC27" s="56" t="e">
        <f>IF(COUNTIF(All!#REF!, "="&amp;$A27)&gt;$B$21, IFERROR(SUMIF(All!#REF!, "="&amp;$A27, All!$BX$2:$BX$802)/COUNTIF(All!#REF!, "="&amp;$A27), ""), "")</f>
        <v>#REF!</v>
      </c>
      <c r="ED27" s="56" t="e">
        <f>IF(COUNTIF(All!#REF!, "="&amp;$A27)&gt;$B$21, IFERROR(SUMIF(All!#REF!, "="&amp;$A27, All!$BX$2:$BX$802)/COUNTIF(All!#REF!, "="&amp;$A27), ""), "")</f>
        <v>#REF!</v>
      </c>
      <c r="EE27" s="56" t="e">
        <f>IF(COUNTIF(All!#REF!, "="&amp;$A27)&gt;$B$21, IFERROR(SUMIF(All!#REF!, "="&amp;$A27, All!$BX$2:$BX$802)/COUNTIF(All!#REF!, "="&amp;$A27), ""), "")</f>
        <v>#REF!</v>
      </c>
      <c r="EF27" s="56" t="e">
        <f>IF(COUNTIF(All!#REF!, "="&amp;$A27)&gt;$B$21, IFERROR(SUMIF(All!#REF!, "="&amp;$A27, All!$BX$2:$BX$802)/COUNTIF(All!#REF!, "="&amp;$A27), ""), "")</f>
        <v>#REF!</v>
      </c>
      <c r="EG27" s="56" t="e">
        <f>IF(COUNTIF(All!#REF!, "="&amp;$A27)&gt;$B$21, IFERROR(SUMIF(All!#REF!, "="&amp;$A27, All!$BX$2:$BX$802)/COUNTIF(All!#REF!, "="&amp;$A27), ""), "")</f>
        <v>#REF!</v>
      </c>
      <c r="EH27" s="56" t="e">
        <f>IF(COUNTIF(All!#REF!, "="&amp;$A27)&gt;$B$21, IFERROR(SUMIF(All!#REF!, "="&amp;$A27, All!$BX$2:$BX$802)/COUNTIF(All!#REF!, "="&amp;$A27), ""), "")</f>
        <v>#REF!</v>
      </c>
      <c r="EI27" s="56" t="e">
        <f>IF(COUNTIF(All!#REF!, "="&amp;$A27)&gt;$B$21, IFERROR(SUMIF(All!#REF!, "="&amp;$A27, All!$BX$2:$BX$802)/COUNTIF(All!#REF!, "="&amp;$A27), ""), "")</f>
        <v>#REF!</v>
      </c>
      <c r="EJ27" s="56" t="e">
        <f>IF(COUNTIF(All!#REF!, "="&amp;$A27)&gt;$B$21, IFERROR(SUMIF(All!#REF!, "="&amp;$A27, All!$BX$2:$BX$802)/COUNTIF(All!#REF!, "="&amp;$A27), ""), "")</f>
        <v>#REF!</v>
      </c>
      <c r="EK27" s="56" t="e">
        <f>IF(COUNTIF(All!#REF!, "="&amp;$A27)&gt;$B$21, IFERROR(SUMIF(All!#REF!, "="&amp;$A27, All!$BX$2:$BX$802)/COUNTIF(All!#REF!, "="&amp;$A27), ""), "")</f>
        <v>#REF!</v>
      </c>
      <c r="EL27" s="56" t="e">
        <f>IF(COUNTIF(All!#REF!, "="&amp;$A27)&gt;$B$21, IFERROR(SUMIF(All!#REF!, "="&amp;$A27, All!$BX$2:$BX$802)/COUNTIF(All!#REF!, "="&amp;$A27), ""), "")</f>
        <v>#REF!</v>
      </c>
      <c r="EM27" s="56" t="e">
        <f>IF(COUNTIF(All!#REF!, "="&amp;$A27)&gt;$B$21, IFERROR(SUMIF(All!#REF!, "="&amp;$A27, All!$BX$2:$BX$802)/COUNTIF(All!#REF!, "="&amp;$A27), ""), "")</f>
        <v>#REF!</v>
      </c>
      <c r="EN27" s="56" t="e">
        <f>IF(COUNTIF(All!#REF!, "="&amp;$A27)&gt;$B$21, IFERROR(SUMIF(All!#REF!, "="&amp;$A27, All!$BX$2:$BX$802)/COUNTIF(All!#REF!, "="&amp;$A27), ""), "")</f>
        <v>#REF!</v>
      </c>
      <c r="EO27" s="56" t="e">
        <f>IF(COUNTIF(All!#REF!, "="&amp;$A27)&gt;$B$21, IFERROR(SUMIF(All!#REF!, "="&amp;$A27, All!$BX$2:$BX$802)/COUNTIF(All!#REF!, "="&amp;$A27), ""), "")</f>
        <v>#REF!</v>
      </c>
      <c r="EP27" s="56" t="e">
        <f>IF(COUNTIF(All!#REF!, "="&amp;$A27)&gt;$B$21, IFERROR(SUMIF(All!#REF!, "="&amp;$A27, All!$BX$2:$BX$802)/COUNTIF(All!#REF!, "="&amp;$A27), ""), "")</f>
        <v>#REF!</v>
      </c>
      <c r="EQ27" s="56" t="e">
        <f>IF(COUNTIF(All!#REF!, "="&amp;$A27)&gt;$B$21, IFERROR(SUMIF(All!#REF!, "="&amp;$A27, All!$BX$2:$BX$802)/COUNTIF(All!#REF!, "="&amp;$A27), ""), "")</f>
        <v>#REF!</v>
      </c>
      <c r="ER27" s="56" t="e">
        <f>IF(COUNTIF(All!#REF!, "="&amp;$A27)&gt;$B$21, IFERROR(SUMIF(All!#REF!, "="&amp;$A27, All!$BX$2:$BX$802)/COUNTIF(All!#REF!, "="&amp;$A27), ""), "")</f>
        <v>#REF!</v>
      </c>
      <c r="ES27" s="56" t="e">
        <f>IF(COUNTIF(All!#REF!, "="&amp;$A27)&gt;$B$21, IFERROR(SUMIF(All!#REF!, "="&amp;$A27, All!$BX$2:$BX$802)/COUNTIF(All!#REF!, "="&amp;$A27), ""), "")</f>
        <v>#REF!</v>
      </c>
      <c r="ET27" s="56" t="e">
        <f>IF(COUNTIF(All!#REF!, "="&amp;$A27)&gt;$B$21, IFERROR(SUMIF(All!#REF!, "="&amp;$A27, All!$BX$2:$BX$802)/COUNTIF(All!#REF!, "="&amp;$A27), ""), "")</f>
        <v>#REF!</v>
      </c>
      <c r="EU27" s="56" t="e">
        <f>IF(COUNTIF(All!#REF!, "="&amp;$A27)&gt;$B$21, IFERROR(SUMIF(All!#REF!, "="&amp;$A27, All!$BX$2:$BX$802)/COUNTIF(All!#REF!, "="&amp;$A27), ""), "")</f>
        <v>#REF!</v>
      </c>
      <c r="EV27" s="56" t="e">
        <f>IF(COUNTIF(All!#REF!, "="&amp;$A27)&gt;$B$21, IFERROR(SUMIF(All!#REF!, "="&amp;$A27, All!$BX$2:$BX$802)/COUNTIF(All!#REF!, "="&amp;$A27), ""), "")</f>
        <v>#REF!</v>
      </c>
      <c r="EW27" s="56" t="e">
        <f>IF(COUNTIF(All!#REF!, "="&amp;$A27)&gt;$B$21, IFERROR(SUMIF(All!#REF!, "="&amp;$A27, All!$BX$2:$BX$802)/COUNTIF(All!#REF!, "="&amp;$A27), ""), "")</f>
        <v>#REF!</v>
      </c>
      <c r="EX27" s="56" t="e">
        <f>IF(COUNTIF(All!#REF!, "="&amp;$A27)&gt;$B$21, IFERROR(SUMIF(All!#REF!, "="&amp;$A27, All!$BX$2:$BX$802)/COUNTIF(All!#REF!, "="&amp;$A27), ""), "")</f>
        <v>#REF!</v>
      </c>
      <c r="EY27" s="56" t="e">
        <f>IF(COUNTIF(All!#REF!, "="&amp;$A27)&gt;$B$21, IFERROR(SUMIF(All!#REF!, "="&amp;$A27, All!$BX$2:$BX$802)/COUNTIF(All!#REF!, "="&amp;$A27), ""), "")</f>
        <v>#REF!</v>
      </c>
      <c r="EZ27" s="56" t="e">
        <f>IF(COUNTIF(All!#REF!, "="&amp;$A27)&gt;$B$21, IFERROR(SUMIF(All!#REF!, "="&amp;$A27, All!$BX$2:$BX$802)/COUNTIF(All!#REF!, "="&amp;$A27), ""), "")</f>
        <v>#REF!</v>
      </c>
      <c r="FA27" s="56" t="e">
        <f>IF(COUNTIF(All!#REF!, "="&amp;$A27)&gt;$B$21, IFERROR(SUMIF(All!#REF!, "="&amp;$A27, All!$BX$2:$BX$802)/COUNTIF(All!#REF!, "="&amp;$A27), ""), "")</f>
        <v>#REF!</v>
      </c>
      <c r="FB27" s="56" t="e">
        <f>IF(COUNTIF(All!#REF!, "="&amp;$A27)&gt;$B$21, IFERROR(SUMIF(All!#REF!, "="&amp;$A27, All!$BX$2:$BX$802)/COUNTIF(All!#REF!, "="&amp;$A27), ""), "")</f>
        <v>#REF!</v>
      </c>
      <c r="FC27" s="56" t="e">
        <f>IF(COUNTIF(All!#REF!, "="&amp;$A27)&gt;$B$21, IFERROR(SUMIF(All!#REF!, "="&amp;$A27, All!$BX$2:$BX$802)/COUNTIF(All!#REF!, "="&amp;$A27), ""), "")</f>
        <v>#REF!</v>
      </c>
      <c r="FD27" s="56" t="e">
        <f>IF(COUNTIF(All!#REF!, "="&amp;$A27)&gt;$B$21, IFERROR(SUMIF(All!#REF!, "="&amp;$A27, All!$BX$2:$BX$802)/COUNTIF(All!#REF!, "="&amp;$A27), ""), "")</f>
        <v>#REF!</v>
      </c>
      <c r="FE27" s="56" t="e">
        <f>IF(COUNTIF(All!#REF!, "="&amp;$A27)&gt;$B$21, IFERROR(SUMIF(All!#REF!, "="&amp;$A27, All!$BX$2:$BX$802)/COUNTIF(All!#REF!, "="&amp;$A27), ""), "")</f>
        <v>#REF!</v>
      </c>
      <c r="FF27" s="56" t="e">
        <f>IF(COUNTIF(All!#REF!, "="&amp;$A27)&gt;$B$21, IFERROR(SUMIF(All!#REF!, "="&amp;$A27, All!$BX$2:$BX$802)/COUNTIF(All!#REF!, "="&amp;$A27), ""), "")</f>
        <v>#REF!</v>
      </c>
      <c r="FG27" s="56" t="e">
        <f>IF(COUNTIF(All!#REF!, "="&amp;$A27)&gt;$B$21, IFERROR(SUMIF(All!#REF!, "="&amp;$A27, All!$BX$2:$BX$802)/COUNTIF(All!#REF!, "="&amp;$A27), ""), "")</f>
        <v>#REF!</v>
      </c>
      <c r="FH27" s="56" t="e">
        <f>IF(COUNTIF(All!#REF!, "="&amp;$A27)&gt;$B$21, IFERROR(SUMIF(All!#REF!, "="&amp;$A27, All!$BX$2:$BX$802)/COUNTIF(All!#REF!, "="&amp;$A27), ""), "")</f>
        <v>#REF!</v>
      </c>
      <c r="FI27" s="56" t="e">
        <f>IF(COUNTIF(All!#REF!, "="&amp;$A27)&gt;$B$21, IFERROR(SUMIF(All!#REF!, "="&amp;$A27, All!$BX$2:$BX$802)/COUNTIF(All!#REF!, "="&amp;$A27), ""), "")</f>
        <v>#REF!</v>
      </c>
      <c r="FJ27" s="56" t="e">
        <f>IF(COUNTIF(All!#REF!, "="&amp;$A27)&gt;$B$21, IFERROR(SUMIF(All!#REF!, "="&amp;$A27, All!$BX$2:$BX$802)/COUNTIF(All!#REF!, "="&amp;$A27), ""), "")</f>
        <v>#REF!</v>
      </c>
      <c r="FK27" s="56" t="e">
        <f>IF(COUNTIF(All!#REF!, "="&amp;$A27)&gt;$B$21, IFERROR(SUMIF(All!#REF!, "="&amp;$A27, All!$BX$2:$BX$802)/COUNTIF(All!#REF!, "="&amp;$A27), ""), "")</f>
        <v>#REF!</v>
      </c>
      <c r="FL27" s="56" t="e">
        <f>IF(COUNTIF(All!#REF!, "="&amp;$A27)&gt;$B$21, IFERROR(SUMIF(All!#REF!, "="&amp;$A27, All!$BX$2:$BX$802)/COUNTIF(All!#REF!, "="&amp;$A27), ""), "")</f>
        <v>#REF!</v>
      </c>
      <c r="FM27" s="56" t="e">
        <f>IF(COUNTIF(All!#REF!, "="&amp;$A27)&gt;$B$21, IFERROR(SUMIF(All!#REF!, "="&amp;$A27, All!$BX$2:$BX$802)/COUNTIF(All!#REF!, "="&amp;$A27), ""), "")</f>
        <v>#REF!</v>
      </c>
      <c r="FN27" s="56" t="e">
        <f>IF(COUNTIF(All!#REF!, "="&amp;$A27)&gt;$B$21, IFERROR(SUMIF(All!#REF!, "="&amp;$A27, All!$BX$2:$BX$802)/COUNTIF(All!#REF!, "="&amp;$A27), ""), "")</f>
        <v>#REF!</v>
      </c>
      <c r="FO27" s="56" t="e">
        <f>IF(COUNTIF(All!#REF!, "="&amp;$A27)&gt;$B$21, IFERROR(SUMIF(All!#REF!, "="&amp;$A27, All!$BX$2:$BX$802)/COUNTIF(All!#REF!, "="&amp;$A27), ""), "")</f>
        <v>#REF!</v>
      </c>
      <c r="FP27" s="56" t="e">
        <f>IF(COUNTIF(All!#REF!, "="&amp;$A27)&gt;$B$21, IFERROR(SUMIF(All!#REF!, "="&amp;$A27, All!$BX$2:$BX$802)/COUNTIF(All!#REF!, "="&amp;$A27), ""), "")</f>
        <v>#REF!</v>
      </c>
      <c r="FQ27" s="56" t="e">
        <f>IF(COUNTIF(All!#REF!, "="&amp;$A27)&gt;$B$21, IFERROR(SUMIF(All!#REF!, "="&amp;$A27, All!$BX$2:$BX$802)/COUNTIF(All!#REF!, "="&amp;$A27), ""), "")</f>
        <v>#REF!</v>
      </c>
      <c r="FR27" s="56" t="e">
        <f>IF(COUNTIF(All!#REF!, "="&amp;$A27)&gt;$B$21, IFERROR(SUMIF(All!#REF!, "="&amp;$A27, All!$BX$2:$BX$802)/COUNTIF(All!#REF!, "="&amp;$A27), ""), "")</f>
        <v>#REF!</v>
      </c>
      <c r="FS27" s="56" t="e">
        <f>IF(COUNTIF(All!#REF!, "="&amp;$A27)&gt;$B$21, IFERROR(SUMIF(All!#REF!, "="&amp;$A27, All!$BX$2:$BX$802)/COUNTIF(All!#REF!, "="&amp;$A27), ""), "")</f>
        <v>#REF!</v>
      </c>
      <c r="FT27" s="56" t="e">
        <f>IF(COUNTIF(All!#REF!, "="&amp;$A27)&gt;$B$21, IFERROR(SUMIF(All!#REF!, "="&amp;$A27, All!$BX$2:$BX$802)/COUNTIF(All!#REF!, "="&amp;$A27), ""), "")</f>
        <v>#REF!</v>
      </c>
      <c r="FU27" s="56" t="e">
        <f>IF(COUNTIF(All!#REF!, "="&amp;$A27)&gt;$B$21, IFERROR(SUMIF(All!#REF!, "="&amp;$A27, All!$BX$2:$BX$802)/COUNTIF(All!#REF!, "="&amp;$A27), ""), "")</f>
        <v>#REF!</v>
      </c>
      <c r="FV27" s="56" t="e">
        <f>IF(COUNTIF(All!#REF!, "="&amp;$A27)&gt;$B$21, IFERROR(SUMIF(All!#REF!, "="&amp;$A27, All!$BX$2:$BX$802)/COUNTIF(All!#REF!, "="&amp;$A27), ""), "")</f>
        <v>#REF!</v>
      </c>
      <c r="FW27" s="56" t="e">
        <f>IF(COUNTIF(All!#REF!, "="&amp;$A27)&gt;$B$21, IFERROR(SUMIF(All!#REF!, "="&amp;$A27, All!$BX$2:$BX$802)/COUNTIF(All!#REF!, "="&amp;$A27), ""), "")</f>
        <v>#REF!</v>
      </c>
      <c r="FX27" s="56" t="e">
        <f>IF(COUNTIF(All!#REF!, "="&amp;$A27)&gt;$B$21, IFERROR(SUMIF(All!#REF!, "="&amp;$A27, All!$BX$2:$BX$802)/COUNTIF(All!#REF!, "="&amp;$A27), ""), "")</f>
        <v>#REF!</v>
      </c>
      <c r="FY27" s="56" t="e">
        <f>IF(COUNTIF(All!#REF!, "="&amp;$A27)&gt;$B$21, IFERROR(SUMIF(All!#REF!, "="&amp;$A27, All!$BX$2:$BX$802)/COUNTIF(All!#REF!, "="&amp;$A27), ""), "")</f>
        <v>#REF!</v>
      </c>
      <c r="FZ27" s="56" t="e">
        <f>IF(COUNTIF(All!#REF!, "="&amp;$A27)&gt;$B$21, IFERROR(SUMIF(All!#REF!, "="&amp;$A27, All!$BX$2:$BX$802)/COUNTIF(All!#REF!, "="&amp;$A27), ""), "")</f>
        <v>#REF!</v>
      </c>
      <c r="GA27" s="56" t="e">
        <f>IF(COUNTIF(All!#REF!, "="&amp;$A27)&gt;$B$21, IFERROR(SUMIF(All!#REF!, "="&amp;$A27, All!$BX$2:$BX$802)/COUNTIF(All!#REF!, "="&amp;$A27), ""), "")</f>
        <v>#REF!</v>
      </c>
      <c r="GB27" s="56" t="e">
        <f>IF(COUNTIF(All!#REF!, "="&amp;$A27)&gt;$B$21, IFERROR(SUMIF(All!#REF!, "="&amp;$A27, All!$BX$2:$BX$802)/COUNTIF(All!#REF!, "="&amp;$A27), ""), "")</f>
        <v>#REF!</v>
      </c>
      <c r="GC27" s="56" t="e">
        <f>IF(COUNTIF(All!#REF!, "="&amp;$A27)&gt;$B$21, IFERROR(SUMIF(All!#REF!, "="&amp;$A27, All!$BX$2:$BX$802)/COUNTIF(All!#REF!, "="&amp;$A27), ""), "")</f>
        <v>#REF!</v>
      </c>
      <c r="GD27" s="56" t="e">
        <f>IF(COUNTIF(All!#REF!, "="&amp;$A27)&gt;$B$21, IFERROR(SUMIF(All!#REF!, "="&amp;$A27, All!$BX$2:$BX$802)/COUNTIF(All!#REF!, "="&amp;$A27), ""), "")</f>
        <v>#REF!</v>
      </c>
      <c r="GE27" s="56" t="e">
        <f>IF(COUNTIF(All!#REF!, "="&amp;$A27)&gt;$B$21, IFERROR(SUMIF(All!#REF!, "="&amp;$A27, All!$BX$2:$BX$802)/COUNTIF(All!#REF!, "="&amp;$A27), ""), "")</f>
        <v>#REF!</v>
      </c>
      <c r="GF27" s="56" t="e">
        <f>IF(COUNTIF(All!#REF!, "="&amp;$A27)&gt;$B$21, IFERROR(SUMIF(All!#REF!, "="&amp;$A27, All!$BX$2:$BX$802)/COUNTIF(All!#REF!, "="&amp;$A27), ""), "")</f>
        <v>#REF!</v>
      </c>
      <c r="GG27" s="56" t="e">
        <f>IF(COUNTIF(All!#REF!, "="&amp;$A27)&gt;$B$21, IFERROR(SUMIF(All!#REF!, "="&amp;$A27, All!$BX$2:$BX$802)/COUNTIF(All!#REF!, "="&amp;$A27), ""), "")</f>
        <v>#REF!</v>
      </c>
      <c r="GH27" s="56" t="e">
        <f>IF(COUNTIF(All!#REF!, "="&amp;$A27)&gt;$B$21, IFERROR(SUMIF(All!#REF!, "="&amp;$A27, All!$BX$2:$BX$802)/COUNTIF(All!#REF!, "="&amp;$A27), ""), "")</f>
        <v>#REF!</v>
      </c>
      <c r="GI27" s="56" t="e">
        <f>IF(COUNTIF(All!#REF!, "="&amp;$A27)&gt;$B$21, IFERROR(SUMIF(All!#REF!, "="&amp;$A27, All!$BX$2:$BX$802)/COUNTIF(All!#REF!, "="&amp;$A27), ""), "")</f>
        <v>#REF!</v>
      </c>
      <c r="GJ27" s="56" t="e">
        <f>IF(COUNTIF(All!#REF!, "="&amp;$A27)&gt;$B$21, IFERROR(SUMIF(All!#REF!, "="&amp;$A27, All!$BX$2:$BX$802)/COUNTIF(All!#REF!, "="&amp;$A27), ""), "")</f>
        <v>#REF!</v>
      </c>
      <c r="GK27" s="56" t="e">
        <f>IF(COUNTIF(All!#REF!, "="&amp;$A27)&gt;$B$21, IFERROR(SUMIF(All!#REF!, "="&amp;$A27, All!$BX$2:$BX$802)/COUNTIF(All!#REF!, "="&amp;$A27), ""), "")</f>
        <v>#REF!</v>
      </c>
      <c r="GL27" s="56" t="e">
        <f>IF(COUNTIF(All!#REF!, "="&amp;$A27)&gt;$B$21, IFERROR(SUMIF(All!#REF!, "="&amp;$A27, All!$BX$2:$BX$802)/COUNTIF(All!#REF!, "="&amp;$A27), ""), "")</f>
        <v>#REF!</v>
      </c>
      <c r="GM27" s="56" t="e">
        <f>IF(COUNTIF(All!#REF!, "="&amp;$A27)&gt;$B$21, IFERROR(SUMIF(All!#REF!, "="&amp;$A27, All!$BX$2:$BX$802)/COUNTIF(All!#REF!, "="&amp;$A27), ""), "")</f>
        <v>#REF!</v>
      </c>
      <c r="GN27" s="56" t="e">
        <f>IF(COUNTIF(All!#REF!, "="&amp;$A27)&gt;$B$21, IFERROR(SUMIF(All!#REF!, "="&amp;$A27, All!$BX$2:$BX$802)/COUNTIF(All!#REF!, "="&amp;$A27), ""), "")</f>
        <v>#REF!</v>
      </c>
      <c r="GO27" s="56" t="e">
        <f>IF(COUNTIF(All!#REF!, "="&amp;$A27)&gt;$B$21, IFERROR(SUMIF(All!#REF!, "="&amp;$A27, All!$BX$2:$BX$802)/COUNTIF(All!#REF!, "="&amp;$A27), ""), "")</f>
        <v>#REF!</v>
      </c>
      <c r="GP27" s="56" t="e">
        <f>IF(COUNTIF(All!#REF!, "="&amp;$A27)&gt;$B$21, IFERROR(SUMIF(All!#REF!, "="&amp;$A27, All!$BX$2:$BX$802)/COUNTIF(All!#REF!, "="&amp;$A27), ""), "")</f>
        <v>#REF!</v>
      </c>
      <c r="GQ27" s="56" t="e">
        <f>IF(COUNTIF(All!#REF!, "="&amp;$A27)&gt;$B$21, IFERROR(SUMIF(All!#REF!, "="&amp;$A27, All!$BX$2:$BX$802)/COUNTIF(All!#REF!, "="&amp;$A27), ""), "")</f>
        <v>#REF!</v>
      </c>
      <c r="GR27" s="56" t="e">
        <f>IF(COUNTIF(All!#REF!, "="&amp;$A27)&gt;$B$21, IFERROR(SUMIF(All!#REF!, "="&amp;$A27, All!$BX$2:$BX$802)/COUNTIF(All!#REF!, "="&amp;$A27), ""), "")</f>
        <v>#REF!</v>
      </c>
      <c r="GS27" s="56" t="e">
        <f>IF(COUNTIF(All!#REF!, "="&amp;$A27)&gt;$B$21, IFERROR(SUMIF(All!#REF!, "="&amp;$A27, All!$BX$2:$BX$802)/COUNTIF(All!#REF!, "="&amp;$A27), ""), "")</f>
        <v>#REF!</v>
      </c>
      <c r="GT27" s="56" t="e">
        <f>IF(COUNTIF(All!#REF!, "="&amp;$A27)&gt;$B$21, IFERROR(SUMIF(All!#REF!, "="&amp;$A27, All!$BX$2:$BX$802)/COUNTIF(All!#REF!, "="&amp;$A27), ""), "")</f>
        <v>#REF!</v>
      </c>
      <c r="GU27" s="56" t="e">
        <f>IF(COUNTIF(All!#REF!, "="&amp;$A27)&gt;$B$21, IFERROR(SUMIF(All!#REF!, "="&amp;$A27, All!$BX$2:$BX$802)/COUNTIF(All!#REF!, "="&amp;$A27), ""), "")</f>
        <v>#REF!</v>
      </c>
      <c r="GV27" s="56" t="e">
        <f>IF(COUNTIF(All!#REF!, "="&amp;$A27)&gt;$B$21, IFERROR(SUMIF(All!#REF!, "="&amp;$A27, All!$BX$2:$BX$802)/COUNTIF(All!#REF!, "="&amp;$A27), ""), "")</f>
        <v>#REF!</v>
      </c>
      <c r="GW27" s="56" t="e">
        <f>IF(COUNTIF(All!#REF!, "="&amp;$A27)&gt;$B$21, IFERROR(SUMIF(All!#REF!, "="&amp;$A27, All!$BX$2:$BX$802)/COUNTIF(All!#REF!, "="&amp;$A27), ""), "")</f>
        <v>#REF!</v>
      </c>
      <c r="GX27" s="56" t="e">
        <f>IF(COUNTIF(All!#REF!, "="&amp;$A27)&gt;$B$21, IFERROR(SUMIF(All!#REF!, "="&amp;$A27, All!$BX$2:$BX$802)/COUNTIF(All!#REF!, "="&amp;$A27), ""), "")</f>
        <v>#REF!</v>
      </c>
      <c r="GY27" s="56" t="e">
        <f>IF(COUNTIF(All!#REF!, "="&amp;$A27)&gt;$B$21, IFERROR(SUMIF(All!#REF!, "="&amp;$A27, All!$BX$2:$BX$802)/COUNTIF(All!#REF!, "="&amp;$A27), ""), "")</f>
        <v>#REF!</v>
      </c>
      <c r="GZ27" s="56" t="e">
        <f>IF(COUNTIF(All!#REF!, "="&amp;$A27)&gt;$B$21, IFERROR(SUMIF(All!#REF!, "="&amp;$A27, All!$BX$2:$BX$802)/COUNTIF(All!#REF!, "="&amp;$A27), ""), "")</f>
        <v>#REF!</v>
      </c>
      <c r="HA27" s="56" t="e">
        <f>IF(COUNTIF(All!#REF!, "="&amp;$A27)&gt;$B$21, IFERROR(SUMIF(All!#REF!, "="&amp;$A27, All!$BX$2:$BX$802)/COUNTIF(All!#REF!, "="&amp;$A27), ""), "")</f>
        <v>#REF!</v>
      </c>
      <c r="HB27" s="56" t="e">
        <f>IF(COUNTIF(All!#REF!, "="&amp;$A27)&gt;$B$21, IFERROR(SUMIF(All!#REF!, "="&amp;$A27, All!$BX$2:$BX$802)/COUNTIF(All!#REF!, "="&amp;$A27), ""), "")</f>
        <v>#REF!</v>
      </c>
      <c r="HC27" s="56" t="e">
        <f>IF(COUNTIF(All!#REF!, "="&amp;$A27)&gt;$B$21, IFERROR(SUMIF(All!#REF!, "="&amp;$A27, All!$BX$2:$BX$802)/COUNTIF(All!#REF!, "="&amp;$A27), ""), "")</f>
        <v>#REF!</v>
      </c>
      <c r="HD27" s="56" t="e">
        <f>IF(COUNTIF(All!#REF!, "="&amp;$A27)&gt;$B$21, IFERROR(SUMIF(All!#REF!, "="&amp;$A27, All!$BX$2:$BX$802)/COUNTIF(All!#REF!, "="&amp;$A27), ""), "")</f>
        <v>#REF!</v>
      </c>
      <c r="HE27" s="56" t="e">
        <f>IF(COUNTIF(All!#REF!, "="&amp;$A27)&gt;$B$21, IFERROR(SUMIF(All!#REF!, "="&amp;$A27, All!$BX$2:$BX$802)/COUNTIF(All!#REF!, "="&amp;$A27), ""), "")</f>
        <v>#REF!</v>
      </c>
      <c r="HF27" s="56" t="e">
        <f>IF(COUNTIF(All!#REF!, "="&amp;$A27)&gt;$B$21, IFERROR(SUMIF(All!#REF!, "="&amp;$A27, All!$BX$2:$BX$802)/COUNTIF(All!#REF!, "="&amp;$A27), ""), "")</f>
        <v>#REF!</v>
      </c>
      <c r="HG27" s="56" t="e">
        <f>IF(COUNTIF(All!#REF!, "="&amp;$A27)&gt;$B$21, IFERROR(SUMIF(All!#REF!, "="&amp;$A27, All!$BX$2:$BX$802)/COUNTIF(All!#REF!, "="&amp;$A27), ""), "")</f>
        <v>#REF!</v>
      </c>
      <c r="HH27" s="56" t="e">
        <f>IF(COUNTIF(All!#REF!, "="&amp;$A27)&gt;$B$21, IFERROR(SUMIF(All!#REF!, "="&amp;$A27, All!$BX$2:$BX$802)/COUNTIF(All!#REF!, "="&amp;$A27), ""), "")</f>
        <v>#REF!</v>
      </c>
      <c r="HI27" s="56" t="e">
        <f>IF(COUNTIF(All!#REF!, "="&amp;$A27)&gt;$B$21, IFERROR(SUMIF(All!#REF!, "="&amp;$A27, All!$BX$2:$BX$802)/COUNTIF(All!#REF!, "="&amp;$A27), ""), "")</f>
        <v>#REF!</v>
      </c>
      <c r="HJ27" s="56" t="e">
        <f>IF(COUNTIF(All!#REF!, "="&amp;$A27)&gt;$B$21, IFERROR(SUMIF(All!#REF!, "="&amp;$A27, All!$BX$2:$BX$802)/COUNTIF(All!#REF!, "="&amp;$A27), ""), "")</f>
        <v>#REF!</v>
      </c>
      <c r="HK27" s="56" t="e">
        <f>IF(COUNTIF(All!#REF!, "="&amp;$A27)&gt;$B$21, IFERROR(SUMIF(All!#REF!, "="&amp;$A27, All!$BX$2:$BX$802)/COUNTIF(All!#REF!, "="&amp;$A27), ""), "")</f>
        <v>#REF!</v>
      </c>
      <c r="HL27" s="56" t="e">
        <f>IF(COUNTIF(All!#REF!, "="&amp;$A27)&gt;$B$21, IFERROR(SUMIF(All!#REF!, "="&amp;$A27, All!$BX$2:$BX$802)/COUNTIF(All!#REF!, "="&amp;$A27), ""), "")</f>
        <v>#REF!</v>
      </c>
      <c r="HM27" s="56" t="e">
        <f>IF(COUNTIF(All!#REF!, "="&amp;$A27)&gt;$B$21, IFERROR(SUMIF(All!#REF!, "="&amp;$A27, All!$BX$2:$BX$802)/COUNTIF(All!#REF!, "="&amp;$A27), ""), "")</f>
        <v>#REF!</v>
      </c>
      <c r="HN27" s="56" t="e">
        <f>IF(COUNTIF(All!#REF!, "="&amp;$A27)&gt;$B$21, IFERROR(SUMIF(All!#REF!, "="&amp;$A27, All!$BX$2:$BX$802)/COUNTIF(All!#REF!, "="&amp;$A27), ""), "")</f>
        <v>#REF!</v>
      </c>
      <c r="HO27" s="56" t="e">
        <f>IF(COUNTIF(All!#REF!, "="&amp;$A27)&gt;$B$21, IFERROR(SUMIF(All!#REF!, "="&amp;$A27, All!$BX$2:$BX$802)/COUNTIF(All!#REF!, "="&amp;$A27), ""), "")</f>
        <v>#REF!</v>
      </c>
      <c r="HP27" s="56" t="e">
        <f>IF(COUNTIF(All!#REF!, "="&amp;$A27)&gt;$B$21, IFERROR(SUMIF(All!#REF!, "="&amp;$A27, All!$BX$2:$BX$802)/COUNTIF(All!#REF!, "="&amp;$A27), ""), "")</f>
        <v>#REF!</v>
      </c>
      <c r="HQ27" s="56" t="e">
        <f>IF(COUNTIF(All!#REF!, "="&amp;$A27)&gt;$B$21, IFERROR(SUMIF(All!#REF!, "="&amp;$A27, All!$BX$2:$BX$802)/COUNTIF(All!#REF!, "="&amp;$A27), ""), "")</f>
        <v>#REF!</v>
      </c>
      <c r="HR27" s="56" t="e">
        <f>IF(COUNTIF(All!#REF!, "="&amp;$A27)&gt;$B$21, IFERROR(SUMIF(All!#REF!, "="&amp;$A27, All!$BX$2:$BX$802)/COUNTIF(All!#REF!, "="&amp;$A27), ""), "")</f>
        <v>#REF!</v>
      </c>
      <c r="HS27" s="56" t="e">
        <f>IF(COUNTIF(All!#REF!, "="&amp;$A27)&gt;$B$21, IFERROR(SUMIF(All!#REF!, "="&amp;$A27, All!$BX$2:$BX$802)/COUNTIF(All!#REF!, "="&amp;$A27), ""), "")</f>
        <v>#REF!</v>
      </c>
      <c r="HT27" s="56" t="e">
        <f>IF(COUNTIF(All!#REF!, "="&amp;$A27)&gt;$B$21, IFERROR(SUMIF(All!#REF!, "="&amp;$A27, All!$BX$2:$BX$802)/COUNTIF(All!#REF!, "="&amp;$A27), ""), "")</f>
        <v>#REF!</v>
      </c>
      <c r="HU27" s="56" t="e">
        <f>IF(COUNTIF(All!#REF!, "="&amp;$A27)&gt;$B$21, IFERROR(SUMIF(All!#REF!, "="&amp;$A27, All!$BX$2:$BX$802)/COUNTIF(All!#REF!, "="&amp;$A27), ""), "")</f>
        <v>#REF!</v>
      </c>
      <c r="HV27" s="56" t="e">
        <f>IF(COUNTIF(All!#REF!, "="&amp;$A27)&gt;$B$21, IFERROR(SUMIF(All!#REF!, "="&amp;$A27, All!$BX$2:$BX$802)/COUNTIF(All!#REF!, "="&amp;$A27), ""), "")</f>
        <v>#REF!</v>
      </c>
      <c r="HW27" s="56" t="e">
        <f>IF(COUNTIF(All!#REF!, "="&amp;$A27)&gt;$B$21, IFERROR(SUMIF(All!#REF!, "="&amp;$A27, All!$BX$2:$BX$802)/COUNTIF(All!#REF!, "="&amp;$A27), ""), "")</f>
        <v>#REF!</v>
      </c>
      <c r="HX27" s="56" t="e">
        <f>IF(COUNTIF(All!#REF!, "="&amp;$A27)&gt;$B$21, IFERROR(SUMIF(All!#REF!, "="&amp;$A27, All!$BX$2:$BX$802)/COUNTIF(All!#REF!, "="&amp;$A27), ""), "")</f>
        <v>#REF!</v>
      </c>
      <c r="HY27" s="56" t="e">
        <f>IF(COUNTIF(All!#REF!, "="&amp;$A27)&gt;$B$21, IFERROR(SUMIF(All!#REF!, "="&amp;$A27, All!$BX$2:$BX$802)/COUNTIF(All!#REF!, "="&amp;$A27), ""), "")</f>
        <v>#REF!</v>
      </c>
      <c r="HZ27" s="56" t="e">
        <f>IF(COUNTIF(All!#REF!, "="&amp;$A27)&gt;$B$21, IFERROR(SUMIF(All!#REF!, "="&amp;$A27, All!$BX$2:$BX$802)/COUNTIF(All!#REF!, "="&amp;$A27), ""), "")</f>
        <v>#REF!</v>
      </c>
      <c r="IA27" s="56" t="e">
        <f>IF(COUNTIF(All!#REF!, "="&amp;$A27)&gt;$B$21, IFERROR(SUMIF(All!#REF!, "="&amp;$A27, All!$BX$2:$BX$802)/COUNTIF(All!#REF!, "="&amp;$A27), ""), "")</f>
        <v>#REF!</v>
      </c>
      <c r="IB27" s="56" t="str">
        <f>IF(COUNTIF(All!BN$2:BN$802, "="&amp;$A27)&gt;$B$21, IFERROR(SUMIF(All!BN$2:BN$802, "="&amp;$A27, All!$BX$2:$BX$802)/COUNTIF(All!BN$2:BN$802, "="&amp;$A27), ""), "")</f>
        <v/>
      </c>
      <c r="IC27" s="56" t="str">
        <f>IF(COUNTIF(All!BO$2:BO$802, "="&amp;$A27)&gt;$B$21, IFERROR(SUMIF(All!BO$2:BO$802, "="&amp;$A27, All!$BX$2:$BX$802)/COUNTIF(All!BO$2:BO$802, "="&amp;$A27), ""), "")</f>
        <v/>
      </c>
      <c r="ID27" s="56">
        <f>IF(COUNTIF(All!BP$2:BP$802, "="&amp;$A27)&gt;$B$21, IFERROR(SUMIF(All!BP$2:BP$802, "="&amp;$A27, All!$BX$2:$BX$802)/COUNTIF(All!BP$2:BP$802, "="&amp;$A27), ""), "")</f>
        <v>0.49793627996239176</v>
      </c>
      <c r="IE27" s="56">
        <f>IF(COUNTIF(All!BQ$2:BQ$802, "="&amp;$A27)&gt;$B$21, IFERROR(SUMIF(All!BQ$2:BQ$802, "="&amp;$A27, All!$BX$2:$BX$802)/COUNTIF(All!BQ$2:BQ$802, "="&amp;$A27), ""), "")</f>
        <v>0.47286832583206029</v>
      </c>
      <c r="IF27" s="56">
        <f>IF(COUNTIF(All!BR$2:BR$802, "="&amp;$A27)&gt;$B$21, IFERROR(SUMIF(All!BR$2:BR$802, "="&amp;$A27, All!$BX$2:$BX$802)/COUNTIF(All!BR$2:BR$802, "="&amp;$A27), ""), "")</f>
        <v>0.4936304121232975</v>
      </c>
      <c r="IG27" s="56">
        <f>IF(COUNTIF(All!BS$2:BS$802, "="&amp;$A27)&gt;$B$21, IFERROR(SUMIF(All!BS$2:BS$802, "="&amp;$A27, All!$BX$2:$BX$802)/COUNTIF(All!BS$2:BS$802, "="&amp;$A27), ""), "")</f>
        <v>0.49942021995242736</v>
      </c>
      <c r="IH27" s="56">
        <f>IF(COUNTIF(All!BT$2:BT$802, "="&amp;$A27)&gt;$B$21, IFERROR(SUMIF(All!BT$2:BT$802, "="&amp;$A27, All!$BX$2:$BX$802)/COUNTIF(All!BT$2:BT$802, "="&amp;$A27), ""), "")</f>
        <v>0.51202473075406496</v>
      </c>
      <c r="II27" s="56" t="str">
        <f>IF(COUNTIF(All!BU$2:BU$802, "="&amp;$A27)&gt;$B$21, IFERROR(SUMIF(All!BU$2:BU$802, "="&amp;$A27, All!$BX$2:$BX$802)/COUNTIF(All!BU$2:BU$802, "="&amp;$A27), ""), "")</f>
        <v/>
      </c>
      <c r="IM27">
        <v>3</v>
      </c>
    </row>
    <row r="28" spans="1:413" x14ac:dyDescent="0.25">
      <c r="A28">
        <v>2</v>
      </c>
      <c r="B28" s="56" t="str">
        <f>IF(COUNTIF(All!A$2:A$802, "="&amp;$A28)&gt;$B$21, IFERROR(SUMIF(All!A$2:A$802, "="&amp;$A28, All!$BX$2:$BX$802)/COUNTIF(All!A$2:A$802, "="&amp;$A28), ""), "")</f>
        <v/>
      </c>
      <c r="C28" s="56" t="str">
        <f>IF(COUNTIF(All!B$2:B$802, "="&amp;$A28)&gt;$B$21, IFERROR(SUMIF(All!B$2:B$802, "="&amp;$A28, All!$BX$2:$BX$802)/COUNTIF(All!B$2:B$802, "="&amp;$A28), ""), "")</f>
        <v/>
      </c>
      <c r="D28" s="56">
        <f>IF(COUNTIF(All!C$2:C$802, "="&amp;$A28)&gt;$B$21, IFERROR(SUMIF(All!C$2:C$802, "="&amp;$A28, All!$BX$2:$BX$802)/COUNTIF(All!C$2:C$802, "="&amp;$A28), ""), "")</f>
        <v>0.50351985483273587</v>
      </c>
      <c r="E28" s="56">
        <f>IF(COUNTIF(All!D$2:D$802, "="&amp;$A28)&gt;$B$21, IFERROR(SUMIF(All!D$2:D$802, "="&amp;$A28, All!$BX$2:$BX$802)/COUNTIF(All!D$2:D$802, "="&amp;$A28), ""), "")</f>
        <v>0.50457638587629972</v>
      </c>
      <c r="F28" s="56">
        <f>IF(COUNTIF(All!E$2:E$802, "="&amp;$A28)&gt;$B$21, IFERROR(SUMIF(All!E$2:E$802, "="&amp;$A28, All!$BX$2:$BX$802)/COUNTIF(All!E$2:E$802, "="&amp;$A28), ""), "")</f>
        <v>0.51142883834224884</v>
      </c>
      <c r="G28" s="56">
        <f>IF(COUNTIF(All!F$2:F$802, "="&amp;$A28)&gt;$B$21, IFERROR(SUMIF(All!F$2:F$802, "="&amp;$A28, All!$BX$2:$BX$802)/COUNTIF(All!F$2:F$802, "="&amp;$A28), ""), "")</f>
        <v>0.48811345929203209</v>
      </c>
      <c r="H28" s="56">
        <f>IF(COUNTIF(All!G$2:G$802, "="&amp;$A28)&gt;$B$21, IFERROR(SUMIF(All!G$2:G$802, "="&amp;$A28, All!$BX$2:$BX$802)/COUNTIF(All!G$2:G$802, "="&amp;$A28), ""), "")</f>
        <v>0.50523003055750193</v>
      </c>
      <c r="I28" s="56" t="str">
        <f>IF(COUNTIF(All!H$2:H$802, "="&amp;$A28)&gt;$B$21, IFERROR(SUMIF(All!H$2:H$802, "="&amp;$A28, All!$BX$2:$BX$802)/COUNTIF(All!H$2:H$802, "="&amp;$A28), ""), "")</f>
        <v/>
      </c>
      <c r="J28" s="56" t="str">
        <f>IF(COUNTIF(All!I$2:I$802, "="&amp;$A28)&gt;$B$21, IFERROR(SUMIF(All!I$2:I$802, "="&amp;$A28, All!$BX$2:$BX$802)/COUNTIF(All!I$2:I$802, "="&amp;$A28), ""), "")</f>
        <v/>
      </c>
      <c r="K28" s="56" t="str">
        <f>IF(COUNTIF(All!J$2:J$802, "="&amp;$A28)&gt;$B$21, IFERROR(SUMIF(All!J$2:J$802, "="&amp;$A28, All!$BX$2:$BX$802)/COUNTIF(All!J$2:J$802, "="&amp;$A28), ""), "")</f>
        <v/>
      </c>
      <c r="L28" s="56" t="str">
        <f>IF(COUNTIF(All!K$2:K$802, "="&amp;$A28)&gt;$B$21, IFERROR(SUMIF(All!K$2:K$802, "="&amp;$A28, All!$BX$2:$BX$802)/COUNTIF(All!K$2:K$802, "="&amp;$A28), ""), "")</f>
        <v/>
      </c>
      <c r="M28" s="56" t="str">
        <f>IF(COUNTIF(All!L$2:L$802, "="&amp;$A28)&gt;$B$21, IFERROR(SUMIF(All!L$2:L$802, "="&amp;$A28, All!$BX$2:$BX$802)/COUNTIF(All!L$2:L$802, "="&amp;$A28), ""), "")</f>
        <v/>
      </c>
      <c r="N28" s="56" t="str">
        <f>IF(COUNTIF(All!M$2:M$802, "="&amp;$A28)&gt;$B$21, IFERROR(SUMIF(All!M$2:M$802, "="&amp;$A28, All!$BX$2:$BX$802)/COUNTIF(All!M$2:M$802, "="&amp;$A28), ""), "")</f>
        <v/>
      </c>
      <c r="O28" s="56" t="str">
        <f>IF(COUNTIF(All!N$2:N$802, "="&amp;$A28)&gt;$B$21, IFERROR(SUMIF(All!N$2:N$802, "="&amp;$A28, All!$BX$2:$BX$802)/COUNTIF(All!N$2:N$802, "="&amp;$A28), ""), "")</f>
        <v/>
      </c>
      <c r="P28" s="56">
        <f>IF(COUNTIF(All!O$2:O$802, "="&amp;$A28)&gt;$B$21, IFERROR(SUMIF(All!O$2:O$802, "="&amp;$A28, All!$BX$2:$BX$802)/COUNTIF(All!O$2:O$802, "="&amp;$A28), ""), "")</f>
        <v>0.53962675871421217</v>
      </c>
      <c r="Q28" s="56">
        <f>IF(COUNTIF(All!P$2:P$802, "="&amp;$A28)&gt;$B$21, IFERROR(SUMIF(All!P$2:P$802, "="&amp;$A28, All!$BX$2:$BX$802)/COUNTIF(All!P$2:P$802, "="&amp;$A28), ""), "")</f>
        <v>0.51147235910155764</v>
      </c>
      <c r="R28" s="56" t="str">
        <f>IF(COUNTIF(All!Q$2:Q$802, "="&amp;$A28)&gt;$B$21, IFERROR(SUMIF(All!Q$2:Q$802, "="&amp;$A28, All!$BX$2:$BX$802)/COUNTIF(All!Q$2:Q$802, "="&amp;$A28), ""), "")</f>
        <v/>
      </c>
      <c r="S28" s="56" t="str">
        <f>IF(COUNTIF(All!R$2:R$802, "="&amp;$A28)&gt;$B$21, IFERROR(SUMIF(All!R$2:R$802, "="&amp;$A28, All!$BX$2:$BX$802)/COUNTIF(All!R$2:R$802, "="&amp;$A28), ""), "")</f>
        <v/>
      </c>
      <c r="T28" s="56" t="str">
        <f>IF(COUNTIF(All!S$2:S$802, "="&amp;$A28)&gt;$B$21, IFERROR(SUMIF(All!S$2:S$802, "="&amp;$A28, All!$BX$2:$BX$802)/COUNTIF(All!S$2:S$802, "="&amp;$A28), ""), "")</f>
        <v/>
      </c>
      <c r="U28" s="56">
        <f>IF(COUNTIF(All!T$2:T$802, "="&amp;$A28)&gt;$B$21, IFERROR(SUMIF(All!T$2:T$802, "="&amp;$A28, All!$BX$2:$BX$802)/COUNTIF(All!T$2:T$802, "="&amp;$A28), ""), "")</f>
        <v>0.51576094926654015</v>
      </c>
      <c r="V28" s="56">
        <f>IF(COUNTIF(All!U$2:U$802, "="&amp;$A28)&gt;$B$21, IFERROR(SUMIF(All!U$2:U$802, "="&amp;$A28, All!$BX$2:$BX$802)/COUNTIF(All!U$2:U$802, "="&amp;$A28), ""), "")</f>
        <v>0.51812305034946771</v>
      </c>
      <c r="W28" s="56">
        <f>IF(COUNTIF(All!V$2:V$802, "="&amp;$A28)&gt;$B$21, IFERROR(SUMIF(All!V$2:V$802, "="&amp;$A28, All!$BX$2:$BX$802)/COUNTIF(All!V$2:V$802, "="&amp;$A28), ""), "")</f>
        <v>0.52352123070847967</v>
      </c>
      <c r="X28" s="56" t="str">
        <f>IF(COUNTIF(All!W$2:W$802, "="&amp;$A28)&gt;$B$21, IFERROR(SUMIF(All!W$2:W$802, "="&amp;$A28, All!$BX$2:$BX$802)/COUNTIF(All!W$2:W$802, "="&amp;$A28), ""), "")</f>
        <v/>
      </c>
      <c r="Y28" s="56" t="str">
        <f>IF(COUNTIF(All!X$2:X$802, "="&amp;$A28)&gt;$B$21, IFERROR(SUMIF(All!X$2:X$802, "="&amp;$A28, All!$BX$2:$BX$802)/COUNTIF(All!X$2:X$802, "="&amp;$A28), ""), "")</f>
        <v/>
      </c>
      <c r="Z28" s="56" t="str">
        <f>IF(COUNTIF(All!Y$2:Y$802, "="&amp;$A28)&gt;$B$21, IFERROR(SUMIF(All!Y$2:Y$802, "="&amp;$A28, All!$BX$2:$BX$802)/COUNTIF(All!Y$2:Y$802, "="&amp;$A28), ""), "")</f>
        <v/>
      </c>
      <c r="AA28" s="56" t="str">
        <f>IF(COUNTIF(All!Z$2:Z$802, "="&amp;$A28)&gt;$B$21, IFERROR(SUMIF(All!Z$2:Z$802, "="&amp;$A28, All!$BX$2:$BX$802)/COUNTIF(All!Z$2:Z$802, "="&amp;$A28), ""), "")</f>
        <v/>
      </c>
      <c r="AB28" s="56">
        <f>IF(COUNTIF(All!AA$2:AA$802, "="&amp;$A28)&gt;$B$21, IFERROR(SUMIF(All!AA$2:AA$802, "="&amp;$A28, All!$BX$2:$BX$802)/COUNTIF(All!AA$2:AA$802, "="&amp;$A28), ""), "")</f>
        <v>0.507655783025042</v>
      </c>
      <c r="AC28" s="56" t="str">
        <f>IF(COUNTIF(All!AB$2:AB$802, "="&amp;$A28)&gt;$B$21, IFERROR(SUMIF(All!AB$2:AB$802, "="&amp;$A28, All!$BX$2:$BX$802)/COUNTIF(All!AB$2:AB$802, "="&amp;$A28), ""), "")</f>
        <v/>
      </c>
      <c r="AD28" s="56">
        <f>IF(COUNTIF(All!AC$2:AC$802, "="&amp;$A28)&gt;$B$21, IFERROR(SUMIF(All!AC$2:AC$802, "="&amp;$A28, All!$BX$2:$BX$802)/COUNTIF(All!AC$2:AC$802, "="&amp;$A28), ""), "")</f>
        <v>0.52965781988383387</v>
      </c>
      <c r="AE28" s="56" t="str">
        <f>IF(COUNTIF(All!AD$2:AD$802, "="&amp;$A28)&gt;$B$21, IFERROR(SUMIF(All!AD$2:AD$802, "="&amp;$A28, All!$BX$2:$BX$802)/COUNTIF(All!AD$2:AD$802, "="&amp;$A28), ""), "")</f>
        <v/>
      </c>
      <c r="AF28" s="56">
        <f>IF(COUNTIF(All!AE$2:AE$802, "="&amp;$A28)&gt;$B$21, IFERROR(SUMIF(All!AE$2:AE$802, "="&amp;$A28, All!$BX$2:$BX$802)/COUNTIF(All!AE$2:AE$802, "="&amp;$A28), ""), "")</f>
        <v>0.50593643176146474</v>
      </c>
      <c r="AG28" s="56" t="str">
        <f>IF(COUNTIF(All!AF$2:AF$802, "="&amp;$A28)&gt;$B$21, IFERROR(SUMIF(All!AF$2:AF$802, "="&amp;$A28, All!$BX$2:$BX$802)/COUNTIF(All!AF$2:AF$802, "="&amp;$A28), ""), "")</f>
        <v/>
      </c>
      <c r="AH28" s="56" t="str">
        <f>IF(COUNTIF(All!AG$2:AG$802, "="&amp;$A28)&gt;$B$21, IFERROR(SUMIF(All!AG$2:AG$802, "="&amp;$A28, All!$BX$2:$BX$802)/COUNTIF(All!AG$2:AG$802, "="&amp;$A28), ""), "")</f>
        <v/>
      </c>
      <c r="AI28" s="56">
        <f>IF(COUNTIF(All!AH$2:AH$802, "="&amp;$A28)&gt;$B$21, IFERROR(SUMIF(All!AH$2:AH$802, "="&amp;$A28, All!$BX$2:$BX$802)/COUNTIF(All!AH$2:AH$802, "="&amp;$A28), ""), "")</f>
        <v>0.50517836670905147</v>
      </c>
      <c r="AJ28" s="56">
        <f>IF(COUNTIF(All!AI$2:AI$802, "="&amp;$A28)&gt;$B$21, IFERROR(SUMIF(All!AI$2:AI$802, "="&amp;$A28, All!$BX$2:$BX$802)/COUNTIF(All!AI$2:AI$802, "="&amp;$A28), ""), "")</f>
        <v>0.50885042357429189</v>
      </c>
      <c r="AK28" s="56" t="str">
        <f>IF(COUNTIF(All!AJ$2:AJ$802, "="&amp;$A28)&gt;$B$21, IFERROR(SUMIF(All!AJ$2:AJ$802, "="&amp;$A28, All!$BX$2:$BX$802)/COUNTIF(All!AJ$2:AJ$802, "="&amp;$A28), ""), "")</f>
        <v/>
      </c>
      <c r="AL28" s="56" t="str">
        <f>IF(COUNTIF(All!AK$2:AK$802, "="&amp;$A28)&gt;$B$21, IFERROR(SUMIF(All!AK$2:AK$802, "="&amp;$A28, All!$BX$2:$BX$802)/COUNTIF(All!AK$2:AK$802, "="&amp;$A28), ""), "")</f>
        <v/>
      </c>
      <c r="AM28" s="56" t="str">
        <f>IF(COUNTIF(All!AL$2:AL$802, "="&amp;$A28)&gt;$B$21, IFERROR(SUMIF(All!AL$2:AL$802, "="&amp;$A28, All!$BX$2:$BX$802)/COUNTIF(All!AL$2:AL$802, "="&amp;$A28), ""), "")</f>
        <v/>
      </c>
      <c r="AN28" s="56" t="str">
        <f>IF(COUNTIF(All!AM$2:AM$802, "="&amp;$A28)&gt;$B$21, IFERROR(SUMIF(All!AM$2:AM$802, "="&amp;$A28, All!$BX$2:$BX$802)/COUNTIF(All!AM$2:AM$802, "="&amp;$A28), ""), "")</f>
        <v/>
      </c>
      <c r="AO28" s="56" t="str">
        <f>IF(COUNTIF(All!AN$2:AN$802, "="&amp;$A28)&gt;$B$21, IFERROR(SUMIF(All!AN$2:AN$802, "="&amp;$A28, All!$BX$2:$BX$802)/COUNTIF(All!AN$2:AN$802, "="&amp;$A28), ""), "")</f>
        <v/>
      </c>
      <c r="AP28" s="56" t="str">
        <f>IF(COUNTIF(All!AO$2:AO$802, "="&amp;$A28)&gt;$B$21, IFERROR(SUMIF(All!AO$2:AO$802, "="&amp;$A28, All!$BX$2:$BX$802)/COUNTIF(All!AO$2:AO$802, "="&amp;$A28), ""), "")</f>
        <v/>
      </c>
      <c r="AQ28" s="56">
        <f>IF(COUNTIF(All!AP$2:AP$802, "="&amp;$A28)&gt;$B$21, IFERROR(SUMIF(All!AP$2:AP$802, "="&amp;$A28, All!$BX$2:$BX$802)/COUNTIF(All!AP$2:AP$802, "="&amp;$A28), ""), "")</f>
        <v>0.51557088336624768</v>
      </c>
      <c r="AR28" s="56">
        <f>IF(COUNTIF(All!AQ$2:AQ$802, "="&amp;$A28)&gt;$B$21, IFERROR(SUMIF(All!AQ$2:AQ$802, "="&amp;$A28, All!$BX$2:$BX$802)/COUNTIF(All!AQ$2:AQ$802, "="&amp;$A28), ""), "")</f>
        <v>0.49898382941302</v>
      </c>
      <c r="AS28" s="56" t="str">
        <f>IF(COUNTIF(All!AR$2:AR$802, "="&amp;$A28)&gt;$B$21, IFERROR(SUMIF(All!AR$2:AR$802, "="&amp;$A28, All!$BX$2:$BX$802)/COUNTIF(All!AR$2:AR$802, "="&amp;$A28), ""), "")</f>
        <v/>
      </c>
      <c r="AT28" s="56" t="str">
        <f>IF(COUNTIF(All!AS$2:AS$802, "="&amp;$A28)&gt;$B$21, IFERROR(SUMIF(All!AS$2:AS$802, "="&amp;$A28, All!$BX$2:$BX$802)/COUNTIF(All!AS$2:AS$802, "="&amp;$A28), ""), "")</f>
        <v/>
      </c>
      <c r="AU28" s="56">
        <f>IF(COUNTIF(All!AT$2:AT$802, "="&amp;$A28)&gt;$B$21, IFERROR(SUMIF(All!AT$2:AT$802, "="&amp;$A28, All!$BX$2:$BX$802)/COUNTIF(All!AT$2:AT$802, "="&amp;$A28), ""), "")</f>
        <v>0.48624633744304147</v>
      </c>
      <c r="AV28" s="56" t="str">
        <f>IF(COUNTIF(All!AU$2:AU$802, "="&amp;$A28)&gt;$B$21, IFERROR(SUMIF(All!AU$2:AU$802, "="&amp;$A28, All!$BX$2:$BX$802)/COUNTIF(All!AU$2:AU$802, "="&amp;$A28), ""), "")</f>
        <v/>
      </c>
      <c r="AW28" s="56">
        <f>IF(COUNTIF(All!AV$2:AV$802, "="&amp;$A28)&gt;$B$21, IFERROR(SUMIF(All!AV$2:AV$802, "="&amp;$A28, All!$BX$2:$BX$802)/COUNTIF(All!AV$2:AV$802, "="&amp;$A28), ""), "")</f>
        <v>0.50106898225522056</v>
      </c>
      <c r="AX28" s="56" t="str">
        <f>IF(COUNTIF(All!AW$2:AW$802, "="&amp;$A28)&gt;$B$21, IFERROR(SUMIF(All!AW$2:AW$802, "="&amp;$A28, All!$BX$2:$BX$802)/COUNTIF(All!AW$2:AW$802, "="&amp;$A28), ""), "")</f>
        <v/>
      </c>
      <c r="AY28" s="56" t="str">
        <f>IF(COUNTIF(All!AX$2:AX$802, "="&amp;$A28)&gt;$B$21, IFERROR(SUMIF(All!AX$2:AX$802, "="&amp;$A28, All!$BX$2:$BX$802)/COUNTIF(All!AX$2:AX$802, "="&amp;$A28), ""), "")</f>
        <v/>
      </c>
      <c r="AZ28" s="56" t="str">
        <f>IF(COUNTIF(All!AY$2:AY$802, "="&amp;$A28)&gt;$B$21, IFERROR(SUMIF(All!AY$2:AY$802, "="&amp;$A28, All!$BX$2:$BX$802)/COUNTIF(All!AY$2:AY$802, "="&amp;$A28), ""), "")</f>
        <v/>
      </c>
      <c r="BA28" s="56" t="str">
        <f>IF(COUNTIF(All!AZ$2:AZ$802, "="&amp;$A28)&gt;$B$21, IFERROR(SUMIF(All!AZ$2:AZ$802, "="&amp;$A28, All!$BX$2:$BX$802)/COUNTIF(All!AZ$2:AZ$802, "="&amp;$A28), ""), "")</f>
        <v/>
      </c>
      <c r="BB28" s="56" t="str">
        <f>IF(COUNTIF(All!BA$2:BA$802, "="&amp;$A28)&gt;$B$21, IFERROR(SUMIF(All!BA$2:BA$802, "="&amp;$A28, All!$BX$2:$BX$802)/COUNTIF(All!BA$2:BA$802, "="&amp;$A28), ""), "")</f>
        <v/>
      </c>
      <c r="BC28" s="56" t="str">
        <f>IF(COUNTIF(All!BB$2:BB$802, "="&amp;$A28)&gt;$B$21, IFERROR(SUMIF(All!BB$2:BB$802, "="&amp;$A28, All!$BX$2:$BX$802)/COUNTIF(All!BB$2:BB$802, "="&amp;$A28), ""), "")</f>
        <v/>
      </c>
      <c r="BD28" s="56" t="str">
        <f>IF(COUNTIF(All!BC$2:BC$802, "="&amp;$A28)&gt;$B$21, IFERROR(SUMIF(All!BC$2:BC$802, "="&amp;$A28, All!$BX$2:$BX$802)/COUNTIF(All!BC$2:BC$802, "="&amp;$A28), ""), "")</f>
        <v/>
      </c>
      <c r="BE28" s="56" t="str">
        <f>IF(COUNTIF(All!BD$2:BD$802, "="&amp;$A28)&gt;$B$21, IFERROR(SUMIF(All!BD$2:BD$802, "="&amp;$A28, All!$BX$2:$BX$802)/COUNTIF(All!BD$2:BD$802, "="&amp;$A28), ""), "")</f>
        <v/>
      </c>
      <c r="BF28" s="56">
        <f>IF(COUNTIF(All!BE$2:BE$802, "="&amp;$A28)&gt;$B$21, IFERROR(SUMIF(All!BE$2:BE$802, "="&amp;$A28, All!$BX$2:$BX$802)/COUNTIF(All!BE$2:BE$802, "="&amp;$A28), ""), "")</f>
        <v>0.50675447849397859</v>
      </c>
      <c r="BG28" s="56">
        <f>IF(COUNTIF(All!BF$2:BF$802, "="&amp;$A28)&gt;$B$21, IFERROR(SUMIF(All!BF$2:BF$802, "="&amp;$A28, All!$BX$2:$BX$802)/COUNTIF(All!BF$2:BF$802, "="&amp;$A28), ""), "")</f>
        <v>0.5072566173311579</v>
      </c>
      <c r="BH28" s="56">
        <f>IF(COUNTIF(All!BG$2:BG$802, "="&amp;$A28)&gt;$B$21, IFERROR(SUMIF(All!BG$2:BG$802, "="&amp;$A28, All!$BX$2:$BX$802)/COUNTIF(All!BG$2:BG$802, "="&amp;$A28), ""), "")</f>
        <v>0.47771793971185067</v>
      </c>
      <c r="BI28" s="56">
        <f>IF(COUNTIF(All!BH$2:BH$802, "="&amp;$A28)&gt;$B$21, IFERROR(SUMIF(All!BH$2:BH$802, "="&amp;$A28, All!$BX$2:$BX$802)/COUNTIF(All!BH$2:BH$802, "="&amp;$A28), ""), "")</f>
        <v>0.50492268087109127</v>
      </c>
      <c r="BJ28" s="56" t="str">
        <f>IF(COUNTIF(All!BI$2:BI$802, "="&amp;$A28)&gt;$B$21, IFERROR(SUMIF(All!BI$2:BI$802, "="&amp;$A28, All!$BX$2:$BX$802)/COUNTIF(All!BI$2:BI$802, "="&amp;$A28), ""), "")</f>
        <v/>
      </c>
      <c r="BK28" s="56">
        <f>IF(COUNTIF(All!BJ$2:BJ$802, "="&amp;$A28)&gt;$B$21, IFERROR(SUMIF(All!BJ$2:BJ$802, "="&amp;$A28, All!$BX$2:$BX$802)/COUNTIF(All!BJ$2:BJ$802, "="&amp;$A28), ""), "")</f>
        <v>0.50269550199523638</v>
      </c>
      <c r="BL28" s="56" t="str">
        <f>IF(COUNTIF(All!BK$2:BK$802, "="&amp;$A28)&gt;$B$21, IFERROR(SUMIF(All!BK$2:BK$802, "="&amp;$A28, All!$BX$2:$BX$802)/COUNTIF(All!BK$2:BK$802, "="&amp;$A28), ""), "")</f>
        <v/>
      </c>
      <c r="BM28" s="56" t="str">
        <f>IF(COUNTIF(All!BL$2:BL$802, "="&amp;$A28)&gt;$B$21, IFERROR(SUMIF(All!BL$2:BL$802, "="&amp;$A28, All!$BX$2:$BX$802)/COUNTIF(All!BL$2:BL$802, "="&amp;$A28), ""), "")</f>
        <v/>
      </c>
      <c r="BN28" s="56" t="str">
        <f>IF(COUNTIF(All!BM$2:BM$802, "="&amp;$A28)&gt;$B$21, IFERROR(SUMIF(All!BM$2:BM$802, "="&amp;$A28, All!$BX$2:$BX$802)/COUNTIF(All!BM$2:BM$802, "="&amp;$A28), ""), "")</f>
        <v/>
      </c>
      <c r="BO28" s="56" t="e">
        <f>IF(COUNTIF(All!#REF!, "="&amp;$A28)&gt;$B$21, IFERROR(SUMIF(All!#REF!, "="&amp;$A28, All!$BX$2:$BX$802)/COUNTIF(All!#REF!, "="&amp;$A28), ""), "")</f>
        <v>#REF!</v>
      </c>
      <c r="BP28" s="56" t="e">
        <f>IF(COUNTIF(All!#REF!, "="&amp;$A28)&gt;$B$21, IFERROR(SUMIF(All!#REF!, "="&amp;$A28, All!$BX$2:$BX$802)/COUNTIF(All!#REF!, "="&amp;$A28), ""), "")</f>
        <v>#REF!</v>
      </c>
      <c r="BQ28" s="56" t="e">
        <f>IF(COUNTIF(All!#REF!, "="&amp;$A28)&gt;$B$21, IFERROR(SUMIF(All!#REF!, "="&amp;$A28, All!$BX$2:$BX$802)/COUNTIF(All!#REF!, "="&amp;$A28), ""), "")</f>
        <v>#REF!</v>
      </c>
      <c r="BR28" s="56" t="e">
        <f>IF(COUNTIF(All!#REF!, "="&amp;$A28)&gt;$B$21, IFERROR(SUMIF(All!#REF!, "="&amp;$A28, All!$BX$2:$BX$802)/COUNTIF(All!#REF!, "="&amp;$A28), ""), "")</f>
        <v>#REF!</v>
      </c>
      <c r="BS28" s="56" t="e">
        <f>IF(COUNTIF(All!#REF!, "="&amp;$A28)&gt;$B$21, IFERROR(SUMIF(All!#REF!, "="&amp;$A28, All!$BX$2:$BX$802)/COUNTIF(All!#REF!, "="&amp;$A28), ""), "")</f>
        <v>#REF!</v>
      </c>
      <c r="BT28" s="56" t="e">
        <f>IF(COUNTIF(All!#REF!, "="&amp;$A28)&gt;$B$21, IFERROR(SUMIF(All!#REF!, "="&amp;$A28, All!$BX$2:$BX$802)/COUNTIF(All!#REF!, "="&amp;$A28), ""), "")</f>
        <v>#REF!</v>
      </c>
      <c r="BU28" s="56" t="e">
        <f>IF(COUNTIF(All!#REF!, "="&amp;$A28)&gt;$B$21, IFERROR(SUMIF(All!#REF!, "="&amp;$A28, All!$BX$2:$BX$802)/COUNTIF(All!#REF!, "="&amp;$A28), ""), "")</f>
        <v>#REF!</v>
      </c>
      <c r="BV28" s="56" t="e">
        <f>IF(COUNTIF(All!#REF!, "="&amp;$A28)&gt;$B$21, IFERROR(SUMIF(All!#REF!, "="&amp;$A28, All!$BX$2:$BX$802)/COUNTIF(All!#REF!, "="&amp;$A28), ""), "")</f>
        <v>#REF!</v>
      </c>
      <c r="BW28" s="56" t="e">
        <f>IF(COUNTIF(All!#REF!, "="&amp;$A28)&gt;$B$21, IFERROR(SUMIF(All!#REF!, "="&amp;$A28, All!$BX$2:$BX$802)/COUNTIF(All!#REF!, "="&amp;$A28), ""), "")</f>
        <v>#REF!</v>
      </c>
      <c r="BX28" s="56" t="e">
        <f>IF(COUNTIF(All!#REF!, "="&amp;$A28)&gt;$B$21, IFERROR(SUMIF(All!#REF!, "="&amp;$A28, All!$BX$2:$BX$802)/COUNTIF(All!#REF!, "="&amp;$A28), ""), "")</f>
        <v>#REF!</v>
      </c>
      <c r="BY28" s="56" t="e">
        <f>IF(COUNTIF(All!#REF!, "="&amp;$A28)&gt;$B$21, IFERROR(SUMIF(All!#REF!, "="&amp;$A28, All!$BX$2:$BX$802)/COUNTIF(All!#REF!, "="&amp;$A28), ""), "")</f>
        <v>#REF!</v>
      </c>
      <c r="BZ28" s="56" t="e">
        <f>IF(COUNTIF(All!#REF!, "="&amp;$A28)&gt;$B$21, IFERROR(SUMIF(All!#REF!, "="&amp;$A28, All!$BX$2:$BX$802)/COUNTIF(All!#REF!, "="&amp;$A28), ""), "")</f>
        <v>#REF!</v>
      </c>
      <c r="CA28" s="56" t="e">
        <f>IF(COUNTIF(All!#REF!, "="&amp;$A28)&gt;$B$21, IFERROR(SUMIF(All!#REF!, "="&amp;$A28, All!$BX$2:$BX$802)/COUNTIF(All!#REF!, "="&amp;$A28), ""), "")</f>
        <v>#REF!</v>
      </c>
      <c r="CB28" s="56" t="e">
        <f>IF(COUNTIF(All!#REF!, "="&amp;$A28)&gt;$B$21, IFERROR(SUMIF(All!#REF!, "="&amp;$A28, All!$BX$2:$BX$802)/COUNTIF(All!#REF!, "="&amp;$A28), ""), "")</f>
        <v>#REF!</v>
      </c>
      <c r="CC28" s="56" t="e">
        <f>IF(COUNTIF(All!#REF!, "="&amp;$A28)&gt;$B$21, IFERROR(SUMIF(All!#REF!, "="&amp;$A28, All!$BX$2:$BX$802)/COUNTIF(All!#REF!, "="&amp;$A28), ""), "")</f>
        <v>#REF!</v>
      </c>
      <c r="CD28" s="56" t="e">
        <f>IF(COUNTIF(All!#REF!, "="&amp;$A28)&gt;$B$21, IFERROR(SUMIF(All!#REF!, "="&amp;$A28, All!$BX$2:$BX$802)/COUNTIF(All!#REF!, "="&amp;$A28), ""), "")</f>
        <v>#REF!</v>
      </c>
      <c r="CE28" s="56" t="e">
        <f>IF(COUNTIF(All!#REF!, "="&amp;$A28)&gt;$B$21, IFERROR(SUMIF(All!#REF!, "="&amp;$A28, All!$BX$2:$BX$802)/COUNTIF(All!#REF!, "="&amp;$A28), ""), "")</f>
        <v>#REF!</v>
      </c>
      <c r="CF28" s="56" t="e">
        <f>IF(COUNTIF(All!#REF!, "="&amp;$A28)&gt;$B$21, IFERROR(SUMIF(All!#REF!, "="&amp;$A28, All!$BX$2:$BX$802)/COUNTIF(All!#REF!, "="&amp;$A28), ""), "")</f>
        <v>#REF!</v>
      </c>
      <c r="CG28" s="56" t="e">
        <f>IF(COUNTIF(All!#REF!, "="&amp;$A28)&gt;$B$21, IFERROR(SUMIF(All!#REF!, "="&amp;$A28, All!$BX$2:$BX$802)/COUNTIF(All!#REF!, "="&amp;$A28), ""), "")</f>
        <v>#REF!</v>
      </c>
      <c r="CH28" s="56" t="e">
        <f>IF(COUNTIF(All!#REF!, "="&amp;$A28)&gt;$B$21, IFERROR(SUMIF(All!#REF!, "="&amp;$A28, All!$BX$2:$BX$802)/COUNTIF(All!#REF!, "="&amp;$A28), ""), "")</f>
        <v>#REF!</v>
      </c>
      <c r="CI28" s="56" t="e">
        <f>IF(COUNTIF(All!#REF!, "="&amp;$A28)&gt;$B$21, IFERROR(SUMIF(All!#REF!, "="&amp;$A28, All!$BX$2:$BX$802)/COUNTIF(All!#REF!, "="&amp;$A28), ""), "")</f>
        <v>#REF!</v>
      </c>
      <c r="CJ28" s="56" t="e">
        <f>IF(COUNTIF(All!#REF!, "="&amp;$A28)&gt;$B$21, IFERROR(SUMIF(All!#REF!, "="&amp;$A28, All!$BX$2:$BX$802)/COUNTIF(All!#REF!, "="&amp;$A28), ""), "")</f>
        <v>#REF!</v>
      </c>
      <c r="CK28" s="56" t="e">
        <f>IF(COUNTIF(All!#REF!, "="&amp;$A28)&gt;$B$21, IFERROR(SUMIF(All!#REF!, "="&amp;$A28, All!$BX$2:$BX$802)/COUNTIF(All!#REF!, "="&amp;$A28), ""), "")</f>
        <v>#REF!</v>
      </c>
      <c r="CL28" s="56" t="e">
        <f>IF(COUNTIF(All!#REF!, "="&amp;$A28)&gt;$B$21, IFERROR(SUMIF(All!#REF!, "="&amp;$A28, All!$BX$2:$BX$802)/COUNTIF(All!#REF!, "="&amp;$A28), ""), "")</f>
        <v>#REF!</v>
      </c>
      <c r="CM28" s="56" t="e">
        <f>IF(COUNTIF(All!#REF!, "="&amp;$A28)&gt;$B$21, IFERROR(SUMIF(All!#REF!, "="&amp;$A28, All!$BX$2:$BX$802)/COUNTIF(All!#REF!, "="&amp;$A28), ""), "")</f>
        <v>#REF!</v>
      </c>
      <c r="CN28" s="56" t="e">
        <f>IF(COUNTIF(All!#REF!, "="&amp;$A28)&gt;$B$21, IFERROR(SUMIF(All!#REF!, "="&amp;$A28, All!$BX$2:$BX$802)/COUNTIF(All!#REF!, "="&amp;$A28), ""), "")</f>
        <v>#REF!</v>
      </c>
      <c r="CO28" s="56" t="e">
        <f>IF(COUNTIF(All!#REF!, "="&amp;$A28)&gt;$B$21, IFERROR(SUMIF(All!#REF!, "="&amp;$A28, All!$BX$2:$BX$802)/COUNTIF(All!#REF!, "="&amp;$A28), ""), "")</f>
        <v>#REF!</v>
      </c>
      <c r="CP28" s="56" t="e">
        <f>IF(COUNTIF(All!#REF!, "="&amp;$A28)&gt;$B$21, IFERROR(SUMIF(All!#REF!, "="&amp;$A28, All!$BX$2:$BX$802)/COUNTIF(All!#REF!, "="&amp;$A28), ""), "")</f>
        <v>#REF!</v>
      </c>
      <c r="CQ28" s="56" t="e">
        <f>IF(COUNTIF(All!#REF!, "="&amp;$A28)&gt;$B$21, IFERROR(SUMIF(All!#REF!, "="&amp;$A28, All!$BX$2:$BX$802)/COUNTIF(All!#REF!, "="&amp;$A28), ""), "")</f>
        <v>#REF!</v>
      </c>
      <c r="CR28" s="56" t="e">
        <f>IF(COUNTIF(All!#REF!, "="&amp;$A28)&gt;$B$21, IFERROR(SUMIF(All!#REF!, "="&amp;$A28, All!$BX$2:$BX$802)/COUNTIF(All!#REF!, "="&amp;$A28), ""), "")</f>
        <v>#REF!</v>
      </c>
      <c r="CS28" s="56" t="e">
        <f>IF(COUNTIF(All!#REF!, "="&amp;$A28)&gt;$B$21, IFERROR(SUMIF(All!#REF!, "="&amp;$A28, All!$BX$2:$BX$802)/COUNTIF(All!#REF!, "="&amp;$A28), ""), "")</f>
        <v>#REF!</v>
      </c>
      <c r="CT28" s="56" t="e">
        <f>IF(COUNTIF(All!#REF!, "="&amp;$A28)&gt;$B$21, IFERROR(SUMIF(All!#REF!, "="&amp;$A28, All!$BX$2:$BX$802)/COUNTIF(All!#REF!, "="&amp;$A28), ""), "")</f>
        <v>#REF!</v>
      </c>
      <c r="CU28" s="56" t="e">
        <f>IF(COUNTIF(All!#REF!, "="&amp;$A28)&gt;$B$21, IFERROR(SUMIF(All!#REF!, "="&amp;$A28, All!$BX$2:$BX$802)/COUNTIF(All!#REF!, "="&amp;$A28), ""), "")</f>
        <v>#REF!</v>
      </c>
      <c r="CV28" s="56" t="e">
        <f>IF(COUNTIF(All!#REF!, "="&amp;$A28)&gt;$B$21, IFERROR(SUMIF(All!#REF!, "="&amp;$A28, All!$BX$2:$BX$802)/COUNTIF(All!#REF!, "="&amp;$A28), ""), "")</f>
        <v>#REF!</v>
      </c>
      <c r="CW28" s="56" t="e">
        <f>IF(COUNTIF(All!#REF!, "="&amp;$A28)&gt;$B$21, IFERROR(SUMIF(All!#REF!, "="&amp;$A28, All!$BX$2:$BX$802)/COUNTIF(All!#REF!, "="&amp;$A28), ""), "")</f>
        <v>#REF!</v>
      </c>
      <c r="CX28" s="56" t="e">
        <f>IF(COUNTIF(All!#REF!, "="&amp;$A28)&gt;$B$21, IFERROR(SUMIF(All!#REF!, "="&amp;$A28, All!$BX$2:$BX$802)/COUNTIF(All!#REF!, "="&amp;$A28), ""), "")</f>
        <v>#REF!</v>
      </c>
      <c r="CY28" s="56" t="e">
        <f>IF(COUNTIF(All!#REF!, "="&amp;$A28)&gt;$B$21, IFERROR(SUMIF(All!#REF!, "="&amp;$A28, All!$BX$2:$BX$802)/COUNTIF(All!#REF!, "="&amp;$A28), ""), "")</f>
        <v>#REF!</v>
      </c>
      <c r="CZ28" s="56" t="e">
        <f>IF(COUNTIF(All!#REF!, "="&amp;$A28)&gt;$B$21, IFERROR(SUMIF(All!#REF!, "="&amp;$A28, All!$BX$2:$BX$802)/COUNTIF(All!#REF!, "="&amp;$A28), ""), "")</f>
        <v>#REF!</v>
      </c>
      <c r="DA28" s="56" t="e">
        <f>IF(COUNTIF(All!#REF!, "="&amp;$A28)&gt;$B$21, IFERROR(SUMIF(All!#REF!, "="&amp;$A28, All!$BX$2:$BX$802)/COUNTIF(All!#REF!, "="&amp;$A28), ""), "")</f>
        <v>#REF!</v>
      </c>
      <c r="DB28" s="56" t="e">
        <f>IF(COUNTIF(All!#REF!, "="&amp;$A28)&gt;$B$21, IFERROR(SUMIF(All!#REF!, "="&amp;$A28, All!$BX$2:$BX$802)/COUNTIF(All!#REF!, "="&amp;$A28), ""), "")</f>
        <v>#REF!</v>
      </c>
      <c r="DC28" s="56" t="e">
        <f>IF(COUNTIF(All!#REF!, "="&amp;$A28)&gt;$B$21, IFERROR(SUMIF(All!#REF!, "="&amp;$A28, All!$BX$2:$BX$802)/COUNTIF(All!#REF!, "="&amp;$A28), ""), "")</f>
        <v>#REF!</v>
      </c>
      <c r="DD28" s="56" t="e">
        <f>IF(COUNTIF(All!#REF!, "="&amp;$A28)&gt;$B$21, IFERROR(SUMIF(All!#REF!, "="&amp;$A28, All!$BX$2:$BX$802)/COUNTIF(All!#REF!, "="&amp;$A28), ""), "")</f>
        <v>#REF!</v>
      </c>
      <c r="DE28" s="56" t="e">
        <f>IF(COUNTIF(All!#REF!, "="&amp;$A28)&gt;$B$21, IFERROR(SUMIF(All!#REF!, "="&amp;$A28, All!$BX$2:$BX$802)/COUNTIF(All!#REF!, "="&amp;$A28), ""), "")</f>
        <v>#REF!</v>
      </c>
      <c r="DF28" s="56" t="e">
        <f>IF(COUNTIF(All!#REF!, "="&amp;$A28)&gt;$B$21, IFERROR(SUMIF(All!#REF!, "="&amp;$A28, All!$BX$2:$BX$802)/COUNTIF(All!#REF!, "="&amp;$A28), ""), "")</f>
        <v>#REF!</v>
      </c>
      <c r="DG28" s="56" t="e">
        <f>IF(COUNTIF(All!#REF!, "="&amp;$A28)&gt;$B$21, IFERROR(SUMIF(All!#REF!, "="&amp;$A28, All!$BX$2:$BX$802)/COUNTIF(All!#REF!, "="&amp;$A28), ""), "")</f>
        <v>#REF!</v>
      </c>
      <c r="DH28" s="56" t="e">
        <f>IF(COUNTIF(All!#REF!, "="&amp;$A28)&gt;$B$21, IFERROR(SUMIF(All!#REF!, "="&amp;$A28, All!$BX$2:$BX$802)/COUNTIF(All!#REF!, "="&amp;$A28), ""), "")</f>
        <v>#REF!</v>
      </c>
      <c r="DI28" s="56" t="e">
        <f>IF(COUNTIF(All!#REF!, "="&amp;$A28)&gt;$B$21, IFERROR(SUMIF(All!#REF!, "="&amp;$A28, All!$BX$2:$BX$802)/COUNTIF(All!#REF!, "="&amp;$A28), ""), "")</f>
        <v>#REF!</v>
      </c>
      <c r="DJ28" s="56" t="e">
        <f>IF(COUNTIF(All!#REF!, "="&amp;$A28)&gt;$B$21, IFERROR(SUMIF(All!#REF!, "="&amp;$A28, All!$BX$2:$BX$802)/COUNTIF(All!#REF!, "="&amp;$A28), ""), "")</f>
        <v>#REF!</v>
      </c>
      <c r="DK28" s="56" t="e">
        <f>IF(COUNTIF(All!#REF!, "="&amp;$A28)&gt;$B$21, IFERROR(SUMIF(All!#REF!, "="&amp;$A28, All!$BX$2:$BX$802)/COUNTIF(All!#REF!, "="&amp;$A28), ""), "")</f>
        <v>#REF!</v>
      </c>
      <c r="DL28" s="56" t="e">
        <f>IF(COUNTIF(All!#REF!, "="&amp;$A28)&gt;$B$21, IFERROR(SUMIF(All!#REF!, "="&amp;$A28, All!$BX$2:$BX$802)/COUNTIF(All!#REF!, "="&amp;$A28), ""), "")</f>
        <v>#REF!</v>
      </c>
      <c r="DM28" s="56" t="e">
        <f>IF(COUNTIF(All!#REF!, "="&amp;$A28)&gt;$B$21, IFERROR(SUMIF(All!#REF!, "="&amp;$A28, All!$BX$2:$BX$802)/COUNTIF(All!#REF!, "="&amp;$A28), ""), "")</f>
        <v>#REF!</v>
      </c>
      <c r="DN28" s="56" t="e">
        <f>IF(COUNTIF(All!#REF!, "="&amp;$A28)&gt;$B$21, IFERROR(SUMIF(All!#REF!, "="&amp;$A28, All!$BX$2:$BX$802)/COUNTIF(All!#REF!, "="&amp;$A28), ""), "")</f>
        <v>#REF!</v>
      </c>
      <c r="DO28" s="56" t="e">
        <f>IF(COUNTIF(All!#REF!, "="&amp;$A28)&gt;$B$21, IFERROR(SUMIF(All!#REF!, "="&amp;$A28, All!$BX$2:$BX$802)/COUNTIF(All!#REF!, "="&amp;$A28), ""), "")</f>
        <v>#REF!</v>
      </c>
      <c r="DP28" s="56" t="e">
        <f>IF(COUNTIF(All!#REF!, "="&amp;$A28)&gt;$B$21, IFERROR(SUMIF(All!#REF!, "="&amp;$A28, All!$BX$2:$BX$802)/COUNTIF(All!#REF!, "="&amp;$A28), ""), "")</f>
        <v>#REF!</v>
      </c>
      <c r="DQ28" s="56" t="e">
        <f>IF(COUNTIF(All!#REF!, "="&amp;$A28)&gt;$B$21, IFERROR(SUMIF(All!#REF!, "="&amp;$A28, All!$BX$2:$BX$802)/COUNTIF(All!#REF!, "="&amp;$A28), ""), "")</f>
        <v>#REF!</v>
      </c>
      <c r="DR28" s="56" t="e">
        <f>IF(COUNTIF(All!#REF!, "="&amp;$A28)&gt;$B$21, IFERROR(SUMIF(All!#REF!, "="&amp;$A28, All!$BX$2:$BX$802)/COUNTIF(All!#REF!, "="&amp;$A28), ""), "")</f>
        <v>#REF!</v>
      </c>
      <c r="DS28" s="56" t="e">
        <f>IF(COUNTIF(All!#REF!, "="&amp;$A28)&gt;$B$21, IFERROR(SUMIF(All!#REF!, "="&amp;$A28, All!$BX$2:$BX$802)/COUNTIF(All!#REF!, "="&amp;$A28), ""), "")</f>
        <v>#REF!</v>
      </c>
      <c r="DT28" s="56" t="e">
        <f>IF(COUNTIF(All!#REF!, "="&amp;$A28)&gt;$B$21, IFERROR(SUMIF(All!#REF!, "="&amp;$A28, All!$BX$2:$BX$802)/COUNTIF(All!#REF!, "="&amp;$A28), ""), "")</f>
        <v>#REF!</v>
      </c>
      <c r="DU28" s="56" t="e">
        <f>IF(COUNTIF(All!#REF!, "="&amp;$A28)&gt;$B$21, IFERROR(SUMIF(All!#REF!, "="&amp;$A28, All!$BX$2:$BX$802)/COUNTIF(All!#REF!, "="&amp;$A28), ""), "")</f>
        <v>#REF!</v>
      </c>
      <c r="DV28" s="56" t="e">
        <f>IF(COUNTIF(All!#REF!, "="&amp;$A28)&gt;$B$21, IFERROR(SUMIF(All!#REF!, "="&amp;$A28, All!$BX$2:$BX$802)/COUNTIF(All!#REF!, "="&amp;$A28), ""), "")</f>
        <v>#REF!</v>
      </c>
      <c r="DW28" s="56" t="e">
        <f>IF(COUNTIF(All!#REF!, "="&amp;$A28)&gt;$B$21, IFERROR(SUMIF(All!#REF!, "="&amp;$A28, All!$BX$2:$BX$802)/COUNTIF(All!#REF!, "="&amp;$A28), ""), "")</f>
        <v>#REF!</v>
      </c>
      <c r="DX28" s="56" t="e">
        <f>IF(COUNTIF(All!#REF!, "="&amp;$A28)&gt;$B$21, IFERROR(SUMIF(All!#REF!, "="&amp;$A28, All!$BX$2:$BX$802)/COUNTIF(All!#REF!, "="&amp;$A28), ""), "")</f>
        <v>#REF!</v>
      </c>
      <c r="DY28" s="56" t="e">
        <f>IF(COUNTIF(All!#REF!, "="&amp;$A28)&gt;$B$21, IFERROR(SUMIF(All!#REF!, "="&amp;$A28, All!$BX$2:$BX$802)/COUNTIF(All!#REF!, "="&amp;$A28), ""), "")</f>
        <v>#REF!</v>
      </c>
      <c r="DZ28" s="56" t="e">
        <f>IF(COUNTIF(All!#REF!, "="&amp;$A28)&gt;$B$21, IFERROR(SUMIF(All!#REF!, "="&amp;$A28, All!$BX$2:$BX$802)/COUNTIF(All!#REF!, "="&amp;$A28), ""), "")</f>
        <v>#REF!</v>
      </c>
      <c r="EA28" s="56" t="e">
        <f>IF(COUNTIF(All!#REF!, "="&amp;$A28)&gt;$B$21, IFERROR(SUMIF(All!#REF!, "="&amp;$A28, All!$BX$2:$BX$802)/COUNTIF(All!#REF!, "="&amp;$A28), ""), "")</f>
        <v>#REF!</v>
      </c>
      <c r="EB28" s="56" t="e">
        <f>IF(COUNTIF(All!#REF!, "="&amp;$A28)&gt;$B$21, IFERROR(SUMIF(All!#REF!, "="&amp;$A28, All!$BX$2:$BX$802)/COUNTIF(All!#REF!, "="&amp;$A28), ""), "")</f>
        <v>#REF!</v>
      </c>
      <c r="EC28" s="56" t="e">
        <f>IF(COUNTIF(All!#REF!, "="&amp;$A28)&gt;$B$21, IFERROR(SUMIF(All!#REF!, "="&amp;$A28, All!$BX$2:$BX$802)/COUNTIF(All!#REF!, "="&amp;$A28), ""), "")</f>
        <v>#REF!</v>
      </c>
      <c r="ED28" s="56" t="e">
        <f>IF(COUNTIF(All!#REF!, "="&amp;$A28)&gt;$B$21, IFERROR(SUMIF(All!#REF!, "="&amp;$A28, All!$BX$2:$BX$802)/COUNTIF(All!#REF!, "="&amp;$A28), ""), "")</f>
        <v>#REF!</v>
      </c>
      <c r="EE28" s="56" t="e">
        <f>IF(COUNTIF(All!#REF!, "="&amp;$A28)&gt;$B$21, IFERROR(SUMIF(All!#REF!, "="&amp;$A28, All!$BX$2:$BX$802)/COUNTIF(All!#REF!, "="&amp;$A28), ""), "")</f>
        <v>#REF!</v>
      </c>
      <c r="EF28" s="56" t="e">
        <f>IF(COUNTIF(All!#REF!, "="&amp;$A28)&gt;$B$21, IFERROR(SUMIF(All!#REF!, "="&amp;$A28, All!$BX$2:$BX$802)/COUNTIF(All!#REF!, "="&amp;$A28), ""), "")</f>
        <v>#REF!</v>
      </c>
      <c r="EG28" s="56" t="e">
        <f>IF(COUNTIF(All!#REF!, "="&amp;$A28)&gt;$B$21, IFERROR(SUMIF(All!#REF!, "="&amp;$A28, All!$BX$2:$BX$802)/COUNTIF(All!#REF!, "="&amp;$A28), ""), "")</f>
        <v>#REF!</v>
      </c>
      <c r="EH28" s="56" t="e">
        <f>IF(COUNTIF(All!#REF!, "="&amp;$A28)&gt;$B$21, IFERROR(SUMIF(All!#REF!, "="&amp;$A28, All!$BX$2:$BX$802)/COUNTIF(All!#REF!, "="&amp;$A28), ""), "")</f>
        <v>#REF!</v>
      </c>
      <c r="EI28" s="56" t="e">
        <f>IF(COUNTIF(All!#REF!, "="&amp;$A28)&gt;$B$21, IFERROR(SUMIF(All!#REF!, "="&amp;$A28, All!$BX$2:$BX$802)/COUNTIF(All!#REF!, "="&amp;$A28), ""), "")</f>
        <v>#REF!</v>
      </c>
      <c r="EJ28" s="56" t="e">
        <f>IF(COUNTIF(All!#REF!, "="&amp;$A28)&gt;$B$21, IFERROR(SUMIF(All!#REF!, "="&amp;$A28, All!$BX$2:$BX$802)/COUNTIF(All!#REF!, "="&amp;$A28), ""), "")</f>
        <v>#REF!</v>
      </c>
      <c r="EK28" s="56" t="e">
        <f>IF(COUNTIF(All!#REF!, "="&amp;$A28)&gt;$B$21, IFERROR(SUMIF(All!#REF!, "="&amp;$A28, All!$BX$2:$BX$802)/COUNTIF(All!#REF!, "="&amp;$A28), ""), "")</f>
        <v>#REF!</v>
      </c>
      <c r="EL28" s="56" t="e">
        <f>IF(COUNTIF(All!#REF!, "="&amp;$A28)&gt;$B$21, IFERROR(SUMIF(All!#REF!, "="&amp;$A28, All!$BX$2:$BX$802)/COUNTIF(All!#REF!, "="&amp;$A28), ""), "")</f>
        <v>#REF!</v>
      </c>
      <c r="EM28" s="56" t="e">
        <f>IF(COUNTIF(All!#REF!, "="&amp;$A28)&gt;$B$21, IFERROR(SUMIF(All!#REF!, "="&amp;$A28, All!$BX$2:$BX$802)/COUNTIF(All!#REF!, "="&amp;$A28), ""), "")</f>
        <v>#REF!</v>
      </c>
      <c r="EN28" s="56" t="e">
        <f>IF(COUNTIF(All!#REF!, "="&amp;$A28)&gt;$B$21, IFERROR(SUMIF(All!#REF!, "="&amp;$A28, All!$BX$2:$BX$802)/COUNTIF(All!#REF!, "="&amp;$A28), ""), "")</f>
        <v>#REF!</v>
      </c>
      <c r="EO28" s="56" t="e">
        <f>IF(COUNTIF(All!#REF!, "="&amp;$A28)&gt;$B$21, IFERROR(SUMIF(All!#REF!, "="&amp;$A28, All!$BX$2:$BX$802)/COUNTIF(All!#REF!, "="&amp;$A28), ""), "")</f>
        <v>#REF!</v>
      </c>
      <c r="EP28" s="56" t="e">
        <f>IF(COUNTIF(All!#REF!, "="&amp;$A28)&gt;$B$21, IFERROR(SUMIF(All!#REF!, "="&amp;$A28, All!$BX$2:$BX$802)/COUNTIF(All!#REF!, "="&amp;$A28), ""), "")</f>
        <v>#REF!</v>
      </c>
      <c r="EQ28" s="56" t="e">
        <f>IF(COUNTIF(All!#REF!, "="&amp;$A28)&gt;$B$21, IFERROR(SUMIF(All!#REF!, "="&amp;$A28, All!$BX$2:$BX$802)/COUNTIF(All!#REF!, "="&amp;$A28), ""), "")</f>
        <v>#REF!</v>
      </c>
      <c r="ER28" s="56" t="e">
        <f>IF(COUNTIF(All!#REF!, "="&amp;$A28)&gt;$B$21, IFERROR(SUMIF(All!#REF!, "="&amp;$A28, All!$BX$2:$BX$802)/COUNTIF(All!#REF!, "="&amp;$A28), ""), "")</f>
        <v>#REF!</v>
      </c>
      <c r="ES28" s="56" t="e">
        <f>IF(COUNTIF(All!#REF!, "="&amp;$A28)&gt;$B$21, IFERROR(SUMIF(All!#REF!, "="&amp;$A28, All!$BX$2:$BX$802)/COUNTIF(All!#REF!, "="&amp;$A28), ""), "")</f>
        <v>#REF!</v>
      </c>
      <c r="ET28" s="56" t="e">
        <f>IF(COUNTIF(All!#REF!, "="&amp;$A28)&gt;$B$21, IFERROR(SUMIF(All!#REF!, "="&amp;$A28, All!$BX$2:$BX$802)/COUNTIF(All!#REF!, "="&amp;$A28), ""), "")</f>
        <v>#REF!</v>
      </c>
      <c r="EU28" s="56" t="e">
        <f>IF(COUNTIF(All!#REF!, "="&amp;$A28)&gt;$B$21, IFERROR(SUMIF(All!#REF!, "="&amp;$A28, All!$BX$2:$BX$802)/COUNTIF(All!#REF!, "="&amp;$A28), ""), "")</f>
        <v>#REF!</v>
      </c>
      <c r="EV28" s="56" t="e">
        <f>IF(COUNTIF(All!#REF!, "="&amp;$A28)&gt;$B$21, IFERROR(SUMIF(All!#REF!, "="&amp;$A28, All!$BX$2:$BX$802)/COUNTIF(All!#REF!, "="&amp;$A28), ""), "")</f>
        <v>#REF!</v>
      </c>
      <c r="EW28" s="56" t="e">
        <f>IF(COUNTIF(All!#REF!, "="&amp;$A28)&gt;$B$21, IFERROR(SUMIF(All!#REF!, "="&amp;$A28, All!$BX$2:$BX$802)/COUNTIF(All!#REF!, "="&amp;$A28), ""), "")</f>
        <v>#REF!</v>
      </c>
      <c r="EX28" s="56" t="e">
        <f>IF(COUNTIF(All!#REF!, "="&amp;$A28)&gt;$B$21, IFERROR(SUMIF(All!#REF!, "="&amp;$A28, All!$BX$2:$BX$802)/COUNTIF(All!#REF!, "="&amp;$A28), ""), "")</f>
        <v>#REF!</v>
      </c>
      <c r="EY28" s="56" t="e">
        <f>IF(COUNTIF(All!#REF!, "="&amp;$A28)&gt;$B$21, IFERROR(SUMIF(All!#REF!, "="&amp;$A28, All!$BX$2:$BX$802)/COUNTIF(All!#REF!, "="&amp;$A28), ""), "")</f>
        <v>#REF!</v>
      </c>
      <c r="EZ28" s="56" t="e">
        <f>IF(COUNTIF(All!#REF!, "="&amp;$A28)&gt;$B$21, IFERROR(SUMIF(All!#REF!, "="&amp;$A28, All!$BX$2:$BX$802)/COUNTIF(All!#REF!, "="&amp;$A28), ""), "")</f>
        <v>#REF!</v>
      </c>
      <c r="FA28" s="56" t="e">
        <f>IF(COUNTIF(All!#REF!, "="&amp;$A28)&gt;$B$21, IFERROR(SUMIF(All!#REF!, "="&amp;$A28, All!$BX$2:$BX$802)/COUNTIF(All!#REF!, "="&amp;$A28), ""), "")</f>
        <v>#REF!</v>
      </c>
      <c r="FB28" s="56" t="e">
        <f>IF(COUNTIF(All!#REF!, "="&amp;$A28)&gt;$B$21, IFERROR(SUMIF(All!#REF!, "="&amp;$A28, All!$BX$2:$BX$802)/COUNTIF(All!#REF!, "="&amp;$A28), ""), "")</f>
        <v>#REF!</v>
      </c>
      <c r="FC28" s="56" t="e">
        <f>IF(COUNTIF(All!#REF!, "="&amp;$A28)&gt;$B$21, IFERROR(SUMIF(All!#REF!, "="&amp;$A28, All!$BX$2:$BX$802)/COUNTIF(All!#REF!, "="&amp;$A28), ""), "")</f>
        <v>#REF!</v>
      </c>
      <c r="FD28" s="56" t="e">
        <f>IF(COUNTIF(All!#REF!, "="&amp;$A28)&gt;$B$21, IFERROR(SUMIF(All!#REF!, "="&amp;$A28, All!$BX$2:$BX$802)/COUNTIF(All!#REF!, "="&amp;$A28), ""), "")</f>
        <v>#REF!</v>
      </c>
      <c r="FE28" s="56" t="e">
        <f>IF(COUNTIF(All!#REF!, "="&amp;$A28)&gt;$B$21, IFERROR(SUMIF(All!#REF!, "="&amp;$A28, All!$BX$2:$BX$802)/COUNTIF(All!#REF!, "="&amp;$A28), ""), "")</f>
        <v>#REF!</v>
      </c>
      <c r="FF28" s="56" t="e">
        <f>IF(COUNTIF(All!#REF!, "="&amp;$A28)&gt;$B$21, IFERROR(SUMIF(All!#REF!, "="&amp;$A28, All!$BX$2:$BX$802)/COUNTIF(All!#REF!, "="&amp;$A28), ""), "")</f>
        <v>#REF!</v>
      </c>
      <c r="FG28" s="56" t="e">
        <f>IF(COUNTIF(All!#REF!, "="&amp;$A28)&gt;$B$21, IFERROR(SUMIF(All!#REF!, "="&amp;$A28, All!$BX$2:$BX$802)/COUNTIF(All!#REF!, "="&amp;$A28), ""), "")</f>
        <v>#REF!</v>
      </c>
      <c r="FH28" s="56" t="e">
        <f>IF(COUNTIF(All!#REF!, "="&amp;$A28)&gt;$B$21, IFERROR(SUMIF(All!#REF!, "="&amp;$A28, All!$BX$2:$BX$802)/COUNTIF(All!#REF!, "="&amp;$A28), ""), "")</f>
        <v>#REF!</v>
      </c>
      <c r="FI28" s="56" t="e">
        <f>IF(COUNTIF(All!#REF!, "="&amp;$A28)&gt;$B$21, IFERROR(SUMIF(All!#REF!, "="&amp;$A28, All!$BX$2:$BX$802)/COUNTIF(All!#REF!, "="&amp;$A28), ""), "")</f>
        <v>#REF!</v>
      </c>
      <c r="FJ28" s="56" t="e">
        <f>IF(COUNTIF(All!#REF!, "="&amp;$A28)&gt;$B$21, IFERROR(SUMIF(All!#REF!, "="&amp;$A28, All!$BX$2:$BX$802)/COUNTIF(All!#REF!, "="&amp;$A28), ""), "")</f>
        <v>#REF!</v>
      </c>
      <c r="FK28" s="56" t="e">
        <f>IF(COUNTIF(All!#REF!, "="&amp;$A28)&gt;$B$21, IFERROR(SUMIF(All!#REF!, "="&amp;$A28, All!$BX$2:$BX$802)/COUNTIF(All!#REF!, "="&amp;$A28), ""), "")</f>
        <v>#REF!</v>
      </c>
      <c r="FL28" s="56" t="e">
        <f>IF(COUNTIF(All!#REF!, "="&amp;$A28)&gt;$B$21, IFERROR(SUMIF(All!#REF!, "="&amp;$A28, All!$BX$2:$BX$802)/COUNTIF(All!#REF!, "="&amp;$A28), ""), "")</f>
        <v>#REF!</v>
      </c>
      <c r="FM28" s="56" t="e">
        <f>IF(COUNTIF(All!#REF!, "="&amp;$A28)&gt;$B$21, IFERROR(SUMIF(All!#REF!, "="&amp;$A28, All!$BX$2:$BX$802)/COUNTIF(All!#REF!, "="&amp;$A28), ""), "")</f>
        <v>#REF!</v>
      </c>
      <c r="FN28" s="56" t="e">
        <f>IF(COUNTIF(All!#REF!, "="&amp;$A28)&gt;$B$21, IFERROR(SUMIF(All!#REF!, "="&amp;$A28, All!$BX$2:$BX$802)/COUNTIF(All!#REF!, "="&amp;$A28), ""), "")</f>
        <v>#REF!</v>
      </c>
      <c r="FO28" s="56" t="e">
        <f>IF(COUNTIF(All!#REF!, "="&amp;$A28)&gt;$B$21, IFERROR(SUMIF(All!#REF!, "="&amp;$A28, All!$BX$2:$BX$802)/COUNTIF(All!#REF!, "="&amp;$A28), ""), "")</f>
        <v>#REF!</v>
      </c>
      <c r="FP28" s="56" t="e">
        <f>IF(COUNTIF(All!#REF!, "="&amp;$A28)&gt;$B$21, IFERROR(SUMIF(All!#REF!, "="&amp;$A28, All!$BX$2:$BX$802)/COUNTIF(All!#REF!, "="&amp;$A28), ""), "")</f>
        <v>#REF!</v>
      </c>
      <c r="FQ28" s="56" t="e">
        <f>IF(COUNTIF(All!#REF!, "="&amp;$A28)&gt;$B$21, IFERROR(SUMIF(All!#REF!, "="&amp;$A28, All!$BX$2:$BX$802)/COUNTIF(All!#REF!, "="&amp;$A28), ""), "")</f>
        <v>#REF!</v>
      </c>
      <c r="FR28" s="56" t="e">
        <f>IF(COUNTIF(All!#REF!, "="&amp;$A28)&gt;$B$21, IFERROR(SUMIF(All!#REF!, "="&amp;$A28, All!$BX$2:$BX$802)/COUNTIF(All!#REF!, "="&amp;$A28), ""), "")</f>
        <v>#REF!</v>
      </c>
      <c r="FS28" s="56" t="e">
        <f>IF(COUNTIF(All!#REF!, "="&amp;$A28)&gt;$B$21, IFERROR(SUMIF(All!#REF!, "="&amp;$A28, All!$BX$2:$BX$802)/COUNTIF(All!#REF!, "="&amp;$A28), ""), "")</f>
        <v>#REF!</v>
      </c>
      <c r="FT28" s="56" t="e">
        <f>IF(COUNTIF(All!#REF!, "="&amp;$A28)&gt;$B$21, IFERROR(SUMIF(All!#REF!, "="&amp;$A28, All!$BX$2:$BX$802)/COUNTIF(All!#REF!, "="&amp;$A28), ""), "")</f>
        <v>#REF!</v>
      </c>
      <c r="FU28" s="56" t="e">
        <f>IF(COUNTIF(All!#REF!, "="&amp;$A28)&gt;$B$21, IFERROR(SUMIF(All!#REF!, "="&amp;$A28, All!$BX$2:$BX$802)/COUNTIF(All!#REF!, "="&amp;$A28), ""), "")</f>
        <v>#REF!</v>
      </c>
      <c r="FV28" s="56" t="e">
        <f>IF(COUNTIF(All!#REF!, "="&amp;$A28)&gt;$B$21, IFERROR(SUMIF(All!#REF!, "="&amp;$A28, All!$BX$2:$BX$802)/COUNTIF(All!#REF!, "="&amp;$A28), ""), "")</f>
        <v>#REF!</v>
      </c>
      <c r="FW28" s="56" t="e">
        <f>IF(COUNTIF(All!#REF!, "="&amp;$A28)&gt;$B$21, IFERROR(SUMIF(All!#REF!, "="&amp;$A28, All!$BX$2:$BX$802)/COUNTIF(All!#REF!, "="&amp;$A28), ""), "")</f>
        <v>#REF!</v>
      </c>
      <c r="FX28" s="56" t="e">
        <f>IF(COUNTIF(All!#REF!, "="&amp;$A28)&gt;$B$21, IFERROR(SUMIF(All!#REF!, "="&amp;$A28, All!$BX$2:$BX$802)/COUNTIF(All!#REF!, "="&amp;$A28), ""), "")</f>
        <v>#REF!</v>
      </c>
      <c r="FY28" s="56" t="e">
        <f>IF(COUNTIF(All!#REF!, "="&amp;$A28)&gt;$B$21, IFERROR(SUMIF(All!#REF!, "="&amp;$A28, All!$BX$2:$BX$802)/COUNTIF(All!#REF!, "="&amp;$A28), ""), "")</f>
        <v>#REF!</v>
      </c>
      <c r="FZ28" s="56" t="e">
        <f>IF(COUNTIF(All!#REF!, "="&amp;$A28)&gt;$B$21, IFERROR(SUMIF(All!#REF!, "="&amp;$A28, All!$BX$2:$BX$802)/COUNTIF(All!#REF!, "="&amp;$A28), ""), "")</f>
        <v>#REF!</v>
      </c>
      <c r="GA28" s="56" t="e">
        <f>IF(COUNTIF(All!#REF!, "="&amp;$A28)&gt;$B$21, IFERROR(SUMIF(All!#REF!, "="&amp;$A28, All!$BX$2:$BX$802)/COUNTIF(All!#REF!, "="&amp;$A28), ""), "")</f>
        <v>#REF!</v>
      </c>
      <c r="GB28" s="56" t="e">
        <f>IF(COUNTIF(All!#REF!, "="&amp;$A28)&gt;$B$21, IFERROR(SUMIF(All!#REF!, "="&amp;$A28, All!$BX$2:$BX$802)/COUNTIF(All!#REF!, "="&amp;$A28), ""), "")</f>
        <v>#REF!</v>
      </c>
      <c r="GC28" s="56" t="e">
        <f>IF(COUNTIF(All!#REF!, "="&amp;$A28)&gt;$B$21, IFERROR(SUMIF(All!#REF!, "="&amp;$A28, All!$BX$2:$BX$802)/COUNTIF(All!#REF!, "="&amp;$A28), ""), "")</f>
        <v>#REF!</v>
      </c>
      <c r="GD28" s="56" t="e">
        <f>IF(COUNTIF(All!#REF!, "="&amp;$A28)&gt;$B$21, IFERROR(SUMIF(All!#REF!, "="&amp;$A28, All!$BX$2:$BX$802)/COUNTIF(All!#REF!, "="&amp;$A28), ""), "")</f>
        <v>#REF!</v>
      </c>
      <c r="GE28" s="56" t="e">
        <f>IF(COUNTIF(All!#REF!, "="&amp;$A28)&gt;$B$21, IFERROR(SUMIF(All!#REF!, "="&amp;$A28, All!$BX$2:$BX$802)/COUNTIF(All!#REF!, "="&amp;$A28), ""), "")</f>
        <v>#REF!</v>
      </c>
      <c r="GF28" s="56" t="e">
        <f>IF(COUNTIF(All!#REF!, "="&amp;$A28)&gt;$B$21, IFERROR(SUMIF(All!#REF!, "="&amp;$A28, All!$BX$2:$BX$802)/COUNTIF(All!#REF!, "="&amp;$A28), ""), "")</f>
        <v>#REF!</v>
      </c>
      <c r="GG28" s="56" t="e">
        <f>IF(COUNTIF(All!#REF!, "="&amp;$A28)&gt;$B$21, IFERROR(SUMIF(All!#REF!, "="&amp;$A28, All!$BX$2:$BX$802)/COUNTIF(All!#REF!, "="&amp;$A28), ""), "")</f>
        <v>#REF!</v>
      </c>
      <c r="GH28" s="56" t="e">
        <f>IF(COUNTIF(All!#REF!, "="&amp;$A28)&gt;$B$21, IFERROR(SUMIF(All!#REF!, "="&amp;$A28, All!$BX$2:$BX$802)/COUNTIF(All!#REF!, "="&amp;$A28), ""), "")</f>
        <v>#REF!</v>
      </c>
      <c r="GI28" s="56" t="e">
        <f>IF(COUNTIF(All!#REF!, "="&amp;$A28)&gt;$B$21, IFERROR(SUMIF(All!#REF!, "="&amp;$A28, All!$BX$2:$BX$802)/COUNTIF(All!#REF!, "="&amp;$A28), ""), "")</f>
        <v>#REF!</v>
      </c>
      <c r="GJ28" s="56" t="e">
        <f>IF(COUNTIF(All!#REF!, "="&amp;$A28)&gt;$B$21, IFERROR(SUMIF(All!#REF!, "="&amp;$A28, All!$BX$2:$BX$802)/COUNTIF(All!#REF!, "="&amp;$A28), ""), "")</f>
        <v>#REF!</v>
      </c>
      <c r="GK28" s="56" t="e">
        <f>IF(COUNTIF(All!#REF!, "="&amp;$A28)&gt;$B$21, IFERROR(SUMIF(All!#REF!, "="&amp;$A28, All!$BX$2:$BX$802)/COUNTIF(All!#REF!, "="&amp;$A28), ""), "")</f>
        <v>#REF!</v>
      </c>
      <c r="GL28" s="56" t="e">
        <f>IF(COUNTIF(All!#REF!, "="&amp;$A28)&gt;$B$21, IFERROR(SUMIF(All!#REF!, "="&amp;$A28, All!$BX$2:$BX$802)/COUNTIF(All!#REF!, "="&amp;$A28), ""), "")</f>
        <v>#REF!</v>
      </c>
      <c r="GM28" s="56" t="e">
        <f>IF(COUNTIF(All!#REF!, "="&amp;$A28)&gt;$B$21, IFERROR(SUMIF(All!#REF!, "="&amp;$A28, All!$BX$2:$BX$802)/COUNTIF(All!#REF!, "="&amp;$A28), ""), "")</f>
        <v>#REF!</v>
      </c>
      <c r="GN28" s="56" t="e">
        <f>IF(COUNTIF(All!#REF!, "="&amp;$A28)&gt;$B$21, IFERROR(SUMIF(All!#REF!, "="&amp;$A28, All!$BX$2:$BX$802)/COUNTIF(All!#REF!, "="&amp;$A28), ""), "")</f>
        <v>#REF!</v>
      </c>
      <c r="GO28" s="56" t="e">
        <f>IF(COUNTIF(All!#REF!, "="&amp;$A28)&gt;$B$21, IFERROR(SUMIF(All!#REF!, "="&amp;$A28, All!$BX$2:$BX$802)/COUNTIF(All!#REF!, "="&amp;$A28), ""), "")</f>
        <v>#REF!</v>
      </c>
      <c r="GP28" s="56" t="e">
        <f>IF(COUNTIF(All!#REF!, "="&amp;$A28)&gt;$B$21, IFERROR(SUMIF(All!#REF!, "="&amp;$A28, All!$BX$2:$BX$802)/COUNTIF(All!#REF!, "="&amp;$A28), ""), "")</f>
        <v>#REF!</v>
      </c>
      <c r="GQ28" s="56" t="e">
        <f>IF(COUNTIF(All!#REF!, "="&amp;$A28)&gt;$B$21, IFERROR(SUMIF(All!#REF!, "="&amp;$A28, All!$BX$2:$BX$802)/COUNTIF(All!#REF!, "="&amp;$A28), ""), "")</f>
        <v>#REF!</v>
      </c>
      <c r="GR28" s="56" t="e">
        <f>IF(COUNTIF(All!#REF!, "="&amp;$A28)&gt;$B$21, IFERROR(SUMIF(All!#REF!, "="&amp;$A28, All!$BX$2:$BX$802)/COUNTIF(All!#REF!, "="&amp;$A28), ""), "")</f>
        <v>#REF!</v>
      </c>
      <c r="GS28" s="56" t="e">
        <f>IF(COUNTIF(All!#REF!, "="&amp;$A28)&gt;$B$21, IFERROR(SUMIF(All!#REF!, "="&amp;$A28, All!$BX$2:$BX$802)/COUNTIF(All!#REF!, "="&amp;$A28), ""), "")</f>
        <v>#REF!</v>
      </c>
      <c r="GT28" s="56" t="e">
        <f>IF(COUNTIF(All!#REF!, "="&amp;$A28)&gt;$B$21, IFERROR(SUMIF(All!#REF!, "="&amp;$A28, All!$BX$2:$BX$802)/COUNTIF(All!#REF!, "="&amp;$A28), ""), "")</f>
        <v>#REF!</v>
      </c>
      <c r="GU28" s="56" t="e">
        <f>IF(COUNTIF(All!#REF!, "="&amp;$A28)&gt;$B$21, IFERROR(SUMIF(All!#REF!, "="&amp;$A28, All!$BX$2:$BX$802)/COUNTIF(All!#REF!, "="&amp;$A28), ""), "")</f>
        <v>#REF!</v>
      </c>
      <c r="GV28" s="56" t="e">
        <f>IF(COUNTIF(All!#REF!, "="&amp;$A28)&gt;$B$21, IFERROR(SUMIF(All!#REF!, "="&amp;$A28, All!$BX$2:$BX$802)/COUNTIF(All!#REF!, "="&amp;$A28), ""), "")</f>
        <v>#REF!</v>
      </c>
      <c r="GW28" s="56" t="e">
        <f>IF(COUNTIF(All!#REF!, "="&amp;$A28)&gt;$B$21, IFERROR(SUMIF(All!#REF!, "="&amp;$A28, All!$BX$2:$BX$802)/COUNTIF(All!#REF!, "="&amp;$A28), ""), "")</f>
        <v>#REF!</v>
      </c>
      <c r="GX28" s="56" t="e">
        <f>IF(COUNTIF(All!#REF!, "="&amp;$A28)&gt;$B$21, IFERROR(SUMIF(All!#REF!, "="&amp;$A28, All!$BX$2:$BX$802)/COUNTIF(All!#REF!, "="&amp;$A28), ""), "")</f>
        <v>#REF!</v>
      </c>
      <c r="GY28" s="56" t="e">
        <f>IF(COUNTIF(All!#REF!, "="&amp;$A28)&gt;$B$21, IFERROR(SUMIF(All!#REF!, "="&amp;$A28, All!$BX$2:$BX$802)/COUNTIF(All!#REF!, "="&amp;$A28), ""), "")</f>
        <v>#REF!</v>
      </c>
      <c r="GZ28" s="56" t="e">
        <f>IF(COUNTIF(All!#REF!, "="&amp;$A28)&gt;$B$21, IFERROR(SUMIF(All!#REF!, "="&amp;$A28, All!$BX$2:$BX$802)/COUNTIF(All!#REF!, "="&amp;$A28), ""), "")</f>
        <v>#REF!</v>
      </c>
      <c r="HA28" s="56" t="e">
        <f>IF(COUNTIF(All!#REF!, "="&amp;$A28)&gt;$B$21, IFERROR(SUMIF(All!#REF!, "="&amp;$A28, All!$BX$2:$BX$802)/COUNTIF(All!#REF!, "="&amp;$A28), ""), "")</f>
        <v>#REF!</v>
      </c>
      <c r="HB28" s="56" t="e">
        <f>IF(COUNTIF(All!#REF!, "="&amp;$A28)&gt;$B$21, IFERROR(SUMIF(All!#REF!, "="&amp;$A28, All!$BX$2:$BX$802)/COUNTIF(All!#REF!, "="&amp;$A28), ""), "")</f>
        <v>#REF!</v>
      </c>
      <c r="HC28" s="56" t="e">
        <f>IF(COUNTIF(All!#REF!, "="&amp;$A28)&gt;$B$21, IFERROR(SUMIF(All!#REF!, "="&amp;$A28, All!$BX$2:$BX$802)/COUNTIF(All!#REF!, "="&amp;$A28), ""), "")</f>
        <v>#REF!</v>
      </c>
      <c r="HD28" s="56" t="e">
        <f>IF(COUNTIF(All!#REF!, "="&amp;$A28)&gt;$B$21, IFERROR(SUMIF(All!#REF!, "="&amp;$A28, All!$BX$2:$BX$802)/COUNTIF(All!#REF!, "="&amp;$A28), ""), "")</f>
        <v>#REF!</v>
      </c>
      <c r="HE28" s="56" t="e">
        <f>IF(COUNTIF(All!#REF!, "="&amp;$A28)&gt;$B$21, IFERROR(SUMIF(All!#REF!, "="&amp;$A28, All!$BX$2:$BX$802)/COUNTIF(All!#REF!, "="&amp;$A28), ""), "")</f>
        <v>#REF!</v>
      </c>
      <c r="HF28" s="56" t="e">
        <f>IF(COUNTIF(All!#REF!, "="&amp;$A28)&gt;$B$21, IFERROR(SUMIF(All!#REF!, "="&amp;$A28, All!$BX$2:$BX$802)/COUNTIF(All!#REF!, "="&amp;$A28), ""), "")</f>
        <v>#REF!</v>
      </c>
      <c r="HG28" s="56" t="e">
        <f>IF(COUNTIF(All!#REF!, "="&amp;$A28)&gt;$B$21, IFERROR(SUMIF(All!#REF!, "="&amp;$A28, All!$BX$2:$BX$802)/COUNTIF(All!#REF!, "="&amp;$A28), ""), "")</f>
        <v>#REF!</v>
      </c>
      <c r="HH28" s="56" t="e">
        <f>IF(COUNTIF(All!#REF!, "="&amp;$A28)&gt;$B$21, IFERROR(SUMIF(All!#REF!, "="&amp;$A28, All!$BX$2:$BX$802)/COUNTIF(All!#REF!, "="&amp;$A28), ""), "")</f>
        <v>#REF!</v>
      </c>
      <c r="HI28" s="56" t="e">
        <f>IF(COUNTIF(All!#REF!, "="&amp;$A28)&gt;$B$21, IFERROR(SUMIF(All!#REF!, "="&amp;$A28, All!$BX$2:$BX$802)/COUNTIF(All!#REF!, "="&amp;$A28), ""), "")</f>
        <v>#REF!</v>
      </c>
      <c r="HJ28" s="56" t="e">
        <f>IF(COUNTIF(All!#REF!, "="&amp;$A28)&gt;$B$21, IFERROR(SUMIF(All!#REF!, "="&amp;$A28, All!$BX$2:$BX$802)/COUNTIF(All!#REF!, "="&amp;$A28), ""), "")</f>
        <v>#REF!</v>
      </c>
      <c r="HK28" s="56" t="e">
        <f>IF(COUNTIF(All!#REF!, "="&amp;$A28)&gt;$B$21, IFERROR(SUMIF(All!#REF!, "="&amp;$A28, All!$BX$2:$BX$802)/COUNTIF(All!#REF!, "="&amp;$A28), ""), "")</f>
        <v>#REF!</v>
      </c>
      <c r="HL28" s="56" t="e">
        <f>IF(COUNTIF(All!#REF!, "="&amp;$A28)&gt;$B$21, IFERROR(SUMIF(All!#REF!, "="&amp;$A28, All!$BX$2:$BX$802)/COUNTIF(All!#REF!, "="&amp;$A28), ""), "")</f>
        <v>#REF!</v>
      </c>
      <c r="HM28" s="56" t="e">
        <f>IF(COUNTIF(All!#REF!, "="&amp;$A28)&gt;$B$21, IFERROR(SUMIF(All!#REF!, "="&amp;$A28, All!$BX$2:$BX$802)/COUNTIF(All!#REF!, "="&amp;$A28), ""), "")</f>
        <v>#REF!</v>
      </c>
      <c r="HN28" s="56" t="e">
        <f>IF(COUNTIF(All!#REF!, "="&amp;$A28)&gt;$B$21, IFERROR(SUMIF(All!#REF!, "="&amp;$A28, All!$BX$2:$BX$802)/COUNTIF(All!#REF!, "="&amp;$A28), ""), "")</f>
        <v>#REF!</v>
      </c>
      <c r="HO28" s="56" t="e">
        <f>IF(COUNTIF(All!#REF!, "="&amp;$A28)&gt;$B$21, IFERROR(SUMIF(All!#REF!, "="&amp;$A28, All!$BX$2:$BX$802)/COUNTIF(All!#REF!, "="&amp;$A28), ""), "")</f>
        <v>#REF!</v>
      </c>
      <c r="HP28" s="56" t="e">
        <f>IF(COUNTIF(All!#REF!, "="&amp;$A28)&gt;$B$21, IFERROR(SUMIF(All!#REF!, "="&amp;$A28, All!$BX$2:$BX$802)/COUNTIF(All!#REF!, "="&amp;$A28), ""), "")</f>
        <v>#REF!</v>
      </c>
      <c r="HQ28" s="56" t="e">
        <f>IF(COUNTIF(All!#REF!, "="&amp;$A28)&gt;$B$21, IFERROR(SUMIF(All!#REF!, "="&amp;$A28, All!$BX$2:$BX$802)/COUNTIF(All!#REF!, "="&amp;$A28), ""), "")</f>
        <v>#REF!</v>
      </c>
      <c r="HR28" s="56" t="e">
        <f>IF(COUNTIF(All!#REF!, "="&amp;$A28)&gt;$B$21, IFERROR(SUMIF(All!#REF!, "="&amp;$A28, All!$BX$2:$BX$802)/COUNTIF(All!#REF!, "="&amp;$A28), ""), "")</f>
        <v>#REF!</v>
      </c>
      <c r="HS28" s="56" t="e">
        <f>IF(COUNTIF(All!#REF!, "="&amp;$A28)&gt;$B$21, IFERROR(SUMIF(All!#REF!, "="&amp;$A28, All!$BX$2:$BX$802)/COUNTIF(All!#REF!, "="&amp;$A28), ""), "")</f>
        <v>#REF!</v>
      </c>
      <c r="HT28" s="56" t="e">
        <f>IF(COUNTIF(All!#REF!, "="&amp;$A28)&gt;$B$21, IFERROR(SUMIF(All!#REF!, "="&amp;$A28, All!$BX$2:$BX$802)/COUNTIF(All!#REF!, "="&amp;$A28), ""), "")</f>
        <v>#REF!</v>
      </c>
      <c r="HU28" s="56" t="e">
        <f>IF(COUNTIF(All!#REF!, "="&amp;$A28)&gt;$B$21, IFERROR(SUMIF(All!#REF!, "="&amp;$A28, All!$BX$2:$BX$802)/COUNTIF(All!#REF!, "="&amp;$A28), ""), "")</f>
        <v>#REF!</v>
      </c>
      <c r="HV28" s="56" t="e">
        <f>IF(COUNTIF(All!#REF!, "="&amp;$A28)&gt;$B$21, IFERROR(SUMIF(All!#REF!, "="&amp;$A28, All!$BX$2:$BX$802)/COUNTIF(All!#REF!, "="&amp;$A28), ""), "")</f>
        <v>#REF!</v>
      </c>
      <c r="HW28" s="56" t="e">
        <f>IF(COUNTIF(All!#REF!, "="&amp;$A28)&gt;$B$21, IFERROR(SUMIF(All!#REF!, "="&amp;$A28, All!$BX$2:$BX$802)/COUNTIF(All!#REF!, "="&amp;$A28), ""), "")</f>
        <v>#REF!</v>
      </c>
      <c r="HX28" s="56" t="e">
        <f>IF(COUNTIF(All!#REF!, "="&amp;$A28)&gt;$B$21, IFERROR(SUMIF(All!#REF!, "="&amp;$A28, All!$BX$2:$BX$802)/COUNTIF(All!#REF!, "="&amp;$A28), ""), "")</f>
        <v>#REF!</v>
      </c>
      <c r="HY28" s="56" t="e">
        <f>IF(COUNTIF(All!#REF!, "="&amp;$A28)&gt;$B$21, IFERROR(SUMIF(All!#REF!, "="&amp;$A28, All!$BX$2:$BX$802)/COUNTIF(All!#REF!, "="&amp;$A28), ""), "")</f>
        <v>#REF!</v>
      </c>
      <c r="HZ28" s="56" t="e">
        <f>IF(COUNTIF(All!#REF!, "="&amp;$A28)&gt;$B$21, IFERROR(SUMIF(All!#REF!, "="&amp;$A28, All!$BX$2:$BX$802)/COUNTIF(All!#REF!, "="&amp;$A28), ""), "")</f>
        <v>#REF!</v>
      </c>
      <c r="IA28" s="56" t="e">
        <f>IF(COUNTIF(All!#REF!, "="&amp;$A28)&gt;$B$21, IFERROR(SUMIF(All!#REF!, "="&amp;$A28, All!$BX$2:$BX$802)/COUNTIF(All!#REF!, "="&amp;$A28), ""), "")</f>
        <v>#REF!</v>
      </c>
      <c r="IB28" s="56">
        <f>IF(COUNTIF(All!BN$2:BN$802, "="&amp;$A28)&gt;$B$21, IFERROR(SUMIF(All!BN$2:BN$802, "="&amp;$A28, All!$BX$2:$BX$802)/COUNTIF(All!BN$2:BN$802, "="&amp;$A28), ""), "")</f>
        <v>0.48752459408188431</v>
      </c>
      <c r="IC28" s="56">
        <f>IF(COUNTIF(All!BO$2:BO$802, "="&amp;$A28)&gt;$B$21, IFERROR(SUMIF(All!BO$2:BO$802, "="&amp;$A28, All!$BX$2:$BX$802)/COUNTIF(All!BO$2:BO$802, "="&amp;$A28), ""), "")</f>
        <v>0.49465456660745433</v>
      </c>
      <c r="ID28" s="56">
        <f>IF(COUNTIF(All!BP$2:BP$802, "="&amp;$A28)&gt;$B$21, IFERROR(SUMIF(All!BP$2:BP$802, "="&amp;$A28, All!$BX$2:$BX$802)/COUNTIF(All!BP$2:BP$802, "="&amp;$A28), ""), "")</f>
        <v>0.51124545143489841</v>
      </c>
      <c r="IE28" s="56">
        <f>IF(COUNTIF(All!BQ$2:BQ$802, "="&amp;$A28)&gt;$B$21, IFERROR(SUMIF(All!BQ$2:BQ$802, "="&amp;$A28, All!$BX$2:$BX$802)/COUNTIF(All!BQ$2:BQ$802, "="&amp;$A28), ""), "")</f>
        <v>0.52201635862569085</v>
      </c>
      <c r="IF28" s="56">
        <f>IF(COUNTIF(All!BR$2:BR$802, "="&amp;$A28)&gt;$B$21, IFERROR(SUMIF(All!BR$2:BR$802, "="&amp;$A28, All!$BX$2:$BX$802)/COUNTIF(All!BR$2:BR$802, "="&amp;$A28), ""), "")</f>
        <v>0.51145685226910531</v>
      </c>
      <c r="IG28" s="56">
        <f>IF(COUNTIF(All!BS$2:BS$802, "="&amp;$A28)&gt;$B$21, IFERROR(SUMIF(All!BS$2:BS$802, "="&amp;$A28, All!$BX$2:$BX$802)/COUNTIF(All!BS$2:BS$802, "="&amp;$A28), ""), "")</f>
        <v>0.5112107666532234</v>
      </c>
      <c r="IH28" s="56">
        <f>IF(COUNTIF(All!BT$2:BT$802, "="&amp;$A28)&gt;$B$21, IFERROR(SUMIF(All!BT$2:BT$802, "="&amp;$A28, All!$BX$2:$BX$802)/COUNTIF(All!BT$2:BT$802, "="&amp;$A28), ""), "")</f>
        <v>0.50701210717910239</v>
      </c>
      <c r="II28" s="56">
        <f>IF(COUNTIF(All!BU$2:BU$802, "="&amp;$A28)&gt;$B$21, IFERROR(SUMIF(All!BU$2:BU$802, "="&amp;$A28, All!$BX$2:$BX$802)/COUNTIF(All!BU$2:BU$802, "="&amp;$A28), ""), "")</f>
        <v>0.5097840649440627</v>
      </c>
      <c r="IM28">
        <v>2</v>
      </c>
    </row>
    <row r="29" spans="1:413" x14ac:dyDescent="0.25">
      <c r="A29">
        <v>1</v>
      </c>
      <c r="B29" s="56" t="str">
        <f>IF(COUNTIF(All!A$2:A$802, "="&amp;$A29)&gt;$B$21, IFERROR(SUMIF(All!A$2:A$802, "="&amp;$A29, All!$BX$2:$BX$802)/COUNTIF(All!A$2:A$802, "="&amp;$A29), ""), "")</f>
        <v/>
      </c>
      <c r="C29" s="56">
        <f>IF(COUNTIF(All!B$2:B$802, "="&amp;$A29)&gt;$B$21, IFERROR(SUMIF(All!B$2:B$802, "="&amp;$A29, All!$BX$2:$BX$802)/COUNTIF(All!B$2:B$802, "="&amp;$A29), ""), "")</f>
        <v>0.51136563110720001</v>
      </c>
      <c r="D29" s="56">
        <f>IF(COUNTIF(All!C$2:C$802, "="&amp;$A29)&gt;$B$21, IFERROR(SUMIF(All!C$2:C$802, "="&amp;$A29, All!$BX$2:$BX$802)/COUNTIF(All!C$2:C$802, "="&amp;$A29), ""), "")</f>
        <v>0.49392703418898815</v>
      </c>
      <c r="E29" s="56">
        <f>IF(COUNTIF(All!D$2:D$802, "="&amp;$A29)&gt;$B$21, IFERROR(SUMIF(All!D$2:D$802, "="&amp;$A29, All!$BX$2:$BX$802)/COUNTIF(All!D$2:D$802, "="&amp;$A29), ""), "")</f>
        <v>0.51032931687673577</v>
      </c>
      <c r="F29" s="56" t="str">
        <f>IF(COUNTIF(All!E$2:E$802, "="&amp;$A29)&gt;$B$21, IFERROR(SUMIF(All!E$2:E$802, "="&amp;$A29, All!$BX$2:$BX$802)/COUNTIF(All!E$2:E$802, "="&amp;$A29), ""), "")</f>
        <v/>
      </c>
      <c r="G29" s="56">
        <f>IF(COUNTIF(All!F$2:F$802, "="&amp;$A29)&gt;$B$21, IFERROR(SUMIF(All!F$2:F$802, "="&amp;$A29, All!$BX$2:$BX$802)/COUNTIF(All!F$2:F$802, "="&amp;$A29), ""), "")</f>
        <v>0.51141746518482478</v>
      </c>
      <c r="H29" s="56">
        <f>IF(COUNTIF(All!G$2:G$802, "="&amp;$A29)&gt;$B$21, IFERROR(SUMIF(All!G$2:G$802, "="&amp;$A29, All!$BX$2:$BX$802)/COUNTIF(All!G$2:G$802, "="&amp;$A29), ""), "")</f>
        <v>0.48467974311670936</v>
      </c>
      <c r="I29" s="56">
        <f>IF(COUNTIF(All!H$2:H$802, "="&amp;$A29)&gt;$B$21, IFERROR(SUMIF(All!H$2:H$802, "="&amp;$A29, All!$BX$2:$BX$802)/COUNTIF(All!H$2:H$802, "="&amp;$A29), ""), "")</f>
        <v>0.50074680148637618</v>
      </c>
      <c r="J29" s="56">
        <f>IF(COUNTIF(All!I$2:I$802, "="&amp;$A29)&gt;$B$21, IFERROR(SUMIF(All!I$2:I$802, "="&amp;$A29, All!$BX$2:$BX$802)/COUNTIF(All!I$2:I$802, "="&amp;$A29), ""), "")</f>
        <v>0.50505903044008438</v>
      </c>
      <c r="K29" s="56">
        <f>IF(COUNTIF(All!J$2:J$802, "="&amp;$A29)&gt;$B$21, IFERROR(SUMIF(All!J$2:J$802, "="&amp;$A29, All!$BX$2:$BX$802)/COUNTIF(All!J$2:J$802, "="&amp;$A29), ""), "")</f>
        <v>0.51214463280243738</v>
      </c>
      <c r="L29" s="56">
        <f>IF(COUNTIF(All!K$2:K$802, "="&amp;$A29)&gt;$B$21, IFERROR(SUMIF(All!K$2:K$802, "="&amp;$A29, All!$BX$2:$BX$802)/COUNTIF(All!K$2:K$802, "="&amp;$A29), ""), "")</f>
        <v>0.50474576398490589</v>
      </c>
      <c r="M29" s="56">
        <f>IF(COUNTIF(All!L$2:L$802, "="&amp;$A29)&gt;$B$21, IFERROR(SUMIF(All!L$2:L$802, "="&amp;$A29, All!$BX$2:$BX$802)/COUNTIF(All!L$2:L$802, "="&amp;$A29), ""), "")</f>
        <v>0.49717087977618996</v>
      </c>
      <c r="N29" s="56">
        <f>IF(COUNTIF(All!M$2:M$802, "="&amp;$A29)&gt;$B$21, IFERROR(SUMIF(All!M$2:M$802, "="&amp;$A29, All!$BX$2:$BX$802)/COUNTIF(All!M$2:M$802, "="&amp;$A29), ""), "")</f>
        <v>0.50853102265025929</v>
      </c>
      <c r="O29" s="56">
        <f>IF(COUNTIF(All!N$2:N$802, "="&amp;$A29)&gt;$B$21, IFERROR(SUMIF(All!N$2:N$802, "="&amp;$A29, All!$BX$2:$BX$802)/COUNTIF(All!N$2:N$802, "="&amp;$A29), ""), "")</f>
        <v>0.50376208772277276</v>
      </c>
      <c r="P29" s="56">
        <f>IF(COUNTIF(All!O$2:O$802, "="&amp;$A29)&gt;$B$21, IFERROR(SUMIF(All!O$2:O$802, "="&amp;$A29, All!$BX$2:$BX$802)/COUNTIF(All!O$2:O$802, "="&amp;$A29), ""), "")</f>
        <v>0.51011235411384948</v>
      </c>
      <c r="Q29" s="56">
        <f>IF(COUNTIF(All!P$2:P$802, "="&amp;$A29)&gt;$B$21, IFERROR(SUMIF(All!P$2:P$802, "="&amp;$A29, All!$BX$2:$BX$802)/COUNTIF(All!P$2:P$802, "="&amp;$A29), ""), "")</f>
        <v>0.51702925071584249</v>
      </c>
      <c r="R29" s="56">
        <f>IF(COUNTIF(All!Q$2:Q$802, "="&amp;$A29)&gt;$B$21, IFERROR(SUMIF(All!Q$2:Q$802, "="&amp;$A29, All!$BX$2:$BX$802)/COUNTIF(All!Q$2:Q$802, "="&amp;$A29), ""), "")</f>
        <v>0.51170519697138284</v>
      </c>
      <c r="S29" s="56" t="str">
        <f>IF(COUNTIF(All!R$2:R$802, "="&amp;$A29)&gt;$B$21, IFERROR(SUMIF(All!R$2:R$802, "="&amp;$A29, All!$BX$2:$BX$802)/COUNTIF(All!R$2:R$802, "="&amp;$A29), ""), "")</f>
        <v/>
      </c>
      <c r="T29" s="56">
        <f>IF(COUNTIF(All!S$2:S$802, "="&amp;$A29)&gt;$B$21, IFERROR(SUMIF(All!S$2:S$802, "="&amp;$A29, All!$BX$2:$BX$802)/COUNTIF(All!S$2:S$802, "="&amp;$A29), ""), "")</f>
        <v>0.51082998854654216</v>
      </c>
      <c r="U29" s="56" t="str">
        <f>IF(COUNTIF(All!T$2:T$802, "="&amp;$A29)&gt;$B$21, IFERROR(SUMIF(All!T$2:T$802, "="&amp;$A29, All!$BX$2:$BX$802)/COUNTIF(All!T$2:T$802, "="&amp;$A29), ""), "")</f>
        <v/>
      </c>
      <c r="V29" s="56">
        <f>IF(COUNTIF(All!U$2:U$802, "="&amp;$A29)&gt;$B$21, IFERROR(SUMIF(All!U$2:U$802, "="&amp;$A29, All!$BX$2:$BX$802)/COUNTIF(All!U$2:U$802, "="&amp;$A29), ""), "")</f>
        <v>0.49122261467866907</v>
      </c>
      <c r="W29" s="56" t="str">
        <f>IF(COUNTIF(All!V$2:V$802, "="&amp;$A29)&gt;$B$21, IFERROR(SUMIF(All!V$2:V$802, "="&amp;$A29, All!$BX$2:$BX$802)/COUNTIF(All!V$2:V$802, "="&amp;$A29), ""), "")</f>
        <v/>
      </c>
      <c r="X29" s="56">
        <f>IF(COUNTIF(All!W$2:W$802, "="&amp;$A29)&gt;$B$21, IFERROR(SUMIF(All!W$2:W$802, "="&amp;$A29, All!$BX$2:$BX$802)/COUNTIF(All!W$2:W$802, "="&amp;$A29), ""), "")</f>
        <v>0.51073794534613026</v>
      </c>
      <c r="Y29" s="56">
        <f>IF(COUNTIF(All!X$2:X$802, "="&amp;$A29)&gt;$B$21, IFERROR(SUMIF(All!X$2:X$802, "="&amp;$A29, All!$BX$2:$BX$802)/COUNTIF(All!X$2:X$802, "="&amp;$A29), ""), "")</f>
        <v>0.50475323504438196</v>
      </c>
      <c r="Z29" s="56">
        <f>IF(COUNTIF(All!Y$2:Y$802, "="&amp;$A29)&gt;$B$21, IFERROR(SUMIF(All!Y$2:Y$802, "="&amp;$A29, All!$BX$2:$BX$802)/COUNTIF(All!Y$2:Y$802, "="&amp;$A29), ""), "")</f>
        <v>0.50614233154269495</v>
      </c>
      <c r="AA29" s="56">
        <f>IF(COUNTIF(All!Z$2:Z$802, "="&amp;$A29)&gt;$B$21, IFERROR(SUMIF(All!Z$2:Z$802, "="&amp;$A29, All!$BX$2:$BX$802)/COUNTIF(All!Z$2:Z$802, "="&amp;$A29), ""), "")</f>
        <v>0.51177244426190938</v>
      </c>
      <c r="AB29" s="56">
        <f>IF(COUNTIF(All!AA$2:AA$802, "="&amp;$A29)&gt;$B$21, IFERROR(SUMIF(All!AA$2:AA$802, "="&amp;$A29, All!$BX$2:$BX$802)/COUNTIF(All!AA$2:AA$802, "="&amp;$A29), ""), "")</f>
        <v>0.49136143150246853</v>
      </c>
      <c r="AC29" s="56">
        <f>IF(COUNTIF(All!AB$2:AB$802, "="&amp;$A29)&gt;$B$21, IFERROR(SUMIF(All!AB$2:AB$802, "="&amp;$A29, All!$BX$2:$BX$802)/COUNTIF(All!AB$2:AB$802, "="&amp;$A29), ""), "")</f>
        <v>0.51022086583400372</v>
      </c>
      <c r="AD29" s="56">
        <f>IF(COUNTIF(All!AC$2:AC$802, "="&amp;$A29)&gt;$B$21, IFERROR(SUMIF(All!AC$2:AC$802, "="&amp;$A29, All!$BX$2:$BX$802)/COUNTIF(All!AC$2:AC$802, "="&amp;$A29), ""), "")</f>
        <v>0.48841485016916208</v>
      </c>
      <c r="AE29" s="56">
        <f>IF(COUNTIF(All!AD$2:AD$802, "="&amp;$A29)&gt;$B$21, IFERROR(SUMIF(All!AD$2:AD$802, "="&amp;$A29, All!$BX$2:$BX$802)/COUNTIF(All!AD$2:AD$802, "="&amp;$A29), ""), "")</f>
        <v>0.51088625368584728</v>
      </c>
      <c r="AF29" s="56" t="str">
        <f>IF(COUNTIF(All!AE$2:AE$802, "="&amp;$A29)&gt;$B$21, IFERROR(SUMIF(All!AE$2:AE$802, "="&amp;$A29, All!$BX$2:$BX$802)/COUNTIF(All!AE$2:AE$802, "="&amp;$A29), ""), "")</f>
        <v/>
      </c>
      <c r="AG29" s="56">
        <f>IF(COUNTIF(All!AF$2:AF$802, "="&amp;$A29)&gt;$B$21, IFERROR(SUMIF(All!AF$2:AF$802, "="&amp;$A29, All!$BX$2:$BX$802)/COUNTIF(All!AF$2:AF$802, "="&amp;$A29), ""), "")</f>
        <v>0.51042390808018612</v>
      </c>
      <c r="AH29" s="56" t="str">
        <f>IF(COUNTIF(All!AG$2:AG$802, "="&amp;$A29)&gt;$B$21, IFERROR(SUMIF(All!AG$2:AG$802, "="&amp;$A29, All!$BX$2:$BX$802)/COUNTIF(All!AG$2:AG$802, "="&amp;$A29), ""), "")</f>
        <v/>
      </c>
      <c r="AI29" s="56" t="str">
        <f>IF(COUNTIF(All!AH$2:AH$802, "="&amp;$A29)&gt;$B$21, IFERROR(SUMIF(All!AH$2:AH$802, "="&amp;$A29, All!$BX$2:$BX$802)/COUNTIF(All!AH$2:AH$802, "="&amp;$A29), ""), "")</f>
        <v/>
      </c>
      <c r="AJ29" s="56" t="str">
        <f>IF(COUNTIF(All!AI$2:AI$802, "="&amp;$A29)&gt;$B$21, IFERROR(SUMIF(All!AI$2:AI$802, "="&amp;$A29, All!$BX$2:$BX$802)/COUNTIF(All!AI$2:AI$802, "="&amp;$A29), ""), "")</f>
        <v/>
      </c>
      <c r="AK29" s="56">
        <f>IF(COUNTIF(All!AJ$2:AJ$802, "="&amp;$A29)&gt;$B$21, IFERROR(SUMIF(All!AJ$2:AJ$802, "="&amp;$A29, All!$BX$2:$BX$802)/COUNTIF(All!AJ$2:AJ$802, "="&amp;$A29), ""), "")</f>
        <v>0.51111688298490709</v>
      </c>
      <c r="AL29" s="56">
        <f>IF(COUNTIF(All!AK$2:AK$802, "="&amp;$A29)&gt;$B$21, IFERROR(SUMIF(All!AK$2:AK$802, "="&amp;$A29, All!$BX$2:$BX$802)/COUNTIF(All!AK$2:AK$802, "="&amp;$A29), ""), "")</f>
        <v>0.513475959401825</v>
      </c>
      <c r="AM29" s="56">
        <f>IF(COUNTIF(All!AL$2:AL$802, "="&amp;$A29)&gt;$B$21, IFERROR(SUMIF(All!AL$2:AL$802, "="&amp;$A29, All!$BX$2:$BX$802)/COUNTIF(All!AL$2:AL$802, "="&amp;$A29), ""), "")</f>
        <v>0.49007292317866757</v>
      </c>
      <c r="AN29" s="56">
        <f>IF(COUNTIF(All!AM$2:AM$802, "="&amp;$A29)&gt;$B$21, IFERROR(SUMIF(All!AM$2:AM$802, "="&amp;$A29, All!$BX$2:$BX$802)/COUNTIF(All!AM$2:AM$802, "="&amp;$A29), ""), "")</f>
        <v>0.51282074487886453</v>
      </c>
      <c r="AO29" s="56" t="str">
        <f>IF(COUNTIF(All!AN$2:AN$802, "="&amp;$A29)&gt;$B$21, IFERROR(SUMIF(All!AN$2:AN$802, "="&amp;$A29, All!$BX$2:$BX$802)/COUNTIF(All!AN$2:AN$802, "="&amp;$A29), ""), "")</f>
        <v/>
      </c>
      <c r="AP29" s="56">
        <f>IF(COUNTIF(All!AO$2:AO$802, "="&amp;$A29)&gt;$B$21, IFERROR(SUMIF(All!AO$2:AO$802, "="&amp;$A29, All!$BX$2:$BX$802)/COUNTIF(All!AO$2:AO$802, "="&amp;$A29), ""), "")</f>
        <v>0.51115634036754054</v>
      </c>
      <c r="AQ29" s="56">
        <f>IF(COUNTIF(All!AP$2:AP$802, "="&amp;$A29)&gt;$B$21, IFERROR(SUMIF(All!AP$2:AP$802, "="&amp;$A29, All!$BX$2:$BX$802)/COUNTIF(All!AP$2:AP$802, "="&amp;$A29), ""), "")</f>
        <v>0.51147662792219006</v>
      </c>
      <c r="AR29" s="56">
        <f>IF(COUNTIF(All!AQ$2:AQ$802, "="&amp;$A29)&gt;$B$21, IFERROR(SUMIF(All!AQ$2:AQ$802, "="&amp;$A29, All!$BX$2:$BX$802)/COUNTIF(All!AQ$2:AQ$802, "="&amp;$A29), ""), "")</f>
        <v>0.5135313847063907</v>
      </c>
      <c r="AS29" s="56">
        <f>IF(COUNTIF(All!AR$2:AR$802, "="&amp;$A29)&gt;$B$21, IFERROR(SUMIF(All!AR$2:AR$802, "="&amp;$A29, All!$BX$2:$BX$802)/COUNTIF(All!AR$2:AR$802, "="&amp;$A29), ""), "")</f>
        <v>0.50040039918845525</v>
      </c>
      <c r="AT29" s="56">
        <f>IF(COUNTIF(All!AS$2:AS$802, "="&amp;$A29)&gt;$B$21, IFERROR(SUMIF(All!AS$2:AS$802, "="&amp;$A29, All!$BX$2:$BX$802)/COUNTIF(All!AS$2:AS$802, "="&amp;$A29), ""), "")</f>
        <v>0.51021405866223102</v>
      </c>
      <c r="AU29" s="56">
        <f>IF(COUNTIF(All!AT$2:AT$802, "="&amp;$A29)&gt;$B$21, IFERROR(SUMIF(All!AT$2:AT$802, "="&amp;$A29, All!$BX$2:$BX$802)/COUNTIF(All!AT$2:AT$802, "="&amp;$A29), ""), "")</f>
        <v>0.50604196438540283</v>
      </c>
      <c r="AV29" s="56">
        <f>IF(COUNTIF(All!AU$2:AU$802, "="&amp;$A29)&gt;$B$21, IFERROR(SUMIF(All!AU$2:AU$802, "="&amp;$A29, All!$BX$2:$BX$802)/COUNTIF(All!AU$2:AU$802, "="&amp;$A29), ""), "")</f>
        <v>0.52249783586700427</v>
      </c>
      <c r="AW29" s="56" t="str">
        <f>IF(COUNTIF(All!AV$2:AV$802, "="&amp;$A29)&gt;$B$21, IFERROR(SUMIF(All!AV$2:AV$802, "="&amp;$A29, All!$BX$2:$BX$802)/COUNTIF(All!AV$2:AV$802, "="&amp;$A29), ""), "")</f>
        <v/>
      </c>
      <c r="AX29" s="56">
        <f>IF(COUNTIF(All!AW$2:AW$802, "="&amp;$A29)&gt;$B$21, IFERROR(SUMIF(All!AW$2:AW$802, "="&amp;$A29, All!$BX$2:$BX$802)/COUNTIF(All!AW$2:AW$802, "="&amp;$A29), ""), "")</f>
        <v>0.51053858715908196</v>
      </c>
      <c r="AY29" s="56">
        <f>IF(COUNTIF(All!AX$2:AX$802, "="&amp;$A29)&gt;$B$21, IFERROR(SUMIF(All!AX$2:AX$802, "="&amp;$A29, All!$BX$2:$BX$802)/COUNTIF(All!AX$2:AX$802, "="&amp;$A29), ""), "")</f>
        <v>0.50988502412165904</v>
      </c>
      <c r="AZ29" s="56">
        <f>IF(COUNTIF(All!AY$2:AY$802, "="&amp;$A29)&gt;$B$21, IFERROR(SUMIF(All!AY$2:AY$802, "="&amp;$A29, All!$BX$2:$BX$802)/COUNTIF(All!AY$2:AY$802, "="&amp;$A29), ""), "")</f>
        <v>0.48827658053447648</v>
      </c>
      <c r="BA29" s="56">
        <f>IF(COUNTIF(All!AZ$2:AZ$802, "="&amp;$A29)&gt;$B$21, IFERROR(SUMIF(All!AZ$2:AZ$802, "="&amp;$A29, All!$BX$2:$BX$802)/COUNTIF(All!AZ$2:AZ$802, "="&amp;$A29), ""), "")</f>
        <v>0.50301718905796133</v>
      </c>
      <c r="BB29" s="56" t="str">
        <f>IF(COUNTIF(All!BA$2:BA$802, "="&amp;$A29)&gt;$B$21, IFERROR(SUMIF(All!BA$2:BA$802, "="&amp;$A29, All!$BX$2:$BX$802)/COUNTIF(All!BA$2:BA$802, "="&amp;$A29), ""), "")</f>
        <v/>
      </c>
      <c r="BC29" s="56">
        <f>IF(COUNTIF(All!BB$2:BB$802, "="&amp;$A29)&gt;$B$21, IFERROR(SUMIF(All!BB$2:BB$802, "="&amp;$A29, All!$BX$2:$BX$802)/COUNTIF(All!BB$2:BB$802, "="&amp;$A29), ""), "")</f>
        <v>0.50994309978016528</v>
      </c>
      <c r="BD29" s="56">
        <f>IF(COUNTIF(All!BC$2:BC$802, "="&amp;$A29)&gt;$B$21, IFERROR(SUMIF(All!BC$2:BC$802, "="&amp;$A29, All!$BX$2:$BX$802)/COUNTIF(All!BC$2:BC$802, "="&amp;$A29), ""), "")</f>
        <v>0.49729769268276836</v>
      </c>
      <c r="BE29" s="56">
        <f>IF(COUNTIF(All!BD$2:BD$802, "="&amp;$A29)&gt;$B$21, IFERROR(SUMIF(All!BD$2:BD$802, "="&amp;$A29, All!$BX$2:$BX$802)/COUNTIF(All!BD$2:BD$802, "="&amp;$A29), ""), "")</f>
        <v>0.51117895236848865</v>
      </c>
      <c r="BF29" s="56">
        <f>IF(COUNTIF(All!BE$2:BE$802, "="&amp;$A29)&gt;$B$21, IFERROR(SUMIF(All!BE$2:BE$802, "="&amp;$A29, All!$BX$2:$BX$802)/COUNTIF(All!BE$2:BE$802, "="&amp;$A29), ""), "")</f>
        <v>0.49780839417134154</v>
      </c>
      <c r="BG29" s="56">
        <f>IF(COUNTIF(All!BF$2:BF$802, "="&amp;$A29)&gt;$B$21, IFERROR(SUMIF(All!BF$2:BF$802, "="&amp;$A29, All!$BX$2:$BX$802)/COUNTIF(All!BF$2:BF$802, "="&amp;$A29), ""), "")</f>
        <v>0.51005239168997096</v>
      </c>
      <c r="BH29" s="56" t="str">
        <f>IF(COUNTIF(All!BG$2:BG$802, "="&amp;$A29)&gt;$B$21, IFERROR(SUMIF(All!BG$2:BG$802, "="&amp;$A29, All!$BX$2:$BX$802)/COUNTIF(All!BG$2:BG$802, "="&amp;$A29), ""), "")</f>
        <v/>
      </c>
      <c r="BI29" s="56">
        <f>IF(COUNTIF(All!BH$2:BH$802, "="&amp;$A29)&gt;$B$21, IFERROR(SUMIF(All!BH$2:BH$802, "="&amp;$A29, All!$BX$2:$BX$802)/COUNTIF(All!BH$2:BH$802, "="&amp;$A29), ""), "")</f>
        <v>0.50837503712619492</v>
      </c>
      <c r="BJ29" s="56">
        <f>IF(COUNTIF(All!BI$2:BI$802, "="&amp;$A29)&gt;$B$21, IFERROR(SUMIF(All!BI$2:BI$802, "="&amp;$A29, All!$BX$2:$BX$802)/COUNTIF(All!BI$2:BI$802, "="&amp;$A29), ""), "")</f>
        <v>0.51580477672236791</v>
      </c>
      <c r="BK29" s="56">
        <f>IF(COUNTIF(All!BJ$2:BJ$802, "="&amp;$A29)&gt;$B$21, IFERROR(SUMIF(All!BJ$2:BJ$802, "="&amp;$A29, All!$BX$2:$BX$802)/COUNTIF(All!BJ$2:BJ$802, "="&amp;$A29), ""), "")</f>
        <v>0.51050081453806406</v>
      </c>
      <c r="BL29" s="56">
        <f>IF(COUNTIF(All!BK$2:BK$802, "="&amp;$A29)&gt;$B$21, IFERROR(SUMIF(All!BK$2:BK$802, "="&amp;$A29, All!$BX$2:$BX$802)/COUNTIF(All!BK$2:BK$802, "="&amp;$A29), ""), "")</f>
        <v>0.50890610188874197</v>
      </c>
      <c r="BM29" s="56">
        <f>IF(COUNTIF(All!BL$2:BL$802, "="&amp;$A29)&gt;$B$21, IFERROR(SUMIF(All!BL$2:BL$802, "="&amp;$A29, All!$BX$2:$BX$802)/COUNTIF(All!BL$2:BL$802, "="&amp;$A29), ""), "")</f>
        <v>0.50326438624058678</v>
      </c>
      <c r="BN29" s="56">
        <f>IF(COUNTIF(All!BM$2:BM$802, "="&amp;$A29)&gt;$B$21, IFERROR(SUMIF(All!BM$2:BM$802, "="&amp;$A29, All!$BX$2:$BX$802)/COUNTIF(All!BM$2:BM$802, "="&amp;$A29), ""), "")</f>
        <v>0.51072931395257193</v>
      </c>
      <c r="BO29" s="56" t="e">
        <f>IF(COUNTIF(All!#REF!, "="&amp;$A29)&gt;$B$21, IFERROR(SUMIF(All!#REF!, "="&amp;$A29, All!$BX$2:$BX$802)/COUNTIF(All!#REF!, "="&amp;$A29), ""), "")</f>
        <v>#REF!</v>
      </c>
      <c r="BP29" s="56" t="e">
        <f>IF(COUNTIF(All!#REF!, "="&amp;$A29)&gt;$B$21, IFERROR(SUMIF(All!#REF!, "="&amp;$A29, All!$BX$2:$BX$802)/COUNTIF(All!#REF!, "="&amp;$A29), ""), "")</f>
        <v>#REF!</v>
      </c>
      <c r="BQ29" s="56" t="e">
        <f>IF(COUNTIF(All!#REF!, "="&amp;$A29)&gt;$B$21, IFERROR(SUMIF(All!#REF!, "="&amp;$A29, All!$BX$2:$BX$802)/COUNTIF(All!#REF!, "="&amp;$A29), ""), "")</f>
        <v>#REF!</v>
      </c>
      <c r="BR29" s="56" t="e">
        <f>IF(COUNTIF(All!#REF!, "="&amp;$A29)&gt;$B$21, IFERROR(SUMIF(All!#REF!, "="&amp;$A29, All!$BX$2:$BX$802)/COUNTIF(All!#REF!, "="&amp;$A29), ""), "")</f>
        <v>#REF!</v>
      </c>
      <c r="BS29" s="56" t="e">
        <f>IF(COUNTIF(All!#REF!, "="&amp;$A29)&gt;$B$21, IFERROR(SUMIF(All!#REF!, "="&amp;$A29, All!$BX$2:$BX$802)/COUNTIF(All!#REF!, "="&amp;$A29), ""), "")</f>
        <v>#REF!</v>
      </c>
      <c r="BT29" s="56" t="e">
        <f>IF(COUNTIF(All!#REF!, "="&amp;$A29)&gt;$B$21, IFERROR(SUMIF(All!#REF!, "="&amp;$A29, All!$BX$2:$BX$802)/COUNTIF(All!#REF!, "="&amp;$A29), ""), "")</f>
        <v>#REF!</v>
      </c>
      <c r="BU29" s="56" t="e">
        <f>IF(COUNTIF(All!#REF!, "="&amp;$A29)&gt;$B$21, IFERROR(SUMIF(All!#REF!, "="&amp;$A29, All!$BX$2:$BX$802)/COUNTIF(All!#REF!, "="&amp;$A29), ""), "")</f>
        <v>#REF!</v>
      </c>
      <c r="BV29" s="56" t="e">
        <f>IF(COUNTIF(All!#REF!, "="&amp;$A29)&gt;$B$21, IFERROR(SUMIF(All!#REF!, "="&amp;$A29, All!$BX$2:$BX$802)/COUNTIF(All!#REF!, "="&amp;$A29), ""), "")</f>
        <v>#REF!</v>
      </c>
      <c r="BW29" s="56" t="e">
        <f>IF(COUNTIF(All!#REF!, "="&amp;$A29)&gt;$B$21, IFERROR(SUMIF(All!#REF!, "="&amp;$A29, All!$BX$2:$BX$802)/COUNTIF(All!#REF!, "="&amp;$A29), ""), "")</f>
        <v>#REF!</v>
      </c>
      <c r="BX29" s="56" t="e">
        <f>IF(COUNTIF(All!#REF!, "="&amp;$A29)&gt;$B$21, IFERROR(SUMIF(All!#REF!, "="&amp;$A29, All!$BX$2:$BX$802)/COUNTIF(All!#REF!, "="&amp;$A29), ""), "")</f>
        <v>#REF!</v>
      </c>
      <c r="BY29" s="56" t="e">
        <f>IF(COUNTIF(All!#REF!, "="&amp;$A29)&gt;$B$21, IFERROR(SUMIF(All!#REF!, "="&amp;$A29, All!$BX$2:$BX$802)/COUNTIF(All!#REF!, "="&amp;$A29), ""), "")</f>
        <v>#REF!</v>
      </c>
      <c r="BZ29" s="56" t="e">
        <f>IF(COUNTIF(All!#REF!, "="&amp;$A29)&gt;$B$21, IFERROR(SUMIF(All!#REF!, "="&amp;$A29, All!$BX$2:$BX$802)/COUNTIF(All!#REF!, "="&amp;$A29), ""), "")</f>
        <v>#REF!</v>
      </c>
      <c r="CA29" s="56" t="e">
        <f>IF(COUNTIF(All!#REF!, "="&amp;$A29)&gt;$B$21, IFERROR(SUMIF(All!#REF!, "="&amp;$A29, All!$BX$2:$BX$802)/COUNTIF(All!#REF!, "="&amp;$A29), ""), "")</f>
        <v>#REF!</v>
      </c>
      <c r="CB29" s="56" t="e">
        <f>IF(COUNTIF(All!#REF!, "="&amp;$A29)&gt;$B$21, IFERROR(SUMIF(All!#REF!, "="&amp;$A29, All!$BX$2:$BX$802)/COUNTIF(All!#REF!, "="&amp;$A29), ""), "")</f>
        <v>#REF!</v>
      </c>
      <c r="CC29" s="56" t="e">
        <f>IF(COUNTIF(All!#REF!, "="&amp;$A29)&gt;$B$21, IFERROR(SUMIF(All!#REF!, "="&amp;$A29, All!$BX$2:$BX$802)/COUNTIF(All!#REF!, "="&amp;$A29), ""), "")</f>
        <v>#REF!</v>
      </c>
      <c r="CD29" s="56" t="e">
        <f>IF(COUNTIF(All!#REF!, "="&amp;$A29)&gt;$B$21, IFERROR(SUMIF(All!#REF!, "="&amp;$A29, All!$BX$2:$BX$802)/COUNTIF(All!#REF!, "="&amp;$A29), ""), "")</f>
        <v>#REF!</v>
      </c>
      <c r="CE29" s="56" t="e">
        <f>IF(COUNTIF(All!#REF!, "="&amp;$A29)&gt;$B$21, IFERROR(SUMIF(All!#REF!, "="&amp;$A29, All!$BX$2:$BX$802)/COUNTIF(All!#REF!, "="&amp;$A29), ""), "")</f>
        <v>#REF!</v>
      </c>
      <c r="CF29" s="56" t="e">
        <f>IF(COUNTIF(All!#REF!, "="&amp;$A29)&gt;$B$21, IFERROR(SUMIF(All!#REF!, "="&amp;$A29, All!$BX$2:$BX$802)/COUNTIF(All!#REF!, "="&amp;$A29), ""), "")</f>
        <v>#REF!</v>
      </c>
      <c r="CG29" s="56" t="e">
        <f>IF(COUNTIF(All!#REF!, "="&amp;$A29)&gt;$B$21, IFERROR(SUMIF(All!#REF!, "="&amp;$A29, All!$BX$2:$BX$802)/COUNTIF(All!#REF!, "="&amp;$A29), ""), "")</f>
        <v>#REF!</v>
      </c>
      <c r="CH29" s="56" t="e">
        <f>IF(COUNTIF(All!#REF!, "="&amp;$A29)&gt;$B$21, IFERROR(SUMIF(All!#REF!, "="&amp;$A29, All!$BX$2:$BX$802)/COUNTIF(All!#REF!, "="&amp;$A29), ""), "")</f>
        <v>#REF!</v>
      </c>
      <c r="CI29" s="56" t="e">
        <f>IF(COUNTIF(All!#REF!, "="&amp;$A29)&gt;$B$21, IFERROR(SUMIF(All!#REF!, "="&amp;$A29, All!$BX$2:$BX$802)/COUNTIF(All!#REF!, "="&amp;$A29), ""), "")</f>
        <v>#REF!</v>
      </c>
      <c r="CJ29" s="56" t="e">
        <f>IF(COUNTIF(All!#REF!, "="&amp;$A29)&gt;$B$21, IFERROR(SUMIF(All!#REF!, "="&amp;$A29, All!$BX$2:$BX$802)/COUNTIF(All!#REF!, "="&amp;$A29), ""), "")</f>
        <v>#REF!</v>
      </c>
      <c r="CK29" s="56" t="e">
        <f>IF(COUNTIF(All!#REF!, "="&amp;$A29)&gt;$B$21, IFERROR(SUMIF(All!#REF!, "="&amp;$A29, All!$BX$2:$BX$802)/COUNTIF(All!#REF!, "="&amp;$A29), ""), "")</f>
        <v>#REF!</v>
      </c>
      <c r="CL29" s="56" t="e">
        <f>IF(COUNTIF(All!#REF!, "="&amp;$A29)&gt;$B$21, IFERROR(SUMIF(All!#REF!, "="&amp;$A29, All!$BX$2:$BX$802)/COUNTIF(All!#REF!, "="&amp;$A29), ""), "")</f>
        <v>#REF!</v>
      </c>
      <c r="CM29" s="56" t="e">
        <f>IF(COUNTIF(All!#REF!, "="&amp;$A29)&gt;$B$21, IFERROR(SUMIF(All!#REF!, "="&amp;$A29, All!$BX$2:$BX$802)/COUNTIF(All!#REF!, "="&amp;$A29), ""), "")</f>
        <v>#REF!</v>
      </c>
      <c r="CN29" s="56" t="e">
        <f>IF(COUNTIF(All!#REF!, "="&amp;$A29)&gt;$B$21, IFERROR(SUMIF(All!#REF!, "="&amp;$A29, All!$BX$2:$BX$802)/COUNTIF(All!#REF!, "="&amp;$A29), ""), "")</f>
        <v>#REF!</v>
      </c>
      <c r="CO29" s="56" t="e">
        <f>IF(COUNTIF(All!#REF!, "="&amp;$A29)&gt;$B$21, IFERROR(SUMIF(All!#REF!, "="&amp;$A29, All!$BX$2:$BX$802)/COUNTIF(All!#REF!, "="&amp;$A29), ""), "")</f>
        <v>#REF!</v>
      </c>
      <c r="CP29" s="56" t="e">
        <f>IF(COUNTIF(All!#REF!, "="&amp;$A29)&gt;$B$21, IFERROR(SUMIF(All!#REF!, "="&amp;$A29, All!$BX$2:$BX$802)/COUNTIF(All!#REF!, "="&amp;$A29), ""), "")</f>
        <v>#REF!</v>
      </c>
      <c r="CQ29" s="56" t="e">
        <f>IF(COUNTIF(All!#REF!, "="&amp;$A29)&gt;$B$21, IFERROR(SUMIF(All!#REF!, "="&amp;$A29, All!$BX$2:$BX$802)/COUNTIF(All!#REF!, "="&amp;$A29), ""), "")</f>
        <v>#REF!</v>
      </c>
      <c r="CR29" s="56" t="e">
        <f>IF(COUNTIF(All!#REF!, "="&amp;$A29)&gt;$B$21, IFERROR(SUMIF(All!#REF!, "="&amp;$A29, All!$BX$2:$BX$802)/COUNTIF(All!#REF!, "="&amp;$A29), ""), "")</f>
        <v>#REF!</v>
      </c>
      <c r="CS29" s="56" t="e">
        <f>IF(COUNTIF(All!#REF!, "="&amp;$A29)&gt;$B$21, IFERROR(SUMIF(All!#REF!, "="&amp;$A29, All!$BX$2:$BX$802)/COUNTIF(All!#REF!, "="&amp;$A29), ""), "")</f>
        <v>#REF!</v>
      </c>
      <c r="CT29" s="56" t="e">
        <f>IF(COUNTIF(All!#REF!, "="&amp;$A29)&gt;$B$21, IFERROR(SUMIF(All!#REF!, "="&amp;$A29, All!$BX$2:$BX$802)/COUNTIF(All!#REF!, "="&amp;$A29), ""), "")</f>
        <v>#REF!</v>
      </c>
      <c r="CU29" s="56" t="e">
        <f>IF(COUNTIF(All!#REF!, "="&amp;$A29)&gt;$B$21, IFERROR(SUMIF(All!#REF!, "="&amp;$A29, All!$BX$2:$BX$802)/COUNTIF(All!#REF!, "="&amp;$A29), ""), "")</f>
        <v>#REF!</v>
      </c>
      <c r="CV29" s="56" t="e">
        <f>IF(COUNTIF(All!#REF!, "="&amp;$A29)&gt;$B$21, IFERROR(SUMIF(All!#REF!, "="&amp;$A29, All!$BX$2:$BX$802)/COUNTIF(All!#REF!, "="&amp;$A29), ""), "")</f>
        <v>#REF!</v>
      </c>
      <c r="CW29" s="56" t="e">
        <f>IF(COUNTIF(All!#REF!, "="&amp;$A29)&gt;$B$21, IFERROR(SUMIF(All!#REF!, "="&amp;$A29, All!$BX$2:$BX$802)/COUNTIF(All!#REF!, "="&amp;$A29), ""), "")</f>
        <v>#REF!</v>
      </c>
      <c r="CX29" s="56" t="e">
        <f>IF(COUNTIF(All!#REF!, "="&amp;$A29)&gt;$B$21, IFERROR(SUMIF(All!#REF!, "="&amp;$A29, All!$BX$2:$BX$802)/COUNTIF(All!#REF!, "="&amp;$A29), ""), "")</f>
        <v>#REF!</v>
      </c>
      <c r="CY29" s="56" t="e">
        <f>IF(COUNTIF(All!#REF!, "="&amp;$A29)&gt;$B$21, IFERROR(SUMIF(All!#REF!, "="&amp;$A29, All!$BX$2:$BX$802)/COUNTIF(All!#REF!, "="&amp;$A29), ""), "")</f>
        <v>#REF!</v>
      </c>
      <c r="CZ29" s="56" t="e">
        <f>IF(COUNTIF(All!#REF!, "="&amp;$A29)&gt;$B$21, IFERROR(SUMIF(All!#REF!, "="&amp;$A29, All!$BX$2:$BX$802)/COUNTIF(All!#REF!, "="&amp;$A29), ""), "")</f>
        <v>#REF!</v>
      </c>
      <c r="DA29" s="56" t="e">
        <f>IF(COUNTIF(All!#REF!, "="&amp;$A29)&gt;$B$21, IFERROR(SUMIF(All!#REF!, "="&amp;$A29, All!$BX$2:$BX$802)/COUNTIF(All!#REF!, "="&amp;$A29), ""), "")</f>
        <v>#REF!</v>
      </c>
      <c r="DB29" s="56" t="e">
        <f>IF(COUNTIF(All!#REF!, "="&amp;$A29)&gt;$B$21, IFERROR(SUMIF(All!#REF!, "="&amp;$A29, All!$BX$2:$BX$802)/COUNTIF(All!#REF!, "="&amp;$A29), ""), "")</f>
        <v>#REF!</v>
      </c>
      <c r="DC29" s="56" t="e">
        <f>IF(COUNTIF(All!#REF!, "="&amp;$A29)&gt;$B$21, IFERROR(SUMIF(All!#REF!, "="&amp;$A29, All!$BX$2:$BX$802)/COUNTIF(All!#REF!, "="&amp;$A29), ""), "")</f>
        <v>#REF!</v>
      </c>
      <c r="DD29" s="56" t="e">
        <f>IF(COUNTIF(All!#REF!, "="&amp;$A29)&gt;$B$21, IFERROR(SUMIF(All!#REF!, "="&amp;$A29, All!$BX$2:$BX$802)/COUNTIF(All!#REF!, "="&amp;$A29), ""), "")</f>
        <v>#REF!</v>
      </c>
      <c r="DE29" s="56" t="e">
        <f>IF(COUNTIF(All!#REF!, "="&amp;$A29)&gt;$B$21, IFERROR(SUMIF(All!#REF!, "="&amp;$A29, All!$BX$2:$BX$802)/COUNTIF(All!#REF!, "="&amp;$A29), ""), "")</f>
        <v>#REF!</v>
      </c>
      <c r="DF29" s="56" t="e">
        <f>IF(COUNTIF(All!#REF!, "="&amp;$A29)&gt;$B$21, IFERROR(SUMIF(All!#REF!, "="&amp;$A29, All!$BX$2:$BX$802)/COUNTIF(All!#REF!, "="&amp;$A29), ""), "")</f>
        <v>#REF!</v>
      </c>
      <c r="DG29" s="56" t="e">
        <f>IF(COUNTIF(All!#REF!, "="&amp;$A29)&gt;$B$21, IFERROR(SUMIF(All!#REF!, "="&amp;$A29, All!$BX$2:$BX$802)/COUNTIF(All!#REF!, "="&amp;$A29), ""), "")</f>
        <v>#REF!</v>
      </c>
      <c r="DH29" s="56" t="e">
        <f>IF(COUNTIF(All!#REF!, "="&amp;$A29)&gt;$B$21, IFERROR(SUMIF(All!#REF!, "="&amp;$A29, All!$BX$2:$BX$802)/COUNTIF(All!#REF!, "="&amp;$A29), ""), "")</f>
        <v>#REF!</v>
      </c>
      <c r="DI29" s="56" t="e">
        <f>IF(COUNTIF(All!#REF!, "="&amp;$A29)&gt;$B$21, IFERROR(SUMIF(All!#REF!, "="&amp;$A29, All!$BX$2:$BX$802)/COUNTIF(All!#REF!, "="&amp;$A29), ""), "")</f>
        <v>#REF!</v>
      </c>
      <c r="DJ29" s="56" t="e">
        <f>IF(COUNTIF(All!#REF!, "="&amp;$A29)&gt;$B$21, IFERROR(SUMIF(All!#REF!, "="&amp;$A29, All!$BX$2:$BX$802)/COUNTIF(All!#REF!, "="&amp;$A29), ""), "")</f>
        <v>#REF!</v>
      </c>
      <c r="DK29" s="56" t="e">
        <f>IF(COUNTIF(All!#REF!, "="&amp;$A29)&gt;$B$21, IFERROR(SUMIF(All!#REF!, "="&amp;$A29, All!$BX$2:$BX$802)/COUNTIF(All!#REF!, "="&amp;$A29), ""), "")</f>
        <v>#REF!</v>
      </c>
      <c r="DL29" s="56" t="e">
        <f>IF(COUNTIF(All!#REF!, "="&amp;$A29)&gt;$B$21, IFERROR(SUMIF(All!#REF!, "="&amp;$A29, All!$BX$2:$BX$802)/COUNTIF(All!#REF!, "="&amp;$A29), ""), "")</f>
        <v>#REF!</v>
      </c>
      <c r="DM29" s="56" t="e">
        <f>IF(COUNTIF(All!#REF!, "="&amp;$A29)&gt;$B$21, IFERROR(SUMIF(All!#REF!, "="&amp;$A29, All!$BX$2:$BX$802)/COUNTIF(All!#REF!, "="&amp;$A29), ""), "")</f>
        <v>#REF!</v>
      </c>
      <c r="DN29" s="56" t="e">
        <f>IF(COUNTIF(All!#REF!, "="&amp;$A29)&gt;$B$21, IFERROR(SUMIF(All!#REF!, "="&amp;$A29, All!$BX$2:$BX$802)/COUNTIF(All!#REF!, "="&amp;$A29), ""), "")</f>
        <v>#REF!</v>
      </c>
      <c r="DO29" s="56" t="e">
        <f>IF(COUNTIF(All!#REF!, "="&amp;$A29)&gt;$B$21, IFERROR(SUMIF(All!#REF!, "="&amp;$A29, All!$BX$2:$BX$802)/COUNTIF(All!#REF!, "="&amp;$A29), ""), "")</f>
        <v>#REF!</v>
      </c>
      <c r="DP29" s="56" t="e">
        <f>IF(COUNTIF(All!#REF!, "="&amp;$A29)&gt;$B$21, IFERROR(SUMIF(All!#REF!, "="&amp;$A29, All!$BX$2:$BX$802)/COUNTIF(All!#REF!, "="&amp;$A29), ""), "")</f>
        <v>#REF!</v>
      </c>
      <c r="DQ29" s="56" t="e">
        <f>IF(COUNTIF(All!#REF!, "="&amp;$A29)&gt;$B$21, IFERROR(SUMIF(All!#REF!, "="&amp;$A29, All!$BX$2:$BX$802)/COUNTIF(All!#REF!, "="&amp;$A29), ""), "")</f>
        <v>#REF!</v>
      </c>
      <c r="DR29" s="56" t="e">
        <f>IF(COUNTIF(All!#REF!, "="&amp;$A29)&gt;$B$21, IFERROR(SUMIF(All!#REF!, "="&amp;$A29, All!$BX$2:$BX$802)/COUNTIF(All!#REF!, "="&amp;$A29), ""), "")</f>
        <v>#REF!</v>
      </c>
      <c r="DS29" s="56" t="e">
        <f>IF(COUNTIF(All!#REF!, "="&amp;$A29)&gt;$B$21, IFERROR(SUMIF(All!#REF!, "="&amp;$A29, All!$BX$2:$BX$802)/COUNTIF(All!#REF!, "="&amp;$A29), ""), "")</f>
        <v>#REF!</v>
      </c>
      <c r="DT29" s="56" t="e">
        <f>IF(COUNTIF(All!#REF!, "="&amp;$A29)&gt;$B$21, IFERROR(SUMIF(All!#REF!, "="&amp;$A29, All!$BX$2:$BX$802)/COUNTIF(All!#REF!, "="&amp;$A29), ""), "")</f>
        <v>#REF!</v>
      </c>
      <c r="DU29" s="56" t="e">
        <f>IF(COUNTIF(All!#REF!, "="&amp;$A29)&gt;$B$21, IFERROR(SUMIF(All!#REF!, "="&amp;$A29, All!$BX$2:$BX$802)/COUNTIF(All!#REF!, "="&amp;$A29), ""), "")</f>
        <v>#REF!</v>
      </c>
      <c r="DV29" s="56" t="e">
        <f>IF(COUNTIF(All!#REF!, "="&amp;$A29)&gt;$B$21, IFERROR(SUMIF(All!#REF!, "="&amp;$A29, All!$BX$2:$BX$802)/COUNTIF(All!#REF!, "="&amp;$A29), ""), "")</f>
        <v>#REF!</v>
      </c>
      <c r="DW29" s="56" t="e">
        <f>IF(COUNTIF(All!#REF!, "="&amp;$A29)&gt;$B$21, IFERROR(SUMIF(All!#REF!, "="&amp;$A29, All!$BX$2:$BX$802)/COUNTIF(All!#REF!, "="&amp;$A29), ""), "")</f>
        <v>#REF!</v>
      </c>
      <c r="DX29" s="56" t="e">
        <f>IF(COUNTIF(All!#REF!, "="&amp;$A29)&gt;$B$21, IFERROR(SUMIF(All!#REF!, "="&amp;$A29, All!$BX$2:$BX$802)/COUNTIF(All!#REF!, "="&amp;$A29), ""), "")</f>
        <v>#REF!</v>
      </c>
      <c r="DY29" s="56" t="e">
        <f>IF(COUNTIF(All!#REF!, "="&amp;$A29)&gt;$B$21, IFERROR(SUMIF(All!#REF!, "="&amp;$A29, All!$BX$2:$BX$802)/COUNTIF(All!#REF!, "="&amp;$A29), ""), "")</f>
        <v>#REF!</v>
      </c>
      <c r="DZ29" s="56" t="e">
        <f>IF(COUNTIF(All!#REF!, "="&amp;$A29)&gt;$B$21, IFERROR(SUMIF(All!#REF!, "="&amp;$A29, All!$BX$2:$BX$802)/COUNTIF(All!#REF!, "="&amp;$A29), ""), "")</f>
        <v>#REF!</v>
      </c>
      <c r="EA29" s="56" t="e">
        <f>IF(COUNTIF(All!#REF!, "="&amp;$A29)&gt;$B$21, IFERROR(SUMIF(All!#REF!, "="&amp;$A29, All!$BX$2:$BX$802)/COUNTIF(All!#REF!, "="&amp;$A29), ""), "")</f>
        <v>#REF!</v>
      </c>
      <c r="EB29" s="56" t="e">
        <f>IF(COUNTIF(All!#REF!, "="&amp;$A29)&gt;$B$21, IFERROR(SUMIF(All!#REF!, "="&amp;$A29, All!$BX$2:$BX$802)/COUNTIF(All!#REF!, "="&amp;$A29), ""), "")</f>
        <v>#REF!</v>
      </c>
      <c r="EC29" s="56" t="e">
        <f>IF(COUNTIF(All!#REF!, "="&amp;$A29)&gt;$B$21, IFERROR(SUMIF(All!#REF!, "="&amp;$A29, All!$BX$2:$BX$802)/COUNTIF(All!#REF!, "="&amp;$A29), ""), "")</f>
        <v>#REF!</v>
      </c>
      <c r="ED29" s="56" t="e">
        <f>IF(COUNTIF(All!#REF!, "="&amp;$A29)&gt;$B$21, IFERROR(SUMIF(All!#REF!, "="&amp;$A29, All!$BX$2:$BX$802)/COUNTIF(All!#REF!, "="&amp;$A29), ""), "")</f>
        <v>#REF!</v>
      </c>
      <c r="EE29" s="56" t="e">
        <f>IF(COUNTIF(All!#REF!, "="&amp;$A29)&gt;$B$21, IFERROR(SUMIF(All!#REF!, "="&amp;$A29, All!$BX$2:$BX$802)/COUNTIF(All!#REF!, "="&amp;$A29), ""), "")</f>
        <v>#REF!</v>
      </c>
      <c r="EF29" s="56" t="e">
        <f>IF(COUNTIF(All!#REF!, "="&amp;$A29)&gt;$B$21, IFERROR(SUMIF(All!#REF!, "="&amp;$A29, All!$BX$2:$BX$802)/COUNTIF(All!#REF!, "="&amp;$A29), ""), "")</f>
        <v>#REF!</v>
      </c>
      <c r="EG29" s="56" t="e">
        <f>IF(COUNTIF(All!#REF!, "="&amp;$A29)&gt;$B$21, IFERROR(SUMIF(All!#REF!, "="&amp;$A29, All!$BX$2:$BX$802)/COUNTIF(All!#REF!, "="&amp;$A29), ""), "")</f>
        <v>#REF!</v>
      </c>
      <c r="EH29" s="56" t="e">
        <f>IF(COUNTIF(All!#REF!, "="&amp;$A29)&gt;$B$21, IFERROR(SUMIF(All!#REF!, "="&amp;$A29, All!$BX$2:$BX$802)/COUNTIF(All!#REF!, "="&amp;$A29), ""), "")</f>
        <v>#REF!</v>
      </c>
      <c r="EI29" s="56" t="e">
        <f>IF(COUNTIF(All!#REF!, "="&amp;$A29)&gt;$B$21, IFERROR(SUMIF(All!#REF!, "="&amp;$A29, All!$BX$2:$BX$802)/COUNTIF(All!#REF!, "="&amp;$A29), ""), "")</f>
        <v>#REF!</v>
      </c>
      <c r="EJ29" s="56" t="e">
        <f>IF(COUNTIF(All!#REF!, "="&amp;$A29)&gt;$B$21, IFERROR(SUMIF(All!#REF!, "="&amp;$A29, All!$BX$2:$BX$802)/COUNTIF(All!#REF!, "="&amp;$A29), ""), "")</f>
        <v>#REF!</v>
      </c>
      <c r="EK29" s="56" t="e">
        <f>IF(COUNTIF(All!#REF!, "="&amp;$A29)&gt;$B$21, IFERROR(SUMIF(All!#REF!, "="&amp;$A29, All!$BX$2:$BX$802)/COUNTIF(All!#REF!, "="&amp;$A29), ""), "")</f>
        <v>#REF!</v>
      </c>
      <c r="EL29" s="56" t="e">
        <f>IF(COUNTIF(All!#REF!, "="&amp;$A29)&gt;$B$21, IFERROR(SUMIF(All!#REF!, "="&amp;$A29, All!$BX$2:$BX$802)/COUNTIF(All!#REF!, "="&amp;$A29), ""), "")</f>
        <v>#REF!</v>
      </c>
      <c r="EM29" s="56" t="e">
        <f>IF(COUNTIF(All!#REF!, "="&amp;$A29)&gt;$B$21, IFERROR(SUMIF(All!#REF!, "="&amp;$A29, All!$BX$2:$BX$802)/COUNTIF(All!#REF!, "="&amp;$A29), ""), "")</f>
        <v>#REF!</v>
      </c>
      <c r="EN29" s="56" t="e">
        <f>IF(COUNTIF(All!#REF!, "="&amp;$A29)&gt;$B$21, IFERROR(SUMIF(All!#REF!, "="&amp;$A29, All!$BX$2:$BX$802)/COUNTIF(All!#REF!, "="&amp;$A29), ""), "")</f>
        <v>#REF!</v>
      </c>
      <c r="EO29" s="56" t="e">
        <f>IF(COUNTIF(All!#REF!, "="&amp;$A29)&gt;$B$21, IFERROR(SUMIF(All!#REF!, "="&amp;$A29, All!$BX$2:$BX$802)/COUNTIF(All!#REF!, "="&amp;$A29), ""), "")</f>
        <v>#REF!</v>
      </c>
      <c r="EP29" s="56" t="e">
        <f>IF(COUNTIF(All!#REF!, "="&amp;$A29)&gt;$B$21, IFERROR(SUMIF(All!#REF!, "="&amp;$A29, All!$BX$2:$BX$802)/COUNTIF(All!#REF!, "="&amp;$A29), ""), "")</f>
        <v>#REF!</v>
      </c>
      <c r="EQ29" s="56" t="e">
        <f>IF(COUNTIF(All!#REF!, "="&amp;$A29)&gt;$B$21, IFERROR(SUMIF(All!#REF!, "="&amp;$A29, All!$BX$2:$BX$802)/COUNTIF(All!#REF!, "="&amp;$A29), ""), "")</f>
        <v>#REF!</v>
      </c>
      <c r="ER29" s="56" t="e">
        <f>IF(COUNTIF(All!#REF!, "="&amp;$A29)&gt;$B$21, IFERROR(SUMIF(All!#REF!, "="&amp;$A29, All!$BX$2:$BX$802)/COUNTIF(All!#REF!, "="&amp;$A29), ""), "")</f>
        <v>#REF!</v>
      </c>
      <c r="ES29" s="56" t="e">
        <f>IF(COUNTIF(All!#REF!, "="&amp;$A29)&gt;$B$21, IFERROR(SUMIF(All!#REF!, "="&amp;$A29, All!$BX$2:$BX$802)/COUNTIF(All!#REF!, "="&amp;$A29), ""), "")</f>
        <v>#REF!</v>
      </c>
      <c r="ET29" s="56" t="e">
        <f>IF(COUNTIF(All!#REF!, "="&amp;$A29)&gt;$B$21, IFERROR(SUMIF(All!#REF!, "="&amp;$A29, All!$BX$2:$BX$802)/COUNTIF(All!#REF!, "="&amp;$A29), ""), "")</f>
        <v>#REF!</v>
      </c>
      <c r="EU29" s="56" t="e">
        <f>IF(COUNTIF(All!#REF!, "="&amp;$A29)&gt;$B$21, IFERROR(SUMIF(All!#REF!, "="&amp;$A29, All!$BX$2:$BX$802)/COUNTIF(All!#REF!, "="&amp;$A29), ""), "")</f>
        <v>#REF!</v>
      </c>
      <c r="EV29" s="56" t="e">
        <f>IF(COUNTIF(All!#REF!, "="&amp;$A29)&gt;$B$21, IFERROR(SUMIF(All!#REF!, "="&amp;$A29, All!$BX$2:$BX$802)/COUNTIF(All!#REF!, "="&amp;$A29), ""), "")</f>
        <v>#REF!</v>
      </c>
      <c r="EW29" s="56" t="e">
        <f>IF(COUNTIF(All!#REF!, "="&amp;$A29)&gt;$B$21, IFERROR(SUMIF(All!#REF!, "="&amp;$A29, All!$BX$2:$BX$802)/COUNTIF(All!#REF!, "="&amp;$A29), ""), "")</f>
        <v>#REF!</v>
      </c>
      <c r="EX29" s="56" t="e">
        <f>IF(COUNTIF(All!#REF!, "="&amp;$A29)&gt;$B$21, IFERROR(SUMIF(All!#REF!, "="&amp;$A29, All!$BX$2:$BX$802)/COUNTIF(All!#REF!, "="&amp;$A29), ""), "")</f>
        <v>#REF!</v>
      </c>
      <c r="EY29" s="56" t="e">
        <f>IF(COUNTIF(All!#REF!, "="&amp;$A29)&gt;$B$21, IFERROR(SUMIF(All!#REF!, "="&amp;$A29, All!$BX$2:$BX$802)/COUNTIF(All!#REF!, "="&amp;$A29), ""), "")</f>
        <v>#REF!</v>
      </c>
      <c r="EZ29" s="56" t="e">
        <f>IF(COUNTIF(All!#REF!, "="&amp;$A29)&gt;$B$21, IFERROR(SUMIF(All!#REF!, "="&amp;$A29, All!$BX$2:$BX$802)/COUNTIF(All!#REF!, "="&amp;$A29), ""), "")</f>
        <v>#REF!</v>
      </c>
      <c r="FA29" s="56" t="e">
        <f>IF(COUNTIF(All!#REF!, "="&amp;$A29)&gt;$B$21, IFERROR(SUMIF(All!#REF!, "="&amp;$A29, All!$BX$2:$BX$802)/COUNTIF(All!#REF!, "="&amp;$A29), ""), "")</f>
        <v>#REF!</v>
      </c>
      <c r="FB29" s="56" t="e">
        <f>IF(COUNTIF(All!#REF!, "="&amp;$A29)&gt;$B$21, IFERROR(SUMIF(All!#REF!, "="&amp;$A29, All!$BX$2:$BX$802)/COUNTIF(All!#REF!, "="&amp;$A29), ""), "")</f>
        <v>#REF!</v>
      </c>
      <c r="FC29" s="56" t="e">
        <f>IF(COUNTIF(All!#REF!, "="&amp;$A29)&gt;$B$21, IFERROR(SUMIF(All!#REF!, "="&amp;$A29, All!$BX$2:$BX$802)/COUNTIF(All!#REF!, "="&amp;$A29), ""), "")</f>
        <v>#REF!</v>
      </c>
      <c r="FD29" s="56" t="e">
        <f>IF(COUNTIF(All!#REF!, "="&amp;$A29)&gt;$B$21, IFERROR(SUMIF(All!#REF!, "="&amp;$A29, All!$BX$2:$BX$802)/COUNTIF(All!#REF!, "="&amp;$A29), ""), "")</f>
        <v>#REF!</v>
      </c>
      <c r="FE29" s="56" t="e">
        <f>IF(COUNTIF(All!#REF!, "="&amp;$A29)&gt;$B$21, IFERROR(SUMIF(All!#REF!, "="&amp;$A29, All!$BX$2:$BX$802)/COUNTIF(All!#REF!, "="&amp;$A29), ""), "")</f>
        <v>#REF!</v>
      </c>
      <c r="FF29" s="56" t="e">
        <f>IF(COUNTIF(All!#REF!, "="&amp;$A29)&gt;$B$21, IFERROR(SUMIF(All!#REF!, "="&amp;$A29, All!$BX$2:$BX$802)/COUNTIF(All!#REF!, "="&amp;$A29), ""), "")</f>
        <v>#REF!</v>
      </c>
      <c r="FG29" s="56" t="e">
        <f>IF(COUNTIF(All!#REF!, "="&amp;$A29)&gt;$B$21, IFERROR(SUMIF(All!#REF!, "="&amp;$A29, All!$BX$2:$BX$802)/COUNTIF(All!#REF!, "="&amp;$A29), ""), "")</f>
        <v>#REF!</v>
      </c>
      <c r="FH29" s="56" t="e">
        <f>IF(COUNTIF(All!#REF!, "="&amp;$A29)&gt;$B$21, IFERROR(SUMIF(All!#REF!, "="&amp;$A29, All!$BX$2:$BX$802)/COUNTIF(All!#REF!, "="&amp;$A29), ""), "")</f>
        <v>#REF!</v>
      </c>
      <c r="FI29" s="56" t="e">
        <f>IF(COUNTIF(All!#REF!, "="&amp;$A29)&gt;$B$21, IFERROR(SUMIF(All!#REF!, "="&amp;$A29, All!$BX$2:$BX$802)/COUNTIF(All!#REF!, "="&amp;$A29), ""), "")</f>
        <v>#REF!</v>
      </c>
      <c r="FJ29" s="56" t="e">
        <f>IF(COUNTIF(All!#REF!, "="&amp;$A29)&gt;$B$21, IFERROR(SUMIF(All!#REF!, "="&amp;$A29, All!$BX$2:$BX$802)/COUNTIF(All!#REF!, "="&amp;$A29), ""), "")</f>
        <v>#REF!</v>
      </c>
      <c r="FK29" s="56" t="e">
        <f>IF(COUNTIF(All!#REF!, "="&amp;$A29)&gt;$B$21, IFERROR(SUMIF(All!#REF!, "="&amp;$A29, All!$BX$2:$BX$802)/COUNTIF(All!#REF!, "="&amp;$A29), ""), "")</f>
        <v>#REF!</v>
      </c>
      <c r="FL29" s="56" t="e">
        <f>IF(COUNTIF(All!#REF!, "="&amp;$A29)&gt;$B$21, IFERROR(SUMIF(All!#REF!, "="&amp;$A29, All!$BX$2:$BX$802)/COUNTIF(All!#REF!, "="&amp;$A29), ""), "")</f>
        <v>#REF!</v>
      </c>
      <c r="FM29" s="56" t="e">
        <f>IF(COUNTIF(All!#REF!, "="&amp;$A29)&gt;$B$21, IFERROR(SUMIF(All!#REF!, "="&amp;$A29, All!$BX$2:$BX$802)/COUNTIF(All!#REF!, "="&amp;$A29), ""), "")</f>
        <v>#REF!</v>
      </c>
      <c r="FN29" s="56" t="e">
        <f>IF(COUNTIF(All!#REF!, "="&amp;$A29)&gt;$B$21, IFERROR(SUMIF(All!#REF!, "="&amp;$A29, All!$BX$2:$BX$802)/COUNTIF(All!#REF!, "="&amp;$A29), ""), "")</f>
        <v>#REF!</v>
      </c>
      <c r="FO29" s="56" t="e">
        <f>IF(COUNTIF(All!#REF!, "="&amp;$A29)&gt;$B$21, IFERROR(SUMIF(All!#REF!, "="&amp;$A29, All!$BX$2:$BX$802)/COUNTIF(All!#REF!, "="&amp;$A29), ""), "")</f>
        <v>#REF!</v>
      </c>
      <c r="FP29" s="56" t="e">
        <f>IF(COUNTIF(All!#REF!, "="&amp;$A29)&gt;$B$21, IFERROR(SUMIF(All!#REF!, "="&amp;$A29, All!$BX$2:$BX$802)/COUNTIF(All!#REF!, "="&amp;$A29), ""), "")</f>
        <v>#REF!</v>
      </c>
      <c r="FQ29" s="56" t="e">
        <f>IF(COUNTIF(All!#REF!, "="&amp;$A29)&gt;$B$21, IFERROR(SUMIF(All!#REF!, "="&amp;$A29, All!$BX$2:$BX$802)/COUNTIF(All!#REF!, "="&amp;$A29), ""), "")</f>
        <v>#REF!</v>
      </c>
      <c r="FR29" s="56" t="e">
        <f>IF(COUNTIF(All!#REF!, "="&amp;$A29)&gt;$B$21, IFERROR(SUMIF(All!#REF!, "="&amp;$A29, All!$BX$2:$BX$802)/COUNTIF(All!#REF!, "="&amp;$A29), ""), "")</f>
        <v>#REF!</v>
      </c>
      <c r="FS29" s="56" t="e">
        <f>IF(COUNTIF(All!#REF!, "="&amp;$A29)&gt;$B$21, IFERROR(SUMIF(All!#REF!, "="&amp;$A29, All!$BX$2:$BX$802)/COUNTIF(All!#REF!, "="&amp;$A29), ""), "")</f>
        <v>#REF!</v>
      </c>
      <c r="FT29" s="56" t="e">
        <f>IF(COUNTIF(All!#REF!, "="&amp;$A29)&gt;$B$21, IFERROR(SUMIF(All!#REF!, "="&amp;$A29, All!$BX$2:$BX$802)/COUNTIF(All!#REF!, "="&amp;$A29), ""), "")</f>
        <v>#REF!</v>
      </c>
      <c r="FU29" s="56" t="e">
        <f>IF(COUNTIF(All!#REF!, "="&amp;$A29)&gt;$B$21, IFERROR(SUMIF(All!#REF!, "="&amp;$A29, All!$BX$2:$BX$802)/COUNTIF(All!#REF!, "="&amp;$A29), ""), "")</f>
        <v>#REF!</v>
      </c>
      <c r="FV29" s="56" t="e">
        <f>IF(COUNTIF(All!#REF!, "="&amp;$A29)&gt;$B$21, IFERROR(SUMIF(All!#REF!, "="&amp;$A29, All!$BX$2:$BX$802)/COUNTIF(All!#REF!, "="&amp;$A29), ""), "")</f>
        <v>#REF!</v>
      </c>
      <c r="FW29" s="56" t="e">
        <f>IF(COUNTIF(All!#REF!, "="&amp;$A29)&gt;$B$21, IFERROR(SUMIF(All!#REF!, "="&amp;$A29, All!$BX$2:$BX$802)/COUNTIF(All!#REF!, "="&amp;$A29), ""), "")</f>
        <v>#REF!</v>
      </c>
      <c r="FX29" s="56" t="e">
        <f>IF(COUNTIF(All!#REF!, "="&amp;$A29)&gt;$B$21, IFERROR(SUMIF(All!#REF!, "="&amp;$A29, All!$BX$2:$BX$802)/COUNTIF(All!#REF!, "="&amp;$A29), ""), "")</f>
        <v>#REF!</v>
      </c>
      <c r="FY29" s="56" t="e">
        <f>IF(COUNTIF(All!#REF!, "="&amp;$A29)&gt;$B$21, IFERROR(SUMIF(All!#REF!, "="&amp;$A29, All!$BX$2:$BX$802)/COUNTIF(All!#REF!, "="&amp;$A29), ""), "")</f>
        <v>#REF!</v>
      </c>
      <c r="FZ29" s="56" t="e">
        <f>IF(COUNTIF(All!#REF!, "="&amp;$A29)&gt;$B$21, IFERROR(SUMIF(All!#REF!, "="&amp;$A29, All!$BX$2:$BX$802)/COUNTIF(All!#REF!, "="&amp;$A29), ""), "")</f>
        <v>#REF!</v>
      </c>
      <c r="GA29" s="56" t="e">
        <f>IF(COUNTIF(All!#REF!, "="&amp;$A29)&gt;$B$21, IFERROR(SUMIF(All!#REF!, "="&amp;$A29, All!$BX$2:$BX$802)/COUNTIF(All!#REF!, "="&amp;$A29), ""), "")</f>
        <v>#REF!</v>
      </c>
      <c r="GB29" s="56" t="e">
        <f>IF(COUNTIF(All!#REF!, "="&amp;$A29)&gt;$B$21, IFERROR(SUMIF(All!#REF!, "="&amp;$A29, All!$BX$2:$BX$802)/COUNTIF(All!#REF!, "="&amp;$A29), ""), "")</f>
        <v>#REF!</v>
      </c>
      <c r="GC29" s="56" t="e">
        <f>IF(COUNTIF(All!#REF!, "="&amp;$A29)&gt;$B$21, IFERROR(SUMIF(All!#REF!, "="&amp;$A29, All!$BX$2:$BX$802)/COUNTIF(All!#REF!, "="&amp;$A29), ""), "")</f>
        <v>#REF!</v>
      </c>
      <c r="GD29" s="56" t="e">
        <f>IF(COUNTIF(All!#REF!, "="&amp;$A29)&gt;$B$21, IFERROR(SUMIF(All!#REF!, "="&amp;$A29, All!$BX$2:$BX$802)/COUNTIF(All!#REF!, "="&amp;$A29), ""), "")</f>
        <v>#REF!</v>
      </c>
      <c r="GE29" s="56" t="e">
        <f>IF(COUNTIF(All!#REF!, "="&amp;$A29)&gt;$B$21, IFERROR(SUMIF(All!#REF!, "="&amp;$A29, All!$BX$2:$BX$802)/COUNTIF(All!#REF!, "="&amp;$A29), ""), "")</f>
        <v>#REF!</v>
      </c>
      <c r="GF29" s="56" t="e">
        <f>IF(COUNTIF(All!#REF!, "="&amp;$A29)&gt;$B$21, IFERROR(SUMIF(All!#REF!, "="&amp;$A29, All!$BX$2:$BX$802)/COUNTIF(All!#REF!, "="&amp;$A29), ""), "")</f>
        <v>#REF!</v>
      </c>
      <c r="GG29" s="56" t="e">
        <f>IF(COUNTIF(All!#REF!, "="&amp;$A29)&gt;$B$21, IFERROR(SUMIF(All!#REF!, "="&amp;$A29, All!$BX$2:$BX$802)/COUNTIF(All!#REF!, "="&amp;$A29), ""), "")</f>
        <v>#REF!</v>
      </c>
      <c r="GH29" s="56" t="e">
        <f>IF(COUNTIF(All!#REF!, "="&amp;$A29)&gt;$B$21, IFERROR(SUMIF(All!#REF!, "="&amp;$A29, All!$BX$2:$BX$802)/COUNTIF(All!#REF!, "="&amp;$A29), ""), "")</f>
        <v>#REF!</v>
      </c>
      <c r="GI29" s="56" t="e">
        <f>IF(COUNTIF(All!#REF!, "="&amp;$A29)&gt;$B$21, IFERROR(SUMIF(All!#REF!, "="&amp;$A29, All!$BX$2:$BX$802)/COUNTIF(All!#REF!, "="&amp;$A29), ""), "")</f>
        <v>#REF!</v>
      </c>
      <c r="GJ29" s="56" t="e">
        <f>IF(COUNTIF(All!#REF!, "="&amp;$A29)&gt;$B$21, IFERROR(SUMIF(All!#REF!, "="&amp;$A29, All!$BX$2:$BX$802)/COUNTIF(All!#REF!, "="&amp;$A29), ""), "")</f>
        <v>#REF!</v>
      </c>
      <c r="GK29" s="56" t="e">
        <f>IF(COUNTIF(All!#REF!, "="&amp;$A29)&gt;$B$21, IFERROR(SUMIF(All!#REF!, "="&amp;$A29, All!$BX$2:$BX$802)/COUNTIF(All!#REF!, "="&amp;$A29), ""), "")</f>
        <v>#REF!</v>
      </c>
      <c r="GL29" s="56" t="e">
        <f>IF(COUNTIF(All!#REF!, "="&amp;$A29)&gt;$B$21, IFERROR(SUMIF(All!#REF!, "="&amp;$A29, All!$BX$2:$BX$802)/COUNTIF(All!#REF!, "="&amp;$A29), ""), "")</f>
        <v>#REF!</v>
      </c>
      <c r="GM29" s="56" t="e">
        <f>IF(COUNTIF(All!#REF!, "="&amp;$A29)&gt;$B$21, IFERROR(SUMIF(All!#REF!, "="&amp;$A29, All!$BX$2:$BX$802)/COUNTIF(All!#REF!, "="&amp;$A29), ""), "")</f>
        <v>#REF!</v>
      </c>
      <c r="GN29" s="56" t="e">
        <f>IF(COUNTIF(All!#REF!, "="&amp;$A29)&gt;$B$21, IFERROR(SUMIF(All!#REF!, "="&amp;$A29, All!$BX$2:$BX$802)/COUNTIF(All!#REF!, "="&amp;$A29), ""), "")</f>
        <v>#REF!</v>
      </c>
      <c r="GO29" s="56" t="e">
        <f>IF(COUNTIF(All!#REF!, "="&amp;$A29)&gt;$B$21, IFERROR(SUMIF(All!#REF!, "="&amp;$A29, All!$BX$2:$BX$802)/COUNTIF(All!#REF!, "="&amp;$A29), ""), "")</f>
        <v>#REF!</v>
      </c>
      <c r="GP29" s="56" t="e">
        <f>IF(COUNTIF(All!#REF!, "="&amp;$A29)&gt;$B$21, IFERROR(SUMIF(All!#REF!, "="&amp;$A29, All!$BX$2:$BX$802)/COUNTIF(All!#REF!, "="&amp;$A29), ""), "")</f>
        <v>#REF!</v>
      </c>
      <c r="GQ29" s="56" t="e">
        <f>IF(COUNTIF(All!#REF!, "="&amp;$A29)&gt;$B$21, IFERROR(SUMIF(All!#REF!, "="&amp;$A29, All!$BX$2:$BX$802)/COUNTIF(All!#REF!, "="&amp;$A29), ""), "")</f>
        <v>#REF!</v>
      </c>
      <c r="GR29" s="56" t="e">
        <f>IF(COUNTIF(All!#REF!, "="&amp;$A29)&gt;$B$21, IFERROR(SUMIF(All!#REF!, "="&amp;$A29, All!$BX$2:$BX$802)/COUNTIF(All!#REF!, "="&amp;$A29), ""), "")</f>
        <v>#REF!</v>
      </c>
      <c r="GS29" s="56" t="e">
        <f>IF(COUNTIF(All!#REF!, "="&amp;$A29)&gt;$B$21, IFERROR(SUMIF(All!#REF!, "="&amp;$A29, All!$BX$2:$BX$802)/COUNTIF(All!#REF!, "="&amp;$A29), ""), "")</f>
        <v>#REF!</v>
      </c>
      <c r="GT29" s="56" t="e">
        <f>IF(COUNTIF(All!#REF!, "="&amp;$A29)&gt;$B$21, IFERROR(SUMIF(All!#REF!, "="&amp;$A29, All!$BX$2:$BX$802)/COUNTIF(All!#REF!, "="&amp;$A29), ""), "")</f>
        <v>#REF!</v>
      </c>
      <c r="GU29" s="56" t="e">
        <f>IF(COUNTIF(All!#REF!, "="&amp;$A29)&gt;$B$21, IFERROR(SUMIF(All!#REF!, "="&amp;$A29, All!$BX$2:$BX$802)/COUNTIF(All!#REF!, "="&amp;$A29), ""), "")</f>
        <v>#REF!</v>
      </c>
      <c r="GV29" s="56" t="e">
        <f>IF(COUNTIF(All!#REF!, "="&amp;$A29)&gt;$B$21, IFERROR(SUMIF(All!#REF!, "="&amp;$A29, All!$BX$2:$BX$802)/COUNTIF(All!#REF!, "="&amp;$A29), ""), "")</f>
        <v>#REF!</v>
      </c>
      <c r="GW29" s="56" t="e">
        <f>IF(COUNTIF(All!#REF!, "="&amp;$A29)&gt;$B$21, IFERROR(SUMIF(All!#REF!, "="&amp;$A29, All!$BX$2:$BX$802)/COUNTIF(All!#REF!, "="&amp;$A29), ""), "")</f>
        <v>#REF!</v>
      </c>
      <c r="GX29" s="56" t="e">
        <f>IF(COUNTIF(All!#REF!, "="&amp;$A29)&gt;$B$21, IFERROR(SUMIF(All!#REF!, "="&amp;$A29, All!$BX$2:$BX$802)/COUNTIF(All!#REF!, "="&amp;$A29), ""), "")</f>
        <v>#REF!</v>
      </c>
      <c r="GY29" s="56" t="e">
        <f>IF(COUNTIF(All!#REF!, "="&amp;$A29)&gt;$B$21, IFERROR(SUMIF(All!#REF!, "="&amp;$A29, All!$BX$2:$BX$802)/COUNTIF(All!#REF!, "="&amp;$A29), ""), "")</f>
        <v>#REF!</v>
      </c>
      <c r="GZ29" s="56" t="e">
        <f>IF(COUNTIF(All!#REF!, "="&amp;$A29)&gt;$B$21, IFERROR(SUMIF(All!#REF!, "="&amp;$A29, All!$BX$2:$BX$802)/COUNTIF(All!#REF!, "="&amp;$A29), ""), "")</f>
        <v>#REF!</v>
      </c>
      <c r="HA29" s="56" t="e">
        <f>IF(COUNTIF(All!#REF!, "="&amp;$A29)&gt;$B$21, IFERROR(SUMIF(All!#REF!, "="&amp;$A29, All!$BX$2:$BX$802)/COUNTIF(All!#REF!, "="&amp;$A29), ""), "")</f>
        <v>#REF!</v>
      </c>
      <c r="HB29" s="56" t="e">
        <f>IF(COUNTIF(All!#REF!, "="&amp;$A29)&gt;$B$21, IFERROR(SUMIF(All!#REF!, "="&amp;$A29, All!$BX$2:$BX$802)/COUNTIF(All!#REF!, "="&amp;$A29), ""), "")</f>
        <v>#REF!</v>
      </c>
      <c r="HC29" s="56" t="e">
        <f>IF(COUNTIF(All!#REF!, "="&amp;$A29)&gt;$B$21, IFERROR(SUMIF(All!#REF!, "="&amp;$A29, All!$BX$2:$BX$802)/COUNTIF(All!#REF!, "="&amp;$A29), ""), "")</f>
        <v>#REF!</v>
      </c>
      <c r="HD29" s="56" t="e">
        <f>IF(COUNTIF(All!#REF!, "="&amp;$A29)&gt;$B$21, IFERROR(SUMIF(All!#REF!, "="&amp;$A29, All!$BX$2:$BX$802)/COUNTIF(All!#REF!, "="&amp;$A29), ""), "")</f>
        <v>#REF!</v>
      </c>
      <c r="HE29" s="56" t="e">
        <f>IF(COUNTIF(All!#REF!, "="&amp;$A29)&gt;$B$21, IFERROR(SUMIF(All!#REF!, "="&amp;$A29, All!$BX$2:$BX$802)/COUNTIF(All!#REF!, "="&amp;$A29), ""), "")</f>
        <v>#REF!</v>
      </c>
      <c r="HF29" s="56" t="e">
        <f>IF(COUNTIF(All!#REF!, "="&amp;$A29)&gt;$B$21, IFERROR(SUMIF(All!#REF!, "="&amp;$A29, All!$BX$2:$BX$802)/COUNTIF(All!#REF!, "="&amp;$A29), ""), "")</f>
        <v>#REF!</v>
      </c>
      <c r="HG29" s="56" t="e">
        <f>IF(COUNTIF(All!#REF!, "="&amp;$A29)&gt;$B$21, IFERROR(SUMIF(All!#REF!, "="&amp;$A29, All!$BX$2:$BX$802)/COUNTIF(All!#REF!, "="&amp;$A29), ""), "")</f>
        <v>#REF!</v>
      </c>
      <c r="HH29" s="56" t="e">
        <f>IF(COUNTIF(All!#REF!, "="&amp;$A29)&gt;$B$21, IFERROR(SUMIF(All!#REF!, "="&amp;$A29, All!$BX$2:$BX$802)/COUNTIF(All!#REF!, "="&amp;$A29), ""), "")</f>
        <v>#REF!</v>
      </c>
      <c r="HI29" s="56" t="e">
        <f>IF(COUNTIF(All!#REF!, "="&amp;$A29)&gt;$B$21, IFERROR(SUMIF(All!#REF!, "="&amp;$A29, All!$BX$2:$BX$802)/COUNTIF(All!#REF!, "="&amp;$A29), ""), "")</f>
        <v>#REF!</v>
      </c>
      <c r="HJ29" s="56" t="e">
        <f>IF(COUNTIF(All!#REF!, "="&amp;$A29)&gt;$B$21, IFERROR(SUMIF(All!#REF!, "="&amp;$A29, All!$BX$2:$BX$802)/COUNTIF(All!#REF!, "="&amp;$A29), ""), "")</f>
        <v>#REF!</v>
      </c>
      <c r="HK29" s="56" t="e">
        <f>IF(COUNTIF(All!#REF!, "="&amp;$A29)&gt;$B$21, IFERROR(SUMIF(All!#REF!, "="&amp;$A29, All!$BX$2:$BX$802)/COUNTIF(All!#REF!, "="&amp;$A29), ""), "")</f>
        <v>#REF!</v>
      </c>
      <c r="HL29" s="56" t="e">
        <f>IF(COUNTIF(All!#REF!, "="&amp;$A29)&gt;$B$21, IFERROR(SUMIF(All!#REF!, "="&amp;$A29, All!$BX$2:$BX$802)/COUNTIF(All!#REF!, "="&amp;$A29), ""), "")</f>
        <v>#REF!</v>
      </c>
      <c r="HM29" s="56" t="e">
        <f>IF(COUNTIF(All!#REF!, "="&amp;$A29)&gt;$B$21, IFERROR(SUMIF(All!#REF!, "="&amp;$A29, All!$BX$2:$BX$802)/COUNTIF(All!#REF!, "="&amp;$A29), ""), "")</f>
        <v>#REF!</v>
      </c>
      <c r="HN29" s="56" t="e">
        <f>IF(COUNTIF(All!#REF!, "="&amp;$A29)&gt;$B$21, IFERROR(SUMIF(All!#REF!, "="&amp;$A29, All!$BX$2:$BX$802)/COUNTIF(All!#REF!, "="&amp;$A29), ""), "")</f>
        <v>#REF!</v>
      </c>
      <c r="HO29" s="56" t="e">
        <f>IF(COUNTIF(All!#REF!, "="&amp;$A29)&gt;$B$21, IFERROR(SUMIF(All!#REF!, "="&amp;$A29, All!$BX$2:$BX$802)/COUNTIF(All!#REF!, "="&amp;$A29), ""), "")</f>
        <v>#REF!</v>
      </c>
      <c r="HP29" s="56" t="e">
        <f>IF(COUNTIF(All!#REF!, "="&amp;$A29)&gt;$B$21, IFERROR(SUMIF(All!#REF!, "="&amp;$A29, All!$BX$2:$BX$802)/COUNTIF(All!#REF!, "="&amp;$A29), ""), "")</f>
        <v>#REF!</v>
      </c>
      <c r="HQ29" s="56" t="e">
        <f>IF(COUNTIF(All!#REF!, "="&amp;$A29)&gt;$B$21, IFERROR(SUMIF(All!#REF!, "="&amp;$A29, All!$BX$2:$BX$802)/COUNTIF(All!#REF!, "="&amp;$A29), ""), "")</f>
        <v>#REF!</v>
      </c>
      <c r="HR29" s="56" t="e">
        <f>IF(COUNTIF(All!#REF!, "="&amp;$A29)&gt;$B$21, IFERROR(SUMIF(All!#REF!, "="&amp;$A29, All!$BX$2:$BX$802)/COUNTIF(All!#REF!, "="&amp;$A29), ""), "")</f>
        <v>#REF!</v>
      </c>
      <c r="HS29" s="56" t="e">
        <f>IF(COUNTIF(All!#REF!, "="&amp;$A29)&gt;$B$21, IFERROR(SUMIF(All!#REF!, "="&amp;$A29, All!$BX$2:$BX$802)/COUNTIF(All!#REF!, "="&amp;$A29), ""), "")</f>
        <v>#REF!</v>
      </c>
      <c r="HT29" s="56" t="e">
        <f>IF(COUNTIF(All!#REF!, "="&amp;$A29)&gt;$B$21, IFERROR(SUMIF(All!#REF!, "="&amp;$A29, All!$BX$2:$BX$802)/COUNTIF(All!#REF!, "="&amp;$A29), ""), "")</f>
        <v>#REF!</v>
      </c>
      <c r="HU29" s="56" t="e">
        <f>IF(COUNTIF(All!#REF!, "="&amp;$A29)&gt;$B$21, IFERROR(SUMIF(All!#REF!, "="&amp;$A29, All!$BX$2:$BX$802)/COUNTIF(All!#REF!, "="&amp;$A29), ""), "")</f>
        <v>#REF!</v>
      </c>
      <c r="HV29" s="56" t="e">
        <f>IF(COUNTIF(All!#REF!, "="&amp;$A29)&gt;$B$21, IFERROR(SUMIF(All!#REF!, "="&amp;$A29, All!$BX$2:$BX$802)/COUNTIF(All!#REF!, "="&amp;$A29), ""), "")</f>
        <v>#REF!</v>
      </c>
      <c r="HW29" s="56" t="e">
        <f>IF(COUNTIF(All!#REF!, "="&amp;$A29)&gt;$B$21, IFERROR(SUMIF(All!#REF!, "="&amp;$A29, All!$BX$2:$BX$802)/COUNTIF(All!#REF!, "="&amp;$A29), ""), "")</f>
        <v>#REF!</v>
      </c>
      <c r="HX29" s="56" t="e">
        <f>IF(COUNTIF(All!#REF!, "="&amp;$A29)&gt;$B$21, IFERROR(SUMIF(All!#REF!, "="&amp;$A29, All!$BX$2:$BX$802)/COUNTIF(All!#REF!, "="&amp;$A29), ""), "")</f>
        <v>#REF!</v>
      </c>
      <c r="HY29" s="56" t="e">
        <f>IF(COUNTIF(All!#REF!, "="&amp;$A29)&gt;$B$21, IFERROR(SUMIF(All!#REF!, "="&amp;$A29, All!$BX$2:$BX$802)/COUNTIF(All!#REF!, "="&amp;$A29), ""), "")</f>
        <v>#REF!</v>
      </c>
      <c r="HZ29" s="56" t="e">
        <f>IF(COUNTIF(All!#REF!, "="&amp;$A29)&gt;$B$21, IFERROR(SUMIF(All!#REF!, "="&amp;$A29, All!$BX$2:$BX$802)/COUNTIF(All!#REF!, "="&amp;$A29), ""), "")</f>
        <v>#REF!</v>
      </c>
      <c r="IA29" s="56" t="e">
        <f>IF(COUNTIF(All!#REF!, "="&amp;$A29)&gt;$B$21, IFERROR(SUMIF(All!#REF!, "="&amp;$A29, All!$BX$2:$BX$802)/COUNTIF(All!#REF!, "="&amp;$A29), ""), "")</f>
        <v>#REF!</v>
      </c>
      <c r="IB29" s="56">
        <f>IF(COUNTIF(All!BN$2:BN$802, "="&amp;$A29)&gt;$B$21, IFERROR(SUMIF(All!BN$2:BN$802, "="&amp;$A29, All!$BX$2:$BX$802)/COUNTIF(All!BN$2:BN$802, "="&amp;$A29), ""), "")</f>
        <v>0.51247338701009648</v>
      </c>
      <c r="IC29" s="56">
        <f>IF(COUNTIF(All!BO$2:BO$802, "="&amp;$A29)&gt;$B$21, IFERROR(SUMIF(All!BO$2:BO$802, "="&amp;$A29, All!$BX$2:$BX$802)/COUNTIF(All!BO$2:BO$802, "="&amp;$A29), ""), "")</f>
        <v>0.51098151670374381</v>
      </c>
      <c r="ID29" s="56">
        <f>IF(COUNTIF(All!BP$2:BP$802, "="&amp;$A29)&gt;$B$21, IFERROR(SUMIF(All!BP$2:BP$802, "="&amp;$A29, All!$BX$2:$BX$802)/COUNTIF(All!BP$2:BP$802, "="&amp;$A29), ""), "")</f>
        <v>0.47669489414136745</v>
      </c>
      <c r="IE29" s="56" t="str">
        <f>IF(COUNTIF(All!BQ$2:BQ$802, "="&amp;$A29)&gt;$B$21, IFERROR(SUMIF(All!BQ$2:BQ$802, "="&amp;$A29, All!$BX$2:$BX$802)/COUNTIF(All!BQ$2:BQ$802, "="&amp;$A29), ""), "")</f>
        <v/>
      </c>
      <c r="IF29" s="56" t="str">
        <f>IF(COUNTIF(All!BR$2:BR$802, "="&amp;$A29)&gt;$B$21, IFERROR(SUMIF(All!BR$2:BR$802, "="&amp;$A29, All!$BX$2:$BX$802)/COUNTIF(All!BR$2:BR$802, "="&amp;$A29), ""), "")</f>
        <v/>
      </c>
      <c r="IG29" s="56">
        <f>IF(COUNTIF(All!BS$2:BS$802, "="&amp;$A29)&gt;$B$21, IFERROR(SUMIF(All!BS$2:BS$802, "="&amp;$A29, All!$BX$2:$BX$802)/COUNTIF(All!BS$2:BS$802, "="&amp;$A29), ""), "")</f>
        <v>0.48643610356990713</v>
      </c>
      <c r="IH29" s="56" t="str">
        <f>IF(COUNTIF(All!BT$2:BT$802, "="&amp;$A29)&gt;$B$21, IFERROR(SUMIF(All!BT$2:BT$802, "="&amp;$A29, All!$BX$2:$BX$802)/COUNTIF(All!BT$2:BT$802, "="&amp;$A29), ""), "")</f>
        <v/>
      </c>
      <c r="II29" s="56">
        <f>IF(COUNTIF(All!BU$2:BU$802, "="&amp;$A29)&gt;$B$21, IFERROR(SUMIF(All!BU$2:BU$802, "="&amp;$A29, All!$BX$2:$BX$802)/COUNTIF(All!BU$2:BU$802, "="&amp;$A29), ""), "")</f>
        <v>0.51030452802162807</v>
      </c>
      <c r="IM29">
        <v>1</v>
      </c>
    </row>
    <row r="30" spans="1:413" x14ac:dyDescent="0.25">
      <c r="A30">
        <v>0</v>
      </c>
      <c r="B30" s="56" t="str">
        <f>IF(COUNTIF(All!A$2:A$802, "="&amp;$A30)&gt;$B$21, IFERROR(SUMIF(All!A$2:A$802, "="&amp;$A30, All!$BX$2:$BX$802)/COUNTIF(All!A$2:A$802, "="&amp;$A30), ""), "")</f>
        <v/>
      </c>
      <c r="C30" s="56" t="str">
        <f>IF(COUNTIF(All!B$2:B$802, "="&amp;$A30)&gt;$B$21, IFERROR(SUMIF(All!B$2:B$802, "="&amp;$A30, All!$BX$2:$BX$802)/COUNTIF(All!B$2:B$802, "="&amp;$A30), ""), "")</f>
        <v/>
      </c>
      <c r="D30" s="56" t="str">
        <f>IF(COUNTIF(All!C$2:C$802, "="&amp;$A30)&gt;$B$21, IFERROR(SUMIF(All!C$2:C$802, "="&amp;$A30, All!$BX$2:$BX$802)/COUNTIF(All!C$2:C$802, "="&amp;$A30), ""), "")</f>
        <v/>
      </c>
      <c r="E30" s="56" t="str">
        <f>IF(COUNTIF(All!D$2:D$802, "="&amp;$A30)&gt;$B$21, IFERROR(SUMIF(All!D$2:D$802, "="&amp;$A30, All!$BX$2:$BX$802)/COUNTIF(All!D$2:D$802, "="&amp;$A30), ""), "")</f>
        <v/>
      </c>
      <c r="F30" s="56" t="str">
        <f>IF(COUNTIF(All!E$2:E$802, "="&amp;$A30)&gt;$B$21, IFERROR(SUMIF(All!E$2:E$802, "="&amp;$A30, All!$BX$2:$BX$802)/COUNTIF(All!E$2:E$802, "="&amp;$A30), ""), "")</f>
        <v/>
      </c>
      <c r="G30" s="56" t="str">
        <f>IF(COUNTIF(All!F$2:F$802, "="&amp;$A30)&gt;$B$21, IFERROR(SUMIF(All!F$2:F$802, "="&amp;$A30, All!$BX$2:$BX$802)/COUNTIF(All!F$2:F$802, "="&amp;$A30), ""), "")</f>
        <v/>
      </c>
      <c r="H30" s="56" t="str">
        <f>IF(COUNTIF(All!G$2:G$802, "="&amp;$A30)&gt;$B$21, IFERROR(SUMIF(All!G$2:G$802, "="&amp;$A30, All!$BX$2:$BX$802)/COUNTIF(All!G$2:G$802, "="&amp;$A30), ""), "")</f>
        <v/>
      </c>
      <c r="I30" s="56" t="str">
        <f>IF(COUNTIF(All!H$2:H$802, "="&amp;$A30)&gt;$B$21, IFERROR(SUMIF(All!H$2:H$802, "="&amp;$A30, All!$BX$2:$BX$802)/COUNTIF(All!H$2:H$802, "="&amp;$A30), ""), "")</f>
        <v/>
      </c>
      <c r="J30" s="56" t="str">
        <f>IF(COUNTIF(All!I$2:I$802, "="&amp;$A30)&gt;$B$21, IFERROR(SUMIF(All!I$2:I$802, "="&amp;$A30, All!$BX$2:$BX$802)/COUNTIF(All!I$2:I$802, "="&amp;$A30), ""), "")</f>
        <v/>
      </c>
      <c r="K30" s="56" t="str">
        <f>IF(COUNTIF(All!J$2:J$802, "="&amp;$A30)&gt;$B$21, IFERROR(SUMIF(All!J$2:J$802, "="&amp;$A30, All!$BX$2:$BX$802)/COUNTIF(All!J$2:J$802, "="&amp;$A30), ""), "")</f>
        <v/>
      </c>
      <c r="L30" s="56">
        <f>IF(COUNTIF(All!K$2:K$802, "="&amp;$A30)&gt;$B$21, IFERROR(SUMIF(All!K$2:K$802, "="&amp;$A30, All!$BX$2:$BX$802)/COUNTIF(All!K$2:K$802, "="&amp;$A30), ""), "")</f>
        <v>0.51097216789577538</v>
      </c>
      <c r="M30" s="56">
        <f>IF(COUNTIF(All!L$2:L$802, "="&amp;$A30)&gt;$B$21, IFERROR(SUMIF(All!L$2:L$802, "="&amp;$A30, All!$BX$2:$BX$802)/COUNTIF(All!L$2:L$802, "="&amp;$A30), ""), "")</f>
        <v>0.51063256051795425</v>
      </c>
      <c r="N30" s="56">
        <f>IF(COUNTIF(All!M$2:M$802, "="&amp;$A30)&gt;$B$21, IFERROR(SUMIF(All!M$2:M$802, "="&amp;$A30, All!$BX$2:$BX$802)/COUNTIF(All!M$2:M$802, "="&amp;$A30), ""), "")</f>
        <v>0.51025959047635394</v>
      </c>
      <c r="O30" s="56" t="str">
        <f>IF(COUNTIF(All!N$2:N$802, "="&amp;$A30)&gt;$B$21, IFERROR(SUMIF(All!N$2:N$802, "="&amp;$A30, All!$BX$2:$BX$802)/COUNTIF(All!N$2:N$802, "="&amp;$A30), ""), "")</f>
        <v/>
      </c>
      <c r="P30" s="56" t="str">
        <f>IF(COUNTIF(All!O$2:O$802, "="&amp;$A30)&gt;$B$21, IFERROR(SUMIF(All!O$2:O$802, "="&amp;$A30, All!$BX$2:$BX$802)/COUNTIF(All!O$2:O$802, "="&amp;$A30), ""), "")</f>
        <v/>
      </c>
      <c r="Q30" s="56" t="str">
        <f>IF(COUNTIF(All!P$2:P$802, "="&amp;$A30)&gt;$B$21, IFERROR(SUMIF(All!P$2:P$802, "="&amp;$A30, All!$BX$2:$BX$802)/COUNTIF(All!P$2:P$802, "="&amp;$A30), ""), "")</f>
        <v/>
      </c>
      <c r="R30" s="56" t="str">
        <f>IF(COUNTIF(All!Q$2:Q$802, "="&amp;$A30)&gt;$B$21, IFERROR(SUMIF(All!Q$2:Q$802, "="&amp;$A30, All!$BX$2:$BX$802)/COUNTIF(All!Q$2:Q$802, "="&amp;$A30), ""), "")</f>
        <v/>
      </c>
      <c r="S30" s="56" t="str">
        <f>IF(COUNTIF(All!R$2:R$802, "="&amp;$A30)&gt;$B$21, IFERROR(SUMIF(All!R$2:R$802, "="&amp;$A30, All!$BX$2:$BX$802)/COUNTIF(All!R$2:R$802, "="&amp;$A30), ""), "")</f>
        <v/>
      </c>
      <c r="T30" s="56" t="str">
        <f>IF(COUNTIF(All!S$2:S$802, "="&amp;$A30)&gt;$B$21, IFERROR(SUMIF(All!S$2:S$802, "="&amp;$A30, All!$BX$2:$BX$802)/COUNTIF(All!S$2:S$802, "="&amp;$A30), ""), "")</f>
        <v/>
      </c>
      <c r="U30" s="56" t="str">
        <f>IF(COUNTIF(All!T$2:T$802, "="&amp;$A30)&gt;$B$21, IFERROR(SUMIF(All!T$2:T$802, "="&amp;$A30, All!$BX$2:$BX$802)/COUNTIF(All!T$2:T$802, "="&amp;$A30), ""), "")</f>
        <v/>
      </c>
      <c r="V30" s="56" t="str">
        <f>IF(COUNTIF(All!U$2:U$802, "="&amp;$A30)&gt;$B$21, IFERROR(SUMIF(All!U$2:U$802, "="&amp;$A30, All!$BX$2:$BX$802)/COUNTIF(All!U$2:U$802, "="&amp;$A30), ""), "")</f>
        <v/>
      </c>
      <c r="W30" s="56" t="str">
        <f>IF(COUNTIF(All!V$2:V$802, "="&amp;$A30)&gt;$B$21, IFERROR(SUMIF(All!V$2:V$802, "="&amp;$A30, All!$BX$2:$BX$802)/COUNTIF(All!V$2:V$802, "="&amp;$A30), ""), "")</f>
        <v/>
      </c>
      <c r="X30" s="56" t="str">
        <f>IF(COUNTIF(All!W$2:W$802, "="&amp;$A30)&gt;$B$21, IFERROR(SUMIF(All!W$2:W$802, "="&amp;$A30, All!$BX$2:$BX$802)/COUNTIF(All!W$2:W$802, "="&amp;$A30), ""), "")</f>
        <v/>
      </c>
      <c r="Y30" s="56">
        <f>IF(COUNTIF(All!X$2:X$802, "="&amp;$A30)&gt;$B$21, IFERROR(SUMIF(All!X$2:X$802, "="&amp;$A30, All!$BX$2:$BX$802)/COUNTIF(All!X$2:X$802, "="&amp;$A30), ""), "")</f>
        <v>0.51059768713398601</v>
      </c>
      <c r="Z30" s="56">
        <f>IF(COUNTIF(All!Y$2:Y$802, "="&amp;$A30)&gt;$B$21, IFERROR(SUMIF(All!Y$2:Y$802, "="&amp;$A30, All!$BX$2:$BX$802)/COUNTIF(All!Y$2:Y$802, "="&amp;$A30), ""), "")</f>
        <v>0.51071284381071669</v>
      </c>
      <c r="AA30" s="56">
        <f>IF(COUNTIF(All!Z$2:Z$802, "="&amp;$A30)&gt;$B$21, IFERROR(SUMIF(All!Z$2:Z$802, "="&amp;$A30, All!$BX$2:$BX$802)/COUNTIF(All!Z$2:Z$802, "="&amp;$A30), ""), "")</f>
        <v>0.50969656546188213</v>
      </c>
      <c r="AB30" s="56" t="str">
        <f>IF(COUNTIF(All!AA$2:AA$802, "="&amp;$A30)&gt;$B$21, IFERROR(SUMIF(All!AA$2:AA$802, "="&amp;$A30, All!$BX$2:$BX$802)/COUNTIF(All!AA$2:AA$802, "="&amp;$A30), ""), "")</f>
        <v/>
      </c>
      <c r="AC30" s="56" t="str">
        <f>IF(COUNTIF(All!AB$2:AB$802, "="&amp;$A30)&gt;$B$21, IFERROR(SUMIF(All!AB$2:AB$802, "="&amp;$A30, All!$BX$2:$BX$802)/COUNTIF(All!AB$2:AB$802, "="&amp;$A30), ""), "")</f>
        <v/>
      </c>
      <c r="AD30" s="56" t="str">
        <f>IF(COUNTIF(All!AC$2:AC$802, "="&amp;$A30)&gt;$B$21, IFERROR(SUMIF(All!AC$2:AC$802, "="&amp;$A30, All!$BX$2:$BX$802)/COUNTIF(All!AC$2:AC$802, "="&amp;$A30), ""), "")</f>
        <v/>
      </c>
      <c r="AE30" s="56" t="str">
        <f>IF(COUNTIF(All!AD$2:AD$802, "="&amp;$A30)&gt;$B$21, IFERROR(SUMIF(All!AD$2:AD$802, "="&amp;$A30, All!$BX$2:$BX$802)/COUNTIF(All!AD$2:AD$802, "="&amp;$A30), ""), "")</f>
        <v/>
      </c>
      <c r="AF30" s="56" t="str">
        <f>IF(COUNTIF(All!AE$2:AE$802, "="&amp;$A30)&gt;$B$21, IFERROR(SUMIF(All!AE$2:AE$802, "="&amp;$A30, All!$BX$2:$BX$802)/COUNTIF(All!AE$2:AE$802, "="&amp;$A30), ""), "")</f>
        <v/>
      </c>
      <c r="AG30" s="56" t="str">
        <f>IF(COUNTIF(All!AF$2:AF$802, "="&amp;$A30)&gt;$B$21, IFERROR(SUMIF(All!AF$2:AF$802, "="&amp;$A30, All!$BX$2:$BX$802)/COUNTIF(All!AF$2:AF$802, "="&amp;$A30), ""), "")</f>
        <v/>
      </c>
      <c r="AH30" s="56" t="str">
        <f>IF(COUNTIF(All!AG$2:AG$802, "="&amp;$A30)&gt;$B$21, IFERROR(SUMIF(All!AG$2:AG$802, "="&amp;$A30, All!$BX$2:$BX$802)/COUNTIF(All!AG$2:AG$802, "="&amp;$A30), ""), "")</f>
        <v/>
      </c>
      <c r="AI30" s="56" t="str">
        <f>IF(COUNTIF(All!AH$2:AH$802, "="&amp;$A30)&gt;$B$21, IFERROR(SUMIF(All!AH$2:AH$802, "="&amp;$A30, All!$BX$2:$BX$802)/COUNTIF(All!AH$2:AH$802, "="&amp;$A30), ""), "")</f>
        <v/>
      </c>
      <c r="AJ30" s="56" t="str">
        <f>IF(COUNTIF(All!AI$2:AI$802, "="&amp;$A30)&gt;$B$21, IFERROR(SUMIF(All!AI$2:AI$802, "="&amp;$A30, All!$BX$2:$BX$802)/COUNTIF(All!AI$2:AI$802, "="&amp;$A30), ""), "")</f>
        <v/>
      </c>
      <c r="AK30" s="56" t="str">
        <f>IF(COUNTIF(All!AJ$2:AJ$802, "="&amp;$A30)&gt;$B$21, IFERROR(SUMIF(All!AJ$2:AJ$802, "="&amp;$A30, All!$BX$2:$BX$802)/COUNTIF(All!AJ$2:AJ$802, "="&amp;$A30), ""), "")</f>
        <v/>
      </c>
      <c r="AL30" s="56">
        <f>IF(COUNTIF(All!AK$2:AK$802, "="&amp;$A30)&gt;$B$21, IFERROR(SUMIF(All!AK$2:AK$802, "="&amp;$A30, All!$BX$2:$BX$802)/COUNTIF(All!AK$2:AK$802, "="&amp;$A30), ""), "")</f>
        <v>0.50981912785766448</v>
      </c>
      <c r="AM30" s="56">
        <f>IF(COUNTIF(All!AL$2:AL$802, "="&amp;$A30)&gt;$B$21, IFERROR(SUMIF(All!AL$2:AL$802, "="&amp;$A30, All!$BX$2:$BX$802)/COUNTIF(All!AL$2:AL$802, "="&amp;$A30), ""), "")</f>
        <v>0.51182731659215186</v>
      </c>
      <c r="AN30" s="56">
        <f>IF(COUNTIF(All!AM$2:AM$802, "="&amp;$A30)&gt;$B$21, IFERROR(SUMIF(All!AM$2:AM$802, "="&amp;$A30, All!$BX$2:$BX$802)/COUNTIF(All!AM$2:AM$802, "="&amp;$A30), ""), "")</f>
        <v>0.50958098962504095</v>
      </c>
      <c r="AO30" s="56" t="str">
        <f>IF(COUNTIF(All!AN$2:AN$802, "="&amp;$A30)&gt;$B$21, IFERROR(SUMIF(All!AN$2:AN$802, "="&amp;$A30, All!$BX$2:$BX$802)/COUNTIF(All!AN$2:AN$802, "="&amp;$A30), ""), "")</f>
        <v/>
      </c>
      <c r="AP30" s="56" t="str">
        <f>IF(COUNTIF(All!AO$2:AO$802, "="&amp;$A30)&gt;$B$21, IFERROR(SUMIF(All!AO$2:AO$802, "="&amp;$A30, All!$BX$2:$BX$802)/COUNTIF(All!AO$2:AO$802, "="&amp;$A30), ""), "")</f>
        <v/>
      </c>
      <c r="AQ30" s="56" t="str">
        <f>IF(COUNTIF(All!AP$2:AP$802, "="&amp;$A30)&gt;$B$21, IFERROR(SUMIF(All!AP$2:AP$802, "="&amp;$A30, All!$BX$2:$BX$802)/COUNTIF(All!AP$2:AP$802, "="&amp;$A30), ""), "")</f>
        <v/>
      </c>
      <c r="AR30" s="56" t="str">
        <f>IF(COUNTIF(All!AQ$2:AQ$802, "="&amp;$A30)&gt;$B$21, IFERROR(SUMIF(All!AQ$2:AQ$802, "="&amp;$A30, All!$BX$2:$BX$802)/COUNTIF(All!AQ$2:AQ$802, "="&amp;$A30), ""), "")</f>
        <v/>
      </c>
      <c r="AS30" s="56" t="str">
        <f>IF(COUNTIF(All!AR$2:AR$802, "="&amp;$A30)&gt;$B$21, IFERROR(SUMIF(All!AR$2:AR$802, "="&amp;$A30, All!$BX$2:$BX$802)/COUNTIF(All!AR$2:AR$802, "="&amp;$A30), ""), "")</f>
        <v/>
      </c>
      <c r="AT30" s="56" t="str">
        <f>IF(COUNTIF(All!AS$2:AS$802, "="&amp;$A30)&gt;$B$21, IFERROR(SUMIF(All!AS$2:AS$802, "="&amp;$A30, All!$BX$2:$BX$802)/COUNTIF(All!AS$2:AS$802, "="&amp;$A30), ""), "")</f>
        <v/>
      </c>
      <c r="AU30" s="56" t="str">
        <f>IF(COUNTIF(All!AT$2:AT$802, "="&amp;$A30)&gt;$B$21, IFERROR(SUMIF(All!AT$2:AT$802, "="&amp;$A30, All!$BX$2:$BX$802)/COUNTIF(All!AT$2:AT$802, "="&amp;$A30), ""), "")</f>
        <v/>
      </c>
      <c r="AV30" s="56" t="str">
        <f>IF(COUNTIF(All!AU$2:AU$802, "="&amp;$A30)&gt;$B$21, IFERROR(SUMIF(All!AU$2:AU$802, "="&amp;$A30, All!$BX$2:$BX$802)/COUNTIF(All!AU$2:AU$802, "="&amp;$A30), ""), "")</f>
        <v/>
      </c>
      <c r="AW30" s="56" t="str">
        <f>IF(COUNTIF(All!AV$2:AV$802, "="&amp;$A30)&gt;$B$21, IFERROR(SUMIF(All!AV$2:AV$802, "="&amp;$A30, All!$BX$2:$BX$802)/COUNTIF(All!AV$2:AV$802, "="&amp;$A30), ""), "")</f>
        <v/>
      </c>
      <c r="AX30" s="56" t="str">
        <f>IF(COUNTIF(All!AW$2:AW$802, "="&amp;$A30)&gt;$B$21, IFERROR(SUMIF(All!AW$2:AW$802, "="&amp;$A30, All!$BX$2:$BX$802)/COUNTIF(All!AW$2:AW$802, "="&amp;$A30), ""), "")</f>
        <v/>
      </c>
      <c r="AY30" s="56">
        <f>IF(COUNTIF(All!AX$2:AX$802, "="&amp;$A30)&gt;$B$21, IFERROR(SUMIF(All!AX$2:AX$802, "="&amp;$A30, All!$BX$2:$BX$802)/COUNTIF(All!AX$2:AX$802, "="&amp;$A30), ""), "")</f>
        <v>0.51000998969979405</v>
      </c>
      <c r="AZ30" s="56">
        <f>IF(COUNTIF(All!AY$2:AY$802, "="&amp;$A30)&gt;$B$21, IFERROR(SUMIF(All!AY$2:AY$802, "="&amp;$A30, All!$BX$2:$BX$802)/COUNTIF(All!AY$2:AY$802, "="&amp;$A30), ""), "")</f>
        <v>0.51070578527973609</v>
      </c>
      <c r="BA30" s="56">
        <f>IF(COUNTIF(All!AZ$2:AZ$802, "="&amp;$A30)&gt;$B$21, IFERROR(SUMIF(All!AZ$2:AZ$802, "="&amp;$A30, All!$BX$2:$BX$802)/COUNTIF(All!AZ$2:AZ$802, "="&amp;$A30), ""), "")</f>
        <v>0.51066578833232656</v>
      </c>
      <c r="BB30" s="56" t="str">
        <f>IF(COUNTIF(All!BA$2:BA$802, "="&amp;$A30)&gt;$B$21, IFERROR(SUMIF(All!BA$2:BA$802, "="&amp;$A30, All!$BX$2:$BX$802)/COUNTIF(All!BA$2:BA$802, "="&amp;$A30), ""), "")</f>
        <v/>
      </c>
      <c r="BC30" s="56" t="str">
        <f>IF(COUNTIF(All!BB$2:BB$802, "="&amp;$A30)&gt;$B$21, IFERROR(SUMIF(All!BB$2:BB$802, "="&amp;$A30, All!$BX$2:$BX$802)/COUNTIF(All!BB$2:BB$802, "="&amp;$A30), ""), "")</f>
        <v/>
      </c>
      <c r="BD30" s="56" t="str">
        <f>IF(COUNTIF(All!BC$2:BC$802, "="&amp;$A30)&gt;$B$21, IFERROR(SUMIF(All!BC$2:BC$802, "="&amp;$A30, All!$BX$2:$BX$802)/COUNTIF(All!BC$2:BC$802, "="&amp;$A30), ""), "")</f>
        <v/>
      </c>
      <c r="BE30" s="56" t="str">
        <f>IF(COUNTIF(All!BD$2:BD$802, "="&amp;$A30)&gt;$B$21, IFERROR(SUMIF(All!BD$2:BD$802, "="&amp;$A30, All!$BX$2:$BX$802)/COUNTIF(All!BD$2:BD$802, "="&amp;$A30), ""), "")</f>
        <v/>
      </c>
      <c r="BF30" s="56" t="str">
        <f>IF(COUNTIF(All!BE$2:BE$802, "="&amp;$A30)&gt;$B$21, IFERROR(SUMIF(All!BE$2:BE$802, "="&amp;$A30, All!$BX$2:$BX$802)/COUNTIF(All!BE$2:BE$802, "="&amp;$A30), ""), "")</f>
        <v/>
      </c>
      <c r="BG30" s="56" t="str">
        <f>IF(COUNTIF(All!BF$2:BF$802, "="&amp;$A30)&gt;$B$21, IFERROR(SUMIF(All!BF$2:BF$802, "="&amp;$A30, All!$BX$2:$BX$802)/COUNTIF(All!BF$2:BF$802, "="&amp;$A30), ""), "")</f>
        <v/>
      </c>
      <c r="BH30" s="56" t="str">
        <f>IF(COUNTIF(All!BG$2:BG$802, "="&amp;$A30)&gt;$B$21, IFERROR(SUMIF(All!BG$2:BG$802, "="&amp;$A30, All!$BX$2:$BX$802)/COUNTIF(All!BG$2:BG$802, "="&amp;$A30), ""), "")</f>
        <v/>
      </c>
      <c r="BI30" s="56" t="str">
        <f>IF(COUNTIF(All!BH$2:BH$802, "="&amp;$A30)&gt;$B$21, IFERROR(SUMIF(All!BH$2:BH$802, "="&amp;$A30, All!$BX$2:$BX$802)/COUNTIF(All!BH$2:BH$802, "="&amp;$A30), ""), "")</f>
        <v/>
      </c>
      <c r="BJ30" s="56" t="str">
        <f>IF(COUNTIF(All!BI$2:BI$802, "="&amp;$A30)&gt;$B$21, IFERROR(SUMIF(All!BI$2:BI$802, "="&amp;$A30, All!$BX$2:$BX$802)/COUNTIF(All!BI$2:BI$802, "="&amp;$A30), ""), "")</f>
        <v/>
      </c>
      <c r="BK30" s="56" t="str">
        <f>IF(COUNTIF(All!BJ$2:BJ$802, "="&amp;$A30)&gt;$B$21, IFERROR(SUMIF(All!BJ$2:BJ$802, "="&amp;$A30, All!$BX$2:$BX$802)/COUNTIF(All!BJ$2:BJ$802, "="&amp;$A30), ""), "")</f>
        <v/>
      </c>
      <c r="BL30" s="56">
        <f>IF(COUNTIF(All!BK$2:BK$802, "="&amp;$A30)&gt;$B$21, IFERROR(SUMIF(All!BK$2:BK$802, "="&amp;$A30, All!$BX$2:$BX$802)/COUNTIF(All!BK$2:BK$802, "="&amp;$A30), ""), "")</f>
        <v>0.51000081860793511</v>
      </c>
      <c r="BM30" s="56">
        <f>IF(COUNTIF(All!BL$2:BL$802, "="&amp;$A30)&gt;$B$21, IFERROR(SUMIF(All!BL$2:BL$802, "="&amp;$A30, All!$BX$2:$BX$802)/COUNTIF(All!BL$2:BL$802, "="&amp;$A30), ""), "")</f>
        <v>0.51021990730526678</v>
      </c>
      <c r="BN30" s="56">
        <f>IF(COUNTIF(All!BM$2:BM$802, "="&amp;$A30)&gt;$B$21, IFERROR(SUMIF(All!BM$2:BM$802, "="&amp;$A30, All!$BX$2:$BX$802)/COUNTIF(All!BM$2:BM$802, "="&amp;$A30), ""), "")</f>
        <v>0.50971688100517465</v>
      </c>
      <c r="BO30" s="56" t="e">
        <f>IF(COUNTIF(All!#REF!, "="&amp;$A30)&gt;$B$21, IFERROR(SUMIF(All!#REF!, "="&amp;$A30, All!$BX$2:$BX$802)/COUNTIF(All!#REF!, "="&amp;$A30), ""), "")</f>
        <v>#REF!</v>
      </c>
      <c r="BP30" s="56" t="e">
        <f>IF(COUNTIF(All!#REF!, "="&amp;$A30)&gt;$B$21, IFERROR(SUMIF(All!#REF!, "="&amp;$A30, All!$BX$2:$BX$802)/COUNTIF(All!#REF!, "="&amp;$A30), ""), "")</f>
        <v>#REF!</v>
      </c>
      <c r="BQ30" s="56" t="e">
        <f>IF(COUNTIF(All!#REF!, "="&amp;$A30)&gt;$B$21, IFERROR(SUMIF(All!#REF!, "="&amp;$A30, All!$BX$2:$BX$802)/COUNTIF(All!#REF!, "="&amp;$A30), ""), "")</f>
        <v>#REF!</v>
      </c>
      <c r="BR30" s="56" t="e">
        <f>IF(COUNTIF(All!#REF!, "="&amp;$A30)&gt;$B$21, IFERROR(SUMIF(All!#REF!, "="&amp;$A30, All!$BX$2:$BX$802)/COUNTIF(All!#REF!, "="&amp;$A30), ""), "")</f>
        <v>#REF!</v>
      </c>
      <c r="BS30" s="56" t="e">
        <f>IF(COUNTIF(All!#REF!, "="&amp;$A30)&gt;$B$21, IFERROR(SUMIF(All!#REF!, "="&amp;$A30, All!$BX$2:$BX$802)/COUNTIF(All!#REF!, "="&amp;$A30), ""), "")</f>
        <v>#REF!</v>
      </c>
      <c r="BT30" s="56" t="e">
        <f>IF(COUNTIF(All!#REF!, "="&amp;$A30)&gt;$B$21, IFERROR(SUMIF(All!#REF!, "="&amp;$A30, All!$BX$2:$BX$802)/COUNTIF(All!#REF!, "="&amp;$A30), ""), "")</f>
        <v>#REF!</v>
      </c>
      <c r="BU30" s="56" t="e">
        <f>IF(COUNTIF(All!#REF!, "="&amp;$A30)&gt;$B$21, IFERROR(SUMIF(All!#REF!, "="&amp;$A30, All!$BX$2:$BX$802)/COUNTIF(All!#REF!, "="&amp;$A30), ""), "")</f>
        <v>#REF!</v>
      </c>
      <c r="BV30" s="56" t="e">
        <f>IF(COUNTIF(All!#REF!, "="&amp;$A30)&gt;$B$21, IFERROR(SUMIF(All!#REF!, "="&amp;$A30, All!$BX$2:$BX$802)/COUNTIF(All!#REF!, "="&amp;$A30), ""), "")</f>
        <v>#REF!</v>
      </c>
      <c r="BW30" s="56" t="e">
        <f>IF(COUNTIF(All!#REF!, "="&amp;$A30)&gt;$B$21, IFERROR(SUMIF(All!#REF!, "="&amp;$A30, All!$BX$2:$BX$802)/COUNTIF(All!#REF!, "="&amp;$A30), ""), "")</f>
        <v>#REF!</v>
      </c>
      <c r="BX30" s="56" t="e">
        <f>IF(COUNTIF(All!#REF!, "="&amp;$A30)&gt;$B$21, IFERROR(SUMIF(All!#REF!, "="&amp;$A30, All!$BX$2:$BX$802)/COUNTIF(All!#REF!, "="&amp;$A30), ""), "")</f>
        <v>#REF!</v>
      </c>
      <c r="BY30" s="56" t="e">
        <f>IF(COUNTIF(All!#REF!, "="&amp;$A30)&gt;$B$21, IFERROR(SUMIF(All!#REF!, "="&amp;$A30, All!$BX$2:$BX$802)/COUNTIF(All!#REF!, "="&amp;$A30), ""), "")</f>
        <v>#REF!</v>
      </c>
      <c r="BZ30" s="56" t="e">
        <f>IF(COUNTIF(All!#REF!, "="&amp;$A30)&gt;$B$21, IFERROR(SUMIF(All!#REF!, "="&amp;$A30, All!$BX$2:$BX$802)/COUNTIF(All!#REF!, "="&amp;$A30), ""), "")</f>
        <v>#REF!</v>
      </c>
      <c r="CA30" s="56" t="e">
        <f>IF(COUNTIF(All!#REF!, "="&amp;$A30)&gt;$B$21, IFERROR(SUMIF(All!#REF!, "="&amp;$A30, All!$BX$2:$BX$802)/COUNTIF(All!#REF!, "="&amp;$A30), ""), "")</f>
        <v>#REF!</v>
      </c>
      <c r="CB30" s="56" t="e">
        <f>IF(COUNTIF(All!#REF!, "="&amp;$A30)&gt;$B$21, IFERROR(SUMIF(All!#REF!, "="&amp;$A30, All!$BX$2:$BX$802)/COUNTIF(All!#REF!, "="&amp;$A30), ""), "")</f>
        <v>#REF!</v>
      </c>
      <c r="CC30" s="56" t="e">
        <f>IF(COUNTIF(All!#REF!, "="&amp;$A30)&gt;$B$21, IFERROR(SUMIF(All!#REF!, "="&amp;$A30, All!$BX$2:$BX$802)/COUNTIF(All!#REF!, "="&amp;$A30), ""), "")</f>
        <v>#REF!</v>
      </c>
      <c r="CD30" s="56" t="e">
        <f>IF(COUNTIF(All!#REF!, "="&amp;$A30)&gt;$B$21, IFERROR(SUMIF(All!#REF!, "="&amp;$A30, All!$BX$2:$BX$802)/COUNTIF(All!#REF!, "="&amp;$A30), ""), "")</f>
        <v>#REF!</v>
      </c>
      <c r="CE30" s="56" t="e">
        <f>IF(COUNTIF(All!#REF!, "="&amp;$A30)&gt;$B$21, IFERROR(SUMIF(All!#REF!, "="&amp;$A30, All!$BX$2:$BX$802)/COUNTIF(All!#REF!, "="&amp;$A30), ""), "")</f>
        <v>#REF!</v>
      </c>
      <c r="CF30" s="56" t="e">
        <f>IF(COUNTIF(All!#REF!, "="&amp;$A30)&gt;$B$21, IFERROR(SUMIF(All!#REF!, "="&amp;$A30, All!$BX$2:$BX$802)/COUNTIF(All!#REF!, "="&amp;$A30), ""), "")</f>
        <v>#REF!</v>
      </c>
      <c r="CG30" s="56" t="e">
        <f>IF(COUNTIF(All!#REF!, "="&amp;$A30)&gt;$B$21, IFERROR(SUMIF(All!#REF!, "="&amp;$A30, All!$BX$2:$BX$802)/COUNTIF(All!#REF!, "="&amp;$A30), ""), "")</f>
        <v>#REF!</v>
      </c>
      <c r="CH30" s="56" t="e">
        <f>IF(COUNTIF(All!#REF!, "="&amp;$A30)&gt;$B$21, IFERROR(SUMIF(All!#REF!, "="&amp;$A30, All!$BX$2:$BX$802)/COUNTIF(All!#REF!, "="&amp;$A30), ""), "")</f>
        <v>#REF!</v>
      </c>
      <c r="CI30" s="56" t="e">
        <f>IF(COUNTIF(All!#REF!, "="&amp;$A30)&gt;$B$21, IFERROR(SUMIF(All!#REF!, "="&amp;$A30, All!$BX$2:$BX$802)/COUNTIF(All!#REF!, "="&amp;$A30), ""), "")</f>
        <v>#REF!</v>
      </c>
      <c r="CJ30" s="56" t="e">
        <f>IF(COUNTIF(All!#REF!, "="&amp;$A30)&gt;$B$21, IFERROR(SUMIF(All!#REF!, "="&amp;$A30, All!$BX$2:$BX$802)/COUNTIF(All!#REF!, "="&amp;$A30), ""), "")</f>
        <v>#REF!</v>
      </c>
      <c r="CK30" s="56" t="e">
        <f>IF(COUNTIF(All!#REF!, "="&amp;$A30)&gt;$B$21, IFERROR(SUMIF(All!#REF!, "="&amp;$A30, All!$BX$2:$BX$802)/COUNTIF(All!#REF!, "="&amp;$A30), ""), "")</f>
        <v>#REF!</v>
      </c>
      <c r="CL30" s="56" t="e">
        <f>IF(COUNTIF(All!#REF!, "="&amp;$A30)&gt;$B$21, IFERROR(SUMIF(All!#REF!, "="&amp;$A30, All!$BX$2:$BX$802)/COUNTIF(All!#REF!, "="&amp;$A30), ""), "")</f>
        <v>#REF!</v>
      </c>
      <c r="CM30" s="56" t="e">
        <f>IF(COUNTIF(All!#REF!, "="&amp;$A30)&gt;$B$21, IFERROR(SUMIF(All!#REF!, "="&amp;$A30, All!$BX$2:$BX$802)/COUNTIF(All!#REF!, "="&amp;$A30), ""), "")</f>
        <v>#REF!</v>
      </c>
      <c r="CN30" s="56" t="e">
        <f>IF(COUNTIF(All!#REF!, "="&amp;$A30)&gt;$B$21, IFERROR(SUMIF(All!#REF!, "="&amp;$A30, All!$BX$2:$BX$802)/COUNTIF(All!#REF!, "="&amp;$A30), ""), "")</f>
        <v>#REF!</v>
      </c>
      <c r="CO30" s="56" t="e">
        <f>IF(COUNTIF(All!#REF!, "="&amp;$A30)&gt;$B$21, IFERROR(SUMIF(All!#REF!, "="&amp;$A30, All!$BX$2:$BX$802)/COUNTIF(All!#REF!, "="&amp;$A30), ""), "")</f>
        <v>#REF!</v>
      </c>
      <c r="CP30" s="56" t="e">
        <f>IF(COUNTIF(All!#REF!, "="&amp;$A30)&gt;$B$21, IFERROR(SUMIF(All!#REF!, "="&amp;$A30, All!$BX$2:$BX$802)/COUNTIF(All!#REF!, "="&amp;$A30), ""), "")</f>
        <v>#REF!</v>
      </c>
      <c r="CQ30" s="56" t="e">
        <f>IF(COUNTIF(All!#REF!, "="&amp;$A30)&gt;$B$21, IFERROR(SUMIF(All!#REF!, "="&amp;$A30, All!$BX$2:$BX$802)/COUNTIF(All!#REF!, "="&amp;$A30), ""), "")</f>
        <v>#REF!</v>
      </c>
      <c r="CR30" s="56" t="e">
        <f>IF(COUNTIF(All!#REF!, "="&amp;$A30)&gt;$B$21, IFERROR(SUMIF(All!#REF!, "="&amp;$A30, All!$BX$2:$BX$802)/COUNTIF(All!#REF!, "="&amp;$A30), ""), "")</f>
        <v>#REF!</v>
      </c>
      <c r="CS30" s="56" t="e">
        <f>IF(COUNTIF(All!#REF!, "="&amp;$A30)&gt;$B$21, IFERROR(SUMIF(All!#REF!, "="&amp;$A30, All!$BX$2:$BX$802)/COUNTIF(All!#REF!, "="&amp;$A30), ""), "")</f>
        <v>#REF!</v>
      </c>
      <c r="CT30" s="56" t="e">
        <f>IF(COUNTIF(All!#REF!, "="&amp;$A30)&gt;$B$21, IFERROR(SUMIF(All!#REF!, "="&amp;$A30, All!$BX$2:$BX$802)/COUNTIF(All!#REF!, "="&amp;$A30), ""), "")</f>
        <v>#REF!</v>
      </c>
      <c r="CU30" s="56" t="e">
        <f>IF(COUNTIF(All!#REF!, "="&amp;$A30)&gt;$B$21, IFERROR(SUMIF(All!#REF!, "="&amp;$A30, All!$BX$2:$BX$802)/COUNTIF(All!#REF!, "="&amp;$A30), ""), "")</f>
        <v>#REF!</v>
      </c>
      <c r="CV30" s="56" t="e">
        <f>IF(COUNTIF(All!#REF!, "="&amp;$A30)&gt;$B$21, IFERROR(SUMIF(All!#REF!, "="&amp;$A30, All!$BX$2:$BX$802)/COUNTIF(All!#REF!, "="&amp;$A30), ""), "")</f>
        <v>#REF!</v>
      </c>
      <c r="CW30" s="56" t="e">
        <f>IF(COUNTIF(All!#REF!, "="&amp;$A30)&gt;$B$21, IFERROR(SUMIF(All!#REF!, "="&amp;$A30, All!$BX$2:$BX$802)/COUNTIF(All!#REF!, "="&amp;$A30), ""), "")</f>
        <v>#REF!</v>
      </c>
      <c r="CX30" s="56" t="e">
        <f>IF(COUNTIF(All!#REF!, "="&amp;$A30)&gt;$B$21, IFERROR(SUMIF(All!#REF!, "="&amp;$A30, All!$BX$2:$BX$802)/COUNTIF(All!#REF!, "="&amp;$A30), ""), "")</f>
        <v>#REF!</v>
      </c>
      <c r="CY30" s="56" t="e">
        <f>IF(COUNTIF(All!#REF!, "="&amp;$A30)&gt;$B$21, IFERROR(SUMIF(All!#REF!, "="&amp;$A30, All!$BX$2:$BX$802)/COUNTIF(All!#REF!, "="&amp;$A30), ""), "")</f>
        <v>#REF!</v>
      </c>
      <c r="CZ30" s="56" t="e">
        <f>IF(COUNTIF(All!#REF!, "="&amp;$A30)&gt;$B$21, IFERROR(SUMIF(All!#REF!, "="&amp;$A30, All!$BX$2:$BX$802)/COUNTIF(All!#REF!, "="&amp;$A30), ""), "")</f>
        <v>#REF!</v>
      </c>
      <c r="DA30" s="56" t="e">
        <f>IF(COUNTIF(All!#REF!, "="&amp;$A30)&gt;$B$21, IFERROR(SUMIF(All!#REF!, "="&amp;$A30, All!$BX$2:$BX$802)/COUNTIF(All!#REF!, "="&amp;$A30), ""), "")</f>
        <v>#REF!</v>
      </c>
      <c r="DB30" s="56" t="e">
        <f>IF(COUNTIF(All!#REF!, "="&amp;$A30)&gt;$B$21, IFERROR(SUMIF(All!#REF!, "="&amp;$A30, All!$BX$2:$BX$802)/COUNTIF(All!#REF!, "="&amp;$A30), ""), "")</f>
        <v>#REF!</v>
      </c>
      <c r="DC30" s="56" t="e">
        <f>IF(COUNTIF(All!#REF!, "="&amp;$A30)&gt;$B$21, IFERROR(SUMIF(All!#REF!, "="&amp;$A30, All!$BX$2:$BX$802)/COUNTIF(All!#REF!, "="&amp;$A30), ""), "")</f>
        <v>#REF!</v>
      </c>
      <c r="DD30" s="56" t="e">
        <f>IF(COUNTIF(All!#REF!, "="&amp;$A30)&gt;$B$21, IFERROR(SUMIF(All!#REF!, "="&amp;$A30, All!$BX$2:$BX$802)/COUNTIF(All!#REF!, "="&amp;$A30), ""), "")</f>
        <v>#REF!</v>
      </c>
      <c r="DE30" s="56" t="e">
        <f>IF(COUNTIF(All!#REF!, "="&amp;$A30)&gt;$B$21, IFERROR(SUMIF(All!#REF!, "="&amp;$A30, All!$BX$2:$BX$802)/COUNTIF(All!#REF!, "="&amp;$A30), ""), "")</f>
        <v>#REF!</v>
      </c>
      <c r="DF30" s="56" t="e">
        <f>IF(COUNTIF(All!#REF!, "="&amp;$A30)&gt;$B$21, IFERROR(SUMIF(All!#REF!, "="&amp;$A30, All!$BX$2:$BX$802)/COUNTIF(All!#REF!, "="&amp;$A30), ""), "")</f>
        <v>#REF!</v>
      </c>
      <c r="DG30" s="56" t="e">
        <f>IF(COUNTIF(All!#REF!, "="&amp;$A30)&gt;$B$21, IFERROR(SUMIF(All!#REF!, "="&amp;$A30, All!$BX$2:$BX$802)/COUNTIF(All!#REF!, "="&amp;$A30), ""), "")</f>
        <v>#REF!</v>
      </c>
      <c r="DH30" s="56" t="e">
        <f>IF(COUNTIF(All!#REF!, "="&amp;$A30)&gt;$B$21, IFERROR(SUMIF(All!#REF!, "="&amp;$A30, All!$BX$2:$BX$802)/COUNTIF(All!#REF!, "="&amp;$A30), ""), "")</f>
        <v>#REF!</v>
      </c>
      <c r="DI30" s="56" t="e">
        <f>IF(COUNTIF(All!#REF!, "="&amp;$A30)&gt;$B$21, IFERROR(SUMIF(All!#REF!, "="&amp;$A30, All!$BX$2:$BX$802)/COUNTIF(All!#REF!, "="&amp;$A30), ""), "")</f>
        <v>#REF!</v>
      </c>
      <c r="DJ30" s="56" t="e">
        <f>IF(COUNTIF(All!#REF!, "="&amp;$A30)&gt;$B$21, IFERROR(SUMIF(All!#REF!, "="&amp;$A30, All!$BX$2:$BX$802)/COUNTIF(All!#REF!, "="&amp;$A30), ""), "")</f>
        <v>#REF!</v>
      </c>
      <c r="DK30" s="56" t="e">
        <f>IF(COUNTIF(All!#REF!, "="&amp;$A30)&gt;$B$21, IFERROR(SUMIF(All!#REF!, "="&amp;$A30, All!$BX$2:$BX$802)/COUNTIF(All!#REF!, "="&amp;$A30), ""), "")</f>
        <v>#REF!</v>
      </c>
      <c r="DL30" s="56" t="e">
        <f>IF(COUNTIF(All!#REF!, "="&amp;$A30)&gt;$B$21, IFERROR(SUMIF(All!#REF!, "="&amp;$A30, All!$BX$2:$BX$802)/COUNTIF(All!#REF!, "="&amp;$A30), ""), "")</f>
        <v>#REF!</v>
      </c>
      <c r="DM30" s="56" t="e">
        <f>IF(COUNTIF(All!#REF!, "="&amp;$A30)&gt;$B$21, IFERROR(SUMIF(All!#REF!, "="&amp;$A30, All!$BX$2:$BX$802)/COUNTIF(All!#REF!, "="&amp;$A30), ""), "")</f>
        <v>#REF!</v>
      </c>
      <c r="DN30" s="56" t="e">
        <f>IF(COUNTIF(All!#REF!, "="&amp;$A30)&gt;$B$21, IFERROR(SUMIF(All!#REF!, "="&amp;$A30, All!$BX$2:$BX$802)/COUNTIF(All!#REF!, "="&amp;$A30), ""), "")</f>
        <v>#REF!</v>
      </c>
      <c r="DO30" s="56" t="e">
        <f>IF(COUNTIF(All!#REF!, "="&amp;$A30)&gt;$B$21, IFERROR(SUMIF(All!#REF!, "="&amp;$A30, All!$BX$2:$BX$802)/COUNTIF(All!#REF!, "="&amp;$A30), ""), "")</f>
        <v>#REF!</v>
      </c>
      <c r="DP30" s="56" t="e">
        <f>IF(COUNTIF(All!#REF!, "="&amp;$A30)&gt;$B$21, IFERROR(SUMIF(All!#REF!, "="&amp;$A30, All!$BX$2:$BX$802)/COUNTIF(All!#REF!, "="&amp;$A30), ""), "")</f>
        <v>#REF!</v>
      </c>
      <c r="DQ30" s="56" t="e">
        <f>IF(COUNTIF(All!#REF!, "="&amp;$A30)&gt;$B$21, IFERROR(SUMIF(All!#REF!, "="&amp;$A30, All!$BX$2:$BX$802)/COUNTIF(All!#REF!, "="&amp;$A30), ""), "")</f>
        <v>#REF!</v>
      </c>
      <c r="DR30" s="56" t="e">
        <f>IF(COUNTIF(All!#REF!, "="&amp;$A30)&gt;$B$21, IFERROR(SUMIF(All!#REF!, "="&amp;$A30, All!$BX$2:$BX$802)/COUNTIF(All!#REF!, "="&amp;$A30), ""), "")</f>
        <v>#REF!</v>
      </c>
      <c r="DS30" s="56" t="e">
        <f>IF(COUNTIF(All!#REF!, "="&amp;$A30)&gt;$B$21, IFERROR(SUMIF(All!#REF!, "="&amp;$A30, All!$BX$2:$BX$802)/COUNTIF(All!#REF!, "="&amp;$A30), ""), "")</f>
        <v>#REF!</v>
      </c>
      <c r="DT30" s="56" t="e">
        <f>IF(COUNTIF(All!#REF!, "="&amp;$A30)&gt;$B$21, IFERROR(SUMIF(All!#REF!, "="&amp;$A30, All!$BX$2:$BX$802)/COUNTIF(All!#REF!, "="&amp;$A30), ""), "")</f>
        <v>#REF!</v>
      </c>
      <c r="DU30" s="56" t="e">
        <f>IF(COUNTIF(All!#REF!, "="&amp;$A30)&gt;$B$21, IFERROR(SUMIF(All!#REF!, "="&amp;$A30, All!$BX$2:$BX$802)/COUNTIF(All!#REF!, "="&amp;$A30), ""), "")</f>
        <v>#REF!</v>
      </c>
      <c r="DV30" s="56" t="e">
        <f>IF(COUNTIF(All!#REF!, "="&amp;$A30)&gt;$B$21, IFERROR(SUMIF(All!#REF!, "="&amp;$A30, All!$BX$2:$BX$802)/COUNTIF(All!#REF!, "="&amp;$A30), ""), "")</f>
        <v>#REF!</v>
      </c>
      <c r="DW30" s="56" t="e">
        <f>IF(COUNTIF(All!#REF!, "="&amp;$A30)&gt;$B$21, IFERROR(SUMIF(All!#REF!, "="&amp;$A30, All!$BX$2:$BX$802)/COUNTIF(All!#REF!, "="&amp;$A30), ""), "")</f>
        <v>#REF!</v>
      </c>
      <c r="DX30" s="56" t="e">
        <f>IF(COUNTIF(All!#REF!, "="&amp;$A30)&gt;$B$21, IFERROR(SUMIF(All!#REF!, "="&amp;$A30, All!$BX$2:$BX$802)/COUNTIF(All!#REF!, "="&amp;$A30), ""), "")</f>
        <v>#REF!</v>
      </c>
      <c r="DY30" s="56" t="e">
        <f>IF(COUNTIF(All!#REF!, "="&amp;$A30)&gt;$B$21, IFERROR(SUMIF(All!#REF!, "="&amp;$A30, All!$BX$2:$BX$802)/COUNTIF(All!#REF!, "="&amp;$A30), ""), "")</f>
        <v>#REF!</v>
      </c>
      <c r="DZ30" s="56" t="e">
        <f>IF(COUNTIF(All!#REF!, "="&amp;$A30)&gt;$B$21, IFERROR(SUMIF(All!#REF!, "="&amp;$A30, All!$BX$2:$BX$802)/COUNTIF(All!#REF!, "="&amp;$A30), ""), "")</f>
        <v>#REF!</v>
      </c>
      <c r="EA30" s="56" t="e">
        <f>IF(COUNTIF(All!#REF!, "="&amp;$A30)&gt;$B$21, IFERROR(SUMIF(All!#REF!, "="&amp;$A30, All!$BX$2:$BX$802)/COUNTIF(All!#REF!, "="&amp;$A30), ""), "")</f>
        <v>#REF!</v>
      </c>
      <c r="EB30" s="56" t="e">
        <f>IF(COUNTIF(All!#REF!, "="&amp;$A30)&gt;$B$21, IFERROR(SUMIF(All!#REF!, "="&amp;$A30, All!$BX$2:$BX$802)/COUNTIF(All!#REF!, "="&amp;$A30), ""), "")</f>
        <v>#REF!</v>
      </c>
      <c r="EC30" s="56" t="e">
        <f>IF(COUNTIF(All!#REF!, "="&amp;$A30)&gt;$B$21, IFERROR(SUMIF(All!#REF!, "="&amp;$A30, All!$BX$2:$BX$802)/COUNTIF(All!#REF!, "="&amp;$A30), ""), "")</f>
        <v>#REF!</v>
      </c>
      <c r="ED30" s="56" t="e">
        <f>IF(COUNTIF(All!#REF!, "="&amp;$A30)&gt;$B$21, IFERROR(SUMIF(All!#REF!, "="&amp;$A30, All!$BX$2:$BX$802)/COUNTIF(All!#REF!, "="&amp;$A30), ""), "")</f>
        <v>#REF!</v>
      </c>
      <c r="EE30" s="56" t="e">
        <f>IF(COUNTIF(All!#REF!, "="&amp;$A30)&gt;$B$21, IFERROR(SUMIF(All!#REF!, "="&amp;$A30, All!$BX$2:$BX$802)/COUNTIF(All!#REF!, "="&amp;$A30), ""), "")</f>
        <v>#REF!</v>
      </c>
      <c r="EF30" s="56" t="e">
        <f>IF(COUNTIF(All!#REF!, "="&amp;$A30)&gt;$B$21, IFERROR(SUMIF(All!#REF!, "="&amp;$A30, All!$BX$2:$BX$802)/COUNTIF(All!#REF!, "="&amp;$A30), ""), "")</f>
        <v>#REF!</v>
      </c>
      <c r="EG30" s="56" t="e">
        <f>IF(COUNTIF(All!#REF!, "="&amp;$A30)&gt;$B$21, IFERROR(SUMIF(All!#REF!, "="&amp;$A30, All!$BX$2:$BX$802)/COUNTIF(All!#REF!, "="&amp;$A30), ""), "")</f>
        <v>#REF!</v>
      </c>
      <c r="EH30" s="56" t="e">
        <f>IF(COUNTIF(All!#REF!, "="&amp;$A30)&gt;$B$21, IFERROR(SUMIF(All!#REF!, "="&amp;$A30, All!$BX$2:$BX$802)/COUNTIF(All!#REF!, "="&amp;$A30), ""), "")</f>
        <v>#REF!</v>
      </c>
      <c r="EI30" s="56" t="e">
        <f>IF(COUNTIF(All!#REF!, "="&amp;$A30)&gt;$B$21, IFERROR(SUMIF(All!#REF!, "="&amp;$A30, All!$BX$2:$BX$802)/COUNTIF(All!#REF!, "="&amp;$A30), ""), "")</f>
        <v>#REF!</v>
      </c>
      <c r="EJ30" s="56" t="e">
        <f>IF(COUNTIF(All!#REF!, "="&amp;$A30)&gt;$B$21, IFERROR(SUMIF(All!#REF!, "="&amp;$A30, All!$BX$2:$BX$802)/COUNTIF(All!#REF!, "="&amp;$A30), ""), "")</f>
        <v>#REF!</v>
      </c>
      <c r="EK30" s="56" t="e">
        <f>IF(COUNTIF(All!#REF!, "="&amp;$A30)&gt;$B$21, IFERROR(SUMIF(All!#REF!, "="&amp;$A30, All!$BX$2:$BX$802)/COUNTIF(All!#REF!, "="&amp;$A30), ""), "")</f>
        <v>#REF!</v>
      </c>
      <c r="EL30" s="56" t="e">
        <f>IF(COUNTIF(All!#REF!, "="&amp;$A30)&gt;$B$21, IFERROR(SUMIF(All!#REF!, "="&amp;$A30, All!$BX$2:$BX$802)/COUNTIF(All!#REF!, "="&amp;$A30), ""), "")</f>
        <v>#REF!</v>
      </c>
      <c r="EM30" s="56" t="e">
        <f>IF(COUNTIF(All!#REF!, "="&amp;$A30)&gt;$B$21, IFERROR(SUMIF(All!#REF!, "="&amp;$A30, All!$BX$2:$BX$802)/COUNTIF(All!#REF!, "="&amp;$A30), ""), "")</f>
        <v>#REF!</v>
      </c>
      <c r="EN30" s="56" t="e">
        <f>IF(COUNTIF(All!#REF!, "="&amp;$A30)&gt;$B$21, IFERROR(SUMIF(All!#REF!, "="&amp;$A30, All!$BX$2:$BX$802)/COUNTIF(All!#REF!, "="&amp;$A30), ""), "")</f>
        <v>#REF!</v>
      </c>
      <c r="EO30" s="56" t="e">
        <f>IF(COUNTIF(All!#REF!, "="&amp;$A30)&gt;$B$21, IFERROR(SUMIF(All!#REF!, "="&amp;$A30, All!$BX$2:$BX$802)/COUNTIF(All!#REF!, "="&amp;$A30), ""), "")</f>
        <v>#REF!</v>
      </c>
      <c r="EP30" s="56" t="e">
        <f>IF(COUNTIF(All!#REF!, "="&amp;$A30)&gt;$B$21, IFERROR(SUMIF(All!#REF!, "="&amp;$A30, All!$BX$2:$BX$802)/COUNTIF(All!#REF!, "="&amp;$A30), ""), "")</f>
        <v>#REF!</v>
      </c>
      <c r="EQ30" s="56" t="e">
        <f>IF(COUNTIF(All!#REF!, "="&amp;$A30)&gt;$B$21, IFERROR(SUMIF(All!#REF!, "="&amp;$A30, All!$BX$2:$BX$802)/COUNTIF(All!#REF!, "="&amp;$A30), ""), "")</f>
        <v>#REF!</v>
      </c>
      <c r="ER30" s="56" t="e">
        <f>IF(COUNTIF(All!#REF!, "="&amp;$A30)&gt;$B$21, IFERROR(SUMIF(All!#REF!, "="&amp;$A30, All!$BX$2:$BX$802)/COUNTIF(All!#REF!, "="&amp;$A30), ""), "")</f>
        <v>#REF!</v>
      </c>
      <c r="ES30" s="56" t="e">
        <f>IF(COUNTIF(All!#REF!, "="&amp;$A30)&gt;$B$21, IFERROR(SUMIF(All!#REF!, "="&amp;$A30, All!$BX$2:$BX$802)/COUNTIF(All!#REF!, "="&amp;$A30), ""), "")</f>
        <v>#REF!</v>
      </c>
      <c r="ET30" s="56" t="e">
        <f>IF(COUNTIF(All!#REF!, "="&amp;$A30)&gt;$B$21, IFERROR(SUMIF(All!#REF!, "="&amp;$A30, All!$BX$2:$BX$802)/COUNTIF(All!#REF!, "="&amp;$A30), ""), "")</f>
        <v>#REF!</v>
      </c>
      <c r="EU30" s="56" t="e">
        <f>IF(COUNTIF(All!#REF!, "="&amp;$A30)&gt;$B$21, IFERROR(SUMIF(All!#REF!, "="&amp;$A30, All!$BX$2:$BX$802)/COUNTIF(All!#REF!, "="&amp;$A30), ""), "")</f>
        <v>#REF!</v>
      </c>
      <c r="EV30" s="56" t="e">
        <f>IF(COUNTIF(All!#REF!, "="&amp;$A30)&gt;$B$21, IFERROR(SUMIF(All!#REF!, "="&amp;$A30, All!$BX$2:$BX$802)/COUNTIF(All!#REF!, "="&amp;$A30), ""), "")</f>
        <v>#REF!</v>
      </c>
      <c r="EW30" s="56" t="e">
        <f>IF(COUNTIF(All!#REF!, "="&amp;$A30)&gt;$B$21, IFERROR(SUMIF(All!#REF!, "="&amp;$A30, All!$BX$2:$BX$802)/COUNTIF(All!#REF!, "="&amp;$A30), ""), "")</f>
        <v>#REF!</v>
      </c>
      <c r="EX30" s="56" t="e">
        <f>IF(COUNTIF(All!#REF!, "="&amp;$A30)&gt;$B$21, IFERROR(SUMIF(All!#REF!, "="&amp;$A30, All!$BX$2:$BX$802)/COUNTIF(All!#REF!, "="&amp;$A30), ""), "")</f>
        <v>#REF!</v>
      </c>
      <c r="EY30" s="56" t="e">
        <f>IF(COUNTIF(All!#REF!, "="&amp;$A30)&gt;$B$21, IFERROR(SUMIF(All!#REF!, "="&amp;$A30, All!$BX$2:$BX$802)/COUNTIF(All!#REF!, "="&amp;$A30), ""), "")</f>
        <v>#REF!</v>
      </c>
      <c r="EZ30" s="56" t="e">
        <f>IF(COUNTIF(All!#REF!, "="&amp;$A30)&gt;$B$21, IFERROR(SUMIF(All!#REF!, "="&amp;$A30, All!$BX$2:$BX$802)/COUNTIF(All!#REF!, "="&amp;$A30), ""), "")</f>
        <v>#REF!</v>
      </c>
      <c r="FA30" s="56" t="e">
        <f>IF(COUNTIF(All!#REF!, "="&amp;$A30)&gt;$B$21, IFERROR(SUMIF(All!#REF!, "="&amp;$A30, All!$BX$2:$BX$802)/COUNTIF(All!#REF!, "="&amp;$A30), ""), "")</f>
        <v>#REF!</v>
      </c>
      <c r="FB30" s="56" t="e">
        <f>IF(COUNTIF(All!#REF!, "="&amp;$A30)&gt;$B$21, IFERROR(SUMIF(All!#REF!, "="&amp;$A30, All!$BX$2:$BX$802)/COUNTIF(All!#REF!, "="&amp;$A30), ""), "")</f>
        <v>#REF!</v>
      </c>
      <c r="FC30" s="56" t="e">
        <f>IF(COUNTIF(All!#REF!, "="&amp;$A30)&gt;$B$21, IFERROR(SUMIF(All!#REF!, "="&amp;$A30, All!$BX$2:$BX$802)/COUNTIF(All!#REF!, "="&amp;$A30), ""), "")</f>
        <v>#REF!</v>
      </c>
      <c r="FD30" s="56" t="e">
        <f>IF(COUNTIF(All!#REF!, "="&amp;$A30)&gt;$B$21, IFERROR(SUMIF(All!#REF!, "="&amp;$A30, All!$BX$2:$BX$802)/COUNTIF(All!#REF!, "="&amp;$A30), ""), "")</f>
        <v>#REF!</v>
      </c>
      <c r="FE30" s="56" t="e">
        <f>IF(COUNTIF(All!#REF!, "="&amp;$A30)&gt;$B$21, IFERROR(SUMIF(All!#REF!, "="&amp;$A30, All!$BX$2:$BX$802)/COUNTIF(All!#REF!, "="&amp;$A30), ""), "")</f>
        <v>#REF!</v>
      </c>
      <c r="FF30" s="56" t="e">
        <f>IF(COUNTIF(All!#REF!, "="&amp;$A30)&gt;$B$21, IFERROR(SUMIF(All!#REF!, "="&amp;$A30, All!$BX$2:$BX$802)/COUNTIF(All!#REF!, "="&amp;$A30), ""), "")</f>
        <v>#REF!</v>
      </c>
      <c r="FG30" s="56" t="e">
        <f>IF(COUNTIF(All!#REF!, "="&amp;$A30)&gt;$B$21, IFERROR(SUMIF(All!#REF!, "="&amp;$A30, All!$BX$2:$BX$802)/COUNTIF(All!#REF!, "="&amp;$A30), ""), "")</f>
        <v>#REF!</v>
      </c>
      <c r="FH30" s="56" t="e">
        <f>IF(COUNTIF(All!#REF!, "="&amp;$A30)&gt;$B$21, IFERROR(SUMIF(All!#REF!, "="&amp;$A30, All!$BX$2:$BX$802)/COUNTIF(All!#REF!, "="&amp;$A30), ""), "")</f>
        <v>#REF!</v>
      </c>
      <c r="FI30" s="56" t="e">
        <f>IF(COUNTIF(All!#REF!, "="&amp;$A30)&gt;$B$21, IFERROR(SUMIF(All!#REF!, "="&amp;$A30, All!$BX$2:$BX$802)/COUNTIF(All!#REF!, "="&amp;$A30), ""), "")</f>
        <v>#REF!</v>
      </c>
      <c r="FJ30" s="56" t="e">
        <f>IF(COUNTIF(All!#REF!, "="&amp;$A30)&gt;$B$21, IFERROR(SUMIF(All!#REF!, "="&amp;$A30, All!$BX$2:$BX$802)/COUNTIF(All!#REF!, "="&amp;$A30), ""), "")</f>
        <v>#REF!</v>
      </c>
      <c r="FK30" s="56" t="e">
        <f>IF(COUNTIF(All!#REF!, "="&amp;$A30)&gt;$B$21, IFERROR(SUMIF(All!#REF!, "="&amp;$A30, All!$BX$2:$BX$802)/COUNTIF(All!#REF!, "="&amp;$A30), ""), "")</f>
        <v>#REF!</v>
      </c>
      <c r="FL30" s="56" t="e">
        <f>IF(COUNTIF(All!#REF!, "="&amp;$A30)&gt;$B$21, IFERROR(SUMIF(All!#REF!, "="&amp;$A30, All!$BX$2:$BX$802)/COUNTIF(All!#REF!, "="&amp;$A30), ""), "")</f>
        <v>#REF!</v>
      </c>
      <c r="FM30" s="56" t="e">
        <f>IF(COUNTIF(All!#REF!, "="&amp;$A30)&gt;$B$21, IFERROR(SUMIF(All!#REF!, "="&amp;$A30, All!$BX$2:$BX$802)/COUNTIF(All!#REF!, "="&amp;$A30), ""), "")</f>
        <v>#REF!</v>
      </c>
      <c r="FN30" s="56" t="e">
        <f>IF(COUNTIF(All!#REF!, "="&amp;$A30)&gt;$B$21, IFERROR(SUMIF(All!#REF!, "="&amp;$A30, All!$BX$2:$BX$802)/COUNTIF(All!#REF!, "="&amp;$A30), ""), "")</f>
        <v>#REF!</v>
      </c>
      <c r="FO30" s="56" t="e">
        <f>IF(COUNTIF(All!#REF!, "="&amp;$A30)&gt;$B$21, IFERROR(SUMIF(All!#REF!, "="&amp;$A30, All!$BX$2:$BX$802)/COUNTIF(All!#REF!, "="&amp;$A30), ""), "")</f>
        <v>#REF!</v>
      </c>
      <c r="FP30" s="56" t="e">
        <f>IF(COUNTIF(All!#REF!, "="&amp;$A30)&gt;$B$21, IFERROR(SUMIF(All!#REF!, "="&amp;$A30, All!$BX$2:$BX$802)/COUNTIF(All!#REF!, "="&amp;$A30), ""), "")</f>
        <v>#REF!</v>
      </c>
      <c r="FQ30" s="56" t="e">
        <f>IF(COUNTIF(All!#REF!, "="&amp;$A30)&gt;$B$21, IFERROR(SUMIF(All!#REF!, "="&amp;$A30, All!$BX$2:$BX$802)/COUNTIF(All!#REF!, "="&amp;$A30), ""), "")</f>
        <v>#REF!</v>
      </c>
      <c r="FR30" s="56" t="e">
        <f>IF(COUNTIF(All!#REF!, "="&amp;$A30)&gt;$B$21, IFERROR(SUMIF(All!#REF!, "="&amp;$A30, All!$BX$2:$BX$802)/COUNTIF(All!#REF!, "="&amp;$A30), ""), "")</f>
        <v>#REF!</v>
      </c>
      <c r="FS30" s="56" t="e">
        <f>IF(COUNTIF(All!#REF!, "="&amp;$A30)&gt;$B$21, IFERROR(SUMIF(All!#REF!, "="&amp;$A30, All!$BX$2:$BX$802)/COUNTIF(All!#REF!, "="&amp;$A30), ""), "")</f>
        <v>#REF!</v>
      </c>
      <c r="FT30" s="56" t="e">
        <f>IF(COUNTIF(All!#REF!, "="&amp;$A30)&gt;$B$21, IFERROR(SUMIF(All!#REF!, "="&amp;$A30, All!$BX$2:$BX$802)/COUNTIF(All!#REF!, "="&amp;$A30), ""), "")</f>
        <v>#REF!</v>
      </c>
      <c r="FU30" s="56" t="e">
        <f>IF(COUNTIF(All!#REF!, "="&amp;$A30)&gt;$B$21, IFERROR(SUMIF(All!#REF!, "="&amp;$A30, All!$BX$2:$BX$802)/COUNTIF(All!#REF!, "="&amp;$A30), ""), "")</f>
        <v>#REF!</v>
      </c>
      <c r="FV30" s="56" t="e">
        <f>IF(COUNTIF(All!#REF!, "="&amp;$A30)&gt;$B$21, IFERROR(SUMIF(All!#REF!, "="&amp;$A30, All!$BX$2:$BX$802)/COUNTIF(All!#REF!, "="&amp;$A30), ""), "")</f>
        <v>#REF!</v>
      </c>
      <c r="FW30" s="56" t="e">
        <f>IF(COUNTIF(All!#REF!, "="&amp;$A30)&gt;$B$21, IFERROR(SUMIF(All!#REF!, "="&amp;$A30, All!$BX$2:$BX$802)/COUNTIF(All!#REF!, "="&amp;$A30), ""), "")</f>
        <v>#REF!</v>
      </c>
      <c r="FX30" s="56" t="e">
        <f>IF(COUNTIF(All!#REF!, "="&amp;$A30)&gt;$B$21, IFERROR(SUMIF(All!#REF!, "="&amp;$A30, All!$BX$2:$BX$802)/COUNTIF(All!#REF!, "="&amp;$A30), ""), "")</f>
        <v>#REF!</v>
      </c>
      <c r="FY30" s="56" t="e">
        <f>IF(COUNTIF(All!#REF!, "="&amp;$A30)&gt;$B$21, IFERROR(SUMIF(All!#REF!, "="&amp;$A30, All!$BX$2:$BX$802)/COUNTIF(All!#REF!, "="&amp;$A30), ""), "")</f>
        <v>#REF!</v>
      </c>
      <c r="FZ30" s="56" t="e">
        <f>IF(COUNTIF(All!#REF!, "="&amp;$A30)&gt;$B$21, IFERROR(SUMIF(All!#REF!, "="&amp;$A30, All!$BX$2:$BX$802)/COUNTIF(All!#REF!, "="&amp;$A30), ""), "")</f>
        <v>#REF!</v>
      </c>
      <c r="GA30" s="56" t="e">
        <f>IF(COUNTIF(All!#REF!, "="&amp;$A30)&gt;$B$21, IFERROR(SUMIF(All!#REF!, "="&amp;$A30, All!$BX$2:$BX$802)/COUNTIF(All!#REF!, "="&amp;$A30), ""), "")</f>
        <v>#REF!</v>
      </c>
      <c r="GB30" s="56" t="e">
        <f>IF(COUNTIF(All!#REF!, "="&amp;$A30)&gt;$B$21, IFERROR(SUMIF(All!#REF!, "="&amp;$A30, All!$BX$2:$BX$802)/COUNTIF(All!#REF!, "="&amp;$A30), ""), "")</f>
        <v>#REF!</v>
      </c>
      <c r="GC30" s="56" t="e">
        <f>IF(COUNTIF(All!#REF!, "="&amp;$A30)&gt;$B$21, IFERROR(SUMIF(All!#REF!, "="&amp;$A30, All!$BX$2:$BX$802)/COUNTIF(All!#REF!, "="&amp;$A30), ""), "")</f>
        <v>#REF!</v>
      </c>
      <c r="GD30" s="56" t="e">
        <f>IF(COUNTIF(All!#REF!, "="&amp;$A30)&gt;$B$21, IFERROR(SUMIF(All!#REF!, "="&amp;$A30, All!$BX$2:$BX$802)/COUNTIF(All!#REF!, "="&amp;$A30), ""), "")</f>
        <v>#REF!</v>
      </c>
      <c r="GE30" s="56" t="e">
        <f>IF(COUNTIF(All!#REF!, "="&amp;$A30)&gt;$B$21, IFERROR(SUMIF(All!#REF!, "="&amp;$A30, All!$BX$2:$BX$802)/COUNTIF(All!#REF!, "="&amp;$A30), ""), "")</f>
        <v>#REF!</v>
      </c>
      <c r="GF30" s="56" t="e">
        <f>IF(COUNTIF(All!#REF!, "="&amp;$A30)&gt;$B$21, IFERROR(SUMIF(All!#REF!, "="&amp;$A30, All!$BX$2:$BX$802)/COUNTIF(All!#REF!, "="&amp;$A30), ""), "")</f>
        <v>#REF!</v>
      </c>
      <c r="GG30" s="56" t="e">
        <f>IF(COUNTIF(All!#REF!, "="&amp;$A30)&gt;$B$21, IFERROR(SUMIF(All!#REF!, "="&amp;$A30, All!$BX$2:$BX$802)/COUNTIF(All!#REF!, "="&amp;$A30), ""), "")</f>
        <v>#REF!</v>
      </c>
      <c r="GH30" s="56" t="e">
        <f>IF(COUNTIF(All!#REF!, "="&amp;$A30)&gt;$B$21, IFERROR(SUMIF(All!#REF!, "="&amp;$A30, All!$BX$2:$BX$802)/COUNTIF(All!#REF!, "="&amp;$A30), ""), "")</f>
        <v>#REF!</v>
      </c>
      <c r="GI30" s="56" t="e">
        <f>IF(COUNTIF(All!#REF!, "="&amp;$A30)&gt;$B$21, IFERROR(SUMIF(All!#REF!, "="&amp;$A30, All!$BX$2:$BX$802)/COUNTIF(All!#REF!, "="&amp;$A30), ""), "")</f>
        <v>#REF!</v>
      </c>
      <c r="GJ30" s="56" t="e">
        <f>IF(COUNTIF(All!#REF!, "="&amp;$A30)&gt;$B$21, IFERROR(SUMIF(All!#REF!, "="&amp;$A30, All!$BX$2:$BX$802)/COUNTIF(All!#REF!, "="&amp;$A30), ""), "")</f>
        <v>#REF!</v>
      </c>
      <c r="GK30" s="56" t="e">
        <f>IF(COUNTIF(All!#REF!, "="&amp;$A30)&gt;$B$21, IFERROR(SUMIF(All!#REF!, "="&amp;$A30, All!$BX$2:$BX$802)/COUNTIF(All!#REF!, "="&amp;$A30), ""), "")</f>
        <v>#REF!</v>
      </c>
      <c r="GL30" s="56" t="e">
        <f>IF(COUNTIF(All!#REF!, "="&amp;$A30)&gt;$B$21, IFERROR(SUMIF(All!#REF!, "="&amp;$A30, All!$BX$2:$BX$802)/COUNTIF(All!#REF!, "="&amp;$A30), ""), "")</f>
        <v>#REF!</v>
      </c>
      <c r="GM30" s="56" t="e">
        <f>IF(COUNTIF(All!#REF!, "="&amp;$A30)&gt;$B$21, IFERROR(SUMIF(All!#REF!, "="&amp;$A30, All!$BX$2:$BX$802)/COUNTIF(All!#REF!, "="&amp;$A30), ""), "")</f>
        <v>#REF!</v>
      </c>
      <c r="GN30" s="56" t="e">
        <f>IF(COUNTIF(All!#REF!, "="&amp;$A30)&gt;$B$21, IFERROR(SUMIF(All!#REF!, "="&amp;$A30, All!$BX$2:$BX$802)/COUNTIF(All!#REF!, "="&amp;$A30), ""), "")</f>
        <v>#REF!</v>
      </c>
      <c r="GO30" s="56" t="e">
        <f>IF(COUNTIF(All!#REF!, "="&amp;$A30)&gt;$B$21, IFERROR(SUMIF(All!#REF!, "="&amp;$A30, All!$BX$2:$BX$802)/COUNTIF(All!#REF!, "="&amp;$A30), ""), "")</f>
        <v>#REF!</v>
      </c>
      <c r="GP30" s="56" t="e">
        <f>IF(COUNTIF(All!#REF!, "="&amp;$A30)&gt;$B$21, IFERROR(SUMIF(All!#REF!, "="&amp;$A30, All!$BX$2:$BX$802)/COUNTIF(All!#REF!, "="&amp;$A30), ""), "")</f>
        <v>#REF!</v>
      </c>
      <c r="GQ30" s="56" t="e">
        <f>IF(COUNTIF(All!#REF!, "="&amp;$A30)&gt;$B$21, IFERROR(SUMIF(All!#REF!, "="&amp;$A30, All!$BX$2:$BX$802)/COUNTIF(All!#REF!, "="&amp;$A30), ""), "")</f>
        <v>#REF!</v>
      </c>
      <c r="GR30" s="56" t="e">
        <f>IF(COUNTIF(All!#REF!, "="&amp;$A30)&gt;$B$21, IFERROR(SUMIF(All!#REF!, "="&amp;$A30, All!$BX$2:$BX$802)/COUNTIF(All!#REF!, "="&amp;$A30), ""), "")</f>
        <v>#REF!</v>
      </c>
      <c r="GS30" s="56" t="e">
        <f>IF(COUNTIF(All!#REF!, "="&amp;$A30)&gt;$B$21, IFERROR(SUMIF(All!#REF!, "="&amp;$A30, All!$BX$2:$BX$802)/COUNTIF(All!#REF!, "="&amp;$A30), ""), "")</f>
        <v>#REF!</v>
      </c>
      <c r="GT30" s="56" t="e">
        <f>IF(COUNTIF(All!#REF!, "="&amp;$A30)&gt;$B$21, IFERROR(SUMIF(All!#REF!, "="&amp;$A30, All!$BX$2:$BX$802)/COUNTIF(All!#REF!, "="&amp;$A30), ""), "")</f>
        <v>#REF!</v>
      </c>
      <c r="GU30" s="56" t="e">
        <f>IF(COUNTIF(All!#REF!, "="&amp;$A30)&gt;$B$21, IFERROR(SUMIF(All!#REF!, "="&amp;$A30, All!$BX$2:$BX$802)/COUNTIF(All!#REF!, "="&amp;$A30), ""), "")</f>
        <v>#REF!</v>
      </c>
      <c r="GV30" s="56" t="e">
        <f>IF(COUNTIF(All!#REF!, "="&amp;$A30)&gt;$B$21, IFERROR(SUMIF(All!#REF!, "="&amp;$A30, All!$BX$2:$BX$802)/COUNTIF(All!#REF!, "="&amp;$A30), ""), "")</f>
        <v>#REF!</v>
      </c>
      <c r="GW30" s="56" t="e">
        <f>IF(COUNTIF(All!#REF!, "="&amp;$A30)&gt;$B$21, IFERROR(SUMIF(All!#REF!, "="&amp;$A30, All!$BX$2:$BX$802)/COUNTIF(All!#REF!, "="&amp;$A30), ""), "")</f>
        <v>#REF!</v>
      </c>
      <c r="GX30" s="56" t="e">
        <f>IF(COUNTIF(All!#REF!, "="&amp;$A30)&gt;$B$21, IFERROR(SUMIF(All!#REF!, "="&amp;$A30, All!$BX$2:$BX$802)/COUNTIF(All!#REF!, "="&amp;$A30), ""), "")</f>
        <v>#REF!</v>
      </c>
      <c r="GY30" s="56" t="e">
        <f>IF(COUNTIF(All!#REF!, "="&amp;$A30)&gt;$B$21, IFERROR(SUMIF(All!#REF!, "="&amp;$A30, All!$BX$2:$BX$802)/COUNTIF(All!#REF!, "="&amp;$A30), ""), "")</f>
        <v>#REF!</v>
      </c>
      <c r="GZ30" s="56" t="e">
        <f>IF(COUNTIF(All!#REF!, "="&amp;$A30)&gt;$B$21, IFERROR(SUMIF(All!#REF!, "="&amp;$A30, All!$BX$2:$BX$802)/COUNTIF(All!#REF!, "="&amp;$A30), ""), "")</f>
        <v>#REF!</v>
      </c>
      <c r="HA30" s="56" t="e">
        <f>IF(COUNTIF(All!#REF!, "="&amp;$A30)&gt;$B$21, IFERROR(SUMIF(All!#REF!, "="&amp;$A30, All!$BX$2:$BX$802)/COUNTIF(All!#REF!, "="&amp;$A30), ""), "")</f>
        <v>#REF!</v>
      </c>
      <c r="HB30" s="56" t="e">
        <f>IF(COUNTIF(All!#REF!, "="&amp;$A30)&gt;$B$21, IFERROR(SUMIF(All!#REF!, "="&amp;$A30, All!$BX$2:$BX$802)/COUNTIF(All!#REF!, "="&amp;$A30), ""), "")</f>
        <v>#REF!</v>
      </c>
      <c r="HC30" s="56" t="e">
        <f>IF(COUNTIF(All!#REF!, "="&amp;$A30)&gt;$B$21, IFERROR(SUMIF(All!#REF!, "="&amp;$A30, All!$BX$2:$BX$802)/COUNTIF(All!#REF!, "="&amp;$A30), ""), "")</f>
        <v>#REF!</v>
      </c>
      <c r="HD30" s="56" t="e">
        <f>IF(COUNTIF(All!#REF!, "="&amp;$A30)&gt;$B$21, IFERROR(SUMIF(All!#REF!, "="&amp;$A30, All!$BX$2:$BX$802)/COUNTIF(All!#REF!, "="&amp;$A30), ""), "")</f>
        <v>#REF!</v>
      </c>
      <c r="HE30" s="56" t="e">
        <f>IF(COUNTIF(All!#REF!, "="&amp;$A30)&gt;$B$21, IFERROR(SUMIF(All!#REF!, "="&amp;$A30, All!$BX$2:$BX$802)/COUNTIF(All!#REF!, "="&amp;$A30), ""), "")</f>
        <v>#REF!</v>
      </c>
      <c r="HF30" s="56" t="e">
        <f>IF(COUNTIF(All!#REF!, "="&amp;$A30)&gt;$B$21, IFERROR(SUMIF(All!#REF!, "="&amp;$A30, All!$BX$2:$BX$802)/COUNTIF(All!#REF!, "="&amp;$A30), ""), "")</f>
        <v>#REF!</v>
      </c>
      <c r="HG30" s="56" t="e">
        <f>IF(COUNTIF(All!#REF!, "="&amp;$A30)&gt;$B$21, IFERROR(SUMIF(All!#REF!, "="&amp;$A30, All!$BX$2:$BX$802)/COUNTIF(All!#REF!, "="&amp;$A30), ""), "")</f>
        <v>#REF!</v>
      </c>
      <c r="HH30" s="56" t="e">
        <f>IF(COUNTIF(All!#REF!, "="&amp;$A30)&gt;$B$21, IFERROR(SUMIF(All!#REF!, "="&amp;$A30, All!$BX$2:$BX$802)/COUNTIF(All!#REF!, "="&amp;$A30), ""), "")</f>
        <v>#REF!</v>
      </c>
      <c r="HI30" s="56" t="e">
        <f>IF(COUNTIF(All!#REF!, "="&amp;$A30)&gt;$B$21, IFERROR(SUMIF(All!#REF!, "="&amp;$A30, All!$BX$2:$BX$802)/COUNTIF(All!#REF!, "="&amp;$A30), ""), "")</f>
        <v>#REF!</v>
      </c>
      <c r="HJ30" s="56" t="e">
        <f>IF(COUNTIF(All!#REF!, "="&amp;$A30)&gt;$B$21, IFERROR(SUMIF(All!#REF!, "="&amp;$A30, All!$BX$2:$BX$802)/COUNTIF(All!#REF!, "="&amp;$A30), ""), "")</f>
        <v>#REF!</v>
      </c>
      <c r="HK30" s="56" t="e">
        <f>IF(COUNTIF(All!#REF!, "="&amp;$A30)&gt;$B$21, IFERROR(SUMIF(All!#REF!, "="&amp;$A30, All!$BX$2:$BX$802)/COUNTIF(All!#REF!, "="&amp;$A30), ""), "")</f>
        <v>#REF!</v>
      </c>
      <c r="HL30" s="56" t="e">
        <f>IF(COUNTIF(All!#REF!, "="&amp;$A30)&gt;$B$21, IFERROR(SUMIF(All!#REF!, "="&amp;$A30, All!$BX$2:$BX$802)/COUNTIF(All!#REF!, "="&amp;$A30), ""), "")</f>
        <v>#REF!</v>
      </c>
      <c r="HM30" s="56" t="e">
        <f>IF(COUNTIF(All!#REF!, "="&amp;$A30)&gt;$B$21, IFERROR(SUMIF(All!#REF!, "="&amp;$A30, All!$BX$2:$BX$802)/COUNTIF(All!#REF!, "="&amp;$A30), ""), "")</f>
        <v>#REF!</v>
      </c>
      <c r="HN30" s="56" t="e">
        <f>IF(COUNTIF(All!#REF!, "="&amp;$A30)&gt;$B$21, IFERROR(SUMIF(All!#REF!, "="&amp;$A30, All!$BX$2:$BX$802)/COUNTIF(All!#REF!, "="&amp;$A30), ""), "")</f>
        <v>#REF!</v>
      </c>
      <c r="HO30" s="56" t="e">
        <f>IF(COUNTIF(All!#REF!, "="&amp;$A30)&gt;$B$21, IFERROR(SUMIF(All!#REF!, "="&amp;$A30, All!$BX$2:$BX$802)/COUNTIF(All!#REF!, "="&amp;$A30), ""), "")</f>
        <v>#REF!</v>
      </c>
      <c r="HP30" s="56" t="e">
        <f>IF(COUNTIF(All!#REF!, "="&amp;$A30)&gt;$B$21, IFERROR(SUMIF(All!#REF!, "="&amp;$A30, All!$BX$2:$BX$802)/COUNTIF(All!#REF!, "="&amp;$A30), ""), "")</f>
        <v>#REF!</v>
      </c>
      <c r="HQ30" s="56" t="e">
        <f>IF(COUNTIF(All!#REF!, "="&amp;$A30)&gt;$B$21, IFERROR(SUMIF(All!#REF!, "="&amp;$A30, All!$BX$2:$BX$802)/COUNTIF(All!#REF!, "="&amp;$A30), ""), "")</f>
        <v>#REF!</v>
      </c>
      <c r="HR30" s="56" t="e">
        <f>IF(COUNTIF(All!#REF!, "="&amp;$A30)&gt;$B$21, IFERROR(SUMIF(All!#REF!, "="&amp;$A30, All!$BX$2:$BX$802)/COUNTIF(All!#REF!, "="&amp;$A30), ""), "")</f>
        <v>#REF!</v>
      </c>
      <c r="HS30" s="56" t="e">
        <f>IF(COUNTIF(All!#REF!, "="&amp;$A30)&gt;$B$21, IFERROR(SUMIF(All!#REF!, "="&amp;$A30, All!$BX$2:$BX$802)/COUNTIF(All!#REF!, "="&amp;$A30), ""), "")</f>
        <v>#REF!</v>
      </c>
      <c r="HT30" s="56" t="e">
        <f>IF(COUNTIF(All!#REF!, "="&amp;$A30)&gt;$B$21, IFERROR(SUMIF(All!#REF!, "="&amp;$A30, All!$BX$2:$BX$802)/COUNTIF(All!#REF!, "="&amp;$A30), ""), "")</f>
        <v>#REF!</v>
      </c>
      <c r="HU30" s="56" t="e">
        <f>IF(COUNTIF(All!#REF!, "="&amp;$A30)&gt;$B$21, IFERROR(SUMIF(All!#REF!, "="&amp;$A30, All!$BX$2:$BX$802)/COUNTIF(All!#REF!, "="&amp;$A30), ""), "")</f>
        <v>#REF!</v>
      </c>
      <c r="HV30" s="56" t="e">
        <f>IF(COUNTIF(All!#REF!, "="&amp;$A30)&gt;$B$21, IFERROR(SUMIF(All!#REF!, "="&amp;$A30, All!$BX$2:$BX$802)/COUNTIF(All!#REF!, "="&amp;$A30), ""), "")</f>
        <v>#REF!</v>
      </c>
      <c r="HW30" s="56" t="e">
        <f>IF(COUNTIF(All!#REF!, "="&amp;$A30)&gt;$B$21, IFERROR(SUMIF(All!#REF!, "="&amp;$A30, All!$BX$2:$BX$802)/COUNTIF(All!#REF!, "="&amp;$A30), ""), "")</f>
        <v>#REF!</v>
      </c>
      <c r="HX30" s="56" t="e">
        <f>IF(COUNTIF(All!#REF!, "="&amp;$A30)&gt;$B$21, IFERROR(SUMIF(All!#REF!, "="&amp;$A30, All!$BX$2:$BX$802)/COUNTIF(All!#REF!, "="&amp;$A30), ""), "")</f>
        <v>#REF!</v>
      </c>
      <c r="HY30" s="56" t="e">
        <f>IF(COUNTIF(All!#REF!, "="&amp;$A30)&gt;$B$21, IFERROR(SUMIF(All!#REF!, "="&amp;$A30, All!$BX$2:$BX$802)/COUNTIF(All!#REF!, "="&amp;$A30), ""), "")</f>
        <v>#REF!</v>
      </c>
      <c r="HZ30" s="56" t="e">
        <f>IF(COUNTIF(All!#REF!, "="&amp;$A30)&gt;$B$21, IFERROR(SUMIF(All!#REF!, "="&amp;$A30, All!$BX$2:$BX$802)/COUNTIF(All!#REF!, "="&amp;$A30), ""), "")</f>
        <v>#REF!</v>
      </c>
      <c r="IA30" s="56" t="e">
        <f>IF(COUNTIF(All!#REF!, "="&amp;$A30)&gt;$B$21, IFERROR(SUMIF(All!#REF!, "="&amp;$A30, All!$BX$2:$BX$802)/COUNTIF(All!#REF!, "="&amp;$A30), ""), "")</f>
        <v>#REF!</v>
      </c>
      <c r="IB30" s="56" t="str">
        <f>IF(COUNTIF(All!BN$2:BN$802, "="&amp;$A30)&gt;$B$21, IFERROR(SUMIF(All!BN$2:BN$802, "="&amp;$A30, All!$BX$2:$BX$802)/COUNTIF(All!BN$2:BN$802, "="&amp;$A30), ""), "")</f>
        <v/>
      </c>
      <c r="IC30" s="56" t="str">
        <f>IF(COUNTIF(All!BO$2:BO$802, "="&amp;$A30)&gt;$B$21, IFERROR(SUMIF(All!BO$2:BO$802, "="&amp;$A30, All!$BX$2:$BX$802)/COUNTIF(All!BO$2:BO$802, "="&amp;$A30), ""), "")</f>
        <v/>
      </c>
      <c r="ID30" s="56" t="str">
        <f>IF(COUNTIF(All!BP$2:BP$802, "="&amp;$A30)&gt;$B$21, IFERROR(SUMIF(All!BP$2:BP$802, "="&amp;$A30, All!$BX$2:$BX$802)/COUNTIF(All!BP$2:BP$802, "="&amp;$A30), ""), "")</f>
        <v/>
      </c>
      <c r="IE30" s="56" t="str">
        <f>IF(COUNTIF(All!BQ$2:BQ$802, "="&amp;$A30)&gt;$B$21, IFERROR(SUMIF(All!BQ$2:BQ$802, "="&amp;$A30, All!$BX$2:$BX$802)/COUNTIF(All!BQ$2:BQ$802, "="&amp;$A30), ""), "")</f>
        <v/>
      </c>
      <c r="IF30" s="56" t="str">
        <f>IF(COUNTIF(All!BR$2:BR$802, "="&amp;$A30)&gt;$B$21, IFERROR(SUMIF(All!BR$2:BR$802, "="&amp;$A30, All!$BX$2:$BX$802)/COUNTIF(All!BR$2:BR$802, "="&amp;$A30), ""), "")</f>
        <v/>
      </c>
      <c r="IG30" s="56" t="str">
        <f>IF(COUNTIF(All!BS$2:BS$802, "="&amp;$A30)&gt;$B$21, IFERROR(SUMIF(All!BS$2:BS$802, "="&amp;$A30, All!$BX$2:$BX$802)/COUNTIF(All!BS$2:BS$802, "="&amp;$A30), ""), "")</f>
        <v/>
      </c>
      <c r="IH30" s="56" t="str">
        <f>IF(COUNTIF(All!BT$2:BT$802, "="&amp;$A30)&gt;$B$21, IFERROR(SUMIF(All!BT$2:BT$802, "="&amp;$A30, All!$BX$2:$BX$802)/COUNTIF(All!BT$2:BT$802, "="&amp;$A30), ""), "")</f>
        <v/>
      </c>
      <c r="II30" s="56" t="str">
        <f>IF(COUNTIF(All!BU$2:BU$802, "="&amp;$A30)&gt;$B$21, IFERROR(SUMIF(All!BU$2:BU$802, "="&amp;$A30, All!$BX$2:$BX$802)/COUNTIF(All!BU$2:BU$802, "="&amp;$A30), ""), "")</f>
        <v/>
      </c>
      <c r="IM30">
        <v>0</v>
      </c>
    </row>
    <row r="34" spans="1:175" x14ac:dyDescent="0.25">
      <c r="B34" s="56"/>
      <c r="C34" s="56"/>
      <c r="D34" s="72" t="s">
        <v>57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6"/>
      <c r="R34" s="1"/>
      <c r="S34" s="72" t="s">
        <v>55</v>
      </c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1"/>
      <c r="AG34" s="1"/>
      <c r="AH34" s="72" t="s">
        <v>56</v>
      </c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1"/>
      <c r="AV34" s="1"/>
      <c r="AW34" s="72" t="s">
        <v>59</v>
      </c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6"/>
      <c r="BK34" s="56"/>
      <c r="BL34" s="72" t="s">
        <v>58</v>
      </c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CA34" s="72" t="s">
        <v>220</v>
      </c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56"/>
      <c r="CO34" s="72" t="s">
        <v>219</v>
      </c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56"/>
      <c r="DC34" s="72" t="s">
        <v>218</v>
      </c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56"/>
      <c r="DQ34" s="72" t="s">
        <v>217</v>
      </c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56"/>
      <c r="EE34" s="72" t="s">
        <v>213</v>
      </c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S34" s="72" t="s">
        <v>212</v>
      </c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G34" s="68" t="s">
        <v>227</v>
      </c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</row>
    <row r="35" spans="1:175" x14ac:dyDescent="0.25">
      <c r="B35" s="70" t="s">
        <v>45</v>
      </c>
      <c r="C35" s="70"/>
      <c r="D35" s="56" t="s">
        <v>29</v>
      </c>
      <c r="E35" s="56" t="s">
        <v>30</v>
      </c>
      <c r="F35" s="56" t="s">
        <v>31</v>
      </c>
      <c r="G35" s="56" t="s">
        <v>32</v>
      </c>
      <c r="H35" s="56" t="s">
        <v>33</v>
      </c>
      <c r="I35" s="56" t="s">
        <v>34</v>
      </c>
      <c r="J35" s="56" t="s">
        <v>35</v>
      </c>
      <c r="K35" s="56" t="s">
        <v>36</v>
      </c>
      <c r="L35" s="56" t="s">
        <v>37</v>
      </c>
      <c r="M35" s="56" t="s">
        <v>38</v>
      </c>
      <c r="N35" s="56" t="s">
        <v>39</v>
      </c>
      <c r="O35" s="56" t="s">
        <v>40</v>
      </c>
      <c r="P35" s="56" t="s">
        <v>41</v>
      </c>
      <c r="Q35" s="70" t="s">
        <v>45</v>
      </c>
      <c r="R35" s="70"/>
      <c r="S35" s="56" t="s">
        <v>29</v>
      </c>
      <c r="T35" s="56" t="s">
        <v>30</v>
      </c>
      <c r="U35" s="56" t="s">
        <v>31</v>
      </c>
      <c r="V35" s="56" t="s">
        <v>32</v>
      </c>
      <c r="W35" s="56" t="s">
        <v>33</v>
      </c>
      <c r="X35" s="56" t="s">
        <v>34</v>
      </c>
      <c r="Y35" s="56" t="s">
        <v>35</v>
      </c>
      <c r="Z35" s="56" t="s">
        <v>36</v>
      </c>
      <c r="AA35" s="56" t="s">
        <v>37</v>
      </c>
      <c r="AB35" s="56" t="s">
        <v>38</v>
      </c>
      <c r="AC35" s="56" t="s">
        <v>39</v>
      </c>
      <c r="AD35" s="56" t="s">
        <v>40</v>
      </c>
      <c r="AE35" s="56" t="s">
        <v>41</v>
      </c>
      <c r="AF35" s="70" t="s">
        <v>45</v>
      </c>
      <c r="AG35" s="70"/>
      <c r="AH35" s="56" t="s">
        <v>29</v>
      </c>
      <c r="AI35" s="56" t="s">
        <v>30</v>
      </c>
      <c r="AJ35" s="56" t="s">
        <v>31</v>
      </c>
      <c r="AK35" s="56" t="s">
        <v>32</v>
      </c>
      <c r="AL35" s="56" t="s">
        <v>33</v>
      </c>
      <c r="AM35" s="56" t="s">
        <v>34</v>
      </c>
      <c r="AN35" s="56" t="s">
        <v>35</v>
      </c>
      <c r="AO35" s="56" t="s">
        <v>36</v>
      </c>
      <c r="AP35" s="56" t="s">
        <v>37</v>
      </c>
      <c r="AQ35" s="56" t="s">
        <v>38</v>
      </c>
      <c r="AR35" s="56" t="s">
        <v>39</v>
      </c>
      <c r="AS35" s="56" t="s">
        <v>40</v>
      </c>
      <c r="AT35" s="56" t="s">
        <v>41</v>
      </c>
      <c r="AU35" s="70" t="s">
        <v>45</v>
      </c>
      <c r="AV35" s="70"/>
      <c r="AW35" s="56" t="s">
        <v>29</v>
      </c>
      <c r="AX35" s="56" t="s">
        <v>30</v>
      </c>
      <c r="AY35" s="56" t="s">
        <v>31</v>
      </c>
      <c r="AZ35" s="56" t="s">
        <v>32</v>
      </c>
      <c r="BA35" s="56" t="s">
        <v>33</v>
      </c>
      <c r="BB35" s="56" t="s">
        <v>34</v>
      </c>
      <c r="BC35" s="56" t="s">
        <v>35</v>
      </c>
      <c r="BD35" s="56" t="s">
        <v>36</v>
      </c>
      <c r="BE35" s="56" t="s">
        <v>37</v>
      </c>
      <c r="BF35" s="56" t="s">
        <v>38</v>
      </c>
      <c r="BG35" s="56" t="s">
        <v>39</v>
      </c>
      <c r="BH35" s="56" t="s">
        <v>40</v>
      </c>
      <c r="BI35" s="56" t="s">
        <v>41</v>
      </c>
      <c r="BJ35" s="56" t="s">
        <v>45</v>
      </c>
      <c r="BK35" s="56"/>
      <c r="BL35" s="56" t="s">
        <v>29</v>
      </c>
      <c r="BM35" s="56" t="s">
        <v>30</v>
      </c>
      <c r="BN35" s="56" t="s">
        <v>31</v>
      </c>
      <c r="BO35" s="56" t="s">
        <v>32</v>
      </c>
      <c r="BP35" s="56" t="s">
        <v>33</v>
      </c>
      <c r="BQ35" s="56" t="s">
        <v>34</v>
      </c>
      <c r="BR35" s="56" t="s">
        <v>35</v>
      </c>
      <c r="BS35" s="56" t="s">
        <v>36</v>
      </c>
      <c r="BT35" s="56" t="s">
        <v>37</v>
      </c>
      <c r="BU35" s="56" t="s">
        <v>38</v>
      </c>
      <c r="BV35" s="56" t="s">
        <v>39</v>
      </c>
      <c r="BW35" s="56" t="s">
        <v>40</v>
      </c>
      <c r="BX35" s="56" t="s">
        <v>41</v>
      </c>
      <c r="CA35" s="56" t="s">
        <v>29</v>
      </c>
      <c r="CB35" s="56" t="s">
        <v>30</v>
      </c>
      <c r="CC35" s="56" t="s">
        <v>31</v>
      </c>
      <c r="CD35" s="56" t="s">
        <v>32</v>
      </c>
      <c r="CE35" s="56" t="s">
        <v>33</v>
      </c>
      <c r="CF35" s="56" t="s">
        <v>34</v>
      </c>
      <c r="CG35" s="56" t="s">
        <v>35</v>
      </c>
      <c r="CH35" s="56" t="s">
        <v>36</v>
      </c>
      <c r="CI35" s="56" t="s">
        <v>37</v>
      </c>
      <c r="CJ35" s="56" t="s">
        <v>38</v>
      </c>
      <c r="CK35" s="56" t="s">
        <v>39</v>
      </c>
      <c r="CL35" s="56" t="s">
        <v>40</v>
      </c>
      <c r="CM35" s="56" t="s">
        <v>41</v>
      </c>
      <c r="CN35" s="56"/>
      <c r="CO35" s="56" t="s">
        <v>29</v>
      </c>
      <c r="CP35" s="56" t="s">
        <v>30</v>
      </c>
      <c r="CQ35" s="56" t="s">
        <v>31</v>
      </c>
      <c r="CR35" s="56" t="s">
        <v>32</v>
      </c>
      <c r="CS35" s="56" t="s">
        <v>33</v>
      </c>
      <c r="CT35" s="56" t="s">
        <v>34</v>
      </c>
      <c r="CU35" s="56" t="s">
        <v>35</v>
      </c>
      <c r="CV35" s="56" t="s">
        <v>36</v>
      </c>
      <c r="CW35" s="56" t="s">
        <v>37</v>
      </c>
      <c r="CX35" s="56" t="s">
        <v>38</v>
      </c>
      <c r="CY35" s="56" t="s">
        <v>39</v>
      </c>
      <c r="CZ35" s="56" t="s">
        <v>40</v>
      </c>
      <c r="DA35" s="56" t="s">
        <v>41</v>
      </c>
      <c r="DB35" s="56"/>
      <c r="DC35" s="56" t="s">
        <v>29</v>
      </c>
      <c r="DD35" s="56" t="s">
        <v>30</v>
      </c>
      <c r="DE35" s="56" t="s">
        <v>31</v>
      </c>
      <c r="DF35" s="56" t="s">
        <v>32</v>
      </c>
      <c r="DG35" s="56" t="s">
        <v>33</v>
      </c>
      <c r="DH35" s="56" t="s">
        <v>34</v>
      </c>
      <c r="DI35" s="56" t="s">
        <v>35</v>
      </c>
      <c r="DJ35" s="56" t="s">
        <v>36</v>
      </c>
      <c r="DK35" s="56" t="s">
        <v>37</v>
      </c>
      <c r="DL35" s="56" t="s">
        <v>38</v>
      </c>
      <c r="DM35" s="56" t="s">
        <v>39</v>
      </c>
      <c r="DN35" s="56" t="s">
        <v>40</v>
      </c>
      <c r="DO35" s="56" t="s">
        <v>41</v>
      </c>
      <c r="DP35" s="56"/>
      <c r="DQ35" s="56" t="s">
        <v>29</v>
      </c>
      <c r="DR35" s="56" t="s">
        <v>30</v>
      </c>
      <c r="DS35" s="56" t="s">
        <v>31</v>
      </c>
      <c r="DT35" s="56" t="s">
        <v>32</v>
      </c>
      <c r="DU35" s="56" t="s">
        <v>33</v>
      </c>
      <c r="DV35" s="56" t="s">
        <v>34</v>
      </c>
      <c r="DW35" s="56" t="s">
        <v>35</v>
      </c>
      <c r="DX35" s="56" t="s">
        <v>36</v>
      </c>
      <c r="DY35" s="56" t="s">
        <v>37</v>
      </c>
      <c r="DZ35" s="56" t="s">
        <v>38</v>
      </c>
      <c r="EA35" s="56" t="s">
        <v>39</v>
      </c>
      <c r="EB35" s="56" t="s">
        <v>40</v>
      </c>
      <c r="EC35" s="56" t="s">
        <v>41</v>
      </c>
      <c r="ED35" s="56"/>
      <c r="EE35" s="56" t="s">
        <v>29</v>
      </c>
      <c r="EF35" s="56" t="s">
        <v>30</v>
      </c>
      <c r="EG35" s="56" t="s">
        <v>31</v>
      </c>
      <c r="EH35" s="56" t="s">
        <v>32</v>
      </c>
      <c r="EI35" s="56" t="s">
        <v>33</v>
      </c>
      <c r="EJ35" s="56" t="s">
        <v>34</v>
      </c>
      <c r="EK35" s="56" t="s">
        <v>35</v>
      </c>
      <c r="EL35" s="56" t="s">
        <v>36</v>
      </c>
      <c r="EM35" s="56" t="s">
        <v>37</v>
      </c>
      <c r="EN35" s="56" t="s">
        <v>38</v>
      </c>
      <c r="EO35" s="56" t="s">
        <v>39</v>
      </c>
      <c r="EP35" s="56" t="s">
        <v>40</v>
      </c>
      <c r="EQ35" s="56" t="s">
        <v>41</v>
      </c>
      <c r="ES35" s="56" t="s">
        <v>29</v>
      </c>
      <c r="ET35" s="56" t="s">
        <v>30</v>
      </c>
      <c r="EU35" s="56" t="s">
        <v>31</v>
      </c>
      <c r="EV35" s="56" t="s">
        <v>32</v>
      </c>
      <c r="EW35" s="56" t="s">
        <v>33</v>
      </c>
      <c r="EX35" s="56" t="s">
        <v>34</v>
      </c>
      <c r="EY35" s="56" t="s">
        <v>35</v>
      </c>
      <c r="EZ35" s="56" t="s">
        <v>36</v>
      </c>
      <c r="FA35" s="56" t="s">
        <v>37</v>
      </c>
      <c r="FB35" s="56" t="s">
        <v>38</v>
      </c>
      <c r="FC35" s="56" t="s">
        <v>39</v>
      </c>
      <c r="FD35" s="56" t="s">
        <v>40</v>
      </c>
      <c r="FE35" s="56" t="s">
        <v>41</v>
      </c>
      <c r="FG35" t="s">
        <v>29</v>
      </c>
      <c r="FH35" t="s">
        <v>30</v>
      </c>
      <c r="FI35" t="s">
        <v>31</v>
      </c>
      <c r="FJ35" t="s">
        <v>32</v>
      </c>
      <c r="FK35" t="s">
        <v>33</v>
      </c>
      <c r="FL35" t="s">
        <v>34</v>
      </c>
      <c r="FM35" t="s">
        <v>35</v>
      </c>
      <c r="FN35" t="s">
        <v>36</v>
      </c>
      <c r="FO35" t="s">
        <v>37</v>
      </c>
      <c r="FP35" t="s">
        <v>38</v>
      </c>
      <c r="FQ35" t="s">
        <v>39</v>
      </c>
      <c r="FR35" t="s">
        <v>40</v>
      </c>
      <c r="FS35" t="s">
        <v>41</v>
      </c>
    </row>
    <row r="36" spans="1:175" x14ac:dyDescent="0.25">
      <c r="A36">
        <v>5</v>
      </c>
      <c r="B36" s="70"/>
      <c r="C36" s="70"/>
      <c r="D36" s="56" t="e">
        <f>IF(SUM(B25,O25,AB25,AO25,BB25,BO25)&gt; 1, IFERROR(AVERAGE(B25,O25,AB25,AO25,BB25,BO25), ""), "")</f>
        <v>#REF!</v>
      </c>
      <c r="E36" s="56" t="e">
        <f t="shared" ref="E36:P36" si="23">IF(SUM(C25,P25,AC25,AP25,BC25,BP25)&gt; 1, IFERROR(AVERAGE(C25,P25,AC25,AP25,BC25,BP25), ""), "")</f>
        <v>#REF!</v>
      </c>
      <c r="F36" s="56" t="e">
        <f t="shared" si="23"/>
        <v>#REF!</v>
      </c>
      <c r="G36" s="56" t="e">
        <f t="shared" si="23"/>
        <v>#REF!</v>
      </c>
      <c r="H36" s="56" t="e">
        <f t="shared" si="23"/>
        <v>#REF!</v>
      </c>
      <c r="I36" s="56" t="e">
        <f t="shared" si="23"/>
        <v>#REF!</v>
      </c>
      <c r="J36" s="56" t="e">
        <f t="shared" si="23"/>
        <v>#REF!</v>
      </c>
      <c r="K36" s="56" t="e">
        <f t="shared" si="23"/>
        <v>#REF!</v>
      </c>
      <c r="L36" s="56" t="e">
        <f t="shared" si="23"/>
        <v>#REF!</v>
      </c>
      <c r="M36" s="56" t="e">
        <f t="shared" si="23"/>
        <v>#REF!</v>
      </c>
      <c r="N36" s="56" t="e">
        <f t="shared" si="23"/>
        <v>#REF!</v>
      </c>
      <c r="O36" s="56" t="e">
        <f t="shared" si="23"/>
        <v>#REF!</v>
      </c>
      <c r="P36" s="56" t="e">
        <f t="shared" si="23"/>
        <v>#REF!</v>
      </c>
      <c r="Q36" s="70"/>
      <c r="R36" s="70"/>
      <c r="S36" s="56" t="e">
        <f t="shared" ref="S36:AE41" si="24">IF(SUM(CB25,CO25,DB25,DO25)&gt;0.95, IFERROR(AVERAGE(CB25,CO25,DB25,DO25), ""), "")</f>
        <v>#REF!</v>
      </c>
      <c r="T36" s="56" t="e">
        <f t="shared" si="24"/>
        <v>#REF!</v>
      </c>
      <c r="U36" s="56" t="e">
        <f t="shared" si="24"/>
        <v>#REF!</v>
      </c>
      <c r="V36" s="56" t="e">
        <f t="shared" si="24"/>
        <v>#REF!</v>
      </c>
      <c r="W36" s="56" t="e">
        <f t="shared" si="24"/>
        <v>#REF!</v>
      </c>
      <c r="X36" s="56" t="e">
        <f t="shared" si="24"/>
        <v>#REF!</v>
      </c>
      <c r="Y36" s="56" t="e">
        <f t="shared" si="24"/>
        <v>#REF!</v>
      </c>
      <c r="Z36" s="56" t="e">
        <f t="shared" si="24"/>
        <v>#REF!</v>
      </c>
      <c r="AA36" s="56" t="e">
        <f t="shared" si="24"/>
        <v>#REF!</v>
      </c>
      <c r="AB36" s="56" t="e">
        <f t="shared" si="24"/>
        <v>#REF!</v>
      </c>
      <c r="AC36" s="56" t="e">
        <f t="shared" si="24"/>
        <v>#REF!</v>
      </c>
      <c r="AD36" s="56" t="e">
        <f t="shared" si="24"/>
        <v>#REF!</v>
      </c>
      <c r="AE36" s="56" t="e">
        <f t="shared" si="24"/>
        <v>#REF!</v>
      </c>
      <c r="AF36" s="70"/>
      <c r="AG36" s="70"/>
      <c r="AH36" s="56" t="e">
        <f t="shared" ref="AH36:AT41" si="25">IF(SUM(EB25,EO25,FB25,FO25)&gt;0.95, IFERROR(AVERAGE(EB25,EO25,FB25,FO25), ""), "")</f>
        <v>#REF!</v>
      </c>
      <c r="AI36" s="56" t="e">
        <f t="shared" si="25"/>
        <v>#REF!</v>
      </c>
      <c r="AJ36" s="56" t="e">
        <f t="shared" si="25"/>
        <v>#REF!</v>
      </c>
      <c r="AK36" s="56" t="e">
        <f t="shared" si="25"/>
        <v>#REF!</v>
      </c>
      <c r="AL36" s="56" t="e">
        <f t="shared" si="25"/>
        <v>#REF!</v>
      </c>
      <c r="AM36" s="56" t="e">
        <f t="shared" si="25"/>
        <v>#REF!</v>
      </c>
      <c r="AN36" s="56" t="e">
        <f t="shared" si="25"/>
        <v>#REF!</v>
      </c>
      <c r="AO36" s="56" t="e">
        <f t="shared" si="25"/>
        <v>#REF!</v>
      </c>
      <c r="AP36" s="56" t="e">
        <f t="shared" si="25"/>
        <v>#REF!</v>
      </c>
      <c r="AQ36" s="56" t="e">
        <f t="shared" si="25"/>
        <v>#REF!</v>
      </c>
      <c r="AR36" s="56" t="e">
        <f t="shared" si="25"/>
        <v>#REF!</v>
      </c>
      <c r="AS36" s="56" t="e">
        <f t="shared" si="25"/>
        <v>#REF!</v>
      </c>
      <c r="AT36" s="56" t="e">
        <f t="shared" si="25"/>
        <v>#REF!</v>
      </c>
      <c r="AU36" s="70"/>
      <c r="AV36" s="70"/>
      <c r="AW36" s="56" t="e">
        <f t="shared" ref="AW36:BI41" si="26">IF(SUM(GB25,GO25,HB25,HO25)&gt;0.95, IFERROR(AVERAGE(GB25,GO25,HB25,HO25), ""), "")</f>
        <v>#REF!</v>
      </c>
      <c r="AX36" s="56" t="e">
        <f t="shared" si="26"/>
        <v>#REF!</v>
      </c>
      <c r="AY36" s="56" t="e">
        <f t="shared" si="26"/>
        <v>#REF!</v>
      </c>
      <c r="AZ36" s="56" t="e">
        <f t="shared" si="26"/>
        <v>#REF!</v>
      </c>
      <c r="BA36" s="56" t="e">
        <f t="shared" si="26"/>
        <v>#REF!</v>
      </c>
      <c r="BB36" s="56" t="e">
        <f t="shared" si="26"/>
        <v>#REF!</v>
      </c>
      <c r="BC36" s="56" t="e">
        <f t="shared" si="26"/>
        <v>#REF!</v>
      </c>
      <c r="BD36" s="56" t="e">
        <f t="shared" si="26"/>
        <v>#REF!</v>
      </c>
      <c r="BE36" s="56" t="e">
        <f t="shared" si="26"/>
        <v>#REF!</v>
      </c>
      <c r="BF36" s="56" t="e">
        <f t="shared" si="26"/>
        <v>#REF!</v>
      </c>
      <c r="BG36" s="56" t="e">
        <f t="shared" si="26"/>
        <v>#REF!</v>
      </c>
      <c r="BH36" s="56" t="e">
        <f t="shared" si="26"/>
        <v>#REF!</v>
      </c>
      <c r="BI36" s="56" t="e">
        <f t="shared" si="26"/>
        <v>#REF!</v>
      </c>
      <c r="BJ36" s="56"/>
      <c r="BK36" s="56"/>
      <c r="BL36" s="56" t="e">
        <f>IF(SUM(GB25,GO25,HB25,HO25,CB25,CO25,DB25,DO25,EB25,EO25,FB25,FO25)&gt;1.4, IFERROR(AVERAGE(GB25,GO25,HB25,HO25,CB25,CO25,DB25,DO25,EB25,EO25,FB25,FO25), ""), "")</f>
        <v>#REF!</v>
      </c>
      <c r="BM36" s="56" t="e">
        <f t="shared" ref="BM36:BX36" si="27">IF(SUM(GC25,GP25,HC25,HP25,CC25,CP25,DC25,DP25,EC25,EP25,FC25,FP25)&gt;1.4, IFERROR(AVERAGE(GC25,GP25,HC25,HP25,CC25,CP25,DC25,DP25,EC25,EP25,FC25,FP25), ""), "")</f>
        <v>#REF!</v>
      </c>
      <c r="BN36" s="56" t="e">
        <f t="shared" si="27"/>
        <v>#REF!</v>
      </c>
      <c r="BO36" s="56" t="e">
        <f t="shared" si="27"/>
        <v>#REF!</v>
      </c>
      <c r="BP36" s="56" t="e">
        <f t="shared" si="27"/>
        <v>#REF!</v>
      </c>
      <c r="BQ36" s="56" t="e">
        <f t="shared" si="27"/>
        <v>#REF!</v>
      </c>
      <c r="BR36" s="56" t="e">
        <f t="shared" si="27"/>
        <v>#REF!</v>
      </c>
      <c r="BS36" s="56" t="e">
        <f t="shared" si="27"/>
        <v>#REF!</v>
      </c>
      <c r="BT36" s="56" t="e">
        <f t="shared" si="27"/>
        <v>#REF!</v>
      </c>
      <c r="BU36" s="56" t="e">
        <f t="shared" si="27"/>
        <v>#REF!</v>
      </c>
      <c r="BV36" s="56" t="e">
        <f t="shared" si="27"/>
        <v>#REF!</v>
      </c>
      <c r="BW36" s="56" t="e">
        <f t="shared" si="27"/>
        <v>#REF!</v>
      </c>
      <c r="BX36" s="56" t="e">
        <f t="shared" si="27"/>
        <v>#REF!</v>
      </c>
      <c r="CA36" s="56">
        <f t="shared" ref="CA36:CM41" si="28">IF(SUM(O25,AO25)&gt;0.95, IFERROR(AVERAGE(O25,AO25), ""), "")</f>
        <v>0.51275139758001287</v>
      </c>
      <c r="CB36" s="56">
        <f t="shared" si="28"/>
        <v>0.49786426195333144</v>
      </c>
      <c r="CC36" s="56">
        <f t="shared" si="28"/>
        <v>0.50952771255094875</v>
      </c>
      <c r="CD36" s="56">
        <f t="shared" si="28"/>
        <v>0.51232567447158439</v>
      </c>
      <c r="CE36" s="56" t="str">
        <f t="shared" si="28"/>
        <v/>
      </c>
      <c r="CF36" s="56" t="str">
        <f t="shared" si="28"/>
        <v/>
      </c>
      <c r="CG36" s="56">
        <f t="shared" si="28"/>
        <v>0.50886558982941565</v>
      </c>
      <c r="CH36" s="56" t="str">
        <f t="shared" si="28"/>
        <v/>
      </c>
      <c r="CI36" s="56">
        <f t="shared" si="28"/>
        <v>0.51023416735689187</v>
      </c>
      <c r="CJ36" s="56" t="str">
        <f t="shared" si="28"/>
        <v/>
      </c>
      <c r="CK36" s="56" t="str">
        <f t="shared" si="28"/>
        <v/>
      </c>
      <c r="CL36" s="56" t="str">
        <f t="shared" si="28"/>
        <v/>
      </c>
      <c r="CM36" s="56" t="str">
        <f t="shared" si="28"/>
        <v/>
      </c>
      <c r="CN36" s="56"/>
      <c r="CO36" s="56">
        <f t="shared" ref="CO36:DA41" si="29">IF(SUM(B25,AB25,BB25)&gt;0.95, IFERROR(AVERAGE(B25,AB25,BB25), ""), "")</f>
        <v>0.51071868046432678</v>
      </c>
      <c r="CP36" s="56">
        <f t="shared" si="29"/>
        <v>0.50386259577107628</v>
      </c>
      <c r="CQ36" s="56">
        <f t="shared" si="29"/>
        <v>0.50963750811336528</v>
      </c>
      <c r="CR36" s="56" t="str">
        <f t="shared" si="29"/>
        <v/>
      </c>
      <c r="CS36" s="56">
        <f t="shared" si="29"/>
        <v>0.51308408235578273</v>
      </c>
      <c r="CT36" s="56">
        <f t="shared" si="29"/>
        <v>0.51460113196444268</v>
      </c>
      <c r="CU36" s="56">
        <f t="shared" si="29"/>
        <v>0.50997281925271165</v>
      </c>
      <c r="CV36" s="56">
        <f t="shared" si="29"/>
        <v>0.50369706432170991</v>
      </c>
      <c r="CW36" s="56">
        <f t="shared" si="29"/>
        <v>0.49838553333750429</v>
      </c>
      <c r="CX36" s="56">
        <f t="shared" si="29"/>
        <v>0.48415477866960138</v>
      </c>
      <c r="CY36" s="56" t="str">
        <f t="shared" si="29"/>
        <v/>
      </c>
      <c r="CZ36" s="56" t="str">
        <f t="shared" si="29"/>
        <v/>
      </c>
      <c r="DA36" s="56" t="str">
        <f t="shared" si="29"/>
        <v/>
      </c>
      <c r="DB36" s="56"/>
      <c r="DC36" s="56" t="e">
        <f t="shared" ref="DC36:DO41" si="30">IF(SUM(AB25,BO25)&gt;0.95, IFERROR(AVERAGE(AB25,BO25), ""), "")</f>
        <v>#REF!</v>
      </c>
      <c r="DD36" s="56" t="e">
        <f t="shared" si="30"/>
        <v>#REF!</v>
      </c>
      <c r="DE36" s="56" t="e">
        <f t="shared" si="30"/>
        <v>#REF!</v>
      </c>
      <c r="DF36" s="56" t="e">
        <f t="shared" si="30"/>
        <v>#REF!</v>
      </c>
      <c r="DG36" s="56" t="e">
        <f t="shared" si="30"/>
        <v>#REF!</v>
      </c>
      <c r="DH36" s="56" t="e">
        <f t="shared" si="30"/>
        <v>#REF!</v>
      </c>
      <c r="DI36" s="56" t="e">
        <f t="shared" si="30"/>
        <v>#REF!</v>
      </c>
      <c r="DJ36" s="56" t="e">
        <f t="shared" si="30"/>
        <v>#REF!</v>
      </c>
      <c r="DK36" s="56" t="e">
        <f t="shared" si="30"/>
        <v>#REF!</v>
      </c>
      <c r="DL36" s="56" t="e">
        <f t="shared" si="30"/>
        <v>#REF!</v>
      </c>
      <c r="DM36" s="56" t="e">
        <f t="shared" si="30"/>
        <v>#REF!</v>
      </c>
      <c r="DN36" s="56" t="e">
        <f t="shared" si="30"/>
        <v>#REF!</v>
      </c>
      <c r="DO36" s="56" t="e">
        <f t="shared" si="30"/>
        <v>#REF!</v>
      </c>
      <c r="DP36" s="56"/>
      <c r="DQ36" s="56" t="e">
        <f t="shared" ref="DQ36:EC41" si="31">IF(SUM(EB25,FO25,GO25)&gt;0.95, IFERROR(AVERAGE(EB25,FO25,GO25), ""), "")</f>
        <v>#REF!</v>
      </c>
      <c r="DR36" s="56" t="e">
        <f t="shared" si="31"/>
        <v>#REF!</v>
      </c>
      <c r="DS36" s="56" t="e">
        <f t="shared" si="31"/>
        <v>#REF!</v>
      </c>
      <c r="DT36" s="56" t="e">
        <f t="shared" si="31"/>
        <v>#REF!</v>
      </c>
      <c r="DU36" s="56" t="e">
        <f t="shared" si="31"/>
        <v>#REF!</v>
      </c>
      <c r="DV36" s="56" t="e">
        <f t="shared" si="31"/>
        <v>#REF!</v>
      </c>
      <c r="DW36" s="56" t="e">
        <f t="shared" si="31"/>
        <v>#REF!</v>
      </c>
      <c r="DX36" s="56" t="e">
        <f t="shared" si="31"/>
        <v>#REF!</v>
      </c>
      <c r="DY36" s="56" t="e">
        <f t="shared" si="31"/>
        <v>#REF!</v>
      </c>
      <c r="DZ36" s="56" t="e">
        <f t="shared" si="31"/>
        <v>#REF!</v>
      </c>
      <c r="EA36" s="56" t="e">
        <f t="shared" si="31"/>
        <v>#REF!</v>
      </c>
      <c r="EB36" s="56" t="e">
        <f t="shared" si="31"/>
        <v>#REF!</v>
      </c>
      <c r="EC36" s="56" t="e">
        <f t="shared" si="31"/>
        <v>#REF!</v>
      </c>
      <c r="ED36" s="56"/>
      <c r="EE36" s="56" t="e">
        <f t="shared" ref="EE36:EQ41" si="32">IF(SUM(DB25,EO25,FB25,FO25,GB25,GO25,HB25)&gt;0.95, IFERROR(AVERAGE(DB25,EO25,FB25,FO25,GB25,GO25,HB25), ""), "")</f>
        <v>#REF!</v>
      </c>
      <c r="EF36" s="56" t="e">
        <f t="shared" si="32"/>
        <v>#REF!</v>
      </c>
      <c r="EG36" s="56" t="e">
        <f t="shared" si="32"/>
        <v>#REF!</v>
      </c>
      <c r="EH36" s="56" t="e">
        <f t="shared" si="32"/>
        <v>#REF!</v>
      </c>
      <c r="EI36" s="56" t="e">
        <f t="shared" si="32"/>
        <v>#REF!</v>
      </c>
      <c r="EJ36" s="56" t="e">
        <f t="shared" si="32"/>
        <v>#REF!</v>
      </c>
      <c r="EK36" s="56" t="e">
        <f t="shared" si="32"/>
        <v>#REF!</v>
      </c>
      <c r="EL36" s="56" t="e">
        <f t="shared" si="32"/>
        <v>#REF!</v>
      </c>
      <c r="EM36" s="56" t="e">
        <f t="shared" si="32"/>
        <v>#REF!</v>
      </c>
      <c r="EN36" s="56" t="e">
        <f t="shared" si="32"/>
        <v>#REF!</v>
      </c>
      <c r="EO36" s="56" t="e">
        <f t="shared" si="32"/>
        <v>#REF!</v>
      </c>
      <c r="EP36" s="56" t="e">
        <f t="shared" si="32"/>
        <v>#REF!</v>
      </c>
      <c r="EQ36" s="56" t="e">
        <f t="shared" si="32"/>
        <v>#REF!</v>
      </c>
      <c r="ES36" s="56" t="e">
        <f t="shared" ref="ES36:FE41" si="33">IF(SUM(CB25,CO25,DB25,DO25,EO25,GO25,HO25)&gt;0.95, IFERROR(AVERAGE(CB25,CO25,DB25,DO25,EO25,GO25,HO25), ""), "")</f>
        <v>#REF!</v>
      </c>
      <c r="ET36" s="56" t="e">
        <f t="shared" si="33"/>
        <v>#REF!</v>
      </c>
      <c r="EU36" s="56" t="e">
        <f t="shared" si="33"/>
        <v>#REF!</v>
      </c>
      <c r="EV36" s="56" t="e">
        <f t="shared" si="33"/>
        <v>#REF!</v>
      </c>
      <c r="EW36" s="56" t="e">
        <f t="shared" si="33"/>
        <v>#REF!</v>
      </c>
      <c r="EX36" s="56" t="e">
        <f t="shared" si="33"/>
        <v>#REF!</v>
      </c>
      <c r="EY36" s="56" t="e">
        <f t="shared" si="33"/>
        <v>#REF!</v>
      </c>
      <c r="EZ36" s="56" t="e">
        <f t="shared" si="33"/>
        <v>#REF!</v>
      </c>
      <c r="FA36" s="56" t="e">
        <f t="shared" si="33"/>
        <v>#REF!</v>
      </c>
      <c r="FB36" s="56" t="e">
        <f t="shared" si="33"/>
        <v>#REF!</v>
      </c>
      <c r="FC36" s="56" t="e">
        <f t="shared" si="33"/>
        <v>#REF!</v>
      </c>
      <c r="FD36" s="56" t="e">
        <f t="shared" si="33"/>
        <v>#REF!</v>
      </c>
      <c r="FE36" s="56" t="e">
        <f t="shared" si="33"/>
        <v>#REF!</v>
      </c>
    </row>
    <row r="37" spans="1:175" x14ac:dyDescent="0.25">
      <c r="A37">
        <v>4</v>
      </c>
      <c r="B37" s="70"/>
      <c r="C37" s="70"/>
      <c r="D37" s="56" t="e">
        <f t="shared" ref="D37:D41" si="34">IF(SUM(B26,O26,AB26,AO26,BB26,BO26)&gt; 1, IFERROR(AVERAGE(B26,O26,AB26,AO26,BB26,BO26), ""), "")</f>
        <v>#REF!</v>
      </c>
      <c r="E37" s="56" t="e">
        <f t="shared" ref="E37:E41" si="35">IF(SUM(C26,P26,AC26,AP26,BC26,BP26)&gt; 1, IFERROR(AVERAGE(C26,P26,AC26,AP26,BC26,BP26), ""), "")</f>
        <v>#REF!</v>
      </c>
      <c r="F37" s="56" t="e">
        <f t="shared" ref="F37:F41" si="36">IF(SUM(D26,Q26,AD26,AQ26,BD26,BQ26)&gt; 1, IFERROR(AVERAGE(D26,Q26,AD26,AQ26,BD26,BQ26), ""), "")</f>
        <v>#REF!</v>
      </c>
      <c r="G37" s="56" t="e">
        <f t="shared" ref="G37:G41" si="37">IF(SUM(E26,R26,AE26,AR26,BE26,BR26)&gt; 1, IFERROR(AVERAGE(E26,R26,AE26,AR26,BE26,BR26), ""), "")</f>
        <v>#REF!</v>
      </c>
      <c r="H37" s="56" t="e">
        <f t="shared" ref="H37:H41" si="38">IF(SUM(F26,S26,AF26,AS26,BF26,BS26)&gt; 1, IFERROR(AVERAGE(F26,S26,AF26,AS26,BF26,BS26), ""), "")</f>
        <v>#REF!</v>
      </c>
      <c r="I37" s="56" t="e">
        <f t="shared" ref="I37:I41" si="39">IF(SUM(G26,T26,AG26,AT26,BG26,BT26)&gt; 1, IFERROR(AVERAGE(G26,T26,AG26,AT26,BG26,BT26), ""), "")</f>
        <v>#REF!</v>
      </c>
      <c r="J37" s="56" t="e">
        <f t="shared" ref="J37:J41" si="40">IF(SUM(H26,U26,AH26,AU26,BH26,BU26)&gt; 1, IFERROR(AVERAGE(H26,U26,AH26,AU26,BH26,BU26), ""), "")</f>
        <v>#REF!</v>
      </c>
      <c r="K37" s="56" t="e">
        <f t="shared" ref="K37:K41" si="41">IF(SUM(I26,V26,AI26,AV26,BI26,BV26)&gt; 1, IFERROR(AVERAGE(I26,V26,AI26,AV26,BI26,BV26), ""), "")</f>
        <v>#REF!</v>
      </c>
      <c r="L37" s="56" t="e">
        <f t="shared" ref="L37:L41" si="42">IF(SUM(J26,W26,AJ26,AW26,BJ26,BW26)&gt; 1, IFERROR(AVERAGE(J26,W26,AJ26,AW26,BJ26,BW26), ""), "")</f>
        <v>#REF!</v>
      </c>
      <c r="M37" s="56" t="e">
        <f t="shared" ref="M37:M41" si="43">IF(SUM(K26,X26,AK26,AX26,BK26,BX26)&gt; 1, IFERROR(AVERAGE(K26,X26,AK26,AX26,BK26,BX26), ""), "")</f>
        <v>#REF!</v>
      </c>
      <c r="N37" s="56" t="e">
        <f t="shared" ref="N37:N41" si="44">IF(SUM(L26,Y26,AL26,AY26,BL26,BY26)&gt; 1, IFERROR(AVERAGE(L26,Y26,AL26,AY26,BL26,BY26), ""), "")</f>
        <v>#REF!</v>
      </c>
      <c r="O37" s="56" t="e">
        <f t="shared" ref="O37:O41" si="45">IF(SUM(M26,Z26,AM26,AZ26,BM26,BZ26)&gt; 1, IFERROR(AVERAGE(M26,Z26,AM26,AZ26,BM26,BZ26), ""), "")</f>
        <v>#REF!</v>
      </c>
      <c r="P37" s="56" t="e">
        <f t="shared" ref="P37:P41" si="46">IF(SUM(N26,AA26,AN26,BA26,BN26,CA26)&gt; 1, IFERROR(AVERAGE(N26,AA26,AN26,BA26,BN26,CA26), ""), "")</f>
        <v>#REF!</v>
      </c>
      <c r="Q37" s="70"/>
      <c r="R37" s="70"/>
      <c r="S37" s="56" t="e">
        <f t="shared" si="24"/>
        <v>#REF!</v>
      </c>
      <c r="T37" s="56" t="e">
        <f t="shared" si="24"/>
        <v>#REF!</v>
      </c>
      <c r="U37" s="56" t="e">
        <f t="shared" si="24"/>
        <v>#REF!</v>
      </c>
      <c r="V37" s="56" t="e">
        <f t="shared" si="24"/>
        <v>#REF!</v>
      </c>
      <c r="W37" s="56" t="e">
        <f t="shared" si="24"/>
        <v>#REF!</v>
      </c>
      <c r="X37" s="56" t="e">
        <f t="shared" si="24"/>
        <v>#REF!</v>
      </c>
      <c r="Y37" s="56" t="e">
        <f t="shared" si="24"/>
        <v>#REF!</v>
      </c>
      <c r="Z37" s="56" t="e">
        <f t="shared" si="24"/>
        <v>#REF!</v>
      </c>
      <c r="AA37" s="56" t="e">
        <f t="shared" si="24"/>
        <v>#REF!</v>
      </c>
      <c r="AB37" s="56" t="e">
        <f t="shared" si="24"/>
        <v>#REF!</v>
      </c>
      <c r="AC37" s="56" t="e">
        <f t="shared" si="24"/>
        <v>#REF!</v>
      </c>
      <c r="AD37" s="56" t="e">
        <f t="shared" si="24"/>
        <v>#REF!</v>
      </c>
      <c r="AE37" s="56" t="e">
        <f t="shared" si="24"/>
        <v>#REF!</v>
      </c>
      <c r="AF37" s="70"/>
      <c r="AG37" s="70"/>
      <c r="AH37" s="56" t="e">
        <f t="shared" si="25"/>
        <v>#REF!</v>
      </c>
      <c r="AI37" s="56" t="e">
        <f t="shared" si="25"/>
        <v>#REF!</v>
      </c>
      <c r="AJ37" s="56" t="e">
        <f t="shared" si="25"/>
        <v>#REF!</v>
      </c>
      <c r="AK37" s="56" t="e">
        <f t="shared" si="25"/>
        <v>#REF!</v>
      </c>
      <c r="AL37" s="56" t="e">
        <f t="shared" si="25"/>
        <v>#REF!</v>
      </c>
      <c r="AM37" s="56" t="e">
        <f t="shared" si="25"/>
        <v>#REF!</v>
      </c>
      <c r="AN37" s="56" t="e">
        <f t="shared" si="25"/>
        <v>#REF!</v>
      </c>
      <c r="AO37" s="56" t="e">
        <f t="shared" si="25"/>
        <v>#REF!</v>
      </c>
      <c r="AP37" s="56" t="e">
        <f t="shared" si="25"/>
        <v>#REF!</v>
      </c>
      <c r="AQ37" s="56" t="e">
        <f t="shared" si="25"/>
        <v>#REF!</v>
      </c>
      <c r="AR37" s="56" t="e">
        <f t="shared" si="25"/>
        <v>#REF!</v>
      </c>
      <c r="AS37" s="56" t="e">
        <f t="shared" si="25"/>
        <v>#REF!</v>
      </c>
      <c r="AT37" s="56" t="e">
        <f t="shared" si="25"/>
        <v>#REF!</v>
      </c>
      <c r="AU37" s="70"/>
      <c r="AV37" s="70"/>
      <c r="AW37" s="56" t="e">
        <f t="shared" si="26"/>
        <v>#REF!</v>
      </c>
      <c r="AX37" s="56" t="e">
        <f t="shared" si="26"/>
        <v>#REF!</v>
      </c>
      <c r="AY37" s="56" t="e">
        <f t="shared" si="26"/>
        <v>#REF!</v>
      </c>
      <c r="AZ37" s="56" t="e">
        <f t="shared" si="26"/>
        <v>#REF!</v>
      </c>
      <c r="BA37" s="56" t="e">
        <f t="shared" si="26"/>
        <v>#REF!</v>
      </c>
      <c r="BB37" s="56" t="e">
        <f t="shared" si="26"/>
        <v>#REF!</v>
      </c>
      <c r="BC37" s="56" t="e">
        <f t="shared" si="26"/>
        <v>#REF!</v>
      </c>
      <c r="BD37" s="56" t="e">
        <f t="shared" si="26"/>
        <v>#REF!</v>
      </c>
      <c r="BE37" s="56" t="e">
        <f t="shared" si="26"/>
        <v>#REF!</v>
      </c>
      <c r="BF37" s="56" t="e">
        <f t="shared" si="26"/>
        <v>#REF!</v>
      </c>
      <c r="BG37" s="56" t="e">
        <f t="shared" si="26"/>
        <v>#REF!</v>
      </c>
      <c r="BH37" s="56" t="e">
        <f t="shared" si="26"/>
        <v>#REF!</v>
      </c>
      <c r="BI37" s="56" t="e">
        <f t="shared" si="26"/>
        <v>#REF!</v>
      </c>
      <c r="BJ37" s="56"/>
      <c r="BK37" s="56"/>
      <c r="BL37" s="56" t="e">
        <f t="shared" ref="BL37:BL41" si="47">IF(SUM(GB26,GO26,HB26,HO26,CB26,CO26,DB26,DO26,EB26,EO26,FB26,FO26)&gt;1.4, IFERROR(AVERAGE(GB26,GO26,HB26,HO26,CB26,CO26,DB26,DO26,EB26,EO26,FB26,FO26), ""), "")</f>
        <v>#REF!</v>
      </c>
      <c r="BM37" s="56" t="e">
        <f t="shared" ref="BM37:BM41" si="48">IF(SUM(GC26,GP26,HC26,HP26,CC26,CP26,DC26,DP26,EC26,EP26,FC26,FP26)&gt;1.4, IFERROR(AVERAGE(GC26,GP26,HC26,HP26,CC26,CP26,DC26,DP26,EC26,EP26,FC26,FP26), ""), "")</f>
        <v>#REF!</v>
      </c>
      <c r="BN37" s="56" t="e">
        <f t="shared" ref="BN37:BN41" si="49">IF(SUM(GD26,GQ26,HD26,HQ26,CD26,CQ26,DD26,DQ26,ED26,EQ26,FD26,FQ26)&gt;1.4, IFERROR(AVERAGE(GD26,GQ26,HD26,HQ26,CD26,CQ26,DD26,DQ26,ED26,EQ26,FD26,FQ26), ""), "")</f>
        <v>#REF!</v>
      </c>
      <c r="BO37" s="56" t="e">
        <f t="shared" ref="BO37:BO41" si="50">IF(SUM(GE26,GR26,HE26,HR26,CE26,CR26,DE26,DR26,EE26,ER26,FE26,FR26)&gt;1.4, IFERROR(AVERAGE(GE26,GR26,HE26,HR26,CE26,CR26,DE26,DR26,EE26,ER26,FE26,FR26), ""), "")</f>
        <v>#REF!</v>
      </c>
      <c r="BP37" s="56" t="e">
        <f t="shared" ref="BP37:BP41" si="51">IF(SUM(GF26,GS26,HF26,HS26,CF26,CS26,DF26,DS26,EF26,ES26,FF26,FS26)&gt;1.4, IFERROR(AVERAGE(GF26,GS26,HF26,HS26,CF26,CS26,DF26,DS26,EF26,ES26,FF26,FS26), ""), "")</f>
        <v>#REF!</v>
      </c>
      <c r="BQ37" s="56" t="e">
        <f t="shared" ref="BQ37:BQ41" si="52">IF(SUM(GG26,GT26,HG26,HT26,CG26,CT26,DG26,DT26,EG26,ET26,FG26,FT26)&gt;1.4, IFERROR(AVERAGE(GG26,GT26,HG26,HT26,CG26,CT26,DG26,DT26,EG26,ET26,FG26,FT26), ""), "")</f>
        <v>#REF!</v>
      </c>
      <c r="BR37" s="56" t="e">
        <f t="shared" ref="BR37:BR41" si="53">IF(SUM(GH26,GU26,HH26,HU26,CH26,CU26,DH26,DU26,EH26,EU26,FH26,FU26)&gt;1.4, IFERROR(AVERAGE(GH26,GU26,HH26,HU26,CH26,CU26,DH26,DU26,EH26,EU26,FH26,FU26), ""), "")</f>
        <v>#REF!</v>
      </c>
      <c r="BS37" s="56" t="e">
        <f t="shared" ref="BS37:BS41" si="54">IF(SUM(GI26,GV26,HI26,HV26,CI26,CV26,DI26,DV26,EI26,EV26,FI26,FV26)&gt;1.4, IFERROR(AVERAGE(GI26,GV26,HI26,HV26,CI26,CV26,DI26,DV26,EI26,EV26,FI26,FV26), ""), "")</f>
        <v>#REF!</v>
      </c>
      <c r="BT37" s="56" t="e">
        <f t="shared" ref="BT37:BT41" si="55">IF(SUM(GJ26,GW26,HJ26,HW26,CJ26,CW26,DJ26,DW26,EJ26,EW26,FJ26,FW26)&gt;1.4, IFERROR(AVERAGE(GJ26,GW26,HJ26,HW26,CJ26,CW26,DJ26,DW26,EJ26,EW26,FJ26,FW26), ""), "")</f>
        <v>#REF!</v>
      </c>
      <c r="BU37" s="56" t="e">
        <f t="shared" ref="BU37:BU41" si="56">IF(SUM(GK26,GX26,HK26,HX26,CK26,CX26,DK26,DX26,EK26,EX26,FK26,FX26)&gt;1.4, IFERROR(AVERAGE(GK26,GX26,HK26,HX26,CK26,CX26,DK26,DX26,EK26,EX26,FK26,FX26), ""), "")</f>
        <v>#REF!</v>
      </c>
      <c r="BV37" s="56" t="e">
        <f t="shared" ref="BV37:BV41" si="57">IF(SUM(GL26,GY26,HL26,HY26,CL26,CY26,DL26,DY26,EL26,EY26,FL26,FY26)&gt;1.4, IFERROR(AVERAGE(GL26,GY26,HL26,HY26,CL26,CY26,DL26,DY26,EL26,EY26,FL26,FY26), ""), "")</f>
        <v>#REF!</v>
      </c>
      <c r="BW37" s="56" t="e">
        <f t="shared" ref="BW37:BW41" si="58">IF(SUM(GM26,GZ26,HM26,HZ26,CM26,CZ26,DM26,DZ26,EM26,EZ26,FM26,FZ26)&gt;1.4, IFERROR(AVERAGE(GM26,GZ26,HM26,HZ26,CM26,CZ26,DM26,DZ26,EM26,EZ26,FM26,FZ26), ""), "")</f>
        <v>#REF!</v>
      </c>
      <c r="BX37" s="56" t="e">
        <f t="shared" ref="BX37:BX41" si="59">IF(SUM(GN26,HA26,HN26,IA26,CN26,DA26,DN26,EA26,EN26,FA26,FN26,GA26)&gt;1.4, IFERROR(AVERAGE(GN26,HA26,HN26,IA26,CN26,DA26,DN26,EA26,EN26,FA26,FN26,GA26), ""), "")</f>
        <v>#REF!</v>
      </c>
      <c r="CA37" s="56">
        <f t="shared" si="28"/>
        <v>0.50456213268531269</v>
      </c>
      <c r="CB37" s="56">
        <f t="shared" si="28"/>
        <v>0.48680770088203884</v>
      </c>
      <c r="CC37" s="56">
        <f t="shared" si="28"/>
        <v>0.50225619252271358</v>
      </c>
      <c r="CD37" s="56" t="str">
        <f t="shared" si="28"/>
        <v/>
      </c>
      <c r="CE37" s="56" t="str">
        <f t="shared" si="28"/>
        <v/>
      </c>
      <c r="CF37" s="56" t="str">
        <f t="shared" si="28"/>
        <v/>
      </c>
      <c r="CG37" s="56">
        <f t="shared" si="28"/>
        <v>0.51496564573630332</v>
      </c>
      <c r="CH37" s="56">
        <f t="shared" si="28"/>
        <v>0.50988926809275648</v>
      </c>
      <c r="CI37" s="56">
        <f t="shared" si="28"/>
        <v>0.51274917277732768</v>
      </c>
      <c r="CJ37" s="56" t="str">
        <f t="shared" si="28"/>
        <v/>
      </c>
      <c r="CK37" s="56" t="str">
        <f t="shared" si="28"/>
        <v/>
      </c>
      <c r="CL37" s="56" t="str">
        <f t="shared" si="28"/>
        <v/>
      </c>
      <c r="CM37" s="56" t="str">
        <f t="shared" si="28"/>
        <v/>
      </c>
      <c r="CN37" s="56"/>
      <c r="CO37" s="56">
        <f t="shared" si="29"/>
        <v>0.50555834160743407</v>
      </c>
      <c r="CP37" s="56">
        <f t="shared" si="29"/>
        <v>0.51143226297479083</v>
      </c>
      <c r="CQ37" s="56" t="str">
        <f t="shared" si="29"/>
        <v/>
      </c>
      <c r="CR37" s="56">
        <f t="shared" si="29"/>
        <v>0.49984200829242376</v>
      </c>
      <c r="CS37" s="56" t="str">
        <f t="shared" si="29"/>
        <v/>
      </c>
      <c r="CT37" s="56">
        <f t="shared" si="29"/>
        <v>0.50923210294636001</v>
      </c>
      <c r="CU37" s="56">
        <f t="shared" si="29"/>
        <v>0.51172700742185395</v>
      </c>
      <c r="CV37" s="56">
        <f t="shared" si="29"/>
        <v>0.51198566155220948</v>
      </c>
      <c r="CW37" s="56">
        <f t="shared" si="29"/>
        <v>0.51004697913002761</v>
      </c>
      <c r="CX37" s="56">
        <f t="shared" si="29"/>
        <v>0.50170820507452019</v>
      </c>
      <c r="CY37" s="56" t="str">
        <f t="shared" si="29"/>
        <v/>
      </c>
      <c r="CZ37" s="56" t="str">
        <f t="shared" si="29"/>
        <v/>
      </c>
      <c r="DA37" s="56" t="str">
        <f t="shared" si="29"/>
        <v/>
      </c>
      <c r="DB37" s="56"/>
      <c r="DC37" s="56" t="e">
        <f t="shared" si="30"/>
        <v>#REF!</v>
      </c>
      <c r="DD37" s="56" t="e">
        <f t="shared" si="30"/>
        <v>#REF!</v>
      </c>
      <c r="DE37" s="56" t="e">
        <f t="shared" si="30"/>
        <v>#REF!</v>
      </c>
      <c r="DF37" s="56" t="e">
        <f t="shared" si="30"/>
        <v>#REF!</v>
      </c>
      <c r="DG37" s="56" t="e">
        <f t="shared" si="30"/>
        <v>#REF!</v>
      </c>
      <c r="DH37" s="56" t="e">
        <f t="shared" si="30"/>
        <v>#REF!</v>
      </c>
      <c r="DI37" s="56" t="e">
        <f t="shared" si="30"/>
        <v>#REF!</v>
      </c>
      <c r="DJ37" s="56" t="e">
        <f t="shared" si="30"/>
        <v>#REF!</v>
      </c>
      <c r="DK37" s="56" t="e">
        <f t="shared" si="30"/>
        <v>#REF!</v>
      </c>
      <c r="DL37" s="56" t="e">
        <f t="shared" si="30"/>
        <v>#REF!</v>
      </c>
      <c r="DM37" s="56" t="e">
        <f t="shared" si="30"/>
        <v>#REF!</v>
      </c>
      <c r="DN37" s="56" t="e">
        <f t="shared" si="30"/>
        <v>#REF!</v>
      </c>
      <c r="DO37" s="56" t="e">
        <f t="shared" si="30"/>
        <v>#REF!</v>
      </c>
      <c r="DP37" s="56"/>
      <c r="DQ37" s="56" t="e">
        <f t="shared" si="31"/>
        <v>#REF!</v>
      </c>
      <c r="DR37" s="56" t="e">
        <f t="shared" si="31"/>
        <v>#REF!</v>
      </c>
      <c r="DS37" s="56" t="e">
        <f t="shared" si="31"/>
        <v>#REF!</v>
      </c>
      <c r="DT37" s="56" t="e">
        <f t="shared" si="31"/>
        <v>#REF!</v>
      </c>
      <c r="DU37" s="56" t="e">
        <f t="shared" si="31"/>
        <v>#REF!</v>
      </c>
      <c r="DV37" s="56" t="e">
        <f t="shared" si="31"/>
        <v>#REF!</v>
      </c>
      <c r="DW37" s="56" t="e">
        <f t="shared" si="31"/>
        <v>#REF!</v>
      </c>
      <c r="DX37" s="56" t="e">
        <f t="shared" si="31"/>
        <v>#REF!</v>
      </c>
      <c r="DY37" s="56" t="e">
        <f t="shared" si="31"/>
        <v>#REF!</v>
      </c>
      <c r="DZ37" s="56" t="e">
        <f t="shared" si="31"/>
        <v>#REF!</v>
      </c>
      <c r="EA37" s="56" t="e">
        <f t="shared" si="31"/>
        <v>#REF!</v>
      </c>
      <c r="EB37" s="56" t="e">
        <f t="shared" si="31"/>
        <v>#REF!</v>
      </c>
      <c r="EC37" s="56" t="e">
        <f t="shared" si="31"/>
        <v>#REF!</v>
      </c>
      <c r="ED37" s="56"/>
      <c r="EE37" s="56" t="e">
        <f t="shared" si="32"/>
        <v>#REF!</v>
      </c>
      <c r="EF37" s="56" t="e">
        <f t="shared" si="32"/>
        <v>#REF!</v>
      </c>
      <c r="EG37" s="56" t="e">
        <f t="shared" si="32"/>
        <v>#REF!</v>
      </c>
      <c r="EH37" s="56" t="e">
        <f t="shared" si="32"/>
        <v>#REF!</v>
      </c>
      <c r="EI37" s="56" t="e">
        <f t="shared" si="32"/>
        <v>#REF!</v>
      </c>
      <c r="EJ37" s="56" t="e">
        <f t="shared" si="32"/>
        <v>#REF!</v>
      </c>
      <c r="EK37" s="56" t="e">
        <f t="shared" si="32"/>
        <v>#REF!</v>
      </c>
      <c r="EL37" s="56" t="e">
        <f t="shared" si="32"/>
        <v>#REF!</v>
      </c>
      <c r="EM37" s="56" t="e">
        <f t="shared" si="32"/>
        <v>#REF!</v>
      </c>
      <c r="EN37" s="56" t="e">
        <f t="shared" si="32"/>
        <v>#REF!</v>
      </c>
      <c r="EO37" s="56" t="e">
        <f t="shared" si="32"/>
        <v>#REF!</v>
      </c>
      <c r="EP37" s="56" t="e">
        <f t="shared" si="32"/>
        <v>#REF!</v>
      </c>
      <c r="EQ37" s="56" t="e">
        <f t="shared" si="32"/>
        <v>#REF!</v>
      </c>
      <c r="ES37" s="56" t="e">
        <f t="shared" si="33"/>
        <v>#REF!</v>
      </c>
      <c r="ET37" s="56" t="e">
        <f t="shared" si="33"/>
        <v>#REF!</v>
      </c>
      <c r="EU37" s="56" t="e">
        <f t="shared" si="33"/>
        <v>#REF!</v>
      </c>
      <c r="EV37" s="56" t="e">
        <f t="shared" si="33"/>
        <v>#REF!</v>
      </c>
      <c r="EW37" s="56" t="e">
        <f t="shared" si="33"/>
        <v>#REF!</v>
      </c>
      <c r="EX37" s="56" t="e">
        <f t="shared" si="33"/>
        <v>#REF!</v>
      </c>
      <c r="EY37" s="56" t="e">
        <f t="shared" si="33"/>
        <v>#REF!</v>
      </c>
      <c r="EZ37" s="56" t="e">
        <f t="shared" si="33"/>
        <v>#REF!</v>
      </c>
      <c r="FA37" s="56" t="e">
        <f t="shared" si="33"/>
        <v>#REF!</v>
      </c>
      <c r="FB37" s="56" t="e">
        <f t="shared" si="33"/>
        <v>#REF!</v>
      </c>
      <c r="FC37" s="56" t="e">
        <f t="shared" si="33"/>
        <v>#REF!</v>
      </c>
      <c r="FD37" s="56" t="e">
        <f t="shared" si="33"/>
        <v>#REF!</v>
      </c>
      <c r="FE37" s="56" t="e">
        <f t="shared" si="33"/>
        <v>#REF!</v>
      </c>
    </row>
    <row r="38" spans="1:175" x14ac:dyDescent="0.25">
      <c r="A38">
        <v>3</v>
      </c>
      <c r="B38" s="70"/>
      <c r="C38" s="70"/>
      <c r="D38" s="56" t="e">
        <f t="shared" si="34"/>
        <v>#REF!</v>
      </c>
      <c r="E38" s="56" t="e">
        <f t="shared" si="35"/>
        <v>#REF!</v>
      </c>
      <c r="F38" s="56" t="e">
        <f t="shared" si="36"/>
        <v>#REF!</v>
      </c>
      <c r="G38" s="56" t="e">
        <f t="shared" si="37"/>
        <v>#REF!</v>
      </c>
      <c r="H38" s="56" t="e">
        <f t="shared" si="38"/>
        <v>#REF!</v>
      </c>
      <c r="I38" s="56" t="e">
        <f t="shared" si="39"/>
        <v>#REF!</v>
      </c>
      <c r="J38" s="56" t="e">
        <f t="shared" si="40"/>
        <v>#REF!</v>
      </c>
      <c r="K38" s="56" t="e">
        <f t="shared" si="41"/>
        <v>#REF!</v>
      </c>
      <c r="L38" s="56" t="e">
        <f t="shared" si="42"/>
        <v>#REF!</v>
      </c>
      <c r="M38" s="56" t="e">
        <f t="shared" si="43"/>
        <v>#REF!</v>
      </c>
      <c r="N38" s="56" t="e">
        <f t="shared" si="44"/>
        <v>#REF!</v>
      </c>
      <c r="O38" s="56" t="e">
        <f t="shared" si="45"/>
        <v>#REF!</v>
      </c>
      <c r="P38" s="56" t="e">
        <f t="shared" si="46"/>
        <v>#REF!</v>
      </c>
      <c r="Q38" s="70"/>
      <c r="R38" s="70"/>
      <c r="S38" s="56" t="e">
        <f t="shared" si="24"/>
        <v>#REF!</v>
      </c>
      <c r="T38" s="56" t="e">
        <f t="shared" si="24"/>
        <v>#REF!</v>
      </c>
      <c r="U38" s="56" t="e">
        <f t="shared" si="24"/>
        <v>#REF!</v>
      </c>
      <c r="V38" s="56" t="e">
        <f t="shared" si="24"/>
        <v>#REF!</v>
      </c>
      <c r="W38" s="56" t="e">
        <f t="shared" si="24"/>
        <v>#REF!</v>
      </c>
      <c r="X38" s="56" t="e">
        <f t="shared" si="24"/>
        <v>#REF!</v>
      </c>
      <c r="Y38" s="56" t="e">
        <f t="shared" si="24"/>
        <v>#REF!</v>
      </c>
      <c r="Z38" s="56" t="e">
        <f t="shared" si="24"/>
        <v>#REF!</v>
      </c>
      <c r="AA38" s="56" t="e">
        <f t="shared" si="24"/>
        <v>#REF!</v>
      </c>
      <c r="AB38" s="56" t="e">
        <f t="shared" si="24"/>
        <v>#REF!</v>
      </c>
      <c r="AC38" s="56" t="e">
        <f t="shared" si="24"/>
        <v>#REF!</v>
      </c>
      <c r="AD38" s="56" t="e">
        <f t="shared" si="24"/>
        <v>#REF!</v>
      </c>
      <c r="AE38" s="56" t="e">
        <f t="shared" si="24"/>
        <v>#REF!</v>
      </c>
      <c r="AF38" s="70"/>
      <c r="AG38" s="70"/>
      <c r="AH38" s="56" t="e">
        <f t="shared" si="25"/>
        <v>#REF!</v>
      </c>
      <c r="AI38" s="56" t="e">
        <f t="shared" si="25"/>
        <v>#REF!</v>
      </c>
      <c r="AJ38" s="56" t="e">
        <f t="shared" si="25"/>
        <v>#REF!</v>
      </c>
      <c r="AK38" s="56" t="e">
        <f t="shared" si="25"/>
        <v>#REF!</v>
      </c>
      <c r="AL38" s="56" t="e">
        <f t="shared" si="25"/>
        <v>#REF!</v>
      </c>
      <c r="AM38" s="56" t="e">
        <f t="shared" si="25"/>
        <v>#REF!</v>
      </c>
      <c r="AN38" s="56" t="e">
        <f t="shared" si="25"/>
        <v>#REF!</v>
      </c>
      <c r="AO38" s="56" t="e">
        <f t="shared" si="25"/>
        <v>#REF!</v>
      </c>
      <c r="AP38" s="56" t="e">
        <f t="shared" si="25"/>
        <v>#REF!</v>
      </c>
      <c r="AQ38" s="56" t="e">
        <f t="shared" si="25"/>
        <v>#REF!</v>
      </c>
      <c r="AR38" s="56" t="e">
        <f t="shared" si="25"/>
        <v>#REF!</v>
      </c>
      <c r="AS38" s="56" t="e">
        <f t="shared" si="25"/>
        <v>#REF!</v>
      </c>
      <c r="AT38" s="56" t="e">
        <f t="shared" si="25"/>
        <v>#REF!</v>
      </c>
      <c r="AU38" s="70"/>
      <c r="AV38" s="70"/>
      <c r="AW38" s="56" t="e">
        <f t="shared" si="26"/>
        <v>#REF!</v>
      </c>
      <c r="AX38" s="56" t="e">
        <f t="shared" si="26"/>
        <v>#REF!</v>
      </c>
      <c r="AY38" s="56" t="e">
        <f t="shared" si="26"/>
        <v>#REF!</v>
      </c>
      <c r="AZ38" s="56" t="e">
        <f t="shared" si="26"/>
        <v>#REF!</v>
      </c>
      <c r="BA38" s="56" t="e">
        <f t="shared" si="26"/>
        <v>#REF!</v>
      </c>
      <c r="BB38" s="56" t="e">
        <f t="shared" si="26"/>
        <v>#REF!</v>
      </c>
      <c r="BC38" s="56" t="e">
        <f t="shared" si="26"/>
        <v>#REF!</v>
      </c>
      <c r="BD38" s="56" t="e">
        <f t="shared" si="26"/>
        <v>#REF!</v>
      </c>
      <c r="BE38" s="56" t="e">
        <f t="shared" si="26"/>
        <v>#REF!</v>
      </c>
      <c r="BF38" s="56" t="e">
        <f t="shared" si="26"/>
        <v>#REF!</v>
      </c>
      <c r="BG38" s="56" t="e">
        <f t="shared" si="26"/>
        <v>#REF!</v>
      </c>
      <c r="BH38" s="56" t="e">
        <f t="shared" si="26"/>
        <v>#REF!</v>
      </c>
      <c r="BI38" s="56" t="e">
        <f t="shared" si="26"/>
        <v>#REF!</v>
      </c>
      <c r="BJ38" s="56"/>
      <c r="BK38" s="56"/>
      <c r="BL38" s="56" t="e">
        <f t="shared" si="47"/>
        <v>#REF!</v>
      </c>
      <c r="BM38" s="56" t="e">
        <f t="shared" si="48"/>
        <v>#REF!</v>
      </c>
      <c r="BN38" s="56" t="e">
        <f t="shared" si="49"/>
        <v>#REF!</v>
      </c>
      <c r="BO38" s="56" t="e">
        <f t="shared" si="50"/>
        <v>#REF!</v>
      </c>
      <c r="BP38" s="56" t="e">
        <f t="shared" si="51"/>
        <v>#REF!</v>
      </c>
      <c r="BQ38" s="56" t="e">
        <f t="shared" si="52"/>
        <v>#REF!</v>
      </c>
      <c r="BR38" s="56" t="e">
        <f t="shared" si="53"/>
        <v>#REF!</v>
      </c>
      <c r="BS38" s="56" t="e">
        <f t="shared" si="54"/>
        <v>#REF!</v>
      </c>
      <c r="BT38" s="56" t="e">
        <f t="shared" si="55"/>
        <v>#REF!</v>
      </c>
      <c r="BU38" s="56" t="e">
        <f t="shared" si="56"/>
        <v>#REF!</v>
      </c>
      <c r="BV38" s="56" t="e">
        <f t="shared" si="57"/>
        <v>#REF!</v>
      </c>
      <c r="BW38" s="56" t="e">
        <f t="shared" si="58"/>
        <v>#REF!</v>
      </c>
      <c r="BX38" s="56" t="e">
        <f t="shared" si="59"/>
        <v>#REF!</v>
      </c>
      <c r="CA38" s="56">
        <f t="shared" si="28"/>
        <v>0.51043390836475133</v>
      </c>
      <c r="CB38" s="56">
        <f t="shared" si="28"/>
        <v>0.49537799729920512</v>
      </c>
      <c r="CC38" s="56">
        <f t="shared" si="28"/>
        <v>0.51096208951004285</v>
      </c>
      <c r="CD38" s="56">
        <f t="shared" si="28"/>
        <v>0.51480997664962835</v>
      </c>
      <c r="CE38" s="56">
        <f t="shared" si="28"/>
        <v>0.5108907925162719</v>
      </c>
      <c r="CF38" s="56">
        <f t="shared" si="28"/>
        <v>0.50757301264039767</v>
      </c>
      <c r="CG38" s="56" t="str">
        <f t="shared" si="28"/>
        <v/>
      </c>
      <c r="CH38" s="56" t="str">
        <f t="shared" si="28"/>
        <v/>
      </c>
      <c r="CI38" s="56">
        <f t="shared" si="28"/>
        <v>0.50904380199007504</v>
      </c>
      <c r="CJ38" s="56">
        <f t="shared" si="28"/>
        <v>0.49109117662564206</v>
      </c>
      <c r="CK38" s="56" t="str">
        <f t="shared" si="28"/>
        <v/>
      </c>
      <c r="CL38" s="56" t="str">
        <f t="shared" si="28"/>
        <v/>
      </c>
      <c r="CM38" s="56" t="str">
        <f t="shared" si="28"/>
        <v/>
      </c>
      <c r="CN38" s="56"/>
      <c r="CO38" s="56">
        <f t="shared" si="29"/>
        <v>0.51192495976064445</v>
      </c>
      <c r="CP38" s="56">
        <f t="shared" si="29"/>
        <v>0.49844491835195248</v>
      </c>
      <c r="CQ38" s="56">
        <f t="shared" si="29"/>
        <v>0.51086552648199079</v>
      </c>
      <c r="CR38" s="56">
        <f t="shared" si="29"/>
        <v>0.51277845723927085</v>
      </c>
      <c r="CS38" s="56">
        <f t="shared" si="29"/>
        <v>0.51073916754453985</v>
      </c>
      <c r="CT38" s="56">
        <f t="shared" si="29"/>
        <v>0.50388701945140235</v>
      </c>
      <c r="CU38" s="56">
        <f t="shared" si="29"/>
        <v>0.51085542455522459</v>
      </c>
      <c r="CV38" s="56">
        <f t="shared" si="29"/>
        <v>0.48195945620705133</v>
      </c>
      <c r="CW38" s="56">
        <f t="shared" si="29"/>
        <v>0.51115195172614003</v>
      </c>
      <c r="CX38" s="56">
        <f t="shared" si="29"/>
        <v>0.51661217888586874</v>
      </c>
      <c r="CY38" s="56" t="str">
        <f t="shared" si="29"/>
        <v/>
      </c>
      <c r="CZ38" s="56" t="str">
        <f t="shared" si="29"/>
        <v/>
      </c>
      <c r="DA38" s="56" t="str">
        <f t="shared" si="29"/>
        <v/>
      </c>
      <c r="DB38" s="56"/>
      <c r="DC38" s="56" t="e">
        <f t="shared" si="30"/>
        <v>#REF!</v>
      </c>
      <c r="DD38" s="56" t="e">
        <f t="shared" si="30"/>
        <v>#REF!</v>
      </c>
      <c r="DE38" s="56" t="e">
        <f t="shared" si="30"/>
        <v>#REF!</v>
      </c>
      <c r="DF38" s="56" t="e">
        <f t="shared" si="30"/>
        <v>#REF!</v>
      </c>
      <c r="DG38" s="56" t="e">
        <f t="shared" si="30"/>
        <v>#REF!</v>
      </c>
      <c r="DH38" s="56" t="e">
        <f t="shared" si="30"/>
        <v>#REF!</v>
      </c>
      <c r="DI38" s="56" t="e">
        <f t="shared" si="30"/>
        <v>#REF!</v>
      </c>
      <c r="DJ38" s="56" t="e">
        <f t="shared" si="30"/>
        <v>#REF!</v>
      </c>
      <c r="DK38" s="56" t="e">
        <f t="shared" si="30"/>
        <v>#REF!</v>
      </c>
      <c r="DL38" s="56" t="e">
        <f t="shared" si="30"/>
        <v>#REF!</v>
      </c>
      <c r="DM38" s="56" t="e">
        <f t="shared" si="30"/>
        <v>#REF!</v>
      </c>
      <c r="DN38" s="56" t="e">
        <f t="shared" si="30"/>
        <v>#REF!</v>
      </c>
      <c r="DO38" s="56" t="e">
        <f t="shared" si="30"/>
        <v>#REF!</v>
      </c>
      <c r="DP38" s="56"/>
      <c r="DQ38" s="56" t="e">
        <f t="shared" si="31"/>
        <v>#REF!</v>
      </c>
      <c r="DR38" s="56" t="e">
        <f t="shared" si="31"/>
        <v>#REF!</v>
      </c>
      <c r="DS38" s="56" t="e">
        <f t="shared" si="31"/>
        <v>#REF!</v>
      </c>
      <c r="DT38" s="56" t="e">
        <f t="shared" si="31"/>
        <v>#REF!</v>
      </c>
      <c r="DU38" s="56" t="e">
        <f t="shared" si="31"/>
        <v>#REF!</v>
      </c>
      <c r="DV38" s="56" t="e">
        <f t="shared" si="31"/>
        <v>#REF!</v>
      </c>
      <c r="DW38" s="56" t="e">
        <f t="shared" si="31"/>
        <v>#REF!</v>
      </c>
      <c r="DX38" s="56" t="e">
        <f t="shared" si="31"/>
        <v>#REF!</v>
      </c>
      <c r="DY38" s="56" t="e">
        <f t="shared" si="31"/>
        <v>#REF!</v>
      </c>
      <c r="DZ38" s="56" t="e">
        <f t="shared" si="31"/>
        <v>#REF!</v>
      </c>
      <c r="EA38" s="56" t="e">
        <f t="shared" si="31"/>
        <v>#REF!</v>
      </c>
      <c r="EB38" s="56" t="e">
        <f t="shared" si="31"/>
        <v>#REF!</v>
      </c>
      <c r="EC38" s="56" t="e">
        <f t="shared" si="31"/>
        <v>#REF!</v>
      </c>
      <c r="ED38" s="56"/>
      <c r="EE38" s="56" t="e">
        <f t="shared" si="32"/>
        <v>#REF!</v>
      </c>
      <c r="EF38" s="56" t="e">
        <f t="shared" si="32"/>
        <v>#REF!</v>
      </c>
      <c r="EG38" s="56" t="e">
        <f t="shared" si="32"/>
        <v>#REF!</v>
      </c>
      <c r="EH38" s="56" t="e">
        <f t="shared" si="32"/>
        <v>#REF!</v>
      </c>
      <c r="EI38" s="56" t="e">
        <f t="shared" si="32"/>
        <v>#REF!</v>
      </c>
      <c r="EJ38" s="56" t="e">
        <f t="shared" si="32"/>
        <v>#REF!</v>
      </c>
      <c r="EK38" s="56" t="e">
        <f t="shared" si="32"/>
        <v>#REF!</v>
      </c>
      <c r="EL38" s="56" t="e">
        <f t="shared" si="32"/>
        <v>#REF!</v>
      </c>
      <c r="EM38" s="56" t="e">
        <f t="shared" si="32"/>
        <v>#REF!</v>
      </c>
      <c r="EN38" s="56" t="e">
        <f t="shared" si="32"/>
        <v>#REF!</v>
      </c>
      <c r="EO38" s="56" t="e">
        <f t="shared" si="32"/>
        <v>#REF!</v>
      </c>
      <c r="EP38" s="56" t="e">
        <f t="shared" si="32"/>
        <v>#REF!</v>
      </c>
      <c r="EQ38" s="56" t="e">
        <f t="shared" si="32"/>
        <v>#REF!</v>
      </c>
      <c r="ES38" s="56" t="e">
        <f t="shared" si="33"/>
        <v>#REF!</v>
      </c>
      <c r="ET38" s="56" t="e">
        <f t="shared" si="33"/>
        <v>#REF!</v>
      </c>
      <c r="EU38" s="56" t="e">
        <f t="shared" si="33"/>
        <v>#REF!</v>
      </c>
      <c r="EV38" s="56" t="e">
        <f t="shared" si="33"/>
        <v>#REF!</v>
      </c>
      <c r="EW38" s="56" t="e">
        <f t="shared" si="33"/>
        <v>#REF!</v>
      </c>
      <c r="EX38" s="56" t="e">
        <f t="shared" si="33"/>
        <v>#REF!</v>
      </c>
      <c r="EY38" s="56" t="e">
        <f t="shared" si="33"/>
        <v>#REF!</v>
      </c>
      <c r="EZ38" s="56" t="e">
        <f t="shared" si="33"/>
        <v>#REF!</v>
      </c>
      <c r="FA38" s="56" t="e">
        <f t="shared" si="33"/>
        <v>#REF!</v>
      </c>
      <c r="FB38" s="56" t="e">
        <f t="shared" si="33"/>
        <v>#REF!</v>
      </c>
      <c r="FC38" s="56" t="e">
        <f t="shared" si="33"/>
        <v>#REF!</v>
      </c>
      <c r="FD38" s="56" t="e">
        <f t="shared" si="33"/>
        <v>#REF!</v>
      </c>
      <c r="FE38" s="56" t="e">
        <f t="shared" si="33"/>
        <v>#REF!</v>
      </c>
    </row>
    <row r="39" spans="1:175" x14ac:dyDescent="0.25">
      <c r="A39">
        <v>2</v>
      </c>
      <c r="D39" s="56" t="e">
        <f t="shared" si="34"/>
        <v>#REF!</v>
      </c>
      <c r="E39" s="56" t="e">
        <f t="shared" si="35"/>
        <v>#REF!</v>
      </c>
      <c r="F39" s="56" t="e">
        <f t="shared" si="36"/>
        <v>#REF!</v>
      </c>
      <c r="G39" s="56" t="e">
        <f t="shared" si="37"/>
        <v>#REF!</v>
      </c>
      <c r="H39" s="56" t="e">
        <f t="shared" si="38"/>
        <v>#REF!</v>
      </c>
      <c r="I39" s="56" t="e">
        <f t="shared" si="39"/>
        <v>#REF!</v>
      </c>
      <c r="J39" s="56" t="e">
        <f t="shared" si="40"/>
        <v>#REF!</v>
      </c>
      <c r="K39" s="56" t="e">
        <f t="shared" si="41"/>
        <v>#REF!</v>
      </c>
      <c r="L39" s="56" t="e">
        <f t="shared" si="42"/>
        <v>#REF!</v>
      </c>
      <c r="M39" s="56" t="e">
        <f t="shared" si="43"/>
        <v>#REF!</v>
      </c>
      <c r="N39" s="56" t="e">
        <f t="shared" si="44"/>
        <v>#REF!</v>
      </c>
      <c r="O39" s="56" t="e">
        <f t="shared" si="45"/>
        <v>#REF!</v>
      </c>
      <c r="P39" s="56" t="e">
        <f t="shared" si="46"/>
        <v>#REF!</v>
      </c>
      <c r="S39" s="56" t="e">
        <f t="shared" si="24"/>
        <v>#REF!</v>
      </c>
      <c r="T39" s="56" t="e">
        <f t="shared" si="24"/>
        <v>#REF!</v>
      </c>
      <c r="U39" s="56" t="e">
        <f t="shared" si="24"/>
        <v>#REF!</v>
      </c>
      <c r="V39" s="56" t="e">
        <f t="shared" si="24"/>
        <v>#REF!</v>
      </c>
      <c r="W39" s="56" t="e">
        <f t="shared" si="24"/>
        <v>#REF!</v>
      </c>
      <c r="X39" s="56" t="e">
        <f t="shared" si="24"/>
        <v>#REF!</v>
      </c>
      <c r="Y39" s="56" t="e">
        <f t="shared" si="24"/>
        <v>#REF!</v>
      </c>
      <c r="Z39" s="56" t="e">
        <f t="shared" si="24"/>
        <v>#REF!</v>
      </c>
      <c r="AA39" s="56" t="e">
        <f t="shared" si="24"/>
        <v>#REF!</v>
      </c>
      <c r="AB39" s="56" t="e">
        <f t="shared" si="24"/>
        <v>#REF!</v>
      </c>
      <c r="AC39" s="56" t="e">
        <f t="shared" si="24"/>
        <v>#REF!</v>
      </c>
      <c r="AD39" s="56" t="e">
        <f t="shared" si="24"/>
        <v>#REF!</v>
      </c>
      <c r="AE39" s="56" t="e">
        <f t="shared" si="24"/>
        <v>#REF!</v>
      </c>
      <c r="AH39" s="56" t="e">
        <f t="shared" si="25"/>
        <v>#REF!</v>
      </c>
      <c r="AI39" s="56" t="e">
        <f t="shared" si="25"/>
        <v>#REF!</v>
      </c>
      <c r="AJ39" s="56" t="e">
        <f t="shared" si="25"/>
        <v>#REF!</v>
      </c>
      <c r="AK39" s="56" t="e">
        <f t="shared" si="25"/>
        <v>#REF!</v>
      </c>
      <c r="AL39" s="56" t="e">
        <f t="shared" si="25"/>
        <v>#REF!</v>
      </c>
      <c r="AM39" s="56" t="e">
        <f t="shared" si="25"/>
        <v>#REF!</v>
      </c>
      <c r="AN39" s="56" t="e">
        <f t="shared" si="25"/>
        <v>#REF!</v>
      </c>
      <c r="AO39" s="56" t="e">
        <f t="shared" si="25"/>
        <v>#REF!</v>
      </c>
      <c r="AP39" s="56" t="e">
        <f t="shared" si="25"/>
        <v>#REF!</v>
      </c>
      <c r="AQ39" s="56" t="e">
        <f t="shared" si="25"/>
        <v>#REF!</v>
      </c>
      <c r="AR39" s="56" t="e">
        <f t="shared" si="25"/>
        <v>#REF!</v>
      </c>
      <c r="AS39" s="56" t="e">
        <f t="shared" si="25"/>
        <v>#REF!</v>
      </c>
      <c r="AT39" s="56" t="e">
        <f t="shared" si="25"/>
        <v>#REF!</v>
      </c>
      <c r="AW39" s="56" t="e">
        <f t="shared" si="26"/>
        <v>#REF!</v>
      </c>
      <c r="AX39" s="56" t="e">
        <f t="shared" si="26"/>
        <v>#REF!</v>
      </c>
      <c r="AY39" s="56" t="e">
        <f t="shared" si="26"/>
        <v>#REF!</v>
      </c>
      <c r="AZ39" s="56" t="e">
        <f t="shared" si="26"/>
        <v>#REF!</v>
      </c>
      <c r="BA39" s="56" t="e">
        <f t="shared" si="26"/>
        <v>#REF!</v>
      </c>
      <c r="BB39" s="56" t="e">
        <f t="shared" si="26"/>
        <v>#REF!</v>
      </c>
      <c r="BC39" s="56" t="e">
        <f t="shared" si="26"/>
        <v>#REF!</v>
      </c>
      <c r="BD39" s="56" t="e">
        <f t="shared" si="26"/>
        <v>#REF!</v>
      </c>
      <c r="BE39" s="56" t="e">
        <f t="shared" si="26"/>
        <v>#REF!</v>
      </c>
      <c r="BF39" s="56" t="e">
        <f t="shared" si="26"/>
        <v>#REF!</v>
      </c>
      <c r="BG39" s="56" t="e">
        <f t="shared" si="26"/>
        <v>#REF!</v>
      </c>
      <c r="BH39" s="56" t="e">
        <f t="shared" si="26"/>
        <v>#REF!</v>
      </c>
      <c r="BI39" s="56" t="e">
        <f t="shared" si="26"/>
        <v>#REF!</v>
      </c>
      <c r="BL39" s="56" t="e">
        <f t="shared" si="47"/>
        <v>#REF!</v>
      </c>
      <c r="BM39" s="56" t="e">
        <f t="shared" si="48"/>
        <v>#REF!</v>
      </c>
      <c r="BN39" s="56" t="e">
        <f t="shared" si="49"/>
        <v>#REF!</v>
      </c>
      <c r="BO39" s="56" t="e">
        <f t="shared" si="50"/>
        <v>#REF!</v>
      </c>
      <c r="BP39" s="56" t="e">
        <f t="shared" si="51"/>
        <v>#REF!</v>
      </c>
      <c r="BQ39" s="56" t="e">
        <f t="shared" si="52"/>
        <v>#REF!</v>
      </c>
      <c r="BR39" s="56" t="e">
        <f t="shared" si="53"/>
        <v>#REF!</v>
      </c>
      <c r="BS39" s="56" t="e">
        <f t="shared" si="54"/>
        <v>#REF!</v>
      </c>
      <c r="BT39" s="56" t="e">
        <f t="shared" si="55"/>
        <v>#REF!</v>
      </c>
      <c r="BU39" s="56" t="e">
        <f t="shared" si="56"/>
        <v>#REF!</v>
      </c>
      <c r="BV39" s="56" t="e">
        <f t="shared" si="57"/>
        <v>#REF!</v>
      </c>
      <c r="BW39" s="56" t="e">
        <f t="shared" si="58"/>
        <v>#REF!</v>
      </c>
      <c r="BX39" s="56" t="e">
        <f t="shared" si="59"/>
        <v>#REF!</v>
      </c>
      <c r="CA39" s="56" t="str">
        <f t="shared" si="28"/>
        <v/>
      </c>
      <c r="CB39" s="56" t="str">
        <f t="shared" si="28"/>
        <v/>
      </c>
      <c r="CC39" s="56">
        <f t="shared" si="28"/>
        <v>0.51352162123390266</v>
      </c>
      <c r="CD39" s="56" t="str">
        <f t="shared" si="28"/>
        <v/>
      </c>
      <c r="CE39" s="56" t="str">
        <f t="shared" si="28"/>
        <v/>
      </c>
      <c r="CF39" s="56" t="str">
        <f t="shared" si="28"/>
        <v/>
      </c>
      <c r="CG39" s="56">
        <f t="shared" si="28"/>
        <v>0.50100364335479086</v>
      </c>
      <c r="CH39" s="56" t="str">
        <f t="shared" si="28"/>
        <v/>
      </c>
      <c r="CI39" s="56">
        <f t="shared" si="28"/>
        <v>0.51229510648185017</v>
      </c>
      <c r="CJ39" s="56" t="str">
        <f t="shared" si="28"/>
        <v/>
      </c>
      <c r="CK39" s="56" t="str">
        <f t="shared" si="28"/>
        <v/>
      </c>
      <c r="CL39" s="56" t="str">
        <f t="shared" si="28"/>
        <v/>
      </c>
      <c r="CM39" s="56" t="str">
        <f t="shared" si="28"/>
        <v/>
      </c>
      <c r="CN39" s="56"/>
      <c r="CO39" s="56" t="str">
        <f t="shared" si="29"/>
        <v/>
      </c>
      <c r="CP39" s="56" t="str">
        <f t="shared" si="29"/>
        <v/>
      </c>
      <c r="CQ39" s="56">
        <f t="shared" si="29"/>
        <v>0.51658883735828487</v>
      </c>
      <c r="CR39" s="56" t="str">
        <f t="shared" si="29"/>
        <v/>
      </c>
      <c r="CS39" s="56">
        <f t="shared" si="29"/>
        <v>0.50803991619923072</v>
      </c>
      <c r="CT39" s="56">
        <f t="shared" si="29"/>
        <v>0.497685038311595</v>
      </c>
      <c r="CU39" s="56">
        <f t="shared" si="29"/>
        <v>0.49147398513467633</v>
      </c>
      <c r="CV39" s="56">
        <f t="shared" si="29"/>
        <v>0.50505052379007132</v>
      </c>
      <c r="CW39" s="56" t="str">
        <f t="shared" si="29"/>
        <v/>
      </c>
      <c r="CX39" s="56" t="str">
        <f t="shared" si="29"/>
        <v/>
      </c>
      <c r="CY39" s="56" t="str">
        <f t="shared" si="29"/>
        <v/>
      </c>
      <c r="CZ39" s="56" t="str">
        <f t="shared" si="29"/>
        <v/>
      </c>
      <c r="DA39" s="56" t="str">
        <f t="shared" si="29"/>
        <v/>
      </c>
      <c r="DB39" s="56"/>
      <c r="DC39" s="56" t="e">
        <f t="shared" si="30"/>
        <v>#REF!</v>
      </c>
      <c r="DD39" s="56" t="e">
        <f t="shared" si="30"/>
        <v>#REF!</v>
      </c>
      <c r="DE39" s="56" t="e">
        <f t="shared" si="30"/>
        <v>#REF!</v>
      </c>
      <c r="DF39" s="56" t="e">
        <f t="shared" si="30"/>
        <v>#REF!</v>
      </c>
      <c r="DG39" s="56" t="e">
        <f t="shared" si="30"/>
        <v>#REF!</v>
      </c>
      <c r="DH39" s="56" t="e">
        <f t="shared" si="30"/>
        <v>#REF!</v>
      </c>
      <c r="DI39" s="56" t="e">
        <f t="shared" si="30"/>
        <v>#REF!</v>
      </c>
      <c r="DJ39" s="56" t="e">
        <f t="shared" si="30"/>
        <v>#REF!</v>
      </c>
      <c r="DK39" s="56" t="e">
        <f t="shared" si="30"/>
        <v>#REF!</v>
      </c>
      <c r="DL39" s="56" t="e">
        <f t="shared" si="30"/>
        <v>#REF!</v>
      </c>
      <c r="DM39" s="56" t="e">
        <f t="shared" si="30"/>
        <v>#REF!</v>
      </c>
      <c r="DN39" s="56" t="e">
        <f t="shared" si="30"/>
        <v>#REF!</v>
      </c>
      <c r="DO39" s="56" t="e">
        <f t="shared" si="30"/>
        <v>#REF!</v>
      </c>
      <c r="DP39" s="56"/>
      <c r="DQ39" s="56" t="e">
        <f t="shared" si="31"/>
        <v>#REF!</v>
      </c>
      <c r="DR39" s="56" t="e">
        <f t="shared" si="31"/>
        <v>#REF!</v>
      </c>
      <c r="DS39" s="56" t="e">
        <f t="shared" si="31"/>
        <v>#REF!</v>
      </c>
      <c r="DT39" s="56" t="e">
        <f t="shared" si="31"/>
        <v>#REF!</v>
      </c>
      <c r="DU39" s="56" t="e">
        <f t="shared" si="31"/>
        <v>#REF!</v>
      </c>
      <c r="DV39" s="56" t="e">
        <f t="shared" si="31"/>
        <v>#REF!</v>
      </c>
      <c r="DW39" s="56" t="e">
        <f t="shared" si="31"/>
        <v>#REF!</v>
      </c>
      <c r="DX39" s="56" t="e">
        <f t="shared" si="31"/>
        <v>#REF!</v>
      </c>
      <c r="DY39" s="56" t="e">
        <f t="shared" si="31"/>
        <v>#REF!</v>
      </c>
      <c r="DZ39" s="56" t="e">
        <f t="shared" si="31"/>
        <v>#REF!</v>
      </c>
      <c r="EA39" s="56" t="e">
        <f t="shared" si="31"/>
        <v>#REF!</v>
      </c>
      <c r="EB39" s="56" t="e">
        <f t="shared" si="31"/>
        <v>#REF!</v>
      </c>
      <c r="EC39" s="56" t="e">
        <f t="shared" si="31"/>
        <v>#REF!</v>
      </c>
      <c r="ED39" s="56"/>
      <c r="EE39" s="56" t="e">
        <f t="shared" si="32"/>
        <v>#REF!</v>
      </c>
      <c r="EF39" s="56" t="e">
        <f t="shared" si="32"/>
        <v>#REF!</v>
      </c>
      <c r="EG39" s="56" t="e">
        <f t="shared" si="32"/>
        <v>#REF!</v>
      </c>
      <c r="EH39" s="56" t="e">
        <f t="shared" si="32"/>
        <v>#REF!</v>
      </c>
      <c r="EI39" s="56" t="e">
        <f t="shared" si="32"/>
        <v>#REF!</v>
      </c>
      <c r="EJ39" s="56" t="e">
        <f t="shared" si="32"/>
        <v>#REF!</v>
      </c>
      <c r="EK39" s="56" t="e">
        <f t="shared" si="32"/>
        <v>#REF!</v>
      </c>
      <c r="EL39" s="56" t="e">
        <f t="shared" si="32"/>
        <v>#REF!</v>
      </c>
      <c r="EM39" s="56" t="e">
        <f t="shared" si="32"/>
        <v>#REF!</v>
      </c>
      <c r="EN39" s="56" t="e">
        <f t="shared" si="32"/>
        <v>#REF!</v>
      </c>
      <c r="EO39" s="56" t="e">
        <f t="shared" si="32"/>
        <v>#REF!</v>
      </c>
      <c r="EP39" s="56" t="e">
        <f t="shared" si="32"/>
        <v>#REF!</v>
      </c>
      <c r="EQ39" s="56" t="e">
        <f t="shared" si="32"/>
        <v>#REF!</v>
      </c>
      <c r="ES39" s="56" t="e">
        <f t="shared" si="33"/>
        <v>#REF!</v>
      </c>
      <c r="ET39" s="56" t="e">
        <f t="shared" si="33"/>
        <v>#REF!</v>
      </c>
      <c r="EU39" s="56" t="e">
        <f t="shared" si="33"/>
        <v>#REF!</v>
      </c>
      <c r="EV39" s="56" t="e">
        <f t="shared" si="33"/>
        <v>#REF!</v>
      </c>
      <c r="EW39" s="56" t="e">
        <f t="shared" si="33"/>
        <v>#REF!</v>
      </c>
      <c r="EX39" s="56" t="e">
        <f t="shared" si="33"/>
        <v>#REF!</v>
      </c>
      <c r="EY39" s="56" t="e">
        <f t="shared" si="33"/>
        <v>#REF!</v>
      </c>
      <c r="EZ39" s="56" t="e">
        <f t="shared" si="33"/>
        <v>#REF!</v>
      </c>
      <c r="FA39" s="56" t="e">
        <f t="shared" si="33"/>
        <v>#REF!</v>
      </c>
      <c r="FB39" s="56" t="e">
        <f t="shared" si="33"/>
        <v>#REF!</v>
      </c>
      <c r="FC39" s="56" t="e">
        <f t="shared" si="33"/>
        <v>#REF!</v>
      </c>
      <c r="FD39" s="56" t="e">
        <f t="shared" si="33"/>
        <v>#REF!</v>
      </c>
      <c r="FE39" s="56" t="e">
        <f t="shared" si="33"/>
        <v>#REF!</v>
      </c>
    </row>
    <row r="40" spans="1:175" x14ac:dyDescent="0.25">
      <c r="A40">
        <v>1</v>
      </c>
      <c r="D40" s="56" t="e">
        <f t="shared" si="34"/>
        <v>#REF!</v>
      </c>
      <c r="E40" s="56" t="e">
        <f t="shared" si="35"/>
        <v>#REF!</v>
      </c>
      <c r="F40" s="56" t="e">
        <f t="shared" si="36"/>
        <v>#REF!</v>
      </c>
      <c r="G40" s="56" t="e">
        <f t="shared" si="37"/>
        <v>#REF!</v>
      </c>
      <c r="H40" s="56" t="e">
        <f t="shared" si="38"/>
        <v>#REF!</v>
      </c>
      <c r="I40" s="56" t="e">
        <f t="shared" si="39"/>
        <v>#REF!</v>
      </c>
      <c r="J40" s="56" t="e">
        <f t="shared" si="40"/>
        <v>#REF!</v>
      </c>
      <c r="K40" s="56" t="e">
        <f t="shared" si="41"/>
        <v>#REF!</v>
      </c>
      <c r="L40" s="56" t="e">
        <f t="shared" si="42"/>
        <v>#REF!</v>
      </c>
      <c r="M40" s="56" t="e">
        <f t="shared" si="43"/>
        <v>#REF!</v>
      </c>
      <c r="N40" s="56" t="e">
        <f t="shared" si="44"/>
        <v>#REF!</v>
      </c>
      <c r="O40" s="56" t="e">
        <f t="shared" si="45"/>
        <v>#REF!</v>
      </c>
      <c r="P40" s="56" t="e">
        <f t="shared" si="46"/>
        <v>#REF!</v>
      </c>
      <c r="S40" s="56" t="e">
        <f t="shared" si="24"/>
        <v>#REF!</v>
      </c>
      <c r="T40" s="56" t="e">
        <f t="shared" si="24"/>
        <v>#REF!</v>
      </c>
      <c r="U40" s="56" t="e">
        <f t="shared" si="24"/>
        <v>#REF!</v>
      </c>
      <c r="V40" s="56" t="e">
        <f t="shared" si="24"/>
        <v>#REF!</v>
      </c>
      <c r="W40" s="56" t="e">
        <f t="shared" si="24"/>
        <v>#REF!</v>
      </c>
      <c r="X40" s="56" t="e">
        <f t="shared" si="24"/>
        <v>#REF!</v>
      </c>
      <c r="Y40" s="56" t="e">
        <f t="shared" si="24"/>
        <v>#REF!</v>
      </c>
      <c r="Z40" s="56" t="e">
        <f t="shared" si="24"/>
        <v>#REF!</v>
      </c>
      <c r="AA40" s="56" t="e">
        <f t="shared" si="24"/>
        <v>#REF!</v>
      </c>
      <c r="AB40" s="56" t="e">
        <f t="shared" si="24"/>
        <v>#REF!</v>
      </c>
      <c r="AC40" s="56" t="e">
        <f t="shared" si="24"/>
        <v>#REF!</v>
      </c>
      <c r="AD40" s="56" t="e">
        <f t="shared" si="24"/>
        <v>#REF!</v>
      </c>
      <c r="AE40" s="56" t="e">
        <f t="shared" si="24"/>
        <v>#REF!</v>
      </c>
      <c r="AH40" s="56" t="e">
        <f t="shared" si="25"/>
        <v>#REF!</v>
      </c>
      <c r="AI40" s="56" t="e">
        <f t="shared" si="25"/>
        <v>#REF!</v>
      </c>
      <c r="AJ40" s="56" t="e">
        <f t="shared" si="25"/>
        <v>#REF!</v>
      </c>
      <c r="AK40" s="56" t="e">
        <f t="shared" si="25"/>
        <v>#REF!</v>
      </c>
      <c r="AL40" s="56" t="e">
        <f t="shared" si="25"/>
        <v>#REF!</v>
      </c>
      <c r="AM40" s="56" t="e">
        <f t="shared" si="25"/>
        <v>#REF!</v>
      </c>
      <c r="AN40" s="56" t="e">
        <f t="shared" si="25"/>
        <v>#REF!</v>
      </c>
      <c r="AO40" s="56" t="e">
        <f t="shared" si="25"/>
        <v>#REF!</v>
      </c>
      <c r="AP40" s="56" t="e">
        <f t="shared" si="25"/>
        <v>#REF!</v>
      </c>
      <c r="AQ40" s="56" t="e">
        <f t="shared" si="25"/>
        <v>#REF!</v>
      </c>
      <c r="AR40" s="56" t="e">
        <f t="shared" si="25"/>
        <v>#REF!</v>
      </c>
      <c r="AS40" s="56" t="e">
        <f t="shared" si="25"/>
        <v>#REF!</v>
      </c>
      <c r="AT40" s="56" t="e">
        <f t="shared" si="25"/>
        <v>#REF!</v>
      </c>
      <c r="AW40" s="56" t="e">
        <f t="shared" si="26"/>
        <v>#REF!</v>
      </c>
      <c r="AX40" s="56" t="e">
        <f t="shared" si="26"/>
        <v>#REF!</v>
      </c>
      <c r="AY40" s="56" t="e">
        <f t="shared" si="26"/>
        <v>#REF!</v>
      </c>
      <c r="AZ40" s="56" t="e">
        <f t="shared" si="26"/>
        <v>#REF!</v>
      </c>
      <c r="BA40" s="56" t="e">
        <f t="shared" si="26"/>
        <v>#REF!</v>
      </c>
      <c r="BB40" s="56" t="e">
        <f t="shared" si="26"/>
        <v>#REF!</v>
      </c>
      <c r="BC40" s="56" t="e">
        <f t="shared" si="26"/>
        <v>#REF!</v>
      </c>
      <c r="BD40" s="56" t="e">
        <f t="shared" si="26"/>
        <v>#REF!</v>
      </c>
      <c r="BE40" s="56" t="e">
        <f t="shared" si="26"/>
        <v>#REF!</v>
      </c>
      <c r="BF40" s="56" t="e">
        <f t="shared" si="26"/>
        <v>#REF!</v>
      </c>
      <c r="BG40" s="56" t="e">
        <f t="shared" si="26"/>
        <v>#REF!</v>
      </c>
      <c r="BH40" s="56" t="e">
        <f t="shared" si="26"/>
        <v>#REF!</v>
      </c>
      <c r="BI40" s="56" t="e">
        <f t="shared" si="26"/>
        <v>#REF!</v>
      </c>
      <c r="BL40" s="56" t="e">
        <f t="shared" si="47"/>
        <v>#REF!</v>
      </c>
      <c r="BM40" s="56" t="e">
        <f t="shared" si="48"/>
        <v>#REF!</v>
      </c>
      <c r="BN40" s="56" t="e">
        <f t="shared" si="49"/>
        <v>#REF!</v>
      </c>
      <c r="BO40" s="56" t="e">
        <f t="shared" si="50"/>
        <v>#REF!</v>
      </c>
      <c r="BP40" s="56" t="e">
        <f t="shared" si="51"/>
        <v>#REF!</v>
      </c>
      <c r="BQ40" s="56" t="e">
        <f t="shared" si="52"/>
        <v>#REF!</v>
      </c>
      <c r="BR40" s="56" t="e">
        <f t="shared" si="53"/>
        <v>#REF!</v>
      </c>
      <c r="BS40" s="56" t="e">
        <f t="shared" si="54"/>
        <v>#REF!</v>
      </c>
      <c r="BT40" s="56" t="e">
        <f t="shared" si="55"/>
        <v>#REF!</v>
      </c>
      <c r="BU40" s="56" t="e">
        <f t="shared" si="56"/>
        <v>#REF!</v>
      </c>
      <c r="BV40" s="56" t="e">
        <f t="shared" si="57"/>
        <v>#REF!</v>
      </c>
      <c r="BW40" s="56" t="e">
        <f t="shared" si="58"/>
        <v>#REF!</v>
      </c>
      <c r="BX40" s="56" t="e">
        <f t="shared" si="59"/>
        <v>#REF!</v>
      </c>
      <c r="CA40" s="56" t="str">
        <f t="shared" si="28"/>
        <v/>
      </c>
      <c r="CB40" s="56">
        <f t="shared" si="28"/>
        <v>0.51063434724069501</v>
      </c>
      <c r="CC40" s="56">
        <f t="shared" si="28"/>
        <v>0.51425293931901628</v>
      </c>
      <c r="CD40" s="56">
        <f t="shared" si="28"/>
        <v>0.51261829083888677</v>
      </c>
      <c r="CE40" s="56" t="str">
        <f t="shared" si="28"/>
        <v/>
      </c>
      <c r="CF40" s="56">
        <f t="shared" si="28"/>
        <v>0.51052202360438659</v>
      </c>
      <c r="CG40" s="56" t="str">
        <f t="shared" si="28"/>
        <v/>
      </c>
      <c r="CH40" s="56">
        <f t="shared" si="28"/>
        <v>0.5068602252728367</v>
      </c>
      <c r="CI40" s="56" t="str">
        <f t="shared" si="28"/>
        <v/>
      </c>
      <c r="CJ40" s="56">
        <f t="shared" si="28"/>
        <v>0.51063826625260611</v>
      </c>
      <c r="CK40" s="56">
        <f t="shared" si="28"/>
        <v>0.5073191295830205</v>
      </c>
      <c r="CL40" s="56">
        <f t="shared" si="28"/>
        <v>0.49720945603858568</v>
      </c>
      <c r="CM40" s="56">
        <f t="shared" si="28"/>
        <v>0.50739481665993535</v>
      </c>
      <c r="CN40" s="56"/>
      <c r="CO40" s="56" t="str">
        <f t="shared" si="29"/>
        <v/>
      </c>
      <c r="CP40" s="56">
        <f t="shared" si="29"/>
        <v>0.51050986557378975</v>
      </c>
      <c r="CQ40" s="56">
        <f t="shared" si="29"/>
        <v>0.49321319234697286</v>
      </c>
      <c r="CR40" s="56">
        <f t="shared" si="29"/>
        <v>0.51079817431035723</v>
      </c>
      <c r="CS40" s="56" t="str">
        <f t="shared" si="29"/>
        <v/>
      </c>
      <c r="CT40" s="56">
        <f t="shared" si="29"/>
        <v>0.51063125498499395</v>
      </c>
      <c r="CU40" s="56" t="str">
        <f t="shared" si="29"/>
        <v/>
      </c>
      <c r="CV40" s="56">
        <f t="shared" si="29"/>
        <v>0.50456091930628555</v>
      </c>
      <c r="CW40" s="56">
        <f t="shared" si="29"/>
        <v>0.51043190358122614</v>
      </c>
      <c r="CX40" s="56">
        <f t="shared" si="29"/>
        <v>0.51125411010846955</v>
      </c>
      <c r="CY40" s="56">
        <f t="shared" si="29"/>
        <v>0.50904260842515769</v>
      </c>
      <c r="CZ40" s="56">
        <f t="shared" si="29"/>
        <v>0.4968360630651481</v>
      </c>
      <c r="DA40" s="56">
        <f t="shared" si="29"/>
        <v>0.51069369382723195</v>
      </c>
      <c r="DB40" s="56"/>
      <c r="DC40" s="56" t="e">
        <f t="shared" si="30"/>
        <v>#REF!</v>
      </c>
      <c r="DD40" s="56" t="e">
        <f t="shared" si="30"/>
        <v>#REF!</v>
      </c>
      <c r="DE40" s="56" t="e">
        <f t="shared" si="30"/>
        <v>#REF!</v>
      </c>
      <c r="DF40" s="56" t="e">
        <f t="shared" si="30"/>
        <v>#REF!</v>
      </c>
      <c r="DG40" s="56" t="e">
        <f t="shared" si="30"/>
        <v>#REF!</v>
      </c>
      <c r="DH40" s="56" t="e">
        <f t="shared" si="30"/>
        <v>#REF!</v>
      </c>
      <c r="DI40" s="56" t="e">
        <f t="shared" si="30"/>
        <v>#REF!</v>
      </c>
      <c r="DJ40" s="56" t="e">
        <f t="shared" si="30"/>
        <v>#REF!</v>
      </c>
      <c r="DK40" s="56" t="e">
        <f t="shared" si="30"/>
        <v>#REF!</v>
      </c>
      <c r="DL40" s="56" t="e">
        <f t="shared" si="30"/>
        <v>#REF!</v>
      </c>
      <c r="DM40" s="56" t="e">
        <f t="shared" si="30"/>
        <v>#REF!</v>
      </c>
      <c r="DN40" s="56" t="e">
        <f t="shared" si="30"/>
        <v>#REF!</v>
      </c>
      <c r="DO40" s="56" t="e">
        <f t="shared" si="30"/>
        <v>#REF!</v>
      </c>
      <c r="DP40" s="56"/>
      <c r="DQ40" s="56" t="e">
        <f t="shared" si="31"/>
        <v>#REF!</v>
      </c>
      <c r="DR40" s="56" t="e">
        <f t="shared" si="31"/>
        <v>#REF!</v>
      </c>
      <c r="DS40" s="56" t="e">
        <f t="shared" si="31"/>
        <v>#REF!</v>
      </c>
      <c r="DT40" s="56" t="e">
        <f t="shared" si="31"/>
        <v>#REF!</v>
      </c>
      <c r="DU40" s="56" t="e">
        <f t="shared" si="31"/>
        <v>#REF!</v>
      </c>
      <c r="DV40" s="56" t="e">
        <f t="shared" si="31"/>
        <v>#REF!</v>
      </c>
      <c r="DW40" s="56" t="e">
        <f t="shared" si="31"/>
        <v>#REF!</v>
      </c>
      <c r="DX40" s="56" t="e">
        <f t="shared" si="31"/>
        <v>#REF!</v>
      </c>
      <c r="DY40" s="56" t="e">
        <f t="shared" si="31"/>
        <v>#REF!</v>
      </c>
      <c r="DZ40" s="56" t="e">
        <f t="shared" si="31"/>
        <v>#REF!</v>
      </c>
      <c r="EA40" s="56" t="e">
        <f t="shared" si="31"/>
        <v>#REF!</v>
      </c>
      <c r="EB40" s="56" t="e">
        <f t="shared" si="31"/>
        <v>#REF!</v>
      </c>
      <c r="EC40" s="56" t="e">
        <f t="shared" si="31"/>
        <v>#REF!</v>
      </c>
      <c r="ED40" s="56"/>
      <c r="EE40" s="56" t="e">
        <f t="shared" si="32"/>
        <v>#REF!</v>
      </c>
      <c r="EF40" s="56" t="e">
        <f t="shared" si="32"/>
        <v>#REF!</v>
      </c>
      <c r="EG40" s="56" t="e">
        <f t="shared" si="32"/>
        <v>#REF!</v>
      </c>
      <c r="EH40" s="56" t="e">
        <f t="shared" si="32"/>
        <v>#REF!</v>
      </c>
      <c r="EI40" s="56" t="e">
        <f t="shared" si="32"/>
        <v>#REF!</v>
      </c>
      <c r="EJ40" s="56" t="e">
        <f t="shared" si="32"/>
        <v>#REF!</v>
      </c>
      <c r="EK40" s="56" t="e">
        <f t="shared" si="32"/>
        <v>#REF!</v>
      </c>
      <c r="EL40" s="56" t="e">
        <f t="shared" si="32"/>
        <v>#REF!</v>
      </c>
      <c r="EM40" s="56" t="e">
        <f t="shared" si="32"/>
        <v>#REF!</v>
      </c>
      <c r="EN40" s="56" t="e">
        <f t="shared" si="32"/>
        <v>#REF!</v>
      </c>
      <c r="EO40" s="56" t="e">
        <f t="shared" si="32"/>
        <v>#REF!</v>
      </c>
      <c r="EP40" s="56" t="e">
        <f t="shared" si="32"/>
        <v>#REF!</v>
      </c>
      <c r="EQ40" s="56" t="e">
        <f t="shared" si="32"/>
        <v>#REF!</v>
      </c>
      <c r="ES40" s="56" t="e">
        <f t="shared" si="33"/>
        <v>#REF!</v>
      </c>
      <c r="ET40" s="56" t="e">
        <f t="shared" si="33"/>
        <v>#REF!</v>
      </c>
      <c r="EU40" s="56" t="e">
        <f t="shared" si="33"/>
        <v>#REF!</v>
      </c>
      <c r="EV40" s="56" t="e">
        <f t="shared" si="33"/>
        <v>#REF!</v>
      </c>
      <c r="EW40" s="56" t="e">
        <f t="shared" si="33"/>
        <v>#REF!</v>
      </c>
      <c r="EX40" s="56" t="e">
        <f t="shared" si="33"/>
        <v>#REF!</v>
      </c>
      <c r="EY40" s="56" t="e">
        <f t="shared" si="33"/>
        <v>#REF!</v>
      </c>
      <c r="EZ40" s="56" t="e">
        <f t="shared" si="33"/>
        <v>#REF!</v>
      </c>
      <c r="FA40" s="56" t="e">
        <f t="shared" si="33"/>
        <v>#REF!</v>
      </c>
      <c r="FB40" s="56" t="e">
        <f t="shared" si="33"/>
        <v>#REF!</v>
      </c>
      <c r="FC40" s="56" t="e">
        <f t="shared" si="33"/>
        <v>#REF!</v>
      </c>
      <c r="FD40" s="56" t="e">
        <f t="shared" si="33"/>
        <v>#REF!</v>
      </c>
      <c r="FE40" s="56" t="e">
        <f t="shared" si="33"/>
        <v>#REF!</v>
      </c>
    </row>
    <row r="41" spans="1:175" x14ac:dyDescent="0.25">
      <c r="A41">
        <v>0</v>
      </c>
      <c r="D41" s="56" t="e">
        <f t="shared" si="34"/>
        <v>#REF!</v>
      </c>
      <c r="E41" s="56" t="e">
        <f t="shared" si="35"/>
        <v>#REF!</v>
      </c>
      <c r="F41" s="56" t="e">
        <f t="shared" si="36"/>
        <v>#REF!</v>
      </c>
      <c r="G41" s="56" t="e">
        <f t="shared" si="37"/>
        <v>#REF!</v>
      </c>
      <c r="H41" s="56" t="e">
        <f t="shared" si="38"/>
        <v>#REF!</v>
      </c>
      <c r="I41" s="56" t="e">
        <f t="shared" si="39"/>
        <v>#REF!</v>
      </c>
      <c r="J41" s="56" t="e">
        <f t="shared" si="40"/>
        <v>#REF!</v>
      </c>
      <c r="K41" s="56" t="e">
        <f t="shared" si="41"/>
        <v>#REF!</v>
      </c>
      <c r="L41" s="56" t="e">
        <f t="shared" si="42"/>
        <v>#REF!</v>
      </c>
      <c r="M41" s="56" t="e">
        <f t="shared" si="43"/>
        <v>#REF!</v>
      </c>
      <c r="N41" s="56" t="e">
        <f t="shared" si="44"/>
        <v>#REF!</v>
      </c>
      <c r="O41" s="56" t="e">
        <f t="shared" si="45"/>
        <v>#REF!</v>
      </c>
      <c r="P41" s="56" t="e">
        <f t="shared" si="46"/>
        <v>#REF!</v>
      </c>
      <c r="S41" s="56" t="e">
        <f t="shared" si="24"/>
        <v>#REF!</v>
      </c>
      <c r="T41" s="56" t="e">
        <f t="shared" si="24"/>
        <v>#REF!</v>
      </c>
      <c r="U41" s="56" t="e">
        <f t="shared" si="24"/>
        <v>#REF!</v>
      </c>
      <c r="V41" s="56" t="e">
        <f t="shared" si="24"/>
        <v>#REF!</v>
      </c>
      <c r="W41" s="56" t="e">
        <f t="shared" si="24"/>
        <v>#REF!</v>
      </c>
      <c r="X41" s="56" t="e">
        <f t="shared" si="24"/>
        <v>#REF!</v>
      </c>
      <c r="Y41" s="56" t="e">
        <f t="shared" si="24"/>
        <v>#REF!</v>
      </c>
      <c r="Z41" s="56" t="e">
        <f t="shared" si="24"/>
        <v>#REF!</v>
      </c>
      <c r="AA41" s="56" t="e">
        <f t="shared" si="24"/>
        <v>#REF!</v>
      </c>
      <c r="AB41" s="56" t="e">
        <f t="shared" si="24"/>
        <v>#REF!</v>
      </c>
      <c r="AC41" s="56" t="e">
        <f t="shared" si="24"/>
        <v>#REF!</v>
      </c>
      <c r="AD41" s="56" t="e">
        <f t="shared" si="24"/>
        <v>#REF!</v>
      </c>
      <c r="AE41" s="56" t="e">
        <f t="shared" si="24"/>
        <v>#REF!</v>
      </c>
      <c r="AH41" s="56" t="e">
        <f t="shared" si="25"/>
        <v>#REF!</v>
      </c>
      <c r="AI41" s="56" t="e">
        <f t="shared" si="25"/>
        <v>#REF!</v>
      </c>
      <c r="AJ41" s="56" t="e">
        <f t="shared" si="25"/>
        <v>#REF!</v>
      </c>
      <c r="AK41" s="56" t="e">
        <f t="shared" si="25"/>
        <v>#REF!</v>
      </c>
      <c r="AL41" s="56" t="e">
        <f t="shared" si="25"/>
        <v>#REF!</v>
      </c>
      <c r="AM41" s="56" t="e">
        <f t="shared" si="25"/>
        <v>#REF!</v>
      </c>
      <c r="AN41" s="56" t="e">
        <f t="shared" si="25"/>
        <v>#REF!</v>
      </c>
      <c r="AO41" s="56" t="e">
        <f t="shared" si="25"/>
        <v>#REF!</v>
      </c>
      <c r="AP41" s="56" t="e">
        <f t="shared" si="25"/>
        <v>#REF!</v>
      </c>
      <c r="AQ41" s="56" t="e">
        <f t="shared" si="25"/>
        <v>#REF!</v>
      </c>
      <c r="AR41" s="56" t="e">
        <f t="shared" si="25"/>
        <v>#REF!</v>
      </c>
      <c r="AS41" s="56" t="e">
        <f t="shared" si="25"/>
        <v>#REF!</v>
      </c>
      <c r="AT41" s="56" t="e">
        <f t="shared" si="25"/>
        <v>#REF!</v>
      </c>
      <c r="AW41" s="56" t="e">
        <f t="shared" si="26"/>
        <v>#REF!</v>
      </c>
      <c r="AX41" s="56" t="e">
        <f t="shared" si="26"/>
        <v>#REF!</v>
      </c>
      <c r="AY41" s="56" t="e">
        <f t="shared" si="26"/>
        <v>#REF!</v>
      </c>
      <c r="AZ41" s="56" t="e">
        <f t="shared" si="26"/>
        <v>#REF!</v>
      </c>
      <c r="BA41" s="56" t="e">
        <f t="shared" si="26"/>
        <v>#REF!</v>
      </c>
      <c r="BB41" s="56" t="e">
        <f t="shared" si="26"/>
        <v>#REF!</v>
      </c>
      <c r="BC41" s="56" t="e">
        <f t="shared" si="26"/>
        <v>#REF!</v>
      </c>
      <c r="BD41" s="56" t="e">
        <f t="shared" si="26"/>
        <v>#REF!</v>
      </c>
      <c r="BE41" s="56" t="e">
        <f t="shared" si="26"/>
        <v>#REF!</v>
      </c>
      <c r="BF41" s="56" t="e">
        <f t="shared" si="26"/>
        <v>#REF!</v>
      </c>
      <c r="BG41" s="56" t="e">
        <f t="shared" si="26"/>
        <v>#REF!</v>
      </c>
      <c r="BH41" s="56" t="e">
        <f t="shared" si="26"/>
        <v>#REF!</v>
      </c>
      <c r="BI41" s="56" t="e">
        <f t="shared" si="26"/>
        <v>#REF!</v>
      </c>
      <c r="BL41" s="56" t="e">
        <f t="shared" si="47"/>
        <v>#REF!</v>
      </c>
      <c r="BM41" s="56" t="e">
        <f t="shared" si="48"/>
        <v>#REF!</v>
      </c>
      <c r="BN41" s="56" t="e">
        <f t="shared" si="49"/>
        <v>#REF!</v>
      </c>
      <c r="BO41" s="56" t="e">
        <f t="shared" si="50"/>
        <v>#REF!</v>
      </c>
      <c r="BP41" s="56" t="e">
        <f t="shared" si="51"/>
        <v>#REF!</v>
      </c>
      <c r="BQ41" s="56" t="e">
        <f t="shared" si="52"/>
        <v>#REF!</v>
      </c>
      <c r="BR41" s="56" t="e">
        <f t="shared" si="53"/>
        <v>#REF!</v>
      </c>
      <c r="BS41" s="56" t="e">
        <f t="shared" si="54"/>
        <v>#REF!</v>
      </c>
      <c r="BT41" s="56" t="e">
        <f t="shared" si="55"/>
        <v>#REF!</v>
      </c>
      <c r="BU41" s="56" t="e">
        <f t="shared" si="56"/>
        <v>#REF!</v>
      </c>
      <c r="BV41" s="56" t="e">
        <f t="shared" si="57"/>
        <v>#REF!</v>
      </c>
      <c r="BW41" s="56" t="e">
        <f t="shared" si="58"/>
        <v>#REF!</v>
      </c>
      <c r="BX41" s="56" t="e">
        <f t="shared" si="59"/>
        <v>#REF!</v>
      </c>
      <c r="CA41" s="56" t="str">
        <f t="shared" si="28"/>
        <v/>
      </c>
      <c r="CB41" s="56" t="str">
        <f t="shared" si="28"/>
        <v/>
      </c>
      <c r="CC41" s="56" t="str">
        <f t="shared" si="28"/>
        <v/>
      </c>
      <c r="CD41" s="56" t="str">
        <f t="shared" si="28"/>
        <v/>
      </c>
      <c r="CE41" s="56" t="str">
        <f t="shared" si="28"/>
        <v/>
      </c>
      <c r="CF41" s="56" t="str">
        <f t="shared" si="28"/>
        <v/>
      </c>
      <c r="CG41" s="56" t="str">
        <f t="shared" si="28"/>
        <v/>
      </c>
      <c r="CH41" s="56" t="str">
        <f t="shared" si="28"/>
        <v/>
      </c>
      <c r="CI41" s="56" t="str">
        <f t="shared" si="28"/>
        <v/>
      </c>
      <c r="CJ41" s="56" t="str">
        <f t="shared" si="28"/>
        <v/>
      </c>
      <c r="CK41" s="56">
        <f t="shared" si="28"/>
        <v>0.51030383841689009</v>
      </c>
      <c r="CL41" s="56">
        <f t="shared" si="28"/>
        <v>0.51070931454522639</v>
      </c>
      <c r="CM41" s="56">
        <f t="shared" si="28"/>
        <v>0.51018117689710429</v>
      </c>
      <c r="CN41" s="56"/>
      <c r="CO41" s="56" t="str">
        <f t="shared" si="29"/>
        <v/>
      </c>
      <c r="CP41" s="56" t="str">
        <f t="shared" si="29"/>
        <v/>
      </c>
      <c r="CQ41" s="56" t="str">
        <f t="shared" si="29"/>
        <v/>
      </c>
      <c r="CR41" s="56" t="str">
        <f t="shared" si="29"/>
        <v/>
      </c>
      <c r="CS41" s="56" t="str">
        <f t="shared" si="29"/>
        <v/>
      </c>
      <c r="CT41" s="56" t="str">
        <f t="shared" si="29"/>
        <v/>
      </c>
      <c r="CU41" s="56" t="str">
        <f t="shared" si="29"/>
        <v/>
      </c>
      <c r="CV41" s="56" t="str">
        <f t="shared" si="29"/>
        <v/>
      </c>
      <c r="CW41" s="56" t="str">
        <f t="shared" si="29"/>
        <v/>
      </c>
      <c r="CX41" s="56" t="str">
        <f t="shared" si="29"/>
        <v/>
      </c>
      <c r="CY41" s="56">
        <f t="shared" si="29"/>
        <v>0.51026403812045829</v>
      </c>
      <c r="CZ41" s="56">
        <f t="shared" si="29"/>
        <v>0.51089326147179104</v>
      </c>
      <c r="DA41" s="56">
        <f t="shared" si="29"/>
        <v>0.50985248703552311</v>
      </c>
      <c r="DB41" s="56"/>
      <c r="DC41" s="56" t="e">
        <f t="shared" si="30"/>
        <v>#REF!</v>
      </c>
      <c r="DD41" s="56" t="e">
        <f t="shared" si="30"/>
        <v>#REF!</v>
      </c>
      <c r="DE41" s="56" t="e">
        <f t="shared" si="30"/>
        <v>#REF!</v>
      </c>
      <c r="DF41" s="56" t="e">
        <f t="shared" si="30"/>
        <v>#REF!</v>
      </c>
      <c r="DG41" s="56" t="e">
        <f t="shared" si="30"/>
        <v>#REF!</v>
      </c>
      <c r="DH41" s="56" t="e">
        <f t="shared" si="30"/>
        <v>#REF!</v>
      </c>
      <c r="DI41" s="56" t="e">
        <f t="shared" si="30"/>
        <v>#REF!</v>
      </c>
      <c r="DJ41" s="56" t="e">
        <f t="shared" si="30"/>
        <v>#REF!</v>
      </c>
      <c r="DK41" s="56" t="e">
        <f t="shared" si="30"/>
        <v>#REF!</v>
      </c>
      <c r="DL41" s="56" t="e">
        <f t="shared" si="30"/>
        <v>#REF!</v>
      </c>
      <c r="DM41" s="56" t="e">
        <f t="shared" si="30"/>
        <v>#REF!</v>
      </c>
      <c r="DN41" s="56" t="e">
        <f t="shared" si="30"/>
        <v>#REF!</v>
      </c>
      <c r="DO41" s="56" t="e">
        <f t="shared" si="30"/>
        <v>#REF!</v>
      </c>
      <c r="DP41" s="56"/>
      <c r="DQ41" s="56" t="e">
        <f t="shared" si="31"/>
        <v>#REF!</v>
      </c>
      <c r="DR41" s="56" t="e">
        <f t="shared" si="31"/>
        <v>#REF!</v>
      </c>
      <c r="DS41" s="56" t="e">
        <f t="shared" si="31"/>
        <v>#REF!</v>
      </c>
      <c r="DT41" s="56" t="e">
        <f t="shared" si="31"/>
        <v>#REF!</v>
      </c>
      <c r="DU41" s="56" t="e">
        <f t="shared" si="31"/>
        <v>#REF!</v>
      </c>
      <c r="DV41" s="56" t="e">
        <f t="shared" si="31"/>
        <v>#REF!</v>
      </c>
      <c r="DW41" s="56" t="e">
        <f t="shared" si="31"/>
        <v>#REF!</v>
      </c>
      <c r="DX41" s="56" t="e">
        <f t="shared" si="31"/>
        <v>#REF!</v>
      </c>
      <c r="DY41" s="56" t="e">
        <f t="shared" si="31"/>
        <v>#REF!</v>
      </c>
      <c r="DZ41" s="56" t="e">
        <f t="shared" si="31"/>
        <v>#REF!</v>
      </c>
      <c r="EA41" s="56" t="e">
        <f t="shared" si="31"/>
        <v>#REF!</v>
      </c>
      <c r="EB41" s="56" t="e">
        <f t="shared" si="31"/>
        <v>#REF!</v>
      </c>
      <c r="EC41" s="56" t="e">
        <f t="shared" si="31"/>
        <v>#REF!</v>
      </c>
      <c r="ED41" s="56"/>
      <c r="EE41" s="56" t="e">
        <f t="shared" si="32"/>
        <v>#REF!</v>
      </c>
      <c r="EF41" s="56" t="e">
        <f t="shared" si="32"/>
        <v>#REF!</v>
      </c>
      <c r="EG41" s="56" t="e">
        <f t="shared" si="32"/>
        <v>#REF!</v>
      </c>
      <c r="EH41" s="56" t="e">
        <f t="shared" si="32"/>
        <v>#REF!</v>
      </c>
      <c r="EI41" s="56" t="e">
        <f t="shared" si="32"/>
        <v>#REF!</v>
      </c>
      <c r="EJ41" s="56" t="e">
        <f t="shared" si="32"/>
        <v>#REF!</v>
      </c>
      <c r="EK41" s="56" t="e">
        <f t="shared" si="32"/>
        <v>#REF!</v>
      </c>
      <c r="EL41" s="56" t="e">
        <f t="shared" si="32"/>
        <v>#REF!</v>
      </c>
      <c r="EM41" s="56" t="e">
        <f t="shared" si="32"/>
        <v>#REF!</v>
      </c>
      <c r="EN41" s="56" t="e">
        <f t="shared" si="32"/>
        <v>#REF!</v>
      </c>
      <c r="EO41" s="56" t="e">
        <f t="shared" si="32"/>
        <v>#REF!</v>
      </c>
      <c r="EP41" s="56" t="e">
        <f t="shared" si="32"/>
        <v>#REF!</v>
      </c>
      <c r="EQ41" s="56" t="e">
        <f t="shared" si="32"/>
        <v>#REF!</v>
      </c>
      <c r="ES41" s="56" t="e">
        <f t="shared" si="33"/>
        <v>#REF!</v>
      </c>
      <c r="ET41" s="56" t="e">
        <f t="shared" si="33"/>
        <v>#REF!</v>
      </c>
      <c r="EU41" s="56" t="e">
        <f t="shared" si="33"/>
        <v>#REF!</v>
      </c>
      <c r="EV41" s="56" t="e">
        <f t="shared" si="33"/>
        <v>#REF!</v>
      </c>
      <c r="EW41" s="56" t="e">
        <f t="shared" si="33"/>
        <v>#REF!</v>
      </c>
      <c r="EX41" s="56" t="e">
        <f t="shared" si="33"/>
        <v>#REF!</v>
      </c>
      <c r="EY41" s="56" t="e">
        <f t="shared" si="33"/>
        <v>#REF!</v>
      </c>
      <c r="EZ41" s="56" t="e">
        <f t="shared" si="33"/>
        <v>#REF!</v>
      </c>
      <c r="FA41" s="56" t="e">
        <f t="shared" si="33"/>
        <v>#REF!</v>
      </c>
      <c r="FB41" s="56" t="e">
        <f t="shared" si="33"/>
        <v>#REF!</v>
      </c>
      <c r="FC41" s="56" t="e">
        <f t="shared" si="33"/>
        <v>#REF!</v>
      </c>
      <c r="FD41" s="56" t="e">
        <f t="shared" si="33"/>
        <v>#REF!</v>
      </c>
      <c r="FE41" s="56" t="e">
        <f t="shared" si="33"/>
        <v>#REF!</v>
      </c>
    </row>
    <row r="42" spans="1:175" x14ac:dyDescent="0.25"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</row>
  </sheetData>
  <mergeCells count="188">
    <mergeCell ref="FG34:FS34"/>
    <mergeCell ref="BO2:CA2"/>
    <mergeCell ref="CB2:CN2"/>
    <mergeCell ref="CO2:DA2"/>
    <mergeCell ref="DB2:DN2"/>
    <mergeCell ref="DO2:EA2"/>
    <mergeCell ref="EB2:EN2"/>
    <mergeCell ref="A1:AA1"/>
    <mergeCell ref="B2:N2"/>
    <mergeCell ref="O2:AA2"/>
    <mergeCell ref="AB2:AN2"/>
    <mergeCell ref="AO2:BA2"/>
    <mergeCell ref="BB2:BN2"/>
    <mergeCell ref="BW16:BX16"/>
    <mergeCell ref="BW14:BX14"/>
    <mergeCell ref="AB22:AN22"/>
    <mergeCell ref="AO22:BA22"/>
    <mergeCell ref="BB22:BN22"/>
    <mergeCell ref="BO22:CA22"/>
    <mergeCell ref="CB22:CN22"/>
    <mergeCell ref="CO22:DA22"/>
    <mergeCell ref="DQ34:EC34"/>
    <mergeCell ref="EE34:EQ34"/>
    <mergeCell ref="ES34:FE34"/>
    <mergeCell ref="NC11:ND11"/>
    <mergeCell ref="NR11:NS11"/>
    <mergeCell ref="HO2:IA2"/>
    <mergeCell ref="DC10:DJ10"/>
    <mergeCell ref="DM10:DY10"/>
    <mergeCell ref="DZ10:EL10"/>
    <mergeCell ref="EM10:EY10"/>
    <mergeCell ref="EZ10:FL10"/>
    <mergeCell ref="FM10:FY10"/>
    <mergeCell ref="FZ10:GL10"/>
    <mergeCell ref="GM10:GY10"/>
    <mergeCell ref="GZ10:HL10"/>
    <mergeCell ref="EO2:FA2"/>
    <mergeCell ref="FB2:FN2"/>
    <mergeCell ref="FO2:GA2"/>
    <mergeCell ref="GB2:GN2"/>
    <mergeCell ref="GO2:HA2"/>
    <mergeCell ref="HB2:HN2"/>
    <mergeCell ref="NC12:ND12"/>
    <mergeCell ref="NR12:NS12"/>
    <mergeCell ref="OX10:PJ10"/>
    <mergeCell ref="B11:N11"/>
    <mergeCell ref="O11:V11"/>
    <mergeCell ref="X11:AA11"/>
    <mergeCell ref="AF11:AR11"/>
    <mergeCell ref="AU11:BG11"/>
    <mergeCell ref="BJ11:BV11"/>
    <mergeCell ref="BY11:CK11"/>
    <mergeCell ref="KM10:KY10"/>
    <mergeCell ref="KZ10:LL10"/>
    <mergeCell ref="LM10:LY10"/>
    <mergeCell ref="LZ10:ML10"/>
    <mergeCell ref="MP10:NB10"/>
    <mergeCell ref="NE10:NQ10"/>
    <mergeCell ref="HM10:HY10"/>
    <mergeCell ref="HZ10:IL10"/>
    <mergeCell ref="IM10:IY10"/>
    <mergeCell ref="IZ10:JL10"/>
    <mergeCell ref="JM10:JY10"/>
    <mergeCell ref="JZ10:KL10"/>
    <mergeCell ref="CN11:CZ11"/>
    <mergeCell ref="MN11:MO11"/>
    <mergeCell ref="OG14:OH14"/>
    <mergeCell ref="OV14:OW14"/>
    <mergeCell ref="OG11:OH11"/>
    <mergeCell ref="OV11:OW11"/>
    <mergeCell ref="DB11:DN11"/>
    <mergeCell ref="NT10:OF10"/>
    <mergeCell ref="OI10:OU10"/>
    <mergeCell ref="Y13:AA13"/>
    <mergeCell ref="AB13:AC13"/>
    <mergeCell ref="AD13:AE13"/>
    <mergeCell ref="AS13:AT13"/>
    <mergeCell ref="BH13:BI13"/>
    <mergeCell ref="Y12:AA12"/>
    <mergeCell ref="AB12:AC12"/>
    <mergeCell ref="AD12:AE12"/>
    <mergeCell ref="AS12:AT12"/>
    <mergeCell ref="BH12:BI12"/>
    <mergeCell ref="BW13:BX13"/>
    <mergeCell ref="MN13:MO13"/>
    <mergeCell ref="NC13:ND13"/>
    <mergeCell ref="NR13:NS13"/>
    <mergeCell ref="OG13:OH13"/>
    <mergeCell ref="OV13:OW13"/>
    <mergeCell ref="MN12:MO12"/>
    <mergeCell ref="Y15:AA15"/>
    <mergeCell ref="AB15:AC15"/>
    <mergeCell ref="AD15:AE15"/>
    <mergeCell ref="AS15:AT15"/>
    <mergeCell ref="BH15:BI15"/>
    <mergeCell ref="Y14:AA14"/>
    <mergeCell ref="AB14:AC14"/>
    <mergeCell ref="AD14:AE14"/>
    <mergeCell ref="AS14:AT14"/>
    <mergeCell ref="BH14:BI14"/>
    <mergeCell ref="Y17:AA17"/>
    <mergeCell ref="AB17:AC17"/>
    <mergeCell ref="AD17:AE17"/>
    <mergeCell ref="AS17:AT17"/>
    <mergeCell ref="BH17:BI17"/>
    <mergeCell ref="Y16:AA16"/>
    <mergeCell ref="AB16:AC16"/>
    <mergeCell ref="AD16:AE16"/>
    <mergeCell ref="AS16:AT16"/>
    <mergeCell ref="BH16:BI16"/>
    <mergeCell ref="BW17:BX17"/>
    <mergeCell ref="MN17:MO17"/>
    <mergeCell ref="NC17:ND17"/>
    <mergeCell ref="NR17:NS17"/>
    <mergeCell ref="OG17:OH17"/>
    <mergeCell ref="OV17:OW17"/>
    <mergeCell ref="DP11:EB11"/>
    <mergeCell ref="MN16:MO16"/>
    <mergeCell ref="NC16:ND16"/>
    <mergeCell ref="NR16:NS16"/>
    <mergeCell ref="OG16:OH16"/>
    <mergeCell ref="OV16:OW16"/>
    <mergeCell ref="OG12:OH12"/>
    <mergeCell ref="OV12:OW12"/>
    <mergeCell ref="BW12:BX12"/>
    <mergeCell ref="BW15:BX15"/>
    <mergeCell ref="MN15:MO15"/>
    <mergeCell ref="NC15:ND15"/>
    <mergeCell ref="NR15:NS15"/>
    <mergeCell ref="OG15:OH15"/>
    <mergeCell ref="OV15:OW15"/>
    <mergeCell ref="MN14:MO14"/>
    <mergeCell ref="NC14:ND14"/>
    <mergeCell ref="NR14:NS14"/>
    <mergeCell ref="CA34:CM34"/>
    <mergeCell ref="CO34:DA34"/>
    <mergeCell ref="DC34:DO34"/>
    <mergeCell ref="BL34:BX34"/>
    <mergeCell ref="B22:N22"/>
    <mergeCell ref="O22:AA22"/>
    <mergeCell ref="B36:C36"/>
    <mergeCell ref="Q36:R36"/>
    <mergeCell ref="AF36:AG36"/>
    <mergeCell ref="AU36:AV36"/>
    <mergeCell ref="S34:AE34"/>
    <mergeCell ref="AH34:AT34"/>
    <mergeCell ref="B35:C35"/>
    <mergeCell ref="Q35:R35"/>
    <mergeCell ref="AF35:AG35"/>
    <mergeCell ref="AU35:AV35"/>
    <mergeCell ref="D34:P34"/>
    <mergeCell ref="B38:C38"/>
    <mergeCell ref="Q38:R38"/>
    <mergeCell ref="AF38:AG38"/>
    <mergeCell ref="AU38:AV38"/>
    <mergeCell ref="B23:N23"/>
    <mergeCell ref="O23:AA23"/>
    <mergeCell ref="AB23:AN23"/>
    <mergeCell ref="AO23:BA23"/>
    <mergeCell ref="AW34:BI34"/>
    <mergeCell ref="B37:C37"/>
    <mergeCell ref="Q37:R37"/>
    <mergeCell ref="AF37:AG37"/>
    <mergeCell ref="AU37:AV37"/>
    <mergeCell ref="GB22:GN22"/>
    <mergeCell ref="GO22:HA22"/>
    <mergeCell ref="HB22:HN22"/>
    <mergeCell ref="HO22:IA22"/>
    <mergeCell ref="DB22:DN22"/>
    <mergeCell ref="DO22:EA22"/>
    <mergeCell ref="EB22:EN22"/>
    <mergeCell ref="EO22:FA22"/>
    <mergeCell ref="FB22:FN22"/>
    <mergeCell ref="FO22:GA22"/>
    <mergeCell ref="HB23:HN23"/>
    <mergeCell ref="HO23:IA23"/>
    <mergeCell ref="EB23:EN23"/>
    <mergeCell ref="EO23:FA23"/>
    <mergeCell ref="FB23:FN23"/>
    <mergeCell ref="FO23:GA23"/>
    <mergeCell ref="GB23:GN23"/>
    <mergeCell ref="GO23:HA23"/>
    <mergeCell ref="BB23:BN23"/>
    <mergeCell ref="BO23:CA23"/>
    <mergeCell ref="CB23:CN23"/>
    <mergeCell ref="CO23:DA23"/>
    <mergeCell ref="DB23:DN23"/>
    <mergeCell ref="DO23:EA23"/>
  </mergeCells>
  <conditionalFormatting sqref="O13:V1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:K17 AF13:AO17 AU13:BD17 BJ13:BS17 BY13:CH17 CN13:CW1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Y12:AA1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B12:AC17">
    <cfRule type="colorScale" priority="12">
      <colorScale>
        <cfvo type="min"/>
        <cfvo type="num" val="0"/>
        <cfvo type="max"/>
        <color rgb="FFF8696B"/>
        <color rgb="FFFCFCFF"/>
        <color rgb="FF5A8AC6"/>
      </colorScale>
    </cfRule>
  </conditionalFormatting>
  <conditionalFormatting sqref="L13:N17 AP13:AR17 BE13:BG17 BT13:BV17 CI13:CK17 CX13:CZ1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C16:DJ17 DM16:ML17 MP12:NB17 NE12:NQ17 NT12:OF17 OI12:OU17 OX12:PJ17 DO12:DO15 EC12:ML15">
    <cfRule type="colorScale" priority="10">
      <colorScale>
        <cfvo type="percentile" val="25"/>
        <cfvo type="percentile" val="70"/>
        <cfvo type="percentile" val="97"/>
        <color rgb="FFF8696B"/>
        <color rgb="FFFCFCFF"/>
        <color rgb="FF5A8AC6"/>
      </colorScale>
    </cfRule>
  </conditionalFormatting>
  <conditionalFormatting sqref="A4:XFD8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5:II30 IB23:II24">
    <cfRule type="colorScale" priority="8">
      <colorScale>
        <cfvo type="percentile" val="15"/>
        <cfvo type="percentile" val="50"/>
        <cfvo type="percentile" val="85"/>
        <color rgb="FFF8696B"/>
        <color rgb="FFFCFCFF"/>
        <color rgb="FF5A8AC6"/>
      </colorScale>
    </cfRule>
  </conditionalFormatting>
  <conditionalFormatting sqref="DB13:DN1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P13:EB1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6:FV41">
    <cfRule type="colorScale" priority="1">
      <colorScale>
        <cfvo type="percentile" val="5"/>
        <cfvo type="percentile" val="50"/>
        <cfvo type="percentile" val="95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Raw</vt:lpstr>
      <vt:lpstr>Display</vt:lpstr>
      <vt:lpstr>Preserve</vt:lpstr>
      <vt:lpstr>Correlation</vt:lpstr>
      <vt:lpstr>Calculations</vt:lpstr>
      <vt:lpstr>Single</vt:lpstr>
      <vt:lpstr>All</vt:lpstr>
      <vt:lpstr>AllDisplay</vt:lpstr>
      <vt:lpstr>Agg</vt:lpstr>
      <vt:lpstr>BC</vt:lpstr>
      <vt:lpstr>Br</vt:lpstr>
      <vt:lpstr>DF</vt:lpstr>
      <vt:lpstr>DtP</vt:lpstr>
      <vt:lpstr>DZ</vt:lpstr>
      <vt:lpstr>FC</vt:lpstr>
      <vt:lpstr>GC</vt:lpstr>
      <vt:lpstr>Hit</vt:lpstr>
      <vt:lpstr>Men</vt:lpstr>
      <vt:lpstr>NZD</vt:lpstr>
      <vt:lpstr>NZO</vt:lpstr>
      <vt:lpstr>OF</vt:lpstr>
      <vt:lpstr>OZ</vt:lpstr>
      <vt:lpstr>Pas</vt:lpstr>
      <vt:lpstr>PP</vt:lpstr>
      <vt:lpstr>Sht</vt:lpstr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2018-07-17T22:29:13Z</dcterms:created>
  <dcterms:modified xsi:type="dcterms:W3CDTF">2018-08-23T07:55:47Z</dcterms:modified>
</cp:coreProperties>
</file>