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ana8eseis ergon\port flood_CYT_2025\"/>
    </mc:Choice>
  </mc:AlternateContent>
  <xr:revisionPtr revIDLastSave="0" documentId="13_ncr:1_{13BDA1A1-1493-4BEB-B0FE-150C7CBF33AE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flood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1" l="1"/>
  <c r="B107" i="1"/>
  <c r="C107" i="1"/>
  <c r="D107" i="1"/>
  <c r="B108" i="1"/>
  <c r="C108" i="1"/>
  <c r="D108" i="1"/>
  <c r="B109" i="1"/>
  <c r="C109" i="1"/>
  <c r="D109" i="1"/>
  <c r="C106" i="1"/>
  <c r="B106" i="1"/>
  <c r="C89" i="1" l="1"/>
  <c r="C86" i="1"/>
  <c r="C77" i="1"/>
  <c r="C74" i="1"/>
  <c r="C65" i="1"/>
  <c r="C62" i="1"/>
  <c r="C51" i="1"/>
  <c r="C52" i="1" s="1"/>
  <c r="C53" i="1" s="1"/>
  <c r="F53" i="1" s="1"/>
  <c r="C43" i="1"/>
  <c r="C44" i="1" s="1"/>
  <c r="C45" i="1" s="1"/>
  <c r="F45" i="1" s="1"/>
  <c r="C35" i="1"/>
  <c r="C36" i="1" s="1"/>
  <c r="C37" i="1" s="1"/>
  <c r="C90" i="1" l="1"/>
  <c r="C91" i="1" s="1"/>
  <c r="F91" i="1" s="1"/>
  <c r="C66" i="1"/>
  <c r="C67" i="1" s="1"/>
  <c r="F67" i="1" s="1"/>
  <c r="C78" i="1"/>
  <c r="C79" i="1" s="1"/>
  <c r="F79" i="1" s="1"/>
  <c r="F37" i="1"/>
  <c r="C25" i="1"/>
  <c r="C26" i="1" s="1"/>
  <c r="C27" i="1" s="1"/>
  <c r="F27" i="1" s="1"/>
  <c r="C16" i="1"/>
  <c r="C17" i="1" s="1"/>
  <c r="C18" i="1" s="1"/>
  <c r="F18" i="1" s="1"/>
  <c r="C7" i="1"/>
  <c r="C8" i="1" s="1"/>
  <c r="C9" i="1" s="1"/>
  <c r="F9" i="1" s="1"/>
</calcChain>
</file>

<file path=xl/sharedStrings.xml><?xml version="1.0" encoding="utf-8"?>
<sst xmlns="http://schemas.openxmlformats.org/spreadsheetml/2006/main" count="337" uniqueCount="61">
  <si>
    <t>Simple Storm Surge port flooding example</t>
  </si>
  <si>
    <t>Astronomical Tide</t>
  </si>
  <si>
    <t>n_tide</t>
  </si>
  <si>
    <t>Storm Surge</t>
  </si>
  <si>
    <t xml:space="preserve">Rainfall </t>
  </si>
  <si>
    <t xml:space="preserve">n_surge </t>
  </si>
  <si>
    <t>P</t>
  </si>
  <si>
    <t>Effective water level</t>
  </si>
  <si>
    <t>b</t>
  </si>
  <si>
    <t>Rainfall conversion factor</t>
  </si>
  <si>
    <t>Parameter</t>
  </si>
  <si>
    <t>Symbol</t>
  </si>
  <si>
    <t>Units</t>
  </si>
  <si>
    <t>m</t>
  </si>
  <si>
    <t>Notes</t>
  </si>
  <si>
    <t>Above the z=0, initial conditions sea-level</t>
  </si>
  <si>
    <t>At the location of the port</t>
  </si>
  <si>
    <t>mm</t>
  </si>
  <si>
    <t>Rainfall contribution</t>
  </si>
  <si>
    <t>b*P</t>
  </si>
  <si>
    <t>m/mm</t>
  </si>
  <si>
    <t>Values</t>
  </si>
  <si>
    <t>Mild (e.g. RCP 2.6)</t>
  </si>
  <si>
    <t>Moderate (e.g. RCP 4.5 - 6.0)</t>
  </si>
  <si>
    <t>Extreme (e.g. RCP 8.5)</t>
  </si>
  <si>
    <t>Scenario</t>
  </si>
  <si>
    <t>Typical value for small, poorly drained basins (port)</t>
  </si>
  <si>
    <t>Flooding</t>
  </si>
  <si>
    <t>dport(x=150,y)</t>
  </si>
  <si>
    <r>
      <t xml:space="preserve">No flooding (water depth d &lt; z port, 2m). </t>
    </r>
    <r>
      <rPr>
        <b/>
        <sz val="11"/>
        <color theme="1"/>
        <rFont val="Calibri"/>
        <family val="2"/>
        <scheme val="minor"/>
      </rPr>
      <t>Difference:</t>
    </r>
  </si>
  <si>
    <r>
      <t xml:space="preserve">Yes, flooding (water depth d &gt; z port, 2m). </t>
    </r>
    <r>
      <rPr>
        <b/>
        <sz val="11"/>
        <color theme="1"/>
        <rFont val="Calibri"/>
        <family val="2"/>
        <scheme val="minor"/>
      </rPr>
      <t>Difference:</t>
    </r>
  </si>
  <si>
    <t>Simple Sea-level rise port flooding example</t>
  </si>
  <si>
    <t>Sea-Level annual rate</t>
  </si>
  <si>
    <t>c</t>
  </si>
  <si>
    <t>Typical value of 1 cm per year</t>
  </si>
  <si>
    <t>Time Elapsed</t>
  </si>
  <si>
    <t>t</t>
  </si>
  <si>
    <t>years</t>
  </si>
  <si>
    <t>Baseline t=0</t>
  </si>
  <si>
    <t>Δn_slr</t>
  </si>
  <si>
    <t>Sea-level rise in t=100</t>
  </si>
  <si>
    <t>n(t=100)</t>
  </si>
  <si>
    <t>At the port location</t>
  </si>
  <si>
    <t>Flooding, t=100</t>
  </si>
  <si>
    <t>Typical value of 1.5 cm per year</t>
  </si>
  <si>
    <r>
      <t xml:space="preserve">Marginal flooding (d = z port, 2m). </t>
    </r>
    <r>
      <rPr>
        <b/>
        <sz val="11"/>
        <color theme="1"/>
        <rFont val="Calibri"/>
        <family val="2"/>
        <scheme val="minor"/>
      </rPr>
      <t>Difference:</t>
    </r>
  </si>
  <si>
    <t>Typical value of 1.8 cm per year</t>
  </si>
  <si>
    <t>Simple Storm Surge &amp; Sea-level rise combination, port flooding example</t>
  </si>
  <si>
    <t>n(t=30)</t>
  </si>
  <si>
    <t>Assuming this storm at the t=30</t>
  </si>
  <si>
    <t>Tide + Storm surge + Rainfall contr. + Sea-level rise</t>
  </si>
  <si>
    <t>Typical value of 1.5cm per year</t>
  </si>
  <si>
    <t>Typical value of 1.8cm per year</t>
  </si>
  <si>
    <t>result -low</t>
  </si>
  <si>
    <t>result -mid</t>
  </si>
  <si>
    <t>result -high</t>
  </si>
  <si>
    <t>Effective water level - sensitivity</t>
  </si>
  <si>
    <t xml:space="preserve">Percentage [%] - sensitivity </t>
  </si>
  <si>
    <t>low value</t>
  </si>
  <si>
    <t>mid value</t>
  </si>
  <si>
    <t>high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</si>
</sst>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7" xfId="0" applyFont="1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/>
    <xf numFmtId="0" fontId="0" fillId="3" borderId="7" xfId="0" applyFill="1" applyBorder="1"/>
    <xf numFmtId="0" fontId="0" fillId="3" borderId="0" xfId="0" applyFill="1" applyBorder="1" applyAlignment="1">
      <alignment horizontal="center"/>
    </xf>
    <xf numFmtId="0" fontId="0" fillId="4" borderId="7" xfId="0" applyFill="1" applyBorder="1"/>
    <xf numFmtId="0" fontId="0" fillId="4" borderId="0" xfId="0" applyFill="1" applyBorder="1" applyAlignment="1">
      <alignment horizontal="center"/>
    </xf>
    <xf numFmtId="0" fontId="0" fillId="5" borderId="7" xfId="0" applyFill="1" applyBorder="1"/>
    <xf numFmtId="0" fontId="0" fillId="5" borderId="0" xfId="0" applyFill="1" applyBorder="1" applyAlignment="1">
      <alignment horizontal="center"/>
    </xf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1447801</xdr:colOff>
      <xdr:row>7</xdr:row>
      <xdr:rowOff>9525</xdr:rowOff>
    </xdr:from>
    <xdr:to>
      <xdr:col>1</xdr:col>
      <xdr:colOff>1172030</xdr:colOff>
      <xdr:row>8</xdr:row>
      <xdr:rowOff>19050</xdr:rowOff>
    </xdr:to>
    <xdr:pic>
      <xdr:nvPicPr>
        <xdr:cNvPr id="5" name="Εικόνα 4">
          <a:extLst>
            <a:ext uri="{FF2B5EF4-FFF2-40B4-BE49-F238E27FC236}">
              <a16:creationId xmlns:a16="http://schemas.microsoft.com/office/drawing/2014/main" id="{65BB8975-6F36-47D9-9B96-BC2C67B56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1" y="1533525"/>
          <a:ext cx="1314904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1447801</xdr:colOff>
      <xdr:row>16</xdr:row>
      <xdr:rowOff>9525</xdr:rowOff>
    </xdr:from>
    <xdr:to>
      <xdr:col>1</xdr:col>
      <xdr:colOff>1172030</xdr:colOff>
      <xdr:row>17</xdr:row>
      <xdr:rowOff>19050</xdr:rowOff>
    </xdr:to>
    <xdr:pic>
      <xdr:nvPicPr>
        <xdr:cNvPr id="6" name="Εικόνα 5">
          <a:extLst>
            <a:ext uri="{FF2B5EF4-FFF2-40B4-BE49-F238E27FC236}">
              <a16:creationId xmlns:a16="http://schemas.microsoft.com/office/drawing/2014/main" id="{C9839763-1346-4023-9259-D326B8ABC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1" y="1543050"/>
          <a:ext cx="1257754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1447801</xdr:colOff>
      <xdr:row>25</xdr:row>
      <xdr:rowOff>9525</xdr:rowOff>
    </xdr:from>
    <xdr:to>
      <xdr:col>1</xdr:col>
      <xdr:colOff>1172030</xdr:colOff>
      <xdr:row>26</xdr:row>
      <xdr:rowOff>19050</xdr:rowOff>
    </xdr:to>
    <xdr:pic>
      <xdr:nvPicPr>
        <xdr:cNvPr id="7" name="Εικόνα 6">
          <a:extLst>
            <a:ext uri="{FF2B5EF4-FFF2-40B4-BE49-F238E27FC236}">
              <a16:creationId xmlns:a16="http://schemas.microsoft.com/office/drawing/2014/main" id="{898906A2-AC35-412D-8A2A-2E03A6705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1" y="1543050"/>
          <a:ext cx="1257754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1447801</xdr:colOff>
      <xdr:row>16</xdr:row>
      <xdr:rowOff>9525</xdr:rowOff>
    </xdr:from>
    <xdr:to>
      <xdr:col>1</xdr:col>
      <xdr:colOff>1172030</xdr:colOff>
      <xdr:row>17</xdr:row>
      <xdr:rowOff>19050</xdr:rowOff>
    </xdr:to>
    <xdr:pic>
      <xdr:nvPicPr>
        <xdr:cNvPr id="8" name="Εικόνα 7">
          <a:extLst>
            <a:ext uri="{FF2B5EF4-FFF2-40B4-BE49-F238E27FC236}">
              <a16:creationId xmlns:a16="http://schemas.microsoft.com/office/drawing/2014/main" id="{E7DBD5E3-8BCC-48F0-9AD7-C1959EE96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1" y="1562100"/>
          <a:ext cx="125775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1447801</xdr:colOff>
      <xdr:row>25</xdr:row>
      <xdr:rowOff>9525</xdr:rowOff>
    </xdr:from>
    <xdr:to>
      <xdr:col>1</xdr:col>
      <xdr:colOff>1172030</xdr:colOff>
      <xdr:row>26</xdr:row>
      <xdr:rowOff>19050</xdr:rowOff>
    </xdr:to>
    <xdr:pic>
      <xdr:nvPicPr>
        <xdr:cNvPr id="9" name="Εικόνα 8">
          <a:extLst>
            <a:ext uri="{FF2B5EF4-FFF2-40B4-BE49-F238E27FC236}">
              <a16:creationId xmlns:a16="http://schemas.microsoft.com/office/drawing/2014/main" id="{7555D1EF-F0AD-429C-B97D-EB4FA8F09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1" y="1562100"/>
          <a:ext cx="125775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1447801</xdr:colOff>
      <xdr:row>16</xdr:row>
      <xdr:rowOff>9525</xdr:rowOff>
    </xdr:from>
    <xdr:to>
      <xdr:col>1</xdr:col>
      <xdr:colOff>1172030</xdr:colOff>
      <xdr:row>17</xdr:row>
      <xdr:rowOff>19050</xdr:rowOff>
    </xdr:to>
    <xdr:pic>
      <xdr:nvPicPr>
        <xdr:cNvPr id="10" name="Εικόνα 9">
          <a:extLst>
            <a:ext uri="{FF2B5EF4-FFF2-40B4-BE49-F238E27FC236}">
              <a16:creationId xmlns:a16="http://schemas.microsoft.com/office/drawing/2014/main" id="{86BE932F-571A-4377-BD23-76211C99F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1" y="1371600"/>
          <a:ext cx="125775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1447801</xdr:colOff>
      <xdr:row>25</xdr:row>
      <xdr:rowOff>9525</xdr:rowOff>
    </xdr:from>
    <xdr:to>
      <xdr:col>1</xdr:col>
      <xdr:colOff>1172030</xdr:colOff>
      <xdr:row>26</xdr:row>
      <xdr:rowOff>19050</xdr:rowOff>
    </xdr:to>
    <xdr:pic>
      <xdr:nvPicPr>
        <xdr:cNvPr id="11" name="Εικόνα 10">
          <a:extLst>
            <a:ext uri="{FF2B5EF4-FFF2-40B4-BE49-F238E27FC236}">
              <a16:creationId xmlns:a16="http://schemas.microsoft.com/office/drawing/2014/main" id="{DFE07A90-01DD-424F-973F-F9A8654A1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1" y="3152775"/>
          <a:ext cx="125775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1447801</xdr:colOff>
      <xdr:row>25</xdr:row>
      <xdr:rowOff>9525</xdr:rowOff>
    </xdr:from>
    <xdr:to>
      <xdr:col>1</xdr:col>
      <xdr:colOff>1172030</xdr:colOff>
      <xdr:row>26</xdr:row>
      <xdr:rowOff>19050</xdr:rowOff>
    </xdr:to>
    <xdr:pic>
      <xdr:nvPicPr>
        <xdr:cNvPr id="12" name="Εικόνα 11">
          <a:extLst>
            <a:ext uri="{FF2B5EF4-FFF2-40B4-BE49-F238E27FC236}">
              <a16:creationId xmlns:a16="http://schemas.microsoft.com/office/drawing/2014/main" id="{2D290D21-42D3-4355-85A0-CE4B14E85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1" y="3152775"/>
          <a:ext cx="125775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1447801</xdr:colOff>
      <xdr:row>25</xdr:row>
      <xdr:rowOff>9525</xdr:rowOff>
    </xdr:from>
    <xdr:to>
      <xdr:col>1</xdr:col>
      <xdr:colOff>1172030</xdr:colOff>
      <xdr:row>26</xdr:row>
      <xdr:rowOff>19050</xdr:rowOff>
    </xdr:to>
    <xdr:pic>
      <xdr:nvPicPr>
        <xdr:cNvPr id="13" name="Εικόνα 12">
          <a:extLst>
            <a:ext uri="{FF2B5EF4-FFF2-40B4-BE49-F238E27FC236}">
              <a16:creationId xmlns:a16="http://schemas.microsoft.com/office/drawing/2014/main" id="{BB3DED5B-4247-4A0F-BC59-151E3510B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1" y="3152775"/>
          <a:ext cx="125775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46592</xdr:colOff>
      <xdr:row>0</xdr:row>
      <xdr:rowOff>180975</xdr:rowOff>
    </xdr:from>
    <xdr:to>
      <xdr:col>20</xdr:col>
      <xdr:colOff>304799</xdr:colOff>
      <xdr:row>26</xdr:row>
      <xdr:rowOff>46561</xdr:rowOff>
    </xdr:to>
    <xdr:pic>
      <xdr:nvPicPr>
        <xdr:cNvPr id="16" name="Εικόνα 15">
          <a:extLst>
            <a:ext uri="{FF2B5EF4-FFF2-40B4-BE49-F238E27FC236}">
              <a16:creationId xmlns:a16="http://schemas.microsoft.com/office/drawing/2014/main" id="{A0FA6BEC-CC4C-4A9F-B8C0-C5A8C29EA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8142" y="180975"/>
          <a:ext cx="8906907" cy="4751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29</xdr:row>
      <xdr:rowOff>28399</xdr:rowOff>
    </xdr:from>
    <xdr:to>
      <xdr:col>19</xdr:col>
      <xdr:colOff>485775</xdr:colOff>
      <xdr:row>53</xdr:row>
      <xdr:rowOff>64171</xdr:rowOff>
    </xdr:to>
    <xdr:pic>
      <xdr:nvPicPr>
        <xdr:cNvPr id="24" name="Εικόνα 23">
          <a:extLst>
            <a:ext uri="{FF2B5EF4-FFF2-40B4-BE49-F238E27FC236}">
              <a16:creationId xmlns:a16="http://schemas.microsoft.com/office/drawing/2014/main" id="{FC992509-680B-419F-8354-22EBA801B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505274"/>
          <a:ext cx="8458200" cy="4512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53466</xdr:colOff>
      <xdr:row>58</xdr:row>
      <xdr:rowOff>104775</xdr:rowOff>
    </xdr:from>
    <xdr:to>
      <xdr:col>20</xdr:col>
      <xdr:colOff>385083</xdr:colOff>
      <xdr:row>83</xdr:row>
      <xdr:rowOff>57150</xdr:rowOff>
    </xdr:to>
    <xdr:pic>
      <xdr:nvPicPr>
        <xdr:cNvPr id="34" name="Εικόνα 33">
          <a:extLst>
            <a:ext uri="{FF2B5EF4-FFF2-40B4-BE49-F238E27FC236}">
              <a16:creationId xmlns:a16="http://schemas.microsoft.com/office/drawing/2014/main" id="{5F32A0B8-DB2D-410C-9042-10A2175C3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7416" y="11039475"/>
          <a:ext cx="8980317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1127092</xdr:colOff>
      <xdr:row>93</xdr:row>
      <xdr:rowOff>104775</xdr:rowOff>
    </xdr:from>
    <xdr:to>
      <xdr:col>10</xdr:col>
      <xdr:colOff>270510</xdr:colOff>
      <xdr:row>112</xdr:row>
      <xdr:rowOff>66675</xdr:rowOff>
    </xdr:to>
    <xdr:pic>
      <xdr:nvPicPr>
        <xdr:cNvPr id="14" name="Εικόνα 13">
          <a:extLst>
            <a:ext uri="{FF2B5EF4-FFF2-40B4-BE49-F238E27FC236}">
              <a16:creationId xmlns:a16="http://schemas.microsoft.com/office/drawing/2014/main" id="{D81F8635-0ADF-4E9E-818A-71D8626FF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7667" y="17802225"/>
          <a:ext cx="5839493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tabSelected="1" workbookViewId="0">
      <selection activeCell="F91" sqref="F91"/>
    </sheetView>
  </sheetViews>
  <sheetFormatPr defaultRowHeight="15" x14ac:dyDescent="0.25"/>
  <cols>
    <col min="1" max="1" width="23" customWidth="1"/>
    <col min="2" max="3" width="17.5703125" customWidth="1"/>
    <col min="4" max="4" width="10.85546875" customWidth="1"/>
    <col min="5" max="5" width="50" customWidth="1"/>
    <col min="6" max="6" width="12.140625" customWidth="1"/>
    <col min="7" max="7" width="10.28515625" bestFit="1" customWidth="1"/>
    <col min="8" max="8" width="9.28515625" bestFit="1" customWidth="1"/>
    <col min="9" max="9" width="9.5703125" bestFit="1" customWidth="1"/>
  </cols>
  <sheetData>
    <row r="1" spans="1:6" ht="15.75" thickBot="1" x14ac:dyDescent="0.3">
      <c r="A1" s="51" t="s">
        <v>0</v>
      </c>
      <c r="B1" s="52"/>
      <c r="C1" s="52"/>
      <c r="D1" s="52"/>
      <c r="E1" s="52"/>
      <c r="F1" s="53"/>
    </row>
    <row r="2" spans="1:6" ht="15.75" customHeight="1" thickBot="1" x14ac:dyDescent="0.3">
      <c r="A2" s="9" t="s">
        <v>10</v>
      </c>
      <c r="B2" s="10" t="s">
        <v>11</v>
      </c>
      <c r="C2" s="10" t="s">
        <v>21</v>
      </c>
      <c r="D2" s="10" t="s">
        <v>12</v>
      </c>
      <c r="E2" s="11" t="s">
        <v>14</v>
      </c>
      <c r="F2" s="11" t="s">
        <v>25</v>
      </c>
    </row>
    <row r="3" spans="1:6" ht="15.75" customHeight="1" x14ac:dyDescent="0.25">
      <c r="A3" s="2" t="s">
        <v>1</v>
      </c>
      <c r="B3" s="3" t="s">
        <v>2</v>
      </c>
      <c r="C3" s="3">
        <v>0.4</v>
      </c>
      <c r="D3" s="3" t="s">
        <v>13</v>
      </c>
      <c r="E3" s="4" t="s">
        <v>15</v>
      </c>
      <c r="F3" s="54" t="s">
        <v>22</v>
      </c>
    </row>
    <row r="4" spans="1:6" x14ac:dyDescent="0.25">
      <c r="A4" s="13" t="s">
        <v>3</v>
      </c>
      <c r="B4" s="14" t="s">
        <v>5</v>
      </c>
      <c r="C4" s="14">
        <v>0.7</v>
      </c>
      <c r="D4" s="14" t="s">
        <v>13</v>
      </c>
      <c r="E4" s="4"/>
      <c r="F4" s="55"/>
    </row>
    <row r="5" spans="1:6" x14ac:dyDescent="0.25">
      <c r="A5" s="13" t="s">
        <v>4</v>
      </c>
      <c r="B5" s="14" t="s">
        <v>6</v>
      </c>
      <c r="C5" s="14">
        <v>80</v>
      </c>
      <c r="D5" s="14" t="s">
        <v>17</v>
      </c>
      <c r="E5" s="4" t="s">
        <v>16</v>
      </c>
      <c r="F5" s="55"/>
    </row>
    <row r="6" spans="1:6" x14ac:dyDescent="0.25">
      <c r="A6" s="5" t="s">
        <v>9</v>
      </c>
      <c r="B6" s="3" t="s">
        <v>8</v>
      </c>
      <c r="C6" s="3">
        <v>1E-3</v>
      </c>
      <c r="D6" s="3" t="s">
        <v>20</v>
      </c>
      <c r="E6" s="4" t="s">
        <v>26</v>
      </c>
      <c r="F6" s="55"/>
    </row>
    <row r="7" spans="1:6" x14ac:dyDescent="0.25">
      <c r="A7" s="5" t="s">
        <v>18</v>
      </c>
      <c r="B7" s="3" t="s">
        <v>19</v>
      </c>
      <c r="C7" s="3">
        <f>C6*(C5)</f>
        <v>0.08</v>
      </c>
      <c r="D7" s="3" t="s">
        <v>13</v>
      </c>
      <c r="E7" s="4"/>
      <c r="F7" s="55"/>
    </row>
    <row r="8" spans="1:6" ht="15.75" thickBot="1" x14ac:dyDescent="0.3">
      <c r="A8" s="6" t="s">
        <v>7</v>
      </c>
      <c r="B8" s="7"/>
      <c r="C8" s="7">
        <f>C3+C4+C7</f>
        <v>1.1800000000000002</v>
      </c>
      <c r="D8" s="7" t="s">
        <v>13</v>
      </c>
      <c r="E8" s="8"/>
      <c r="F8" s="55"/>
    </row>
    <row r="9" spans="1:6" ht="15.75" thickBot="1" x14ac:dyDescent="0.3">
      <c r="A9" s="19" t="s">
        <v>27</v>
      </c>
      <c r="B9" s="20" t="s">
        <v>28</v>
      </c>
      <c r="C9" s="1">
        <f>C8-0</f>
        <v>1.1800000000000002</v>
      </c>
      <c r="D9" s="20" t="s">
        <v>13</v>
      </c>
      <c r="E9" s="21" t="s">
        <v>29</v>
      </c>
      <c r="F9" s="29">
        <f>C9-2</f>
        <v>-0.81999999999999984</v>
      </c>
    </row>
    <row r="10" spans="1:6" ht="9" customHeight="1" thickBot="1" x14ac:dyDescent="0.3">
      <c r="A10" s="12"/>
      <c r="B10" s="12"/>
      <c r="C10" s="12"/>
      <c r="D10" s="12"/>
      <c r="E10" s="12"/>
      <c r="F10" s="12"/>
    </row>
    <row r="11" spans="1:6" ht="15.75" customHeight="1" thickBot="1" x14ac:dyDescent="0.3">
      <c r="A11" s="9" t="s">
        <v>10</v>
      </c>
      <c r="B11" s="10" t="s">
        <v>11</v>
      </c>
      <c r="C11" s="10" t="s">
        <v>21</v>
      </c>
      <c r="D11" s="10" t="s">
        <v>12</v>
      </c>
      <c r="E11" s="11" t="s">
        <v>14</v>
      </c>
      <c r="F11" s="56" t="s">
        <v>23</v>
      </c>
    </row>
    <row r="12" spans="1:6" x14ac:dyDescent="0.25">
      <c r="A12" s="2" t="s">
        <v>1</v>
      </c>
      <c r="B12" s="3" t="s">
        <v>2</v>
      </c>
      <c r="C12" s="3">
        <v>0.4</v>
      </c>
      <c r="D12" s="3" t="s">
        <v>13</v>
      </c>
      <c r="E12" s="4" t="s">
        <v>15</v>
      </c>
      <c r="F12" s="57"/>
    </row>
    <row r="13" spans="1:6" x14ac:dyDescent="0.25">
      <c r="A13" s="15" t="s">
        <v>3</v>
      </c>
      <c r="B13" s="16" t="s">
        <v>5</v>
      </c>
      <c r="C13" s="16">
        <v>1</v>
      </c>
      <c r="D13" s="16" t="s">
        <v>13</v>
      </c>
      <c r="E13" s="4"/>
      <c r="F13" s="57"/>
    </row>
    <row r="14" spans="1:6" x14ac:dyDescent="0.25">
      <c r="A14" s="15" t="s">
        <v>4</v>
      </c>
      <c r="B14" s="16" t="s">
        <v>6</v>
      </c>
      <c r="C14" s="16">
        <v>110</v>
      </c>
      <c r="D14" s="16" t="s">
        <v>17</v>
      </c>
      <c r="E14" s="4" t="s">
        <v>16</v>
      </c>
      <c r="F14" s="57"/>
    </row>
    <row r="15" spans="1:6" x14ac:dyDescent="0.25">
      <c r="A15" s="5" t="s">
        <v>9</v>
      </c>
      <c r="B15" s="3" t="s">
        <v>8</v>
      </c>
      <c r="C15" s="3">
        <v>1E-3</v>
      </c>
      <c r="D15" s="3" t="s">
        <v>20</v>
      </c>
      <c r="E15" s="4" t="s">
        <v>26</v>
      </c>
      <c r="F15" s="57"/>
    </row>
    <row r="16" spans="1:6" x14ac:dyDescent="0.25">
      <c r="A16" s="5" t="s">
        <v>18</v>
      </c>
      <c r="B16" s="3" t="s">
        <v>19</v>
      </c>
      <c r="C16" s="3">
        <f>C15*(C14)</f>
        <v>0.11</v>
      </c>
      <c r="D16" s="3" t="s">
        <v>13</v>
      </c>
      <c r="E16" s="4"/>
      <c r="F16" s="57"/>
    </row>
    <row r="17" spans="1:6" ht="15.75" thickBot="1" x14ac:dyDescent="0.3">
      <c r="A17" s="6" t="s">
        <v>7</v>
      </c>
      <c r="B17" s="7"/>
      <c r="C17" s="7">
        <f>C12+C13+C16</f>
        <v>1.51</v>
      </c>
      <c r="D17" s="7" t="s">
        <v>13</v>
      </c>
      <c r="E17" s="8"/>
      <c r="F17" s="57"/>
    </row>
    <row r="18" spans="1:6" ht="15.75" thickBot="1" x14ac:dyDescent="0.3">
      <c r="A18" s="19" t="s">
        <v>27</v>
      </c>
      <c r="B18" s="20" t="s">
        <v>28</v>
      </c>
      <c r="C18" s="1">
        <f>C17-0</f>
        <v>1.51</v>
      </c>
      <c r="D18" s="20" t="s">
        <v>13</v>
      </c>
      <c r="E18" s="22" t="s">
        <v>29</v>
      </c>
      <c r="F18" s="28">
        <f>C18-2</f>
        <v>-0.49</v>
      </c>
    </row>
    <row r="19" spans="1:6" ht="8.25" customHeight="1" thickBot="1" x14ac:dyDescent="0.3">
      <c r="A19" s="12"/>
      <c r="B19" s="12"/>
      <c r="C19" s="12"/>
      <c r="D19" s="12"/>
      <c r="E19" s="12"/>
      <c r="F19" s="12"/>
    </row>
    <row r="20" spans="1:6" ht="15.75" customHeight="1" thickBot="1" x14ac:dyDescent="0.3">
      <c r="A20" s="9" t="s">
        <v>10</v>
      </c>
      <c r="B20" s="10" t="s">
        <v>11</v>
      </c>
      <c r="C20" s="10" t="s">
        <v>21</v>
      </c>
      <c r="D20" s="10" t="s">
        <v>12</v>
      </c>
      <c r="E20" s="11" t="s">
        <v>14</v>
      </c>
      <c r="F20" s="58" t="s">
        <v>24</v>
      </c>
    </row>
    <row r="21" spans="1:6" x14ac:dyDescent="0.25">
      <c r="A21" s="2" t="s">
        <v>1</v>
      </c>
      <c r="B21" s="3" t="s">
        <v>2</v>
      </c>
      <c r="C21" s="3">
        <v>0.4</v>
      </c>
      <c r="D21" s="3" t="s">
        <v>13</v>
      </c>
      <c r="E21" s="4" t="s">
        <v>15</v>
      </c>
      <c r="F21" s="59"/>
    </row>
    <row r="22" spans="1:6" x14ac:dyDescent="0.25">
      <c r="A22" s="17" t="s">
        <v>3</v>
      </c>
      <c r="B22" s="18" t="s">
        <v>5</v>
      </c>
      <c r="C22" s="18">
        <v>1.6</v>
      </c>
      <c r="D22" s="18" t="s">
        <v>13</v>
      </c>
      <c r="E22" s="4"/>
      <c r="F22" s="59"/>
    </row>
    <row r="23" spans="1:6" x14ac:dyDescent="0.25">
      <c r="A23" s="17" t="s">
        <v>4</v>
      </c>
      <c r="B23" s="18" t="s">
        <v>6</v>
      </c>
      <c r="C23" s="18">
        <v>150</v>
      </c>
      <c r="D23" s="18" t="s">
        <v>17</v>
      </c>
      <c r="E23" s="4" t="s">
        <v>16</v>
      </c>
      <c r="F23" s="59"/>
    </row>
    <row r="24" spans="1:6" x14ac:dyDescent="0.25">
      <c r="A24" s="5" t="s">
        <v>9</v>
      </c>
      <c r="B24" s="3" t="s">
        <v>8</v>
      </c>
      <c r="C24" s="3">
        <v>1E-3</v>
      </c>
      <c r="D24" s="3" t="s">
        <v>20</v>
      </c>
      <c r="E24" s="4" t="s">
        <v>26</v>
      </c>
      <c r="F24" s="59"/>
    </row>
    <row r="25" spans="1:6" x14ac:dyDescent="0.25">
      <c r="A25" s="5" t="s">
        <v>18</v>
      </c>
      <c r="B25" s="3" t="s">
        <v>19</v>
      </c>
      <c r="C25" s="3">
        <f>C24*(C23)</f>
        <v>0.15</v>
      </c>
      <c r="D25" s="3" t="s">
        <v>13</v>
      </c>
      <c r="E25" s="4"/>
      <c r="F25" s="59"/>
    </row>
    <row r="26" spans="1:6" ht="15.75" thickBot="1" x14ac:dyDescent="0.3">
      <c r="A26" s="5" t="s">
        <v>7</v>
      </c>
      <c r="B26" s="3"/>
      <c r="C26" s="3">
        <f>C21+C22+C25</f>
        <v>2.15</v>
      </c>
      <c r="D26" s="3" t="s">
        <v>13</v>
      </c>
      <c r="E26" s="4"/>
      <c r="F26" s="59"/>
    </row>
    <row r="27" spans="1:6" ht="15.75" thickBot="1" x14ac:dyDescent="0.3">
      <c r="A27" s="23" t="s">
        <v>27</v>
      </c>
      <c r="B27" s="24" t="s">
        <v>28</v>
      </c>
      <c r="C27" s="25">
        <f>C26-0</f>
        <v>2.15</v>
      </c>
      <c r="D27" s="24" t="s">
        <v>13</v>
      </c>
      <c r="E27" s="26" t="s">
        <v>30</v>
      </c>
      <c r="F27" s="27">
        <f>C27-2</f>
        <v>0.14999999999999991</v>
      </c>
    </row>
    <row r="28" spans="1:6" s="12" customFormat="1" x14ac:dyDescent="0.25"/>
    <row r="29" spans="1:6" s="12" customFormat="1" ht="15.75" thickBot="1" x14ac:dyDescent="0.3"/>
    <row r="30" spans="1:6" ht="15.75" thickBot="1" x14ac:dyDescent="0.3">
      <c r="A30" s="51" t="s">
        <v>31</v>
      </c>
      <c r="B30" s="52"/>
      <c r="C30" s="52"/>
      <c r="D30" s="52"/>
      <c r="E30" s="52"/>
      <c r="F30" s="53"/>
    </row>
    <row r="31" spans="1:6" ht="15.75" thickBot="1" x14ac:dyDescent="0.3">
      <c r="A31" s="9" t="s">
        <v>10</v>
      </c>
      <c r="B31" s="10" t="s">
        <v>11</v>
      </c>
      <c r="C31" s="10" t="s">
        <v>21</v>
      </c>
      <c r="D31" s="10" t="s">
        <v>12</v>
      </c>
      <c r="E31" s="11" t="s">
        <v>14</v>
      </c>
      <c r="F31" s="11" t="s">
        <v>25</v>
      </c>
    </row>
    <row r="32" spans="1:6" ht="15" customHeight="1" x14ac:dyDescent="0.25">
      <c r="A32" s="2" t="s">
        <v>1</v>
      </c>
      <c r="B32" s="3" t="s">
        <v>2</v>
      </c>
      <c r="C32" s="3">
        <v>0.5</v>
      </c>
      <c r="D32" s="3" t="s">
        <v>13</v>
      </c>
      <c r="E32" s="4" t="s">
        <v>15</v>
      </c>
      <c r="F32" s="54" t="s">
        <v>22</v>
      </c>
    </row>
    <row r="33" spans="1:6" x14ac:dyDescent="0.25">
      <c r="A33" s="13" t="s">
        <v>32</v>
      </c>
      <c r="B33" s="14" t="s">
        <v>33</v>
      </c>
      <c r="C33" s="14">
        <v>0.01</v>
      </c>
      <c r="D33" s="14" t="s">
        <v>13</v>
      </c>
      <c r="E33" t="s">
        <v>34</v>
      </c>
      <c r="F33" s="55"/>
    </row>
    <row r="34" spans="1:6" x14ac:dyDescent="0.25">
      <c r="A34" s="19" t="s">
        <v>35</v>
      </c>
      <c r="B34" s="20" t="s">
        <v>36</v>
      </c>
      <c r="C34" s="20">
        <v>100</v>
      </c>
      <c r="D34" s="20" t="s">
        <v>37</v>
      </c>
      <c r="E34" s="4" t="s">
        <v>38</v>
      </c>
      <c r="F34" s="55"/>
    </row>
    <row r="35" spans="1:6" x14ac:dyDescent="0.25">
      <c r="A35" s="5" t="s">
        <v>40</v>
      </c>
      <c r="B35" s="3" t="s">
        <v>39</v>
      </c>
      <c r="C35" s="3">
        <f>C33*C34</f>
        <v>1</v>
      </c>
      <c r="D35" s="3" t="s">
        <v>13</v>
      </c>
      <c r="E35" s="4"/>
      <c r="F35" s="55"/>
    </row>
    <row r="36" spans="1:6" ht="15.75" thickBot="1" x14ac:dyDescent="0.3">
      <c r="A36" s="6" t="s">
        <v>7</v>
      </c>
      <c r="B36" s="7" t="s">
        <v>41</v>
      </c>
      <c r="C36" s="7">
        <f>C32+C35</f>
        <v>1.5</v>
      </c>
      <c r="D36" s="7" t="s">
        <v>13</v>
      </c>
      <c r="E36" s="8" t="s">
        <v>42</v>
      </c>
      <c r="F36" s="62"/>
    </row>
    <row r="37" spans="1:6" ht="15.75" thickBot="1" x14ac:dyDescent="0.3">
      <c r="A37" s="19" t="s">
        <v>43</v>
      </c>
      <c r="B37" s="20" t="s">
        <v>28</v>
      </c>
      <c r="C37" s="1">
        <f>C36-0</f>
        <v>1.5</v>
      </c>
      <c r="D37" s="20" t="s">
        <v>13</v>
      </c>
      <c r="E37" s="21" t="s">
        <v>29</v>
      </c>
      <c r="F37" s="29">
        <f>C37-2</f>
        <v>-0.5</v>
      </c>
    </row>
    <row r="38" spans="1:6" ht="7.5" customHeight="1" thickBot="1" x14ac:dyDescent="0.3">
      <c r="A38" s="12"/>
      <c r="B38" s="12"/>
      <c r="C38" s="12"/>
      <c r="D38" s="12"/>
      <c r="E38" s="12"/>
      <c r="F38" s="12"/>
    </row>
    <row r="39" spans="1:6" ht="15.75" customHeight="1" thickBot="1" x14ac:dyDescent="0.3">
      <c r="A39" s="9" t="s">
        <v>10</v>
      </c>
      <c r="B39" s="10" t="s">
        <v>11</v>
      </c>
      <c r="C39" s="10" t="s">
        <v>21</v>
      </c>
      <c r="D39" s="10" t="s">
        <v>12</v>
      </c>
      <c r="E39" s="11" t="s">
        <v>14</v>
      </c>
      <c r="F39" s="56" t="s">
        <v>23</v>
      </c>
    </row>
    <row r="40" spans="1:6" x14ac:dyDescent="0.25">
      <c r="A40" s="2" t="s">
        <v>1</v>
      </c>
      <c r="B40" s="3" t="s">
        <v>2</v>
      </c>
      <c r="C40" s="3">
        <v>0.5</v>
      </c>
      <c r="D40" s="3" t="s">
        <v>13</v>
      </c>
      <c r="E40" s="4" t="s">
        <v>15</v>
      </c>
      <c r="F40" s="57"/>
    </row>
    <row r="41" spans="1:6" x14ac:dyDescent="0.25">
      <c r="A41" s="15" t="s">
        <v>32</v>
      </c>
      <c r="B41" s="16" t="s">
        <v>33</v>
      </c>
      <c r="C41" s="16">
        <v>1.4999999999999999E-2</v>
      </c>
      <c r="D41" s="16" t="s">
        <v>13</v>
      </c>
      <c r="E41" t="s">
        <v>44</v>
      </c>
      <c r="F41" s="57"/>
    </row>
    <row r="42" spans="1:6" x14ac:dyDescent="0.25">
      <c r="A42" s="19" t="s">
        <v>35</v>
      </c>
      <c r="B42" s="20" t="s">
        <v>36</v>
      </c>
      <c r="C42" s="20">
        <v>100</v>
      </c>
      <c r="D42" s="20" t="s">
        <v>37</v>
      </c>
      <c r="E42" s="4" t="s">
        <v>38</v>
      </c>
      <c r="F42" s="57"/>
    </row>
    <row r="43" spans="1:6" x14ac:dyDescent="0.25">
      <c r="A43" s="5" t="s">
        <v>40</v>
      </c>
      <c r="B43" s="3" t="s">
        <v>39</v>
      </c>
      <c r="C43" s="3">
        <f>C41*C42</f>
        <v>1.5</v>
      </c>
      <c r="D43" s="3" t="s">
        <v>13</v>
      </c>
      <c r="E43" s="4"/>
      <c r="F43" s="57"/>
    </row>
    <row r="44" spans="1:6" ht="15.75" thickBot="1" x14ac:dyDescent="0.3">
      <c r="A44" s="6" t="s">
        <v>7</v>
      </c>
      <c r="B44" s="7" t="s">
        <v>41</v>
      </c>
      <c r="C44" s="7">
        <f>C40+C43</f>
        <v>2</v>
      </c>
      <c r="D44" s="7" t="s">
        <v>13</v>
      </c>
      <c r="E44" s="8" t="s">
        <v>42</v>
      </c>
      <c r="F44" s="60"/>
    </row>
    <row r="45" spans="1:6" ht="15.75" thickBot="1" x14ac:dyDescent="0.3">
      <c r="A45" s="19" t="s">
        <v>27</v>
      </c>
      <c r="B45" s="20" t="s">
        <v>28</v>
      </c>
      <c r="C45" s="1">
        <f>C44-0</f>
        <v>2</v>
      </c>
      <c r="D45" s="20" t="s">
        <v>13</v>
      </c>
      <c r="E45" s="22" t="s">
        <v>45</v>
      </c>
      <c r="F45" s="28">
        <f>C45-2</f>
        <v>0</v>
      </c>
    </row>
    <row r="46" spans="1:6" ht="7.5" customHeight="1" thickBot="1" x14ac:dyDescent="0.3">
      <c r="A46" s="12"/>
      <c r="B46" s="12"/>
      <c r="C46" s="12"/>
      <c r="D46" s="12"/>
      <c r="E46" s="12"/>
      <c r="F46" s="12"/>
    </row>
    <row r="47" spans="1:6" ht="15.75" customHeight="1" thickBot="1" x14ac:dyDescent="0.3">
      <c r="A47" s="9" t="s">
        <v>10</v>
      </c>
      <c r="B47" s="10" t="s">
        <v>11</v>
      </c>
      <c r="C47" s="10" t="s">
        <v>21</v>
      </c>
      <c r="D47" s="10" t="s">
        <v>12</v>
      </c>
      <c r="E47" s="11" t="s">
        <v>14</v>
      </c>
      <c r="F47" s="58" t="s">
        <v>24</v>
      </c>
    </row>
    <row r="48" spans="1:6" x14ac:dyDescent="0.25">
      <c r="A48" s="2" t="s">
        <v>1</v>
      </c>
      <c r="B48" s="3" t="s">
        <v>2</v>
      </c>
      <c r="C48" s="3">
        <v>0.5</v>
      </c>
      <c r="D48" s="3" t="s">
        <v>13</v>
      </c>
      <c r="E48" s="4" t="s">
        <v>15</v>
      </c>
      <c r="F48" s="59"/>
    </row>
    <row r="49" spans="1:13" x14ac:dyDescent="0.25">
      <c r="A49" s="17" t="s">
        <v>32</v>
      </c>
      <c r="B49" s="18" t="s">
        <v>33</v>
      </c>
      <c r="C49" s="18">
        <v>1.7999999999999999E-2</v>
      </c>
      <c r="D49" s="18" t="s">
        <v>13</v>
      </c>
      <c r="E49" t="s">
        <v>46</v>
      </c>
      <c r="F49" s="59"/>
    </row>
    <row r="50" spans="1:13" x14ac:dyDescent="0.25">
      <c r="A50" s="19" t="s">
        <v>35</v>
      </c>
      <c r="B50" s="20" t="s">
        <v>36</v>
      </c>
      <c r="C50" s="20">
        <v>100</v>
      </c>
      <c r="D50" s="20" t="s">
        <v>37</v>
      </c>
      <c r="E50" s="4" t="s">
        <v>38</v>
      </c>
      <c r="F50" s="59"/>
    </row>
    <row r="51" spans="1:13" x14ac:dyDescent="0.25">
      <c r="A51" s="5" t="s">
        <v>40</v>
      </c>
      <c r="B51" s="3" t="s">
        <v>39</v>
      </c>
      <c r="C51" s="3">
        <f>C49*C50</f>
        <v>1.7999999999999998</v>
      </c>
      <c r="D51" s="3" t="s">
        <v>13</v>
      </c>
      <c r="E51" s="4"/>
      <c r="F51" s="59"/>
    </row>
    <row r="52" spans="1:13" ht="15.75" thickBot="1" x14ac:dyDescent="0.3">
      <c r="A52" s="6" t="s">
        <v>7</v>
      </c>
      <c r="B52" s="7" t="s">
        <v>41</v>
      </c>
      <c r="C52" s="7">
        <f>C48+C51</f>
        <v>2.2999999999999998</v>
      </c>
      <c r="D52" s="7" t="s">
        <v>13</v>
      </c>
      <c r="E52" s="8" t="s">
        <v>42</v>
      </c>
      <c r="F52" s="61"/>
    </row>
    <row r="53" spans="1:13" ht="15.75" thickBot="1" x14ac:dyDescent="0.3">
      <c r="A53" s="23" t="s">
        <v>27</v>
      </c>
      <c r="B53" s="24" t="s">
        <v>28</v>
      </c>
      <c r="C53" s="25">
        <f>C52-0</f>
        <v>2.2999999999999998</v>
      </c>
      <c r="D53" s="24" t="s">
        <v>13</v>
      </c>
      <c r="E53" s="26" t="s">
        <v>30</v>
      </c>
      <c r="F53" s="27">
        <f>C53-2</f>
        <v>0.29999999999999982</v>
      </c>
    </row>
    <row r="54" spans="1:13" s="12" customFormat="1" x14ac:dyDescent="0.25"/>
    <row r="55" spans="1:13" s="12" customFormat="1" ht="15.75" thickBot="1" x14ac:dyDescent="0.3"/>
    <row r="56" spans="1:13" ht="15.75" thickBot="1" x14ac:dyDescent="0.3">
      <c r="A56" s="51" t="s">
        <v>47</v>
      </c>
      <c r="B56" s="52"/>
      <c r="C56" s="52"/>
      <c r="D56" s="52"/>
      <c r="E56" s="52"/>
      <c r="F56" s="53"/>
    </row>
    <row r="57" spans="1:13" ht="15.75" thickBot="1" x14ac:dyDescent="0.3">
      <c r="A57" s="9" t="s">
        <v>10</v>
      </c>
      <c r="B57" s="10" t="s">
        <v>11</v>
      </c>
      <c r="C57" s="10" t="s">
        <v>21</v>
      </c>
      <c r="D57" s="10" t="s">
        <v>12</v>
      </c>
      <c r="E57" s="11" t="s">
        <v>14</v>
      </c>
      <c r="F57" s="11" t="s">
        <v>25</v>
      </c>
    </row>
    <row r="58" spans="1:13" ht="15" customHeight="1" x14ac:dyDescent="0.25">
      <c r="A58" s="2" t="s">
        <v>1</v>
      </c>
      <c r="B58" s="3" t="s">
        <v>2</v>
      </c>
      <c r="C58" s="3">
        <v>0.5</v>
      </c>
      <c r="D58" s="3" t="s">
        <v>13</v>
      </c>
      <c r="E58" s="30" t="s">
        <v>15</v>
      </c>
      <c r="F58" s="54" t="s">
        <v>22</v>
      </c>
    </row>
    <row r="59" spans="1:13" x14ac:dyDescent="0.25">
      <c r="A59" s="13" t="s">
        <v>3</v>
      </c>
      <c r="B59" s="14" t="s">
        <v>5</v>
      </c>
      <c r="C59" s="14">
        <v>0.7</v>
      </c>
      <c r="D59" s="14" t="s">
        <v>13</v>
      </c>
      <c r="E59" s="30" t="s">
        <v>49</v>
      </c>
      <c r="F59" s="55"/>
    </row>
    <row r="60" spans="1:13" x14ac:dyDescent="0.25">
      <c r="A60" s="13" t="s">
        <v>4</v>
      </c>
      <c r="B60" s="14" t="s">
        <v>6</v>
      </c>
      <c r="C60" s="14">
        <v>80</v>
      </c>
      <c r="D60" s="14" t="s">
        <v>17</v>
      </c>
      <c r="E60" s="30" t="s">
        <v>16</v>
      </c>
      <c r="F60" s="55"/>
    </row>
    <row r="61" spans="1:13" x14ac:dyDescent="0.25">
      <c r="A61" s="5" t="s">
        <v>9</v>
      </c>
      <c r="B61" s="3" t="s">
        <v>8</v>
      </c>
      <c r="C61" s="3">
        <v>1E-3</v>
      </c>
      <c r="D61" s="3" t="s">
        <v>20</v>
      </c>
      <c r="E61" s="30" t="s">
        <v>26</v>
      </c>
      <c r="F61" s="55"/>
    </row>
    <row r="62" spans="1:13" x14ac:dyDescent="0.25">
      <c r="A62" s="5" t="s">
        <v>18</v>
      </c>
      <c r="B62" s="3" t="s">
        <v>19</v>
      </c>
      <c r="C62" s="3">
        <f>C61*(C60)</f>
        <v>0.08</v>
      </c>
      <c r="D62" s="3" t="s">
        <v>13</v>
      </c>
      <c r="E62" s="30"/>
      <c r="F62" s="55"/>
    </row>
    <row r="63" spans="1:13" x14ac:dyDescent="0.25">
      <c r="A63" s="31" t="s">
        <v>32</v>
      </c>
      <c r="B63" s="14" t="s">
        <v>33</v>
      </c>
      <c r="C63" s="14">
        <v>0.01</v>
      </c>
      <c r="D63" s="14" t="s">
        <v>13</v>
      </c>
      <c r="E63" s="30" t="s">
        <v>34</v>
      </c>
      <c r="F63" s="55"/>
      <c r="M63" s="30"/>
    </row>
    <row r="64" spans="1:13" x14ac:dyDescent="0.25">
      <c r="A64" s="19" t="s">
        <v>35</v>
      </c>
      <c r="B64" s="20" t="s">
        <v>36</v>
      </c>
      <c r="C64" s="20">
        <v>30</v>
      </c>
      <c r="D64" s="20" t="s">
        <v>37</v>
      </c>
      <c r="E64" s="30" t="s">
        <v>38</v>
      </c>
      <c r="F64" s="55"/>
    </row>
    <row r="65" spans="1:6" x14ac:dyDescent="0.25">
      <c r="A65" s="5" t="s">
        <v>40</v>
      </c>
      <c r="B65" s="3" t="s">
        <v>39</v>
      </c>
      <c r="C65" s="3">
        <f>C63*C64</f>
        <v>0.3</v>
      </c>
      <c r="D65" s="3" t="s">
        <v>13</v>
      </c>
      <c r="E65" s="30"/>
      <c r="F65" s="55"/>
    </row>
    <row r="66" spans="1:6" ht="15.75" thickBot="1" x14ac:dyDescent="0.3">
      <c r="A66" s="30" t="s">
        <v>7</v>
      </c>
      <c r="B66" s="3" t="s">
        <v>48</v>
      </c>
      <c r="C66" s="3">
        <f>C58+C59+C62+C65</f>
        <v>1.58</v>
      </c>
      <c r="D66" s="3" t="s">
        <v>13</v>
      </c>
      <c r="E66" s="20" t="s">
        <v>50</v>
      </c>
      <c r="F66" s="62"/>
    </row>
    <row r="67" spans="1:6" ht="15.75" thickBot="1" x14ac:dyDescent="0.3">
      <c r="A67" s="19" t="s">
        <v>27</v>
      </c>
      <c r="B67" s="20" t="s">
        <v>28</v>
      </c>
      <c r="C67" s="1">
        <f>C66-0</f>
        <v>1.58</v>
      </c>
      <c r="D67" s="20" t="s">
        <v>13</v>
      </c>
      <c r="E67" s="21" t="s">
        <v>29</v>
      </c>
      <c r="F67" s="29">
        <f>C67-2</f>
        <v>-0.41999999999999993</v>
      </c>
    </row>
    <row r="68" spans="1:6" ht="15.75" thickBot="1" x14ac:dyDescent="0.3">
      <c r="A68" s="12"/>
      <c r="B68" s="12"/>
      <c r="C68" s="12"/>
      <c r="D68" s="12"/>
      <c r="E68" s="12"/>
      <c r="F68" s="12"/>
    </row>
    <row r="69" spans="1:6" ht="15.75" thickBot="1" x14ac:dyDescent="0.3">
      <c r="A69" s="9" t="s">
        <v>10</v>
      </c>
      <c r="B69" s="10" t="s">
        <v>11</v>
      </c>
      <c r="C69" s="10" t="s">
        <v>21</v>
      </c>
      <c r="D69" s="10" t="s">
        <v>12</v>
      </c>
      <c r="E69" s="11" t="s">
        <v>14</v>
      </c>
      <c r="F69" s="11" t="s">
        <v>25</v>
      </c>
    </row>
    <row r="70" spans="1:6" x14ac:dyDescent="0.25">
      <c r="A70" s="2" t="s">
        <v>1</v>
      </c>
      <c r="B70" s="3" t="s">
        <v>2</v>
      </c>
      <c r="C70" s="3">
        <v>0.5</v>
      </c>
      <c r="D70" s="3" t="s">
        <v>13</v>
      </c>
      <c r="E70" s="30" t="s">
        <v>15</v>
      </c>
      <c r="F70" s="56" t="s">
        <v>23</v>
      </c>
    </row>
    <row r="71" spans="1:6" x14ac:dyDescent="0.25">
      <c r="A71" s="15" t="s">
        <v>3</v>
      </c>
      <c r="B71" s="16" t="s">
        <v>5</v>
      </c>
      <c r="C71" s="16">
        <v>1</v>
      </c>
      <c r="D71" s="16" t="s">
        <v>13</v>
      </c>
      <c r="E71" s="30" t="s">
        <v>49</v>
      </c>
      <c r="F71" s="57"/>
    </row>
    <row r="72" spans="1:6" x14ac:dyDescent="0.25">
      <c r="A72" s="15" t="s">
        <v>4</v>
      </c>
      <c r="B72" s="16" t="s">
        <v>6</v>
      </c>
      <c r="C72" s="16">
        <v>110</v>
      </c>
      <c r="D72" s="16" t="s">
        <v>17</v>
      </c>
      <c r="E72" s="30" t="s">
        <v>16</v>
      </c>
      <c r="F72" s="57"/>
    </row>
    <row r="73" spans="1:6" x14ac:dyDescent="0.25">
      <c r="A73" s="5" t="s">
        <v>9</v>
      </c>
      <c r="B73" s="3" t="s">
        <v>8</v>
      </c>
      <c r="C73" s="3">
        <v>1E-3</v>
      </c>
      <c r="D73" s="3" t="s">
        <v>20</v>
      </c>
      <c r="E73" s="30" t="s">
        <v>26</v>
      </c>
      <c r="F73" s="57"/>
    </row>
    <row r="74" spans="1:6" x14ac:dyDescent="0.25">
      <c r="A74" s="5" t="s">
        <v>18</v>
      </c>
      <c r="B74" s="3" t="s">
        <v>19</v>
      </c>
      <c r="C74" s="3">
        <f>C73*(C72)</f>
        <v>0.11</v>
      </c>
      <c r="D74" s="3" t="s">
        <v>13</v>
      </c>
      <c r="E74" s="30"/>
      <c r="F74" s="57"/>
    </row>
    <row r="75" spans="1:6" x14ac:dyDescent="0.25">
      <c r="A75" s="32" t="s">
        <v>32</v>
      </c>
      <c r="B75" s="16" t="s">
        <v>33</v>
      </c>
      <c r="C75" s="16">
        <v>1.4999999999999999E-2</v>
      </c>
      <c r="D75" s="16" t="s">
        <v>13</v>
      </c>
      <c r="E75" s="30" t="s">
        <v>51</v>
      </c>
      <c r="F75" s="57"/>
    </row>
    <row r="76" spans="1:6" x14ac:dyDescent="0.25">
      <c r="A76" s="19" t="s">
        <v>35</v>
      </c>
      <c r="B76" s="20" t="s">
        <v>36</v>
      </c>
      <c r="C76" s="20">
        <v>30</v>
      </c>
      <c r="D76" s="20" t="s">
        <v>37</v>
      </c>
      <c r="E76" s="30" t="s">
        <v>38</v>
      </c>
      <c r="F76" s="57"/>
    </row>
    <row r="77" spans="1:6" x14ac:dyDescent="0.25">
      <c r="A77" s="5" t="s">
        <v>40</v>
      </c>
      <c r="B77" s="3" t="s">
        <v>39</v>
      </c>
      <c r="C77" s="3">
        <f>C75*C76</f>
        <v>0.44999999999999996</v>
      </c>
      <c r="D77" s="3" t="s">
        <v>13</v>
      </c>
      <c r="E77" s="30"/>
      <c r="F77" s="57"/>
    </row>
    <row r="78" spans="1:6" ht="15.75" thickBot="1" x14ac:dyDescent="0.3">
      <c r="A78" s="30" t="s">
        <v>7</v>
      </c>
      <c r="B78" s="3" t="s">
        <v>48</v>
      </c>
      <c r="C78" s="3">
        <f>C70+C71+C74+C77</f>
        <v>2.06</v>
      </c>
      <c r="D78" s="3" t="s">
        <v>13</v>
      </c>
      <c r="E78" s="20" t="s">
        <v>50</v>
      </c>
      <c r="F78" s="60"/>
    </row>
    <row r="79" spans="1:6" ht="15.75" thickBot="1" x14ac:dyDescent="0.3">
      <c r="A79" s="19" t="s">
        <v>27</v>
      </c>
      <c r="B79" s="20" t="s">
        <v>28</v>
      </c>
      <c r="C79" s="1">
        <f>C78-0</f>
        <v>2.06</v>
      </c>
      <c r="D79" s="20" t="s">
        <v>13</v>
      </c>
      <c r="E79" s="22" t="s">
        <v>30</v>
      </c>
      <c r="F79" s="28">
        <f>C79-2</f>
        <v>6.0000000000000053E-2</v>
      </c>
    </row>
    <row r="80" spans="1:6" ht="15.75" thickBot="1" x14ac:dyDescent="0.3">
      <c r="A80" s="12"/>
      <c r="B80" s="12"/>
      <c r="C80" s="12"/>
      <c r="D80" s="12"/>
      <c r="E80" s="12"/>
      <c r="F80" s="12"/>
    </row>
    <row r="81" spans="1:6" ht="15.75" thickBot="1" x14ac:dyDescent="0.3">
      <c r="A81" s="9" t="s">
        <v>10</v>
      </c>
      <c r="B81" s="10" t="s">
        <v>11</v>
      </c>
      <c r="C81" s="10" t="s">
        <v>21</v>
      </c>
      <c r="D81" s="10" t="s">
        <v>12</v>
      </c>
      <c r="E81" s="11" t="s">
        <v>14</v>
      </c>
      <c r="F81" s="11" t="s">
        <v>25</v>
      </c>
    </row>
    <row r="82" spans="1:6" x14ac:dyDescent="0.25">
      <c r="A82" s="2" t="s">
        <v>1</v>
      </c>
      <c r="B82" s="3" t="s">
        <v>2</v>
      </c>
      <c r="C82" s="3">
        <v>0.5</v>
      </c>
      <c r="D82" s="3" t="s">
        <v>13</v>
      </c>
      <c r="E82" s="30" t="s">
        <v>15</v>
      </c>
      <c r="F82" s="58" t="s">
        <v>24</v>
      </c>
    </row>
    <row r="83" spans="1:6" x14ac:dyDescent="0.25">
      <c r="A83" s="17" t="s">
        <v>3</v>
      </c>
      <c r="B83" s="18" t="s">
        <v>5</v>
      </c>
      <c r="C83" s="18">
        <v>1.6</v>
      </c>
      <c r="D83" s="18" t="s">
        <v>13</v>
      </c>
      <c r="E83" s="30" t="s">
        <v>49</v>
      </c>
      <c r="F83" s="59"/>
    </row>
    <row r="84" spans="1:6" x14ac:dyDescent="0.25">
      <c r="A84" s="17" t="s">
        <v>4</v>
      </c>
      <c r="B84" s="18" t="s">
        <v>6</v>
      </c>
      <c r="C84" s="18">
        <v>150</v>
      </c>
      <c r="D84" s="18" t="s">
        <v>17</v>
      </c>
      <c r="E84" s="30" t="s">
        <v>16</v>
      </c>
      <c r="F84" s="59"/>
    </row>
    <row r="85" spans="1:6" x14ac:dyDescent="0.25">
      <c r="A85" s="5" t="s">
        <v>9</v>
      </c>
      <c r="B85" s="3" t="s">
        <v>8</v>
      </c>
      <c r="C85" s="3">
        <v>1E-3</v>
      </c>
      <c r="D85" s="3" t="s">
        <v>20</v>
      </c>
      <c r="E85" s="30" t="s">
        <v>26</v>
      </c>
      <c r="F85" s="59"/>
    </row>
    <row r="86" spans="1:6" x14ac:dyDescent="0.25">
      <c r="A86" s="5" t="s">
        <v>18</v>
      </c>
      <c r="B86" s="3" t="s">
        <v>19</v>
      </c>
      <c r="C86" s="3">
        <f>C85*(C84)</f>
        <v>0.15</v>
      </c>
      <c r="D86" s="3" t="s">
        <v>13</v>
      </c>
      <c r="E86" s="30"/>
      <c r="F86" s="59"/>
    </row>
    <row r="87" spans="1:6" x14ac:dyDescent="0.25">
      <c r="A87" s="17" t="s">
        <v>32</v>
      </c>
      <c r="B87" s="18" t="s">
        <v>33</v>
      </c>
      <c r="C87" s="18">
        <v>1.7999999999999999E-2</v>
      </c>
      <c r="D87" s="18" t="s">
        <v>13</v>
      </c>
      <c r="E87" s="30" t="s">
        <v>52</v>
      </c>
      <c r="F87" s="59"/>
    </row>
    <row r="88" spans="1:6" x14ac:dyDescent="0.25">
      <c r="A88" s="19" t="s">
        <v>35</v>
      </c>
      <c r="B88" s="20" t="s">
        <v>36</v>
      </c>
      <c r="C88" s="20">
        <v>30</v>
      </c>
      <c r="D88" s="20" t="s">
        <v>37</v>
      </c>
      <c r="E88" s="30" t="s">
        <v>38</v>
      </c>
      <c r="F88" s="59"/>
    </row>
    <row r="89" spans="1:6" x14ac:dyDescent="0.25">
      <c r="A89" s="5" t="s">
        <v>40</v>
      </c>
      <c r="B89" s="3" t="s">
        <v>39</v>
      </c>
      <c r="C89" s="3">
        <f>C87*C88</f>
        <v>0.53999999999999992</v>
      </c>
      <c r="D89" s="3" t="s">
        <v>13</v>
      </c>
      <c r="E89" s="30"/>
      <c r="F89" s="59"/>
    </row>
    <row r="90" spans="1:6" ht="15.75" thickBot="1" x14ac:dyDescent="0.3">
      <c r="A90" s="5" t="s">
        <v>7</v>
      </c>
      <c r="B90" s="3" t="s">
        <v>48</v>
      </c>
      <c r="C90" s="3">
        <f>C82+C83+C86+C89</f>
        <v>2.79</v>
      </c>
      <c r="D90" s="3" t="s">
        <v>13</v>
      </c>
      <c r="E90" s="20" t="s">
        <v>50</v>
      </c>
      <c r="F90" s="61"/>
    </row>
    <row r="91" spans="1:6" ht="15.75" thickBot="1" x14ac:dyDescent="0.3">
      <c r="A91" s="33" t="s">
        <v>27</v>
      </c>
      <c r="B91" s="34" t="s">
        <v>28</v>
      </c>
      <c r="C91" s="7">
        <f>C90-0</f>
        <v>2.79</v>
      </c>
      <c r="D91" s="34" t="s">
        <v>13</v>
      </c>
      <c r="E91" s="35" t="s">
        <v>30</v>
      </c>
      <c r="F91" s="27">
        <f>C91-2</f>
        <v>0.79</v>
      </c>
    </row>
    <row r="92" spans="1:6" s="12" customFormat="1" x14ac:dyDescent="0.25"/>
    <row r="93" spans="1:6" s="12" customFormat="1" x14ac:dyDescent="0.25"/>
    <row r="94" spans="1:6" x14ac:dyDescent="0.25">
      <c r="A94" s="38"/>
      <c r="B94" s="38" t="s">
        <v>58</v>
      </c>
      <c r="C94" s="39" t="s">
        <v>59</v>
      </c>
      <c r="D94" s="38" t="s">
        <v>60</v>
      </c>
      <c r="F94" s="37"/>
    </row>
    <row r="95" spans="1:6" s="36" customFormat="1" x14ac:dyDescent="0.25">
      <c r="A95" s="40" t="s">
        <v>1</v>
      </c>
      <c r="B95" s="39">
        <v>0.3</v>
      </c>
      <c r="C95" s="39">
        <v>0.4</v>
      </c>
      <c r="D95" s="39">
        <v>0.5</v>
      </c>
      <c r="F95" s="20"/>
    </row>
    <row r="96" spans="1:6" s="36" customFormat="1" x14ac:dyDescent="0.25">
      <c r="A96" s="39" t="s">
        <v>3</v>
      </c>
      <c r="B96" s="39">
        <v>0.7</v>
      </c>
      <c r="C96" s="39">
        <v>1</v>
      </c>
      <c r="D96" s="39">
        <v>1.6</v>
      </c>
      <c r="E96"/>
      <c r="F96" s="20"/>
    </row>
    <row r="97" spans="1:10" s="36" customFormat="1" x14ac:dyDescent="0.25">
      <c r="A97" s="39" t="s">
        <v>4</v>
      </c>
      <c r="B97" s="39">
        <v>80</v>
      </c>
      <c r="C97" s="39">
        <v>110</v>
      </c>
      <c r="D97" s="39">
        <v>150</v>
      </c>
      <c r="F97" s="20"/>
    </row>
    <row r="98" spans="1:10" s="36" customFormat="1" ht="15.75" thickBot="1" x14ac:dyDescent="0.3">
      <c r="A98" s="41" t="s">
        <v>32</v>
      </c>
      <c r="B98" s="41">
        <v>0.01</v>
      </c>
      <c r="C98" s="41">
        <v>1.4999999999999999E-2</v>
      </c>
      <c r="D98" s="41">
        <v>1.7999999999999999E-2</v>
      </c>
      <c r="F98" s="20"/>
    </row>
    <row r="99" spans="1:10" s="36" customFormat="1" ht="15.75" thickBot="1" x14ac:dyDescent="0.3">
      <c r="A99" s="48" t="s">
        <v>56</v>
      </c>
      <c r="B99" s="49"/>
      <c r="C99" s="49"/>
      <c r="D99" s="50"/>
      <c r="F99" s="20"/>
      <c r="G99" s="45"/>
      <c r="H99" s="46"/>
      <c r="I99" s="46"/>
    </row>
    <row r="100" spans="1:10" s="36" customFormat="1" x14ac:dyDescent="0.25">
      <c r="A100" s="39"/>
      <c r="B100" s="43" t="s">
        <v>53</v>
      </c>
      <c r="C100" s="43" t="s">
        <v>54</v>
      </c>
      <c r="D100" s="43" t="s">
        <v>55</v>
      </c>
      <c r="E100" s="20"/>
      <c r="F100" s="20"/>
      <c r="G100" s="45"/>
      <c r="H100" s="46"/>
      <c r="I100" s="46"/>
    </row>
    <row r="101" spans="1:10" s="36" customFormat="1" x14ac:dyDescent="0.25">
      <c r="A101" s="40" t="s">
        <v>1</v>
      </c>
      <c r="B101" s="39">
        <v>2.91</v>
      </c>
      <c r="C101" s="39">
        <v>3.01</v>
      </c>
      <c r="D101" s="39">
        <v>3.11</v>
      </c>
      <c r="E101" s="20"/>
      <c r="F101" s="20"/>
      <c r="G101" s="45"/>
      <c r="H101" s="46"/>
      <c r="I101" s="46"/>
      <c r="J101" s="20"/>
    </row>
    <row r="102" spans="1:10" s="36" customFormat="1" x14ac:dyDescent="0.25">
      <c r="A102" s="39" t="s">
        <v>3</v>
      </c>
      <c r="B102" s="39">
        <v>2.71</v>
      </c>
      <c r="C102" s="39">
        <v>3.01</v>
      </c>
      <c r="D102" s="39">
        <v>3.61</v>
      </c>
      <c r="E102" s="3"/>
      <c r="F102" s="3"/>
      <c r="G102" s="45"/>
      <c r="H102" s="45"/>
      <c r="I102" s="46"/>
    </row>
    <row r="103" spans="1:10" s="36" customFormat="1" x14ac:dyDescent="0.25">
      <c r="A103" s="39" t="s">
        <v>4</v>
      </c>
      <c r="B103" s="39">
        <v>2.98</v>
      </c>
      <c r="C103" s="39">
        <v>3.01</v>
      </c>
      <c r="D103" s="39">
        <v>3.05</v>
      </c>
      <c r="E103" s="20"/>
      <c r="G103" s="45"/>
      <c r="H103" s="45"/>
      <c r="I103" s="45"/>
    </row>
    <row r="104" spans="1:10" ht="15.75" thickBot="1" x14ac:dyDescent="0.3">
      <c r="A104" s="41" t="s">
        <v>32</v>
      </c>
      <c r="B104" s="41">
        <v>2.5099999999999998</v>
      </c>
      <c r="C104" s="41">
        <v>3.01</v>
      </c>
      <c r="D104" s="41">
        <v>3.31</v>
      </c>
      <c r="G104" s="47"/>
      <c r="H104" s="47"/>
      <c r="I104" s="47"/>
    </row>
    <row r="105" spans="1:10" ht="15.75" thickBot="1" x14ac:dyDescent="0.3">
      <c r="A105" s="48" t="s">
        <v>57</v>
      </c>
      <c r="B105" s="49"/>
      <c r="C105" s="49"/>
      <c r="D105" s="50"/>
    </row>
    <row r="106" spans="1:10" x14ac:dyDescent="0.25">
      <c r="A106" s="42" t="s">
        <v>1</v>
      </c>
      <c r="B106" s="44">
        <f>(B101*100/C101)-100</f>
        <v>-3.3222591362126224</v>
      </c>
      <c r="C106" s="44">
        <f>(C101*100/C101)-100</f>
        <v>0</v>
      </c>
      <c r="D106" s="44">
        <f>(D101*100/C101)-100</f>
        <v>3.3222591362126366</v>
      </c>
    </row>
    <row r="107" spans="1:10" x14ac:dyDescent="0.25">
      <c r="A107" s="39" t="s">
        <v>3</v>
      </c>
      <c r="B107" s="44">
        <f>(B102*100/C102)-100</f>
        <v>-9.9667774086378671</v>
      </c>
      <c r="C107" s="44">
        <f>(C102*100/C102)-100</f>
        <v>0</v>
      </c>
      <c r="D107" s="44">
        <f>(D102*100/C102)-100</f>
        <v>19.933554817275763</v>
      </c>
    </row>
    <row r="108" spans="1:10" x14ac:dyDescent="0.25">
      <c r="A108" s="39" t="s">
        <v>4</v>
      </c>
      <c r="B108" s="44">
        <f>(B103*100/C103)-100</f>
        <v>-0.99667774086377392</v>
      </c>
      <c r="C108" s="44">
        <f>(C103*100/C103)-100</f>
        <v>0</v>
      </c>
      <c r="D108" s="44">
        <f>(D103*100/C103)-100</f>
        <v>1.3289036544850603</v>
      </c>
    </row>
    <row r="109" spans="1:10" x14ac:dyDescent="0.25">
      <c r="A109" s="39" t="s">
        <v>32</v>
      </c>
      <c r="B109" s="44">
        <f t="shared" ref="B109" si="0">(B104*100/C104)-100</f>
        <v>-16.611295681063126</v>
      </c>
      <c r="C109" s="44">
        <f t="shared" ref="C109" si="1">(C104*100/C104)-100</f>
        <v>0</v>
      </c>
      <c r="D109" s="44">
        <f t="shared" ref="D109" si="2">(D104*100/C104)-100</f>
        <v>9.9667774086378813</v>
      </c>
    </row>
  </sheetData>
  <mergeCells count="14">
    <mergeCell ref="A99:D99"/>
    <mergeCell ref="A105:D105"/>
    <mergeCell ref="A1:F1"/>
    <mergeCell ref="F3:F8"/>
    <mergeCell ref="F11:F17"/>
    <mergeCell ref="F20:F26"/>
    <mergeCell ref="A30:F30"/>
    <mergeCell ref="F70:F78"/>
    <mergeCell ref="F82:F90"/>
    <mergeCell ref="A56:F56"/>
    <mergeCell ref="F58:F66"/>
    <mergeCell ref="F32:F36"/>
    <mergeCell ref="F39:F44"/>
    <mergeCell ref="F47:F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floodport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Aggelos</dc:creator>
  <cp:lastModifiedBy>Angelos</cp:lastModifiedBy>
  <dcterms:created xsi:type="dcterms:W3CDTF">2015-06-05T18:19:34Z</dcterms:created>
  <dcterms:modified xsi:type="dcterms:W3CDTF">2025-04-05T11:34:10Z</dcterms:modified>
</cp:coreProperties>
</file>