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AD PC\OneDrive\Desktop\Alamin\code\Shipping mark\"/>
    </mc:Choice>
  </mc:AlternateContent>
  <xr:revisionPtr revIDLastSave="0" documentId="13_ncr:1_{172B419B-90F7-4170-89FD-2B99958265F5}" xr6:coauthVersionLast="47" xr6:coauthVersionMax="47" xr10:uidLastSave="{00000000-0000-0000-0000-000000000000}"/>
  <bookViews>
    <workbookView xWindow="-108" yWindow="-108" windowWidth="23256" windowHeight="12720" tabRatio="752" firstSheet="5" activeTab="12" xr2:uid="{00000000-000D-0000-FFFF-FFFF00000000}"/>
  </bookViews>
  <sheets>
    <sheet name="QA5184" sheetId="1" r:id="rId1"/>
    <sheet name="QA5161" sheetId="10" r:id="rId2"/>
    <sheet name="QA5167" sheetId="11" r:id="rId3"/>
    <sheet name="QA5185" sheetId="12" r:id="rId4"/>
    <sheet name="QA5274" sheetId="13" r:id="rId5"/>
    <sheet name="QA5273" sheetId="14" r:id="rId6"/>
    <sheet name="QA5183" sheetId="15" r:id="rId7"/>
    <sheet name="QA5182" sheetId="16" r:id="rId8"/>
    <sheet name="QA5157" sheetId="17" r:id="rId9"/>
    <sheet name="QA5168" sheetId="18" r:id="rId10"/>
    <sheet name="QA5158" sheetId="19" r:id="rId11"/>
    <sheet name="QA5179" sheetId="20" r:id="rId12"/>
    <sheet name="Sheet3" sheetId="23" r:id="rId13"/>
    <sheet name="Sheet1" sheetId="21" r:id="rId14"/>
    <sheet name="Sheet2" sheetId="22" r:id="rId15"/>
  </sheets>
  <definedNames>
    <definedName name="_xlnm._FilterDatabase" localSheetId="8" hidden="1">'QA5157'!$A$4:$V$10</definedName>
    <definedName name="_xlnm._FilterDatabase" localSheetId="10" hidden="1">'QA5158'!$E$4:$V$25</definedName>
    <definedName name="_xlnm._FilterDatabase" localSheetId="1" hidden="1">'QA5161'!$A$4:$V$4</definedName>
    <definedName name="_xlnm._FilterDatabase" localSheetId="2" hidden="1">'QA5167'!$A$4:$V$4</definedName>
    <definedName name="_xlnm._FilterDatabase" localSheetId="9" hidden="1">'QA5168'!$A$4:$V$4</definedName>
    <definedName name="_xlnm._FilterDatabase" localSheetId="11" hidden="1">'QA5179'!$E$4:$V$25</definedName>
    <definedName name="_xlnm._FilterDatabase" localSheetId="7" hidden="1">'QA5182'!$A$4:$V$4</definedName>
    <definedName name="_xlnm._FilterDatabase" localSheetId="6" hidden="1">'QA5183'!$E$4:$V$25</definedName>
    <definedName name="_xlnm._FilterDatabase" localSheetId="0" hidden="1">'QA5184'!$A$4:$V$10</definedName>
    <definedName name="_xlnm._FilterDatabase" localSheetId="3" hidden="1">'QA5185'!$A$4:$V$4</definedName>
    <definedName name="_xlnm._FilterDatabase" localSheetId="5" hidden="1">'QA5273'!$A$4:$V$4</definedName>
    <definedName name="_xlnm._FilterDatabase" localSheetId="4" hidden="1">'QA5274'!$A$4:$V$4</definedName>
    <definedName name="ExternalData_1" localSheetId="13" hidden="1">Sheet1!$A$1:$X$103</definedName>
    <definedName name="ExternalData_1" localSheetId="14" hidden="1">Sheet2!$A$1:$X$34</definedName>
  </definedNames>
  <calcPr calcId="181029"/>
  <pivotCaches>
    <pivotCache cacheId="6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9" l="1"/>
  <c r="N6" i="19"/>
  <c r="N7" i="19"/>
  <c r="N8" i="19"/>
  <c r="N9" i="19"/>
  <c r="Q9" i="19" s="1"/>
  <c r="N10" i="19"/>
  <c r="N11" i="19"/>
  <c r="N12" i="19"/>
  <c r="N13" i="19"/>
  <c r="Q13" i="19" s="1"/>
  <c r="N14" i="19"/>
  <c r="N15" i="19"/>
  <c r="N16" i="19"/>
  <c r="N17" i="19"/>
  <c r="Q17" i="19" s="1"/>
  <c r="N18" i="19"/>
  <c r="N19" i="19"/>
  <c r="N20" i="19"/>
  <c r="N21" i="19"/>
  <c r="N22" i="19"/>
  <c r="N23" i="19"/>
  <c r="N24" i="19"/>
  <c r="N25" i="19"/>
  <c r="N26" i="19"/>
  <c r="N27" i="19"/>
  <c r="N28" i="19"/>
  <c r="N5" i="19"/>
  <c r="N26" i="20"/>
  <c r="Q26" i="20" s="1"/>
  <c r="P26" i="20"/>
  <c r="R26" i="20"/>
  <c r="N27" i="20"/>
  <c r="Q27" i="20" s="1"/>
  <c r="P27" i="20"/>
  <c r="R27" i="20"/>
  <c r="S27" i="20" s="1"/>
  <c r="N28" i="20"/>
  <c r="Q28" i="20" s="1"/>
  <c r="P28" i="20"/>
  <c r="R28" i="20"/>
  <c r="S28" i="20" s="1"/>
  <c r="N29" i="20"/>
  <c r="Q29" i="20" s="1"/>
  <c r="P29" i="20"/>
  <c r="R29" i="20"/>
  <c r="N30" i="20"/>
  <c r="Q30" i="20" s="1"/>
  <c r="P30" i="20"/>
  <c r="R30" i="20"/>
  <c r="N31" i="20"/>
  <c r="Q31" i="20" s="1"/>
  <c r="P31" i="20"/>
  <c r="R31" i="20"/>
  <c r="N32" i="20"/>
  <c r="P32" i="20"/>
  <c r="Q32" i="20"/>
  <c r="R32" i="20"/>
  <c r="S32" i="20" s="1"/>
  <c r="N33" i="20"/>
  <c r="P33" i="20"/>
  <c r="Q33" i="20"/>
  <c r="R33" i="20"/>
  <c r="S33" i="20" s="1"/>
  <c r="N34" i="20"/>
  <c r="Q34" i="20" s="1"/>
  <c r="P34" i="20"/>
  <c r="R34" i="20"/>
  <c r="N35" i="20"/>
  <c r="Q35" i="20" s="1"/>
  <c r="P35" i="20"/>
  <c r="R35" i="20"/>
  <c r="S35" i="20" s="1"/>
  <c r="N36" i="20"/>
  <c r="Q36" i="20" s="1"/>
  <c r="P36" i="20"/>
  <c r="R36" i="20"/>
  <c r="N37" i="20"/>
  <c r="Q37" i="20" s="1"/>
  <c r="P37" i="20"/>
  <c r="R37" i="20"/>
  <c r="N38" i="20"/>
  <c r="Q38" i="20" s="1"/>
  <c r="P38" i="20"/>
  <c r="R38" i="20"/>
  <c r="S38" i="20" s="1"/>
  <c r="N39" i="20"/>
  <c r="Q39" i="20" s="1"/>
  <c r="P39" i="20"/>
  <c r="R39" i="20"/>
  <c r="N40" i="20"/>
  <c r="Q40" i="20" s="1"/>
  <c r="P40" i="20"/>
  <c r="R40" i="20"/>
  <c r="N41" i="20"/>
  <c r="Q41" i="20" s="1"/>
  <c r="P41" i="20"/>
  <c r="R41" i="20"/>
  <c r="R25" i="20"/>
  <c r="S25" i="20" s="1"/>
  <c r="P25" i="20"/>
  <c r="N25" i="20"/>
  <c r="Q25" i="20" s="1"/>
  <c r="R24" i="20"/>
  <c r="P24" i="20"/>
  <c r="N24" i="20"/>
  <c r="Q24" i="20" s="1"/>
  <c r="R23" i="20"/>
  <c r="P23" i="20"/>
  <c r="N23" i="20"/>
  <c r="Q23" i="20" s="1"/>
  <c r="R22" i="20"/>
  <c r="P22" i="20"/>
  <c r="N22" i="20"/>
  <c r="Q22" i="20" s="1"/>
  <c r="R21" i="20"/>
  <c r="P21" i="20"/>
  <c r="N21" i="20"/>
  <c r="R20" i="20"/>
  <c r="P20" i="20"/>
  <c r="N20" i="20"/>
  <c r="Q20" i="20" s="1"/>
  <c r="R19" i="20"/>
  <c r="P19" i="20"/>
  <c r="N19" i="20"/>
  <c r="Q19" i="20" s="1"/>
  <c r="R18" i="20"/>
  <c r="P18" i="20"/>
  <c r="N18" i="20"/>
  <c r="Q18" i="20" s="1"/>
  <c r="R17" i="20"/>
  <c r="S17" i="20" s="1"/>
  <c r="P17" i="20"/>
  <c r="N17" i="20"/>
  <c r="Q17" i="20" s="1"/>
  <c r="R16" i="20"/>
  <c r="P16" i="20"/>
  <c r="N16" i="20"/>
  <c r="Q16" i="20" s="1"/>
  <c r="R15" i="20"/>
  <c r="P15" i="20"/>
  <c r="N15" i="20"/>
  <c r="Q15" i="20" s="1"/>
  <c r="R14" i="20"/>
  <c r="P14" i="20"/>
  <c r="N14" i="20"/>
  <c r="Q14" i="20" s="1"/>
  <c r="R13" i="20"/>
  <c r="P13" i="20"/>
  <c r="N13" i="20"/>
  <c r="R12" i="20"/>
  <c r="P12" i="20"/>
  <c r="N12" i="20"/>
  <c r="Q12" i="20" s="1"/>
  <c r="R11" i="20"/>
  <c r="P11" i="20"/>
  <c r="N11" i="20"/>
  <c r="Q11" i="20" s="1"/>
  <c r="R10" i="20"/>
  <c r="P10" i="20"/>
  <c r="N10" i="20"/>
  <c r="Q10" i="20" s="1"/>
  <c r="R9" i="20"/>
  <c r="P9" i="20"/>
  <c r="N9" i="20"/>
  <c r="Q9" i="20" s="1"/>
  <c r="R8" i="20"/>
  <c r="P8" i="20"/>
  <c r="N8" i="20"/>
  <c r="Q8" i="20" s="1"/>
  <c r="R7" i="20"/>
  <c r="P7" i="20"/>
  <c r="N7" i="20"/>
  <c r="Q7" i="20" s="1"/>
  <c r="R6" i="20"/>
  <c r="P6" i="20"/>
  <c r="N6" i="20"/>
  <c r="Q6" i="20" s="1"/>
  <c r="R5" i="20"/>
  <c r="P5" i="20"/>
  <c r="N5" i="20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R5" i="19"/>
  <c r="Q26" i="19"/>
  <c r="R26" i="19"/>
  <c r="S26" i="19" s="1"/>
  <c r="R27" i="19"/>
  <c r="S27" i="19" s="1"/>
  <c r="Q28" i="19"/>
  <c r="R28" i="19"/>
  <c r="R25" i="19"/>
  <c r="Q25" i="19"/>
  <c r="R24" i="19"/>
  <c r="S24" i="19" s="1"/>
  <c r="Q24" i="19"/>
  <c r="R23" i="19"/>
  <c r="Q23" i="19"/>
  <c r="R22" i="19"/>
  <c r="Q22" i="19"/>
  <c r="R21" i="19"/>
  <c r="Q21" i="19"/>
  <c r="R20" i="19"/>
  <c r="S20" i="19" s="1"/>
  <c r="R19" i="19"/>
  <c r="Q19" i="19"/>
  <c r="R18" i="19"/>
  <c r="R17" i="19"/>
  <c r="R16" i="19"/>
  <c r="Q16" i="19"/>
  <c r="R15" i="19"/>
  <c r="Q15" i="19"/>
  <c r="R14" i="19"/>
  <c r="Q14" i="19"/>
  <c r="R13" i="19"/>
  <c r="R12" i="19"/>
  <c r="S12" i="19" s="1"/>
  <c r="Q12" i="19"/>
  <c r="R11" i="19"/>
  <c r="Q11" i="19"/>
  <c r="R10" i="19"/>
  <c r="Q10" i="19"/>
  <c r="R9" i="19"/>
  <c r="R8" i="19"/>
  <c r="S8" i="19" s="1"/>
  <c r="Q8" i="19"/>
  <c r="R7" i="19"/>
  <c r="Q7" i="19"/>
  <c r="R6" i="19"/>
  <c r="S6" i="19" s="1"/>
  <c r="Q6" i="19"/>
  <c r="P5" i="19"/>
  <c r="S10" i="18"/>
  <c r="S11" i="18"/>
  <c r="S9" i="18"/>
  <c r="R12" i="18"/>
  <c r="S12" i="18" s="1"/>
  <c r="P12" i="18"/>
  <c r="N12" i="18"/>
  <c r="Q12" i="18" s="1"/>
  <c r="R11" i="18"/>
  <c r="P11" i="18"/>
  <c r="N11" i="18"/>
  <c r="Q11" i="18" s="1"/>
  <c r="R10" i="18"/>
  <c r="P10" i="18"/>
  <c r="N10" i="18"/>
  <c r="Q10" i="18" s="1"/>
  <c r="R9" i="18"/>
  <c r="P9" i="18"/>
  <c r="N9" i="18"/>
  <c r="Q9" i="18" s="1"/>
  <c r="R8" i="18"/>
  <c r="P8" i="18"/>
  <c r="N8" i="18"/>
  <c r="Q8" i="18" s="1"/>
  <c r="R7" i="18"/>
  <c r="P7" i="18"/>
  <c r="N7" i="18"/>
  <c r="Q7" i="18" s="1"/>
  <c r="R6" i="18"/>
  <c r="P6" i="18"/>
  <c r="N6" i="18"/>
  <c r="Q6" i="18" s="1"/>
  <c r="R5" i="18"/>
  <c r="P5" i="18"/>
  <c r="N5" i="18"/>
  <c r="Q5" i="18" s="1"/>
  <c r="S11" i="16"/>
  <c r="S12" i="16"/>
  <c r="S10" i="16"/>
  <c r="R6" i="17"/>
  <c r="S6" i="17" s="1"/>
  <c r="R7" i="17"/>
  <c r="S7" i="17" s="1"/>
  <c r="R8" i="17"/>
  <c r="S8" i="17" s="1"/>
  <c r="R9" i="17"/>
  <c r="S9" i="17" s="1"/>
  <c r="R10" i="17"/>
  <c r="S10" i="17" s="1"/>
  <c r="R11" i="17"/>
  <c r="S11" i="17" s="1"/>
  <c r="R12" i="17"/>
  <c r="S12" i="17" s="1"/>
  <c r="R13" i="17"/>
  <c r="S13" i="17" s="1"/>
  <c r="R14" i="17"/>
  <c r="S14" i="17" s="1"/>
  <c r="R15" i="17"/>
  <c r="R16" i="17"/>
  <c r="S16" i="17" s="1"/>
  <c r="R17" i="17"/>
  <c r="S17" i="17" s="1"/>
  <c r="R18" i="17"/>
  <c r="R19" i="17"/>
  <c r="R20" i="17"/>
  <c r="S20" i="17" s="1"/>
  <c r="Q21" i="17"/>
  <c r="R21" i="17"/>
  <c r="S21" i="17" s="1"/>
  <c r="R22" i="17"/>
  <c r="S22" i="17" s="1"/>
  <c r="R23" i="17"/>
  <c r="S23" i="17" s="1"/>
  <c r="R24" i="17"/>
  <c r="S24" i="17" s="1"/>
  <c r="R25" i="17"/>
  <c r="S25" i="17" s="1"/>
  <c r="R26" i="17"/>
  <c r="S26" i="17" s="1"/>
  <c r="R27" i="17"/>
  <c r="S27" i="17" s="1"/>
  <c r="Q28" i="17"/>
  <c r="R28" i="17"/>
  <c r="S28" i="17" s="1"/>
  <c r="R29" i="17"/>
  <c r="R30" i="17"/>
  <c r="S30" i="17" s="1"/>
  <c r="R31" i="17"/>
  <c r="S31" i="17" s="1"/>
  <c r="R32" i="17"/>
  <c r="Q33" i="17"/>
  <c r="R33" i="17"/>
  <c r="S33" i="17" s="1"/>
  <c r="R34" i="17"/>
  <c r="S34" i="17" s="1"/>
  <c r="R35" i="17"/>
  <c r="S35" i="17" s="1"/>
  <c r="Q36" i="17"/>
  <c r="R36" i="17"/>
  <c r="S36" i="17" s="1"/>
  <c r="R37" i="17"/>
  <c r="S37" i="17" s="1"/>
  <c r="R38" i="17"/>
  <c r="S38" i="17" s="1"/>
  <c r="Q39" i="17"/>
  <c r="R39" i="17"/>
  <c r="S39" i="17" s="1"/>
  <c r="Q40" i="17"/>
  <c r="R40" i="17"/>
  <c r="S40" i="17" s="1"/>
  <c r="Q41" i="17"/>
  <c r="R41" i="17"/>
  <c r="R42" i="17"/>
  <c r="S42" i="17" s="1"/>
  <c r="Q43" i="17"/>
  <c r="R43" i="17"/>
  <c r="S43" i="17" s="1"/>
  <c r="R44" i="17"/>
  <c r="S44" i="17" s="1"/>
  <c r="Q45" i="17"/>
  <c r="R45" i="17"/>
  <c r="S45" i="17" s="1"/>
  <c r="R46" i="17"/>
  <c r="R47" i="17"/>
  <c r="S47" i="17" s="1"/>
  <c r="R48" i="17"/>
  <c r="S48" i="17" s="1"/>
  <c r="Q49" i="17"/>
  <c r="R49" i="17"/>
  <c r="S49" i="17" s="1"/>
  <c r="R50" i="17"/>
  <c r="S50" i="17" s="1"/>
  <c r="Q51" i="17"/>
  <c r="R51" i="17"/>
  <c r="S51" i="17" s="1"/>
  <c r="Q52" i="17"/>
  <c r="R52" i="17"/>
  <c r="S52" i="17" s="1"/>
  <c r="R53" i="17"/>
  <c r="S53" i="17" s="1"/>
  <c r="R54" i="17"/>
  <c r="Q55" i="17"/>
  <c r="R55" i="17"/>
  <c r="S55" i="17" s="1"/>
  <c r="Q56" i="17"/>
  <c r="R56" i="17"/>
  <c r="S56" i="17" s="1"/>
  <c r="R57" i="17"/>
  <c r="S57" i="17" s="1"/>
  <c r="R58" i="17"/>
  <c r="S58" i="17" s="1"/>
  <c r="R59" i="17"/>
  <c r="S59" i="17" s="1"/>
  <c r="R60" i="17"/>
  <c r="S60" i="17" s="1"/>
  <c r="R61" i="17"/>
  <c r="S61" i="17" s="1"/>
  <c r="R62" i="17"/>
  <c r="Q63" i="17"/>
  <c r="R63" i="17"/>
  <c r="S63" i="17" s="1"/>
  <c r="R64" i="17"/>
  <c r="S64" i="17" s="1"/>
  <c r="R65" i="17"/>
  <c r="S65" i="17" s="1"/>
  <c r="R66" i="17"/>
  <c r="S66" i="17" s="1"/>
  <c r="R67" i="17"/>
  <c r="S67" i="17" s="1"/>
  <c r="Q68" i="17"/>
  <c r="R68" i="17"/>
  <c r="Q69" i="17"/>
  <c r="R69" i="17"/>
  <c r="S69" i="17" s="1"/>
  <c r="R70" i="17"/>
  <c r="S70" i="17" s="1"/>
  <c r="R71" i="17"/>
  <c r="R72" i="17"/>
  <c r="S72" i="17" s="1"/>
  <c r="R73" i="17"/>
  <c r="S73" i="17" s="1"/>
  <c r="R74" i="17"/>
  <c r="S74" i="17" s="1"/>
  <c r="R75" i="17"/>
  <c r="S75" i="17" s="1"/>
  <c r="R76" i="17"/>
  <c r="R77" i="17"/>
  <c r="S77" i="17" s="1"/>
  <c r="R78" i="17"/>
  <c r="S78" i="17" s="1"/>
  <c r="R79" i="17"/>
  <c r="S79" i="17" s="1"/>
  <c r="R80" i="17"/>
  <c r="S80" i="17" s="1"/>
  <c r="R81" i="17"/>
  <c r="R82" i="17"/>
  <c r="S82" i="17" s="1"/>
  <c r="N75" i="17"/>
  <c r="Q75" i="17" s="1"/>
  <c r="P75" i="17"/>
  <c r="N76" i="17"/>
  <c r="Q76" i="17" s="1"/>
  <c r="P76" i="17"/>
  <c r="N77" i="17"/>
  <c r="Q77" i="17" s="1"/>
  <c r="P77" i="17"/>
  <c r="N78" i="17"/>
  <c r="Q78" i="17" s="1"/>
  <c r="P78" i="17"/>
  <c r="N79" i="17"/>
  <c r="Q79" i="17" s="1"/>
  <c r="P79" i="17"/>
  <c r="N80" i="17"/>
  <c r="Q80" i="17" s="1"/>
  <c r="P80" i="17"/>
  <c r="N81" i="17"/>
  <c r="Q81" i="17" s="1"/>
  <c r="P81" i="17"/>
  <c r="N82" i="17"/>
  <c r="Q82" i="17" s="1"/>
  <c r="P82" i="17"/>
  <c r="P74" i="17"/>
  <c r="N74" i="17"/>
  <c r="Q74" i="17" s="1"/>
  <c r="P73" i="17"/>
  <c r="N73" i="17"/>
  <c r="Q73" i="17" s="1"/>
  <c r="P72" i="17"/>
  <c r="N72" i="17"/>
  <c r="Q72" i="17" s="1"/>
  <c r="P71" i="17"/>
  <c r="N71" i="17"/>
  <c r="Q71" i="17" s="1"/>
  <c r="P70" i="17"/>
  <c r="N70" i="17"/>
  <c r="Q70" i="17" s="1"/>
  <c r="P69" i="17"/>
  <c r="N69" i="17"/>
  <c r="P68" i="17"/>
  <c r="N68" i="17"/>
  <c r="P67" i="17"/>
  <c r="N67" i="17"/>
  <c r="Q67" i="17" s="1"/>
  <c r="P66" i="17"/>
  <c r="N66" i="17"/>
  <c r="Q66" i="17" s="1"/>
  <c r="P65" i="17"/>
  <c r="N65" i="17"/>
  <c r="Q65" i="17" s="1"/>
  <c r="P64" i="17"/>
  <c r="N64" i="17"/>
  <c r="Q64" i="17" s="1"/>
  <c r="P63" i="17"/>
  <c r="N63" i="17"/>
  <c r="P62" i="17"/>
  <c r="N62" i="17"/>
  <c r="Q62" i="17" s="1"/>
  <c r="P61" i="17"/>
  <c r="N61" i="17"/>
  <c r="Q61" i="17" s="1"/>
  <c r="P60" i="17"/>
  <c r="N60" i="17"/>
  <c r="Q60" i="17" s="1"/>
  <c r="P59" i="17"/>
  <c r="N59" i="17"/>
  <c r="Q59" i="17" s="1"/>
  <c r="P58" i="17"/>
  <c r="N58" i="17"/>
  <c r="Q58" i="17" s="1"/>
  <c r="P57" i="17"/>
  <c r="N57" i="17"/>
  <c r="Q57" i="17" s="1"/>
  <c r="P56" i="17"/>
  <c r="N56" i="17"/>
  <c r="P55" i="17"/>
  <c r="N55" i="17"/>
  <c r="P54" i="17"/>
  <c r="N54" i="17"/>
  <c r="Q54" i="17" s="1"/>
  <c r="P53" i="17"/>
  <c r="N53" i="17"/>
  <c r="Q53" i="17" s="1"/>
  <c r="P52" i="17"/>
  <c r="N52" i="17"/>
  <c r="P51" i="17"/>
  <c r="N51" i="17"/>
  <c r="P50" i="17"/>
  <c r="N50" i="17"/>
  <c r="Q50" i="17" s="1"/>
  <c r="P49" i="17"/>
  <c r="N49" i="17"/>
  <c r="P48" i="17"/>
  <c r="N48" i="17"/>
  <c r="Q48" i="17" s="1"/>
  <c r="P47" i="17"/>
  <c r="N47" i="17"/>
  <c r="Q47" i="17" s="1"/>
  <c r="P46" i="17"/>
  <c r="N46" i="17"/>
  <c r="Q46" i="17" s="1"/>
  <c r="P45" i="17"/>
  <c r="N45" i="17"/>
  <c r="P44" i="17"/>
  <c r="N44" i="17"/>
  <c r="Q44" i="17" s="1"/>
  <c r="P43" i="17"/>
  <c r="N43" i="17"/>
  <c r="P42" i="17"/>
  <c r="N42" i="17"/>
  <c r="Q42" i="17" s="1"/>
  <c r="P41" i="17"/>
  <c r="N41" i="17"/>
  <c r="P40" i="17"/>
  <c r="N40" i="17"/>
  <c r="P39" i="17"/>
  <c r="N39" i="17"/>
  <c r="P38" i="17"/>
  <c r="N38" i="17"/>
  <c r="Q38" i="17" s="1"/>
  <c r="P37" i="17"/>
  <c r="N37" i="17"/>
  <c r="Q37" i="17" s="1"/>
  <c r="P36" i="17"/>
  <c r="N36" i="17"/>
  <c r="P35" i="17"/>
  <c r="N35" i="17"/>
  <c r="Q35" i="17" s="1"/>
  <c r="P34" i="17"/>
  <c r="N34" i="17"/>
  <c r="Q34" i="17" s="1"/>
  <c r="P33" i="17"/>
  <c r="N33" i="17"/>
  <c r="P32" i="17"/>
  <c r="N32" i="17"/>
  <c r="Q32" i="17" s="1"/>
  <c r="P31" i="17"/>
  <c r="N31" i="17"/>
  <c r="Q31" i="17" s="1"/>
  <c r="P30" i="17"/>
  <c r="N30" i="17"/>
  <c r="Q30" i="17" s="1"/>
  <c r="P29" i="17"/>
  <c r="N29" i="17"/>
  <c r="Q29" i="17" s="1"/>
  <c r="P28" i="17"/>
  <c r="N28" i="17"/>
  <c r="P27" i="17"/>
  <c r="N27" i="17"/>
  <c r="Q27" i="17" s="1"/>
  <c r="P26" i="17"/>
  <c r="N26" i="17"/>
  <c r="Q26" i="17" s="1"/>
  <c r="P25" i="17"/>
  <c r="N25" i="17"/>
  <c r="Q25" i="17" s="1"/>
  <c r="P24" i="17"/>
  <c r="N24" i="17"/>
  <c r="Q24" i="17" s="1"/>
  <c r="P23" i="17"/>
  <c r="N23" i="17"/>
  <c r="Q23" i="17" s="1"/>
  <c r="P22" i="17"/>
  <c r="N22" i="17"/>
  <c r="Q22" i="17" s="1"/>
  <c r="P21" i="17"/>
  <c r="N21" i="17"/>
  <c r="P20" i="17"/>
  <c r="N20" i="17"/>
  <c r="Q20" i="17" s="1"/>
  <c r="P19" i="17"/>
  <c r="N19" i="17"/>
  <c r="Q19" i="17" s="1"/>
  <c r="P18" i="17"/>
  <c r="N18" i="17"/>
  <c r="Q18" i="17" s="1"/>
  <c r="N17" i="17"/>
  <c r="Q17" i="17" s="1"/>
  <c r="P16" i="17"/>
  <c r="N16" i="17"/>
  <c r="Q16" i="17" s="1"/>
  <c r="P15" i="17"/>
  <c r="N15" i="17"/>
  <c r="Q15" i="17" s="1"/>
  <c r="P14" i="17"/>
  <c r="N14" i="17"/>
  <c r="Q14" i="17" s="1"/>
  <c r="P13" i="17"/>
  <c r="N13" i="17"/>
  <c r="Q13" i="17" s="1"/>
  <c r="P12" i="17"/>
  <c r="N12" i="17"/>
  <c r="Q12" i="17" s="1"/>
  <c r="P11" i="17"/>
  <c r="N11" i="17"/>
  <c r="Q11" i="17" s="1"/>
  <c r="P10" i="17"/>
  <c r="N10" i="17"/>
  <c r="Q10" i="17" s="1"/>
  <c r="P9" i="17"/>
  <c r="N9" i="17"/>
  <c r="Q9" i="17" s="1"/>
  <c r="P8" i="17"/>
  <c r="N8" i="17"/>
  <c r="Q8" i="17" s="1"/>
  <c r="P7" i="17"/>
  <c r="N7" i="17"/>
  <c r="Q7" i="17" s="1"/>
  <c r="P6" i="17"/>
  <c r="N6" i="17"/>
  <c r="Q6" i="17" s="1"/>
  <c r="R5" i="17"/>
  <c r="S5" i="17" s="1"/>
  <c r="P5" i="17"/>
  <c r="N5" i="17"/>
  <c r="Q5" i="17" s="1"/>
  <c r="R5" i="16"/>
  <c r="S5" i="16" s="1"/>
  <c r="S19" i="11"/>
  <c r="S13" i="11"/>
  <c r="S12" i="11"/>
  <c r="S11" i="11"/>
  <c r="S8" i="11"/>
  <c r="R5" i="1"/>
  <c r="S5" i="1" s="1"/>
  <c r="R5" i="15"/>
  <c r="R12" i="16"/>
  <c r="P12" i="16"/>
  <c r="N12" i="16"/>
  <c r="Q12" i="16" s="1"/>
  <c r="R11" i="16"/>
  <c r="P11" i="16"/>
  <c r="N11" i="16"/>
  <c r="Q11" i="16" s="1"/>
  <c r="R10" i="16"/>
  <c r="P10" i="16"/>
  <c r="N10" i="16"/>
  <c r="Q10" i="16" s="1"/>
  <c r="R9" i="16"/>
  <c r="S9" i="16" s="1"/>
  <c r="P9" i="16"/>
  <c r="N9" i="16"/>
  <c r="Q9" i="16" s="1"/>
  <c r="R8" i="16"/>
  <c r="P8" i="16"/>
  <c r="N8" i="16"/>
  <c r="Q8" i="16" s="1"/>
  <c r="R7" i="16"/>
  <c r="P7" i="16"/>
  <c r="N7" i="16"/>
  <c r="Q7" i="16" s="1"/>
  <c r="R6" i="16"/>
  <c r="P6" i="16"/>
  <c r="N6" i="16"/>
  <c r="Q6" i="16" s="1"/>
  <c r="P5" i="16"/>
  <c r="N5" i="16"/>
  <c r="Q5" i="16" s="1"/>
  <c r="N6" i="15"/>
  <c r="Q6" i="15" s="1"/>
  <c r="P6" i="15"/>
  <c r="R6" i="15"/>
  <c r="N7" i="15"/>
  <c r="Q7" i="15" s="1"/>
  <c r="P7" i="15"/>
  <c r="R7" i="15"/>
  <c r="S7" i="15" s="1"/>
  <c r="N8" i="15"/>
  <c r="Q8" i="15" s="1"/>
  <c r="P8" i="15"/>
  <c r="R8" i="15"/>
  <c r="N9" i="15"/>
  <c r="Q9" i="15" s="1"/>
  <c r="P9" i="15"/>
  <c r="R9" i="15"/>
  <c r="N10" i="15"/>
  <c r="Q10" i="15" s="1"/>
  <c r="P10" i="15"/>
  <c r="R10" i="15"/>
  <c r="N11" i="15"/>
  <c r="Q11" i="15" s="1"/>
  <c r="P11" i="15"/>
  <c r="R11" i="15"/>
  <c r="N12" i="15"/>
  <c r="Q12" i="15" s="1"/>
  <c r="P12" i="15"/>
  <c r="R12" i="15"/>
  <c r="N13" i="15"/>
  <c r="Q13" i="15" s="1"/>
  <c r="P13" i="15"/>
  <c r="R13" i="15"/>
  <c r="N14" i="15"/>
  <c r="Q14" i="15" s="1"/>
  <c r="P14" i="15"/>
  <c r="R14" i="15"/>
  <c r="N15" i="15"/>
  <c r="Q15" i="15" s="1"/>
  <c r="P15" i="15"/>
  <c r="R15" i="15"/>
  <c r="N16" i="15"/>
  <c r="Q16" i="15" s="1"/>
  <c r="P16" i="15"/>
  <c r="R16" i="15"/>
  <c r="N17" i="15"/>
  <c r="Q17" i="15" s="1"/>
  <c r="R17" i="15"/>
  <c r="N18" i="15"/>
  <c r="Q18" i="15" s="1"/>
  <c r="P18" i="15"/>
  <c r="R18" i="15"/>
  <c r="N19" i="15"/>
  <c r="Q19" i="15" s="1"/>
  <c r="P19" i="15"/>
  <c r="R19" i="15"/>
  <c r="N20" i="15"/>
  <c r="Q20" i="15" s="1"/>
  <c r="P20" i="15"/>
  <c r="R20" i="15"/>
  <c r="N21" i="15"/>
  <c r="Q21" i="15" s="1"/>
  <c r="P21" i="15"/>
  <c r="R21" i="15"/>
  <c r="N22" i="15"/>
  <c r="Q22" i="15" s="1"/>
  <c r="P22" i="15"/>
  <c r="R22" i="15"/>
  <c r="N23" i="15"/>
  <c r="Q23" i="15" s="1"/>
  <c r="P23" i="15"/>
  <c r="R23" i="15"/>
  <c r="N24" i="15"/>
  <c r="Q24" i="15" s="1"/>
  <c r="P24" i="15"/>
  <c r="R24" i="15"/>
  <c r="N25" i="15"/>
  <c r="Q25" i="15" s="1"/>
  <c r="P25" i="15"/>
  <c r="R25" i="15"/>
  <c r="P5" i="15"/>
  <c r="N5" i="15"/>
  <c r="Q5" i="15" s="1"/>
  <c r="R12" i="14"/>
  <c r="P12" i="14"/>
  <c r="N12" i="14"/>
  <c r="Q12" i="14" s="1"/>
  <c r="R11" i="14"/>
  <c r="P11" i="14"/>
  <c r="N11" i="14"/>
  <c r="Q11" i="14" s="1"/>
  <c r="R10" i="14"/>
  <c r="P10" i="14"/>
  <c r="N10" i="14"/>
  <c r="Q10" i="14" s="1"/>
  <c r="R9" i="14"/>
  <c r="P9" i="14"/>
  <c r="N9" i="14"/>
  <c r="Q9" i="14" s="1"/>
  <c r="R8" i="14"/>
  <c r="P8" i="14"/>
  <c r="N8" i="14"/>
  <c r="Q8" i="14" s="1"/>
  <c r="R7" i="14"/>
  <c r="P7" i="14"/>
  <c r="N7" i="14"/>
  <c r="Q7" i="14" s="1"/>
  <c r="R6" i="14"/>
  <c r="P6" i="14"/>
  <c r="N6" i="14"/>
  <c r="Q6" i="14" s="1"/>
  <c r="R5" i="14"/>
  <c r="P5" i="14"/>
  <c r="N5" i="14"/>
  <c r="Q5" i="14" s="1"/>
  <c r="N21" i="13"/>
  <c r="Q21" i="13" s="1"/>
  <c r="P21" i="13"/>
  <c r="R21" i="13"/>
  <c r="N22" i="13"/>
  <c r="Q22" i="13" s="1"/>
  <c r="P22" i="13"/>
  <c r="R22" i="13"/>
  <c r="N23" i="13"/>
  <c r="Q23" i="13" s="1"/>
  <c r="P23" i="13"/>
  <c r="R23" i="13"/>
  <c r="N24" i="13"/>
  <c r="Q24" i="13" s="1"/>
  <c r="P24" i="13"/>
  <c r="R24" i="13"/>
  <c r="N25" i="13"/>
  <c r="Q25" i="13" s="1"/>
  <c r="P25" i="13"/>
  <c r="R25" i="13"/>
  <c r="S25" i="13" s="1"/>
  <c r="N26" i="13"/>
  <c r="Q26" i="13" s="1"/>
  <c r="P26" i="13"/>
  <c r="R26" i="13"/>
  <c r="N27" i="13"/>
  <c r="Q27" i="13" s="1"/>
  <c r="P27" i="13"/>
  <c r="R27" i="13"/>
  <c r="R20" i="13"/>
  <c r="P20" i="13"/>
  <c r="N20" i="13"/>
  <c r="Q20" i="13" s="1"/>
  <c r="R19" i="13"/>
  <c r="P19" i="13"/>
  <c r="N19" i="13"/>
  <c r="Q19" i="13" s="1"/>
  <c r="R18" i="13"/>
  <c r="P18" i="13"/>
  <c r="N18" i="13"/>
  <c r="Q18" i="13" s="1"/>
  <c r="R17" i="13"/>
  <c r="N17" i="13"/>
  <c r="Q17" i="13" s="1"/>
  <c r="R16" i="13"/>
  <c r="P16" i="13"/>
  <c r="N16" i="13"/>
  <c r="R15" i="13"/>
  <c r="P15" i="13"/>
  <c r="N15" i="13"/>
  <c r="R14" i="13"/>
  <c r="P14" i="13"/>
  <c r="N14" i="13"/>
  <c r="Q14" i="13" s="1"/>
  <c r="R13" i="13"/>
  <c r="P13" i="13"/>
  <c r="N13" i="13"/>
  <c r="Q13" i="13" s="1"/>
  <c r="R12" i="13"/>
  <c r="P12" i="13"/>
  <c r="N12" i="13"/>
  <c r="R11" i="13"/>
  <c r="P11" i="13"/>
  <c r="N11" i="13"/>
  <c r="Q11" i="13" s="1"/>
  <c r="R10" i="13"/>
  <c r="P10" i="13"/>
  <c r="N10" i="13"/>
  <c r="Q10" i="13" s="1"/>
  <c r="R9" i="13"/>
  <c r="P9" i="13"/>
  <c r="N9" i="13"/>
  <c r="R8" i="13"/>
  <c r="P8" i="13"/>
  <c r="N8" i="13"/>
  <c r="R7" i="13"/>
  <c r="P7" i="13"/>
  <c r="N7" i="13"/>
  <c r="Q7" i="13" s="1"/>
  <c r="R6" i="13"/>
  <c r="P6" i="13"/>
  <c r="N6" i="13"/>
  <c r="Q6" i="13" s="1"/>
  <c r="R5" i="13"/>
  <c r="P5" i="13"/>
  <c r="N5" i="13"/>
  <c r="Q5" i="13" s="1"/>
  <c r="R20" i="12"/>
  <c r="P20" i="12"/>
  <c r="N20" i="12"/>
  <c r="Q20" i="12" s="1"/>
  <c r="R19" i="12"/>
  <c r="P19" i="12"/>
  <c r="N19" i="12"/>
  <c r="Q19" i="12" s="1"/>
  <c r="R18" i="12"/>
  <c r="P18" i="12"/>
  <c r="N18" i="12"/>
  <c r="Q18" i="12" s="1"/>
  <c r="R17" i="12"/>
  <c r="N17" i="12"/>
  <c r="R16" i="12"/>
  <c r="P16" i="12"/>
  <c r="N16" i="12"/>
  <c r="Q16" i="12" s="1"/>
  <c r="R15" i="12"/>
  <c r="P15" i="12"/>
  <c r="N15" i="12"/>
  <c r="R14" i="12"/>
  <c r="P14" i="12"/>
  <c r="N14" i="12"/>
  <c r="Q14" i="12" s="1"/>
  <c r="R13" i="12"/>
  <c r="P13" i="12"/>
  <c r="N13" i="12"/>
  <c r="Q13" i="12" s="1"/>
  <c r="R12" i="12"/>
  <c r="P12" i="12"/>
  <c r="N12" i="12"/>
  <c r="Q12" i="12" s="1"/>
  <c r="R11" i="12"/>
  <c r="P11" i="12"/>
  <c r="N11" i="12"/>
  <c r="Q11" i="12" s="1"/>
  <c r="R10" i="12"/>
  <c r="P10" i="12"/>
  <c r="N10" i="12"/>
  <c r="Q10" i="12" s="1"/>
  <c r="R9" i="12"/>
  <c r="P9" i="12"/>
  <c r="N9" i="12"/>
  <c r="Q9" i="12" s="1"/>
  <c r="R8" i="12"/>
  <c r="P8" i="12"/>
  <c r="N8" i="12"/>
  <c r="Q8" i="12" s="1"/>
  <c r="R7" i="12"/>
  <c r="P7" i="12"/>
  <c r="N7" i="12"/>
  <c r="R6" i="12"/>
  <c r="P6" i="12"/>
  <c r="N6" i="12"/>
  <c r="Q6" i="12" s="1"/>
  <c r="R5" i="12"/>
  <c r="P5" i="12"/>
  <c r="N5" i="12"/>
  <c r="Q5" i="12" s="1"/>
  <c r="N14" i="11"/>
  <c r="Q14" i="11" s="1"/>
  <c r="P14" i="11"/>
  <c r="R14" i="11"/>
  <c r="N15" i="11"/>
  <c r="Q15" i="11" s="1"/>
  <c r="P15" i="11"/>
  <c r="R15" i="11"/>
  <c r="N16" i="11"/>
  <c r="Q16" i="11" s="1"/>
  <c r="P16" i="11"/>
  <c r="R16" i="11"/>
  <c r="N17" i="11"/>
  <c r="Q17" i="11" s="1"/>
  <c r="R17" i="11"/>
  <c r="N18" i="11"/>
  <c r="Q18" i="11" s="1"/>
  <c r="P18" i="11"/>
  <c r="R18" i="11"/>
  <c r="N19" i="11"/>
  <c r="Q19" i="11" s="1"/>
  <c r="P19" i="11"/>
  <c r="R19" i="11"/>
  <c r="N20" i="11"/>
  <c r="Q20" i="11" s="1"/>
  <c r="P20" i="11"/>
  <c r="R20" i="11"/>
  <c r="R13" i="11"/>
  <c r="P13" i="11"/>
  <c r="N13" i="11"/>
  <c r="Q13" i="11" s="1"/>
  <c r="R12" i="11"/>
  <c r="P12" i="11"/>
  <c r="N12" i="11"/>
  <c r="Q12" i="11" s="1"/>
  <c r="R11" i="11"/>
  <c r="P11" i="11"/>
  <c r="N11" i="11"/>
  <c r="Q11" i="11" s="1"/>
  <c r="R10" i="11"/>
  <c r="P10" i="11"/>
  <c r="N10" i="11"/>
  <c r="Q10" i="11" s="1"/>
  <c r="R9" i="11"/>
  <c r="P9" i="11"/>
  <c r="N9" i="11"/>
  <c r="S9" i="11" s="1"/>
  <c r="R8" i="11"/>
  <c r="P8" i="11"/>
  <c r="N8" i="11"/>
  <c r="Q8" i="11" s="1"/>
  <c r="R7" i="11"/>
  <c r="P7" i="11"/>
  <c r="N7" i="11"/>
  <c r="Q7" i="11" s="1"/>
  <c r="R6" i="11"/>
  <c r="P6" i="11"/>
  <c r="N6" i="11"/>
  <c r="Q6" i="11" s="1"/>
  <c r="R5" i="11"/>
  <c r="P5" i="11"/>
  <c r="N5" i="11"/>
  <c r="R13" i="10"/>
  <c r="P13" i="10"/>
  <c r="N13" i="10"/>
  <c r="Q13" i="10" s="1"/>
  <c r="R12" i="10"/>
  <c r="P12" i="10"/>
  <c r="N12" i="10"/>
  <c r="R11" i="10"/>
  <c r="P11" i="10"/>
  <c r="N11" i="10"/>
  <c r="Q11" i="10" s="1"/>
  <c r="R10" i="10"/>
  <c r="P10" i="10"/>
  <c r="N10" i="10"/>
  <c r="Q10" i="10" s="1"/>
  <c r="R9" i="10"/>
  <c r="P9" i="10"/>
  <c r="N9" i="10"/>
  <c r="Q9" i="10" s="1"/>
  <c r="R8" i="10"/>
  <c r="P8" i="10"/>
  <c r="N8" i="10"/>
  <c r="Q8" i="10" s="1"/>
  <c r="R7" i="10"/>
  <c r="P7" i="10"/>
  <c r="N7" i="10"/>
  <c r="Q7" i="10" s="1"/>
  <c r="R6" i="10"/>
  <c r="P6" i="10"/>
  <c r="N6" i="10"/>
  <c r="Q6" i="10" s="1"/>
  <c r="R5" i="10"/>
  <c r="P5" i="10"/>
  <c r="N5" i="10"/>
  <c r="Q5" i="10" s="1"/>
  <c r="N57" i="1"/>
  <c r="Q57" i="1" s="1"/>
  <c r="P57" i="1"/>
  <c r="R57" i="1"/>
  <c r="N58" i="1"/>
  <c r="Q58" i="1" s="1"/>
  <c r="P58" i="1"/>
  <c r="R58" i="1"/>
  <c r="N59" i="1"/>
  <c r="Q59" i="1" s="1"/>
  <c r="P59" i="1"/>
  <c r="R59" i="1"/>
  <c r="S59" i="1" s="1"/>
  <c r="N60" i="1"/>
  <c r="Q60" i="1" s="1"/>
  <c r="P60" i="1"/>
  <c r="R60" i="1"/>
  <c r="N61" i="1"/>
  <c r="Q61" i="1" s="1"/>
  <c r="P61" i="1"/>
  <c r="R61" i="1"/>
  <c r="N62" i="1"/>
  <c r="Q62" i="1" s="1"/>
  <c r="P62" i="1"/>
  <c r="R62" i="1"/>
  <c r="N63" i="1"/>
  <c r="Q63" i="1" s="1"/>
  <c r="P63" i="1"/>
  <c r="R63" i="1"/>
  <c r="N64" i="1"/>
  <c r="Q64" i="1" s="1"/>
  <c r="P64" i="1"/>
  <c r="R64" i="1"/>
  <c r="N65" i="1"/>
  <c r="Q65" i="1" s="1"/>
  <c r="P65" i="1"/>
  <c r="R65" i="1"/>
  <c r="N66" i="1"/>
  <c r="Q66" i="1" s="1"/>
  <c r="P66" i="1"/>
  <c r="R66" i="1"/>
  <c r="N67" i="1"/>
  <c r="Q67" i="1" s="1"/>
  <c r="P67" i="1"/>
  <c r="R67" i="1"/>
  <c r="N68" i="1"/>
  <c r="Q68" i="1" s="1"/>
  <c r="P68" i="1"/>
  <c r="R68" i="1"/>
  <c r="N69" i="1"/>
  <c r="Q69" i="1" s="1"/>
  <c r="P69" i="1"/>
  <c r="R69" i="1"/>
  <c r="N70" i="1"/>
  <c r="Q70" i="1" s="1"/>
  <c r="P70" i="1"/>
  <c r="R70" i="1"/>
  <c r="N71" i="1"/>
  <c r="Q71" i="1" s="1"/>
  <c r="P71" i="1"/>
  <c r="R71" i="1"/>
  <c r="N72" i="1"/>
  <c r="Q72" i="1" s="1"/>
  <c r="P72" i="1"/>
  <c r="R72" i="1"/>
  <c r="N73" i="1"/>
  <c r="Q73" i="1" s="1"/>
  <c r="P73" i="1"/>
  <c r="R73" i="1"/>
  <c r="N74" i="1"/>
  <c r="Q74" i="1" s="1"/>
  <c r="P74" i="1"/>
  <c r="R74" i="1"/>
  <c r="P12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6" i="1"/>
  <c r="P7" i="1"/>
  <c r="P8" i="1"/>
  <c r="P9" i="1"/>
  <c r="P10" i="1"/>
  <c r="P11" i="1"/>
  <c r="P13" i="1"/>
  <c r="P14" i="1"/>
  <c r="P15" i="1"/>
  <c r="P5" i="1"/>
  <c r="N11" i="1"/>
  <c r="Q11" i="1" s="1"/>
  <c r="R11" i="1"/>
  <c r="N12" i="1"/>
  <c r="Q12" i="1" s="1"/>
  <c r="R12" i="1"/>
  <c r="N13" i="1"/>
  <c r="Q13" i="1" s="1"/>
  <c r="R13" i="1"/>
  <c r="N14" i="1"/>
  <c r="Q14" i="1" s="1"/>
  <c r="R14" i="1"/>
  <c r="N15" i="1"/>
  <c r="Q15" i="1" s="1"/>
  <c r="R15" i="1"/>
  <c r="N16" i="1"/>
  <c r="Q16" i="1" s="1"/>
  <c r="R16" i="1"/>
  <c r="N17" i="1"/>
  <c r="Q17" i="1" s="1"/>
  <c r="R17" i="1"/>
  <c r="N18" i="1"/>
  <c r="Q18" i="1" s="1"/>
  <c r="R18" i="1"/>
  <c r="N19" i="1"/>
  <c r="Q19" i="1" s="1"/>
  <c r="R19" i="1"/>
  <c r="N20" i="1"/>
  <c r="Q20" i="1" s="1"/>
  <c r="R20" i="1"/>
  <c r="N21" i="1"/>
  <c r="Q21" i="1" s="1"/>
  <c r="R21" i="1"/>
  <c r="N22" i="1"/>
  <c r="Q22" i="1" s="1"/>
  <c r="R22" i="1"/>
  <c r="N23" i="1"/>
  <c r="Q23" i="1" s="1"/>
  <c r="R23" i="1"/>
  <c r="S23" i="1" s="1"/>
  <c r="N24" i="1"/>
  <c r="Q24" i="1" s="1"/>
  <c r="R24" i="1"/>
  <c r="N25" i="1"/>
  <c r="Q25" i="1" s="1"/>
  <c r="R25" i="1"/>
  <c r="N26" i="1"/>
  <c r="Q26" i="1" s="1"/>
  <c r="R26" i="1"/>
  <c r="N27" i="1"/>
  <c r="Q27" i="1" s="1"/>
  <c r="R27" i="1"/>
  <c r="N28" i="1"/>
  <c r="Q28" i="1" s="1"/>
  <c r="R28" i="1"/>
  <c r="N29" i="1"/>
  <c r="Q29" i="1" s="1"/>
  <c r="R29" i="1"/>
  <c r="N30" i="1"/>
  <c r="Q30" i="1" s="1"/>
  <c r="R30" i="1"/>
  <c r="N31" i="1"/>
  <c r="Q31" i="1" s="1"/>
  <c r="R31" i="1"/>
  <c r="N32" i="1"/>
  <c r="Q32" i="1" s="1"/>
  <c r="R32" i="1"/>
  <c r="N33" i="1"/>
  <c r="Q33" i="1" s="1"/>
  <c r="R33" i="1"/>
  <c r="N34" i="1"/>
  <c r="Q34" i="1" s="1"/>
  <c r="R34" i="1"/>
  <c r="N35" i="1"/>
  <c r="Q35" i="1" s="1"/>
  <c r="R35" i="1"/>
  <c r="N36" i="1"/>
  <c r="Q36" i="1" s="1"/>
  <c r="R36" i="1"/>
  <c r="N37" i="1"/>
  <c r="Q37" i="1" s="1"/>
  <c r="R37" i="1"/>
  <c r="N38" i="1"/>
  <c r="Q38" i="1" s="1"/>
  <c r="R38" i="1"/>
  <c r="N39" i="1"/>
  <c r="Q39" i="1" s="1"/>
  <c r="R39" i="1"/>
  <c r="N40" i="1"/>
  <c r="Q40" i="1" s="1"/>
  <c r="R40" i="1"/>
  <c r="N41" i="1"/>
  <c r="Q41" i="1" s="1"/>
  <c r="R41" i="1"/>
  <c r="N42" i="1"/>
  <c r="Q42" i="1" s="1"/>
  <c r="R42" i="1"/>
  <c r="N43" i="1"/>
  <c r="Q43" i="1" s="1"/>
  <c r="R43" i="1"/>
  <c r="N44" i="1"/>
  <c r="Q44" i="1" s="1"/>
  <c r="R44" i="1"/>
  <c r="N45" i="1"/>
  <c r="Q45" i="1" s="1"/>
  <c r="R45" i="1"/>
  <c r="N46" i="1"/>
  <c r="Q46" i="1" s="1"/>
  <c r="R46" i="1"/>
  <c r="N47" i="1"/>
  <c r="Q47" i="1" s="1"/>
  <c r="R47" i="1"/>
  <c r="N48" i="1"/>
  <c r="Q48" i="1" s="1"/>
  <c r="R48" i="1"/>
  <c r="N49" i="1"/>
  <c r="Q49" i="1" s="1"/>
  <c r="R49" i="1"/>
  <c r="N50" i="1"/>
  <c r="Q50" i="1" s="1"/>
  <c r="R50" i="1"/>
  <c r="N51" i="1"/>
  <c r="Q51" i="1" s="1"/>
  <c r="R51" i="1"/>
  <c r="N52" i="1"/>
  <c r="Q52" i="1" s="1"/>
  <c r="R52" i="1"/>
  <c r="N53" i="1"/>
  <c r="Q53" i="1" s="1"/>
  <c r="R53" i="1"/>
  <c r="N54" i="1"/>
  <c r="Q54" i="1" s="1"/>
  <c r="R54" i="1"/>
  <c r="N55" i="1"/>
  <c r="Q55" i="1" s="1"/>
  <c r="R55" i="1"/>
  <c r="N56" i="1"/>
  <c r="Q56" i="1" s="1"/>
  <c r="R56" i="1"/>
  <c r="N5" i="1"/>
  <c r="Q5" i="1" s="1"/>
  <c r="S13" i="19" l="1"/>
  <c r="S25" i="19"/>
  <c r="S23" i="19"/>
  <c r="S15" i="19"/>
  <c r="S5" i="19"/>
  <c r="S16" i="20"/>
  <c r="S41" i="20"/>
  <c r="S40" i="20"/>
  <c r="S39" i="20"/>
  <c r="S36" i="20"/>
  <c r="S31" i="20"/>
  <c r="S26" i="20"/>
  <c r="S12" i="20"/>
  <c r="S11" i="20"/>
  <c r="S5" i="20"/>
  <c r="S21" i="20"/>
  <c r="S6" i="20"/>
  <c r="S18" i="20"/>
  <c r="S34" i="20"/>
  <c r="S10" i="20"/>
  <c r="S13" i="20"/>
  <c r="S7" i="20"/>
  <c r="S15" i="20"/>
  <c r="S20" i="20"/>
  <c r="S30" i="20"/>
  <c r="S37" i="20"/>
  <c r="S29" i="20"/>
  <c r="S24" i="20"/>
  <c r="S22" i="20"/>
  <c r="S9" i="20"/>
  <c r="S14" i="20"/>
  <c r="S23" i="20"/>
  <c r="S8" i="20"/>
  <c r="S19" i="20"/>
  <c r="Q5" i="20"/>
  <c r="Q13" i="20"/>
  <c r="Q21" i="20"/>
  <c r="S22" i="19"/>
  <c r="S11" i="19"/>
  <c r="S16" i="19"/>
  <c r="S21" i="19"/>
  <c r="S14" i="19"/>
  <c r="S19" i="19"/>
  <c r="S7" i="19"/>
  <c r="S9" i="19"/>
  <c r="S17" i="19"/>
  <c r="S10" i="19"/>
  <c r="S18" i="19"/>
  <c r="S28" i="19"/>
  <c r="Q18" i="19"/>
  <c r="Q27" i="19"/>
  <c r="Q20" i="19"/>
  <c r="S7" i="18"/>
  <c r="S5" i="18"/>
  <c r="S8" i="18"/>
  <c r="S6" i="18"/>
  <c r="S5" i="15"/>
  <c r="S6" i="15"/>
  <c r="S21" i="15"/>
  <c r="S13" i="15"/>
  <c r="S81" i="17"/>
  <c r="S76" i="17"/>
  <c r="S71" i="17"/>
  <c r="S68" i="17"/>
  <c r="S62" i="17"/>
  <c r="S54" i="17"/>
  <c r="S46" i="17"/>
  <c r="S41" i="17"/>
  <c r="S32" i="17"/>
  <c r="S29" i="17"/>
  <c r="S19" i="17"/>
  <c r="S18" i="17"/>
  <c r="S15" i="17"/>
  <c r="S14" i="11"/>
  <c r="S19" i="1"/>
  <c r="S15" i="1"/>
  <c r="S62" i="1"/>
  <c r="S25" i="15"/>
  <c r="S18" i="15"/>
  <c r="S10" i="15"/>
  <c r="S17" i="15"/>
  <c r="S9" i="15"/>
  <c r="S22" i="15"/>
  <c r="S14" i="15"/>
  <c r="S10" i="13"/>
  <c r="S18" i="13"/>
  <c r="S24" i="13"/>
  <c r="S21" i="13"/>
  <c r="S10" i="12"/>
  <c r="S18" i="12"/>
  <c r="S12" i="12"/>
  <c r="S10" i="10"/>
  <c r="S66" i="1"/>
  <c r="S24" i="1"/>
  <c r="S20" i="1"/>
  <c r="S16" i="1"/>
  <c r="S11" i="1"/>
  <c r="S71" i="1"/>
  <c r="S54" i="1"/>
  <c r="S50" i="1"/>
  <c r="S46" i="1"/>
  <c r="S42" i="1"/>
  <c r="S38" i="1"/>
  <c r="S22" i="1"/>
  <c r="S18" i="1"/>
  <c r="S14" i="1"/>
  <c r="S21" i="1"/>
  <c r="S17" i="1"/>
  <c r="S13" i="1"/>
  <c r="S34" i="1"/>
  <c r="S30" i="1"/>
  <c r="S26" i="1"/>
  <c r="S56" i="1"/>
  <c r="S52" i="1"/>
  <c r="S48" i="1"/>
  <c r="S44" i="1"/>
  <c r="S40" i="1"/>
  <c r="S36" i="1"/>
  <c r="S32" i="1"/>
  <c r="S28" i="1"/>
  <c r="S67" i="1"/>
  <c r="S8" i="16"/>
  <c r="S7" i="16"/>
  <c r="S6" i="16"/>
  <c r="S24" i="15"/>
  <c r="S20" i="15"/>
  <c r="S16" i="15"/>
  <c r="S12" i="15"/>
  <c r="S23" i="15"/>
  <c r="S19" i="15"/>
  <c r="S15" i="15"/>
  <c r="S11" i="15"/>
  <c r="S8" i="15"/>
  <c r="S8" i="14"/>
  <c r="S12" i="14"/>
  <c r="S6" i="14"/>
  <c r="S10" i="14"/>
  <c r="S11" i="14"/>
  <c r="S7" i="14"/>
  <c r="S9" i="14"/>
  <c r="S5" i="14"/>
  <c r="S7" i="13"/>
  <c r="S20" i="13"/>
  <c r="S6" i="13"/>
  <c r="S11" i="13"/>
  <c r="S27" i="13"/>
  <c r="S23" i="13"/>
  <c r="S26" i="13"/>
  <c r="S22" i="13"/>
  <c r="S15" i="13"/>
  <c r="Q15" i="13"/>
  <c r="S14" i="13"/>
  <c r="S12" i="13"/>
  <c r="S19" i="13"/>
  <c r="S9" i="13"/>
  <c r="S8" i="13"/>
  <c r="S16" i="13"/>
  <c r="Q8" i="13"/>
  <c r="Q12" i="13"/>
  <c r="Q16" i="13"/>
  <c r="S5" i="13"/>
  <c r="S13" i="13"/>
  <c r="S17" i="13"/>
  <c r="Q9" i="13"/>
  <c r="S15" i="12"/>
  <c r="S20" i="12"/>
  <c r="S7" i="12"/>
  <c r="Q7" i="12"/>
  <c r="S8" i="12"/>
  <c r="S11" i="12"/>
  <c r="Q15" i="12"/>
  <c r="S16" i="12"/>
  <c r="S19" i="12"/>
  <c r="S6" i="12"/>
  <c r="S14" i="12"/>
  <c r="S17" i="12"/>
  <c r="S5" i="12"/>
  <c r="S13" i="12"/>
  <c r="S9" i="12"/>
  <c r="Q17" i="12"/>
  <c r="S16" i="11"/>
  <c r="S20" i="11"/>
  <c r="S18" i="11"/>
  <c r="S17" i="11"/>
  <c r="S15" i="11"/>
  <c r="Q9" i="11"/>
  <c r="S5" i="11"/>
  <c r="S7" i="11"/>
  <c r="Q5" i="11"/>
  <c r="S6" i="11"/>
  <c r="S10" i="11"/>
  <c r="S11" i="10"/>
  <c r="S7" i="10"/>
  <c r="S9" i="10"/>
  <c r="S12" i="10"/>
  <c r="S12" i="1"/>
  <c r="S72" i="1"/>
  <c r="S64" i="1"/>
  <c r="S60" i="1"/>
  <c r="S55" i="1"/>
  <c r="S53" i="1"/>
  <c r="S51" i="1"/>
  <c r="S49" i="1"/>
  <c r="S47" i="1"/>
  <c r="S45" i="1"/>
  <c r="S43" i="1"/>
  <c r="S41" i="1"/>
  <c r="S39" i="1"/>
  <c r="S37" i="1"/>
  <c r="S35" i="1"/>
  <c r="S33" i="1"/>
  <c r="S31" i="1"/>
  <c r="S29" i="1"/>
  <c r="S27" i="1"/>
  <c r="S25" i="1"/>
  <c r="S73" i="1"/>
  <c r="S69" i="1"/>
  <c r="S65" i="1"/>
  <c r="S61" i="1"/>
  <c r="S57" i="1"/>
  <c r="S8" i="10"/>
  <c r="S5" i="10"/>
  <c r="Q12" i="10"/>
  <c r="S13" i="10"/>
  <c r="S6" i="10"/>
  <c r="S74" i="1"/>
  <c r="S70" i="1"/>
  <c r="S68" i="1"/>
  <c r="S63" i="1"/>
  <c r="S58" i="1"/>
  <c r="R6" i="1" l="1"/>
  <c r="S6" i="1" s="1"/>
  <c r="R7" i="1"/>
  <c r="R8" i="1"/>
  <c r="R9" i="1"/>
  <c r="R10" i="1"/>
  <c r="N6" i="1" l="1"/>
  <c r="N7" i="1"/>
  <c r="N8" i="1"/>
  <c r="N9" i="1"/>
  <c r="N10" i="1"/>
  <c r="S8" i="1" l="1"/>
  <c r="Q8" i="1"/>
  <c r="S7" i="1"/>
  <c r="Q7" i="1"/>
  <c r="S9" i="1"/>
  <c r="Q9" i="1"/>
  <c r="S10" i="1"/>
  <c r="Q10" i="1"/>
  <c r="Q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0DC49E-F840-4408-A05C-93525F3028AB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CBB939CA-9489-431A-AF86-3BA1BEDFC288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<sst xmlns="http://schemas.openxmlformats.org/spreadsheetml/2006/main" count="3698" uniqueCount="145">
  <si>
    <t>Style</t>
  </si>
  <si>
    <t>BoxNum</t>
  </si>
  <si>
    <t>Color</t>
  </si>
  <si>
    <t>S</t>
  </si>
  <si>
    <t>M</t>
  </si>
  <si>
    <t>L</t>
  </si>
  <si>
    <t>XL</t>
  </si>
  <si>
    <t>XXL</t>
  </si>
  <si>
    <t>QTY</t>
  </si>
  <si>
    <t>NWeight</t>
  </si>
  <si>
    <t>GWeight</t>
  </si>
  <si>
    <t>BoxMeasure</t>
  </si>
  <si>
    <t>Extra</t>
  </si>
  <si>
    <t>Catron</t>
  </si>
  <si>
    <t>Accessesorise</t>
  </si>
  <si>
    <t>CTN</t>
  </si>
  <si>
    <t>PCS_CTN</t>
  </si>
  <si>
    <t>QA5184</t>
  </si>
  <si>
    <t>M9395</t>
  </si>
  <si>
    <t>QA5161</t>
  </si>
  <si>
    <t>QA5167</t>
  </si>
  <si>
    <t>QA5274</t>
  </si>
  <si>
    <t>M9482</t>
  </si>
  <si>
    <t>M9483</t>
  </si>
  <si>
    <t>M9484</t>
  </si>
  <si>
    <t>M9398</t>
  </si>
  <si>
    <t>Color_name</t>
  </si>
  <si>
    <t>Order</t>
  </si>
  <si>
    <t>J7734-L.J</t>
  </si>
  <si>
    <t>T-SHIRT UOMO GIROCOLLO JERSEY SLUB LIU JO M/M</t>
  </si>
  <si>
    <t xml:space="preserve"> WHITE ALYSSUM </t>
  </si>
  <si>
    <t>CARIBE</t>
  </si>
  <si>
    <t xml:space="preserve">KHAKY     </t>
  </si>
  <si>
    <t>ANTONIETTE</t>
  </si>
  <si>
    <t xml:space="preserve">  PALE BROWN </t>
  </si>
  <si>
    <t>PESQUITO</t>
  </si>
  <si>
    <t>GREEN STONE</t>
  </si>
  <si>
    <t>DARK BLUE</t>
  </si>
  <si>
    <t>T-SHIRT UOMO GIROCOLLO JERSEY SLUB STAMPA LIU JO</t>
  </si>
  <si>
    <t>ARROW WH.ALYS/PL.C</t>
  </si>
  <si>
    <t>T-SHIRT UOMO GIROCOLLO JERSEY SLUB LIU JO</t>
  </si>
  <si>
    <t xml:space="preserve"> QA5185</t>
  </si>
  <si>
    <t>T-SHIRT GIROCOLLO JERSEY SLUB STAMPA E RICAMO LJ</t>
  </si>
  <si>
    <t>HAT/WHITE ALYSSUM</t>
  </si>
  <si>
    <t>SEA/WHITE ALYSSUM</t>
  </si>
  <si>
    <t>SURF/WHITE ALYSSUM</t>
  </si>
  <si>
    <t xml:space="preserve"> QA5273</t>
  </si>
  <si>
    <t>T-SHIRT UOMO GIROCOLLO JERSEYSLUB STAMPA LIUJO M/M</t>
  </si>
  <si>
    <t>FLOWERS KHAH</t>
  </si>
  <si>
    <t xml:space="preserve"> QA5183</t>
  </si>
  <si>
    <t xml:space="preserve"> POLO UOMO CUBA JERSEY SLUB LIU JO</t>
  </si>
  <si>
    <t>WHITE ALYSSUM</t>
  </si>
  <si>
    <t xml:space="preserve"> QA5182</t>
  </si>
  <si>
    <t xml:space="preserve"> T-SHIRT UOMO SCOLLO V JERSEY SLUB LIU JO</t>
  </si>
  <si>
    <t>KHAKY</t>
  </si>
  <si>
    <t>42X32X18 CM</t>
  </si>
  <si>
    <t>COC</t>
  </si>
  <si>
    <t>COC-10</t>
  </si>
  <si>
    <t>TG</t>
  </si>
  <si>
    <t>TG20</t>
  </si>
  <si>
    <t>42X32X28 CM</t>
  </si>
  <si>
    <t>XXXL</t>
  </si>
  <si>
    <t>J0299-L.J</t>
  </si>
  <si>
    <t>QA5157</t>
  </si>
  <si>
    <t>POLO UOMO LOGO LIU JO M/M</t>
  </si>
  <si>
    <t>NERO</t>
  </si>
  <si>
    <t>RAY FLOWER</t>
  </si>
  <si>
    <t>DUSTY OLIVE</t>
  </si>
  <si>
    <t>PAPAYA</t>
  </si>
  <si>
    <t>BLU</t>
  </si>
  <si>
    <t>GIADA</t>
  </si>
  <si>
    <t>QA5168</t>
  </si>
  <si>
    <t>Style_2</t>
  </si>
  <si>
    <t>Style_3</t>
  </si>
  <si>
    <t>TOTAL_PCS</t>
  </si>
  <si>
    <t>42X32X28CM</t>
  </si>
  <si>
    <t>QA5158</t>
  </si>
  <si>
    <t xml:space="preserve">J0299-L.J </t>
  </si>
  <si>
    <t>QA5179</t>
  </si>
  <si>
    <t>WHITE ALYSSU</t>
  </si>
  <si>
    <t>Index</t>
  </si>
  <si>
    <t>Custom</t>
  </si>
  <si>
    <t>1-3</t>
  </si>
  <si>
    <t>4-7</t>
  </si>
  <si>
    <t>8-12</t>
  </si>
  <si>
    <t>13-15</t>
  </si>
  <si>
    <t>16-17</t>
  </si>
  <si>
    <t>18</t>
  </si>
  <si>
    <t>19</t>
  </si>
  <si>
    <t>20</t>
  </si>
  <si>
    <t>21</t>
  </si>
  <si>
    <t>22</t>
  </si>
  <si>
    <t>23-28</t>
  </si>
  <si>
    <t>29-37</t>
  </si>
  <si>
    <t>38-47</t>
  </si>
  <si>
    <t>48-54</t>
  </si>
  <si>
    <t>55-59</t>
  </si>
  <si>
    <t>60-61</t>
  </si>
  <si>
    <t>62</t>
  </si>
  <si>
    <t>63</t>
  </si>
  <si>
    <t>64</t>
  </si>
  <si>
    <t>65-68</t>
  </si>
  <si>
    <t>69-73</t>
  </si>
  <si>
    <t>74-79</t>
  </si>
  <si>
    <t>80-83</t>
  </si>
  <si>
    <t>84-86</t>
  </si>
  <si>
    <t>87</t>
  </si>
  <si>
    <t>88</t>
  </si>
  <si>
    <t>89</t>
  </si>
  <si>
    <t>90</t>
  </si>
  <si>
    <t>91</t>
  </si>
  <si>
    <t>92-93</t>
  </si>
  <si>
    <t>94-95</t>
  </si>
  <si>
    <t>96-97</t>
  </si>
  <si>
    <t>98</t>
  </si>
  <si>
    <t>99</t>
  </si>
  <si>
    <t>100</t>
  </si>
  <si>
    <t>101</t>
  </si>
  <si>
    <t>102</t>
  </si>
  <si>
    <t>1</t>
  </si>
  <si>
    <t>2-3</t>
  </si>
  <si>
    <t>4-5</t>
  </si>
  <si>
    <t>6</t>
  </si>
  <si>
    <t>7-8</t>
  </si>
  <si>
    <t>9</t>
  </si>
  <si>
    <t>10</t>
  </si>
  <si>
    <t>11</t>
  </si>
  <si>
    <t>12</t>
  </si>
  <si>
    <t>13</t>
  </si>
  <si>
    <t>14-15</t>
  </si>
  <si>
    <t>16</t>
  </si>
  <si>
    <t>17-18</t>
  </si>
  <si>
    <t>21-22</t>
  </si>
  <si>
    <t>23-24</t>
  </si>
  <si>
    <t>25</t>
  </si>
  <si>
    <t>26-27</t>
  </si>
  <si>
    <t>28</t>
  </si>
  <si>
    <t>29-30</t>
  </si>
  <si>
    <t>31</t>
  </si>
  <si>
    <t>32</t>
  </si>
  <si>
    <t>33</t>
  </si>
  <si>
    <t>Grand Total</t>
  </si>
  <si>
    <t>Row Labels</t>
  </si>
  <si>
    <t>Count of PCS_CTN</t>
  </si>
  <si>
    <t>Count of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</si>
</sst>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3A4F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0" fontId="2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0" xfId="0" applyNumberFormat="1"/>
    <xf numFmtId="0" fontId="5" fillId="0" borderId="11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8">
    <cellStyle name="Comma 2" xfId="3" xr:uid="{90D27357-680C-44DB-A747-8E1088AF517A}"/>
    <cellStyle name="Comma 2 2" xfId="6" xr:uid="{BB7F2BB7-F64D-4C5B-B9E9-8041726CD1D6}"/>
    <cellStyle name="Currency 2" xfId="5" xr:uid="{B5E8739F-5506-4B80-A938-BF56E0C678F0}"/>
    <cellStyle name="Normal" xfId="0" builtinId="0"/>
    <cellStyle name="Normal 2" xfId="1" xr:uid="{20772484-65F8-46A9-9318-40AB1AF28FEB}"/>
    <cellStyle name="Normal 3" xfId="2" xr:uid="{1F0DE31B-55F1-444B-9362-6CD089CC617B}"/>
    <cellStyle name="Normal 4" xfId="7" xr:uid="{CDE03031-8662-4AE3-9354-CD884AE3F398}"/>
    <cellStyle name="Normal 9" xfId="4" xr:uid="{80CBDAB1-6E45-4CE8-B74C-CA18BB09DC99}"/>
  </cellStyles>
  <dxfs count="9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63A4F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63A4F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D PC" refreshedDate="45637.743944675924" createdVersion="8" refreshedVersion="8" minRefreshableVersion="3" recordCount="102" xr:uid="{4DE1304C-30D5-4FED-9BDD-5078E0273553}">
  <cacheSource type="worksheet">
    <worksheetSource name="Table1_2"/>
  </cacheSource>
  <cacheFields count="24">
    <cacheField name="Style" numFmtId="0">
      <sharedItems/>
    </cacheField>
    <cacheField name="Style_2" numFmtId="0">
      <sharedItems/>
    </cacheField>
    <cacheField name="Style_3" numFmtId="0">
      <sharedItems/>
    </cacheField>
    <cacheField name="Order" numFmtId="0">
      <sharedItems containsSemiMixedTypes="0" containsString="0" containsNumber="1" containsInteger="1" minValue="13766" maxValue="13766"/>
    </cacheField>
    <cacheField name="CTN" numFmtId="0">
      <sharedItems containsSemiMixedTypes="0" containsString="0" containsNumber="1" containsInteger="1" minValue="1" maxValue="102"/>
    </cacheField>
    <cacheField name="Color" numFmtId="0">
      <sharedItems containsSemiMixedTypes="0" containsString="0" containsNumber="1" containsInteger="1" minValue="46305" maxValue="110001"/>
    </cacheField>
    <cacheField name="Color_name" numFmtId="0">
      <sharedItems/>
    </cacheField>
    <cacheField name="S" numFmtId="0">
      <sharedItems containsString="0" containsBlank="1" containsNumber="1" containsInteger="1" minValue="5" maxValue="22"/>
    </cacheField>
    <cacheField name="M" numFmtId="0">
      <sharedItems containsString="0" containsBlank="1" containsNumber="1" containsInteger="1" minValue="9" maxValue="22"/>
    </cacheField>
    <cacheField name="L" numFmtId="0">
      <sharedItems containsString="0" containsBlank="1" containsNumber="1" containsInteger="1" minValue="1" maxValue="22"/>
    </cacheField>
    <cacheField name="XL" numFmtId="0">
      <sharedItems containsString="0" containsBlank="1" containsNumber="1" containsInteger="1" minValue="7" maxValue="22"/>
    </cacheField>
    <cacheField name="XXL" numFmtId="0">
      <sharedItems containsString="0" containsBlank="1" containsNumber="1" containsInteger="1" minValue="9" maxValue="20"/>
    </cacheField>
    <cacheField name="XXXL" numFmtId="0">
      <sharedItems containsString="0" containsBlank="1" containsNumber="1" containsInteger="1" minValue="1" maxValue="20"/>
    </cacheField>
    <cacheField name="PCS_CTN" numFmtId="0">
      <sharedItems containsSemiMixedTypes="0" containsString="0" containsNumber="1" containsInteger="1" minValue="11" maxValue="22"/>
    </cacheField>
    <cacheField name="QTY" numFmtId="0">
      <sharedItems containsSemiMixedTypes="0" containsString="0" containsNumber="1" containsInteger="1" minValue="1" maxValue="10" count="9">
        <n v="3"/>
        <n v="4"/>
        <n v="5"/>
        <n v="2"/>
        <n v="1"/>
        <n v="6"/>
        <n v="9"/>
        <n v="10"/>
        <n v="7"/>
      </sharedItems>
    </cacheField>
    <cacheField name="BoxNum" numFmtId="0">
      <sharedItems/>
    </cacheField>
    <cacheField name="TOTAL_PCS" numFmtId="0">
      <sharedItems containsSemiMixedTypes="0" containsString="0" containsNumber="1" containsInteger="1" minValue="11" maxValue="220"/>
    </cacheField>
    <cacheField name="NWeight" numFmtId="0">
      <sharedItems containsSemiMixedTypes="0" containsString="0" containsNumber="1" minValue="2.69" maxValue="5.28"/>
    </cacheField>
    <cacheField name="GWeight" numFmtId="0">
      <sharedItems containsSemiMixedTypes="0" containsString="0" containsNumber="1" minValue="3.92" maxValue="6.84"/>
    </cacheField>
    <cacheField name="COC" numFmtId="0">
      <sharedItems/>
    </cacheField>
    <cacheField name="TG" numFmtId="0">
      <sharedItems/>
    </cacheField>
    <cacheField name="BoxMeasure" numFmtId="0">
      <sharedItems/>
    </cacheField>
    <cacheField name="Index" numFmtId="0">
      <sharedItems containsSemiMixedTypes="0" containsString="0" containsNumber="1" containsInteger="1" minValue="1" maxValue="37"/>
    </cacheField>
    <cacheField name="Custom" numFmtId="0">
      <sharedItems containsSemiMixedTypes="0" containsString="0" containsNumber="1" containsInteger="1" minValue="1" maxValue="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s v="QA5179"/>
    <s v="J0299-L.J "/>
    <s v="POLO UOMO LOGO LIU JO M/M"/>
    <n v="13766"/>
    <n v="1"/>
    <n v="110001"/>
    <s v="WHITE ALYSSU"/>
    <n v="22"/>
    <m/>
    <m/>
    <m/>
    <m/>
    <m/>
    <n v="22"/>
    <x v="0"/>
    <s v="1-3"/>
    <n v="66"/>
    <n v="4.53"/>
    <n v="6.09"/>
    <s v="COC-10"/>
    <s v="TG20"/>
    <s v="42X32X28CM"/>
    <n v="1"/>
    <n v="1"/>
  </r>
  <r>
    <s v="QA5179"/>
    <s v="J0299-L.J "/>
    <s v="POLO UOMO LOGO LIU JO M/M"/>
    <n v="13766"/>
    <n v="2"/>
    <n v="110001"/>
    <s v="WHITE ALYSSU"/>
    <n v="22"/>
    <m/>
    <m/>
    <m/>
    <m/>
    <m/>
    <n v="22"/>
    <x v="0"/>
    <s v="1-3"/>
    <n v="66"/>
    <n v="4.53"/>
    <n v="6.09"/>
    <s v="COC-10"/>
    <s v="TG20"/>
    <s v="42X32X28CM"/>
    <n v="1"/>
    <n v="1"/>
  </r>
  <r>
    <s v="QA5179"/>
    <s v="J0299-L.J "/>
    <s v="POLO UOMO LOGO LIU JO M/M"/>
    <n v="13766"/>
    <n v="3"/>
    <n v="110001"/>
    <s v="WHITE ALYSSU"/>
    <n v="22"/>
    <m/>
    <m/>
    <m/>
    <m/>
    <m/>
    <n v="22"/>
    <x v="0"/>
    <s v="1-3"/>
    <n v="66"/>
    <n v="4.53"/>
    <n v="6.09"/>
    <s v="COC-10"/>
    <s v="TG20"/>
    <s v="42X32X28CM"/>
    <n v="1"/>
    <n v="1"/>
  </r>
  <r>
    <s v="QA5179"/>
    <s v="J0299-L.J "/>
    <s v="POLO UOMO LOGO LIU JO M/M"/>
    <n v="13766"/>
    <n v="4"/>
    <n v="110001"/>
    <s v="WHITE ALYSSU"/>
    <m/>
    <n v="22"/>
    <m/>
    <m/>
    <m/>
    <m/>
    <n v="22"/>
    <x v="1"/>
    <s v="4-7"/>
    <n v="88"/>
    <n v="4.8"/>
    <n v="6.36"/>
    <s v="COC-10"/>
    <s v="TG20"/>
    <s v="42X32X28CM"/>
    <n v="2"/>
    <n v="2"/>
  </r>
  <r>
    <s v="QA5179"/>
    <s v="J0299-L.J "/>
    <s v="POLO UOMO LOGO LIU JO M/M"/>
    <n v="13766"/>
    <n v="5"/>
    <n v="110001"/>
    <s v="WHITE ALYSSU"/>
    <m/>
    <n v="22"/>
    <m/>
    <m/>
    <m/>
    <m/>
    <n v="22"/>
    <x v="1"/>
    <s v="4-7"/>
    <n v="88"/>
    <n v="4.8"/>
    <n v="6.36"/>
    <s v="COC-10"/>
    <s v="TG20"/>
    <s v="42X32X28CM"/>
    <n v="2"/>
    <n v="2"/>
  </r>
  <r>
    <s v="QA5179"/>
    <s v="J0299-L.J "/>
    <s v="POLO UOMO LOGO LIU JO M/M"/>
    <n v="13766"/>
    <n v="6"/>
    <n v="110001"/>
    <s v="WHITE ALYSSU"/>
    <m/>
    <n v="22"/>
    <m/>
    <m/>
    <m/>
    <m/>
    <n v="22"/>
    <x v="1"/>
    <s v="4-7"/>
    <n v="88"/>
    <n v="4.8"/>
    <n v="6.36"/>
    <s v="COC-10"/>
    <s v="TG20"/>
    <s v="42X32X28CM"/>
    <n v="2"/>
    <n v="2"/>
  </r>
  <r>
    <s v="QA5179"/>
    <s v="J0299-L.J "/>
    <s v="POLO UOMO LOGO LIU JO M/M"/>
    <n v="13766"/>
    <n v="7"/>
    <n v="110001"/>
    <s v="WHITE ALYSSU"/>
    <m/>
    <n v="22"/>
    <m/>
    <m/>
    <m/>
    <m/>
    <n v="22"/>
    <x v="1"/>
    <s v="4-7"/>
    <n v="88"/>
    <n v="4.8"/>
    <n v="6.36"/>
    <s v="COC-10"/>
    <s v="TG20"/>
    <s v="42X32X28CM"/>
    <n v="2"/>
    <n v="2"/>
  </r>
  <r>
    <s v="QA5179"/>
    <s v="J0299-L.J "/>
    <s v="POLO UOMO LOGO LIU JO M/M"/>
    <n v="13766"/>
    <n v="8"/>
    <n v="110001"/>
    <s v="WHITE ALYSSU"/>
    <m/>
    <m/>
    <n v="22"/>
    <m/>
    <m/>
    <m/>
    <n v="22"/>
    <x v="2"/>
    <s v="8-12"/>
    <n v="110"/>
    <n v="5.0199999999999996"/>
    <n v="6.58"/>
    <s v="COC-10"/>
    <s v="TG20"/>
    <s v="42X32X28CM"/>
    <n v="3"/>
    <n v="3"/>
  </r>
  <r>
    <s v="QA5179"/>
    <s v="J0299-L.J "/>
    <s v="POLO UOMO LOGO LIU JO M/M"/>
    <n v="13766"/>
    <n v="9"/>
    <n v="110001"/>
    <s v="WHITE ALYSSU"/>
    <m/>
    <m/>
    <n v="22"/>
    <m/>
    <m/>
    <m/>
    <n v="22"/>
    <x v="2"/>
    <s v="8-12"/>
    <n v="110"/>
    <n v="5.0199999999999996"/>
    <n v="6.58"/>
    <s v="COC-10"/>
    <s v="TG20"/>
    <s v="42X32X28CM"/>
    <n v="3"/>
    <n v="3"/>
  </r>
  <r>
    <s v="QA5179"/>
    <s v="J0299-L.J "/>
    <s v="POLO UOMO LOGO LIU JO M/M"/>
    <n v="13766"/>
    <n v="10"/>
    <n v="110001"/>
    <s v="WHITE ALYSSU"/>
    <m/>
    <m/>
    <n v="22"/>
    <m/>
    <m/>
    <m/>
    <n v="22"/>
    <x v="2"/>
    <s v="8-12"/>
    <n v="110"/>
    <n v="5.0199999999999996"/>
    <n v="6.58"/>
    <s v="COC-10"/>
    <s v="TG20"/>
    <s v="42X32X28CM"/>
    <n v="3"/>
    <n v="3"/>
  </r>
  <r>
    <s v="QA5179"/>
    <s v="J0299-L.J "/>
    <s v="POLO UOMO LOGO LIU JO M/M"/>
    <n v="13766"/>
    <n v="11"/>
    <n v="110001"/>
    <s v="WHITE ALYSSU"/>
    <m/>
    <m/>
    <n v="22"/>
    <m/>
    <m/>
    <m/>
    <n v="22"/>
    <x v="2"/>
    <s v="8-12"/>
    <n v="110"/>
    <n v="5.0199999999999996"/>
    <n v="6.58"/>
    <s v="COC-10"/>
    <s v="TG20"/>
    <s v="42X32X28CM"/>
    <n v="3"/>
    <n v="3"/>
  </r>
  <r>
    <s v="QA5179"/>
    <s v="J0299-L.J "/>
    <s v="POLO UOMO LOGO LIU JO M/M"/>
    <n v="13766"/>
    <n v="12"/>
    <n v="110001"/>
    <s v="WHITE ALYSSU"/>
    <m/>
    <m/>
    <n v="22"/>
    <m/>
    <m/>
    <m/>
    <n v="22"/>
    <x v="2"/>
    <s v="8-12"/>
    <n v="110"/>
    <n v="5.0199999999999996"/>
    <n v="6.58"/>
    <s v="COC-10"/>
    <s v="TG20"/>
    <s v="42X32X28CM"/>
    <n v="3"/>
    <n v="3"/>
  </r>
  <r>
    <s v="QA5179"/>
    <s v="J0299-L.J "/>
    <s v="POLO UOMO LOGO LIU JO M/M"/>
    <n v="13766"/>
    <n v="13"/>
    <n v="110001"/>
    <s v="WHITE ALYSSU"/>
    <m/>
    <m/>
    <m/>
    <n v="22"/>
    <m/>
    <m/>
    <n v="22"/>
    <x v="0"/>
    <s v="13-15"/>
    <n v="66"/>
    <n v="5.28"/>
    <n v="6.84"/>
    <s v="COC-10"/>
    <s v="TG20"/>
    <s v="42X32X28CM"/>
    <n v="4"/>
    <n v="4"/>
  </r>
  <r>
    <s v="QA5179"/>
    <s v="J0299-L.J "/>
    <s v="POLO UOMO LOGO LIU JO M/M"/>
    <n v="13766"/>
    <n v="14"/>
    <n v="110001"/>
    <s v="WHITE ALYSSU"/>
    <m/>
    <m/>
    <m/>
    <n v="22"/>
    <m/>
    <m/>
    <n v="22"/>
    <x v="0"/>
    <s v="13-15"/>
    <n v="66"/>
    <n v="5.28"/>
    <n v="6.84"/>
    <s v="COC-10"/>
    <s v="TG20"/>
    <s v="42X32X28CM"/>
    <n v="4"/>
    <n v="4"/>
  </r>
  <r>
    <s v="QA5179"/>
    <s v="J0299-L.J "/>
    <s v="POLO UOMO LOGO LIU JO M/M"/>
    <n v="13766"/>
    <n v="15"/>
    <n v="110001"/>
    <s v="WHITE ALYSSU"/>
    <m/>
    <m/>
    <m/>
    <n v="22"/>
    <m/>
    <m/>
    <n v="22"/>
    <x v="0"/>
    <s v="13-15"/>
    <n v="66"/>
    <n v="5.28"/>
    <n v="6.84"/>
    <s v="COC-10"/>
    <s v="TG20"/>
    <s v="42X32X28CM"/>
    <n v="4"/>
    <n v="4"/>
  </r>
  <r>
    <s v="QA5179"/>
    <s v="J0299-L.J "/>
    <s v="POLO UOMO LOGO LIU JO M/M"/>
    <n v="13766"/>
    <n v="16"/>
    <n v="110001"/>
    <s v="WHITE ALYSSU"/>
    <m/>
    <m/>
    <m/>
    <m/>
    <n v="20"/>
    <m/>
    <n v="20"/>
    <x v="3"/>
    <s v="16-17"/>
    <n v="40"/>
    <n v="4.88"/>
    <n v="6.38"/>
    <s v="COC-10"/>
    <s v="TG20"/>
    <s v="42X32X28CM"/>
    <n v="5"/>
    <n v="5"/>
  </r>
  <r>
    <s v="QA5179"/>
    <s v="J0299-L.J "/>
    <s v="POLO UOMO LOGO LIU JO M/M"/>
    <n v="13766"/>
    <n v="17"/>
    <n v="110001"/>
    <s v="WHITE ALYSSU"/>
    <m/>
    <m/>
    <m/>
    <m/>
    <n v="20"/>
    <m/>
    <n v="20"/>
    <x v="3"/>
    <s v="16-17"/>
    <n v="40"/>
    <n v="4.88"/>
    <n v="6.38"/>
    <s v="COC-10"/>
    <s v="TG20"/>
    <s v="42X32X28CM"/>
    <n v="5"/>
    <n v="5"/>
  </r>
  <r>
    <s v="QA5179"/>
    <s v="J0299-L.J "/>
    <s v="POLO UOMO LOGO LIU JO M/M"/>
    <n v="13766"/>
    <n v="18"/>
    <n v="110001"/>
    <s v="WHITE ALYSSU"/>
    <m/>
    <m/>
    <m/>
    <m/>
    <m/>
    <n v="18"/>
    <n v="18"/>
    <x v="4"/>
    <s v="18"/>
    <n v="18"/>
    <n v="4.5"/>
    <n v="5.94"/>
    <s v="COC-10"/>
    <s v="TG20"/>
    <s v="42X32X28CM"/>
    <n v="6"/>
    <n v="6"/>
  </r>
  <r>
    <s v="QA5179"/>
    <s v="J0299-L.J "/>
    <s v="POLO UOMO LOGO LIU JO M/M"/>
    <n v="13766"/>
    <n v="19"/>
    <n v="110001"/>
    <s v="WHITE ALYSSU"/>
    <n v="11"/>
    <m/>
    <n v="2"/>
    <m/>
    <m/>
    <m/>
    <n v="13"/>
    <x v="4"/>
    <s v="19"/>
    <n v="13"/>
    <n v="2.72"/>
    <n v="4.01"/>
    <s v="COC-10"/>
    <s v="TG20"/>
    <s v="42X32X28CM"/>
    <n v="7"/>
    <n v="7"/>
  </r>
  <r>
    <s v="QA5179"/>
    <s v="J0299-L.J "/>
    <s v="POLO UOMO LOGO LIU JO M/M"/>
    <n v="13766"/>
    <n v="20"/>
    <n v="110001"/>
    <s v="WHITE ALYSSU"/>
    <m/>
    <n v="18"/>
    <m/>
    <m/>
    <m/>
    <m/>
    <n v="18"/>
    <x v="4"/>
    <s v="20"/>
    <n v="18"/>
    <n v="3.92"/>
    <n v="5.36"/>
    <s v="COC-10"/>
    <s v="TG20"/>
    <s v="42X32X28CM"/>
    <n v="8"/>
    <n v="8"/>
  </r>
  <r>
    <s v="QA5179"/>
    <s v="J0299-L.J "/>
    <s v="POLO UOMO LOGO LIU JO M/M"/>
    <n v="13766"/>
    <n v="21"/>
    <n v="110001"/>
    <s v="WHITE ALYSSU"/>
    <m/>
    <m/>
    <m/>
    <n v="20"/>
    <m/>
    <m/>
    <n v="20"/>
    <x v="4"/>
    <s v="21"/>
    <n v="20"/>
    <n v="4.8"/>
    <n v="6.3"/>
    <s v="COC-10"/>
    <s v="TG20"/>
    <s v="42X32X28CM"/>
    <n v="9"/>
    <n v="9"/>
  </r>
  <r>
    <s v="QA5179"/>
    <s v="J0299-L.J "/>
    <s v="POLO UOMO LOGO LIU JO M/M"/>
    <n v="13766"/>
    <n v="22"/>
    <n v="110001"/>
    <s v="WHITE ALYSSU"/>
    <m/>
    <m/>
    <m/>
    <m/>
    <n v="15"/>
    <m/>
    <n v="15"/>
    <x v="4"/>
    <s v="22"/>
    <n v="15"/>
    <n v="3.66"/>
    <n v="5.01"/>
    <s v="COC-10"/>
    <s v="TG20"/>
    <s v="42X32X28CM"/>
    <n v="10"/>
    <n v="10"/>
  </r>
  <r>
    <s v="QA5179"/>
    <s v="J0299-L.J "/>
    <s v="POLO UOMO LOGO LIU JO M/M"/>
    <n v="13766"/>
    <n v="23"/>
    <n v="46305"/>
    <s v="KHAKY"/>
    <n v="22"/>
    <m/>
    <m/>
    <m/>
    <m/>
    <m/>
    <n v="22"/>
    <x v="5"/>
    <s v="23-28"/>
    <n v="132"/>
    <n v="4.53"/>
    <n v="6.09"/>
    <s v="COC-10"/>
    <s v="TG20"/>
    <s v="42X32X28CM"/>
    <n v="11"/>
    <n v="11"/>
  </r>
  <r>
    <s v="QA5179"/>
    <s v="J0299-L.J "/>
    <s v="POLO UOMO LOGO LIU JO M/M"/>
    <n v="13766"/>
    <n v="24"/>
    <n v="46305"/>
    <s v="KHAKY"/>
    <n v="22"/>
    <m/>
    <m/>
    <m/>
    <m/>
    <m/>
    <n v="22"/>
    <x v="5"/>
    <s v="23-28"/>
    <n v="132"/>
    <n v="4.53"/>
    <n v="6.09"/>
    <s v="COC-10"/>
    <s v="TG20"/>
    <s v="42X32X28CM"/>
    <n v="11"/>
    <n v="11"/>
  </r>
  <r>
    <s v="QA5179"/>
    <s v="J0299-L.J "/>
    <s v="POLO UOMO LOGO LIU JO M/M"/>
    <n v="13766"/>
    <n v="25"/>
    <n v="46305"/>
    <s v="KHAKY"/>
    <n v="22"/>
    <m/>
    <m/>
    <m/>
    <m/>
    <m/>
    <n v="22"/>
    <x v="5"/>
    <s v="23-28"/>
    <n v="132"/>
    <n v="4.53"/>
    <n v="6.09"/>
    <s v="COC-10"/>
    <s v="TG20"/>
    <s v="42X32X28CM"/>
    <n v="11"/>
    <n v="11"/>
  </r>
  <r>
    <s v="QA5179"/>
    <s v="J0299-L.J "/>
    <s v="POLO UOMO LOGO LIU JO M/M"/>
    <n v="13766"/>
    <n v="26"/>
    <n v="46305"/>
    <s v="KHAKY"/>
    <n v="22"/>
    <m/>
    <m/>
    <m/>
    <m/>
    <m/>
    <n v="22"/>
    <x v="5"/>
    <s v="23-28"/>
    <n v="132"/>
    <n v="4.53"/>
    <n v="6.09"/>
    <s v="COC-10"/>
    <s v="TG20"/>
    <s v="42X32X28CM"/>
    <n v="11"/>
    <n v="11"/>
  </r>
  <r>
    <s v="QA5179"/>
    <s v="J0299-L.J "/>
    <s v="POLO UOMO LOGO LIU JO M/M"/>
    <n v="13766"/>
    <n v="27"/>
    <n v="46305"/>
    <s v="KHAKY"/>
    <n v="22"/>
    <m/>
    <m/>
    <m/>
    <m/>
    <m/>
    <n v="22"/>
    <x v="5"/>
    <s v="23-28"/>
    <n v="132"/>
    <n v="4.53"/>
    <n v="6.09"/>
    <s v="COC-10"/>
    <s v="TG20"/>
    <s v="42X32X28CM"/>
    <n v="11"/>
    <n v="11"/>
  </r>
  <r>
    <s v="QA5179"/>
    <s v="J0299-L.J "/>
    <s v="POLO UOMO LOGO LIU JO M/M"/>
    <n v="13766"/>
    <n v="28"/>
    <n v="46305"/>
    <s v="KHAKY"/>
    <n v="22"/>
    <m/>
    <m/>
    <m/>
    <m/>
    <m/>
    <n v="22"/>
    <x v="5"/>
    <s v="23-28"/>
    <n v="132"/>
    <n v="4.53"/>
    <n v="6.09"/>
    <s v="COC-10"/>
    <s v="TG20"/>
    <s v="42X32X28CM"/>
    <n v="11"/>
    <n v="11"/>
  </r>
  <r>
    <s v="QA5179"/>
    <s v="J0299-L.J "/>
    <s v="POLO UOMO LOGO LIU JO M/M"/>
    <n v="13766"/>
    <n v="29"/>
    <n v="46305"/>
    <s v="KHAKY"/>
    <m/>
    <n v="22"/>
    <m/>
    <m/>
    <m/>
    <m/>
    <n v="22"/>
    <x v="6"/>
    <s v="29-37"/>
    <n v="198"/>
    <n v="4.8"/>
    <n v="6.36"/>
    <s v="COC-10"/>
    <s v="TG20"/>
    <s v="42X32X28CM"/>
    <n v="12"/>
    <n v="12"/>
  </r>
  <r>
    <s v="QA5179"/>
    <s v="J0299-L.J "/>
    <s v="POLO UOMO LOGO LIU JO M/M"/>
    <n v="13766"/>
    <n v="30"/>
    <n v="46305"/>
    <s v="KHAKY"/>
    <m/>
    <n v="22"/>
    <m/>
    <m/>
    <m/>
    <m/>
    <n v="22"/>
    <x v="6"/>
    <s v="29-37"/>
    <n v="198"/>
    <n v="4.8"/>
    <n v="6.36"/>
    <s v="COC-10"/>
    <s v="TG20"/>
    <s v="42X32X28CM"/>
    <n v="12"/>
    <n v="12"/>
  </r>
  <r>
    <s v="QA5179"/>
    <s v="J0299-L.J "/>
    <s v="POLO UOMO LOGO LIU JO M/M"/>
    <n v="13766"/>
    <n v="31"/>
    <n v="46305"/>
    <s v="KHAKY"/>
    <m/>
    <n v="22"/>
    <m/>
    <m/>
    <m/>
    <m/>
    <n v="22"/>
    <x v="6"/>
    <s v="29-37"/>
    <n v="198"/>
    <n v="4.8"/>
    <n v="6.36"/>
    <s v="COC-10"/>
    <s v="TG20"/>
    <s v="42X32X28CM"/>
    <n v="12"/>
    <n v="12"/>
  </r>
  <r>
    <s v="QA5179"/>
    <s v="J0299-L.J "/>
    <s v="POLO UOMO LOGO LIU JO M/M"/>
    <n v="13766"/>
    <n v="32"/>
    <n v="46305"/>
    <s v="KHAKY"/>
    <m/>
    <n v="22"/>
    <m/>
    <m/>
    <m/>
    <m/>
    <n v="22"/>
    <x v="6"/>
    <s v="29-37"/>
    <n v="198"/>
    <n v="4.8"/>
    <n v="6.36"/>
    <s v="COC-10"/>
    <s v="TG20"/>
    <s v="42X32X28CM"/>
    <n v="12"/>
    <n v="12"/>
  </r>
  <r>
    <s v="QA5179"/>
    <s v="J0299-L.J "/>
    <s v="POLO UOMO LOGO LIU JO M/M"/>
    <n v="13766"/>
    <n v="33"/>
    <n v="46305"/>
    <s v="KHAKY"/>
    <m/>
    <n v="22"/>
    <m/>
    <m/>
    <m/>
    <m/>
    <n v="22"/>
    <x v="6"/>
    <s v="29-37"/>
    <n v="198"/>
    <n v="4.8"/>
    <n v="6.36"/>
    <s v="COC-10"/>
    <s v="TG20"/>
    <s v="42X32X28CM"/>
    <n v="12"/>
    <n v="12"/>
  </r>
  <r>
    <s v="QA5179"/>
    <s v="J0299-L.J "/>
    <s v="POLO UOMO LOGO LIU JO M/M"/>
    <n v="13766"/>
    <n v="34"/>
    <n v="46305"/>
    <s v="KHAKY"/>
    <m/>
    <n v="22"/>
    <m/>
    <m/>
    <m/>
    <m/>
    <n v="22"/>
    <x v="6"/>
    <s v="29-37"/>
    <n v="198"/>
    <n v="4.8"/>
    <n v="6.36"/>
    <s v="COC-10"/>
    <s v="TG20"/>
    <s v="42X32X28CM"/>
    <n v="12"/>
    <n v="12"/>
  </r>
  <r>
    <s v="QA5179"/>
    <s v="J0299-L.J "/>
    <s v="POLO UOMO LOGO LIU JO M/M"/>
    <n v="13766"/>
    <n v="35"/>
    <n v="46305"/>
    <s v="KHAKY"/>
    <m/>
    <n v="22"/>
    <m/>
    <m/>
    <m/>
    <m/>
    <n v="22"/>
    <x v="6"/>
    <s v="29-37"/>
    <n v="198"/>
    <n v="4.8"/>
    <n v="6.36"/>
    <s v="COC-10"/>
    <s v="TG20"/>
    <s v="42X32X28CM"/>
    <n v="12"/>
    <n v="12"/>
  </r>
  <r>
    <s v="QA5179"/>
    <s v="J0299-L.J "/>
    <s v="POLO UOMO LOGO LIU JO M/M"/>
    <n v="13766"/>
    <n v="36"/>
    <n v="46305"/>
    <s v="KHAKY"/>
    <m/>
    <n v="22"/>
    <m/>
    <m/>
    <m/>
    <m/>
    <n v="22"/>
    <x v="6"/>
    <s v="29-37"/>
    <n v="198"/>
    <n v="4.8"/>
    <n v="6.36"/>
    <s v="COC-10"/>
    <s v="TG20"/>
    <s v="42X32X28CM"/>
    <n v="12"/>
    <n v="12"/>
  </r>
  <r>
    <s v="QA5179"/>
    <s v="J0299-L.J "/>
    <s v="POLO UOMO LOGO LIU JO M/M"/>
    <n v="13766"/>
    <n v="37"/>
    <n v="46305"/>
    <s v="KHAKY"/>
    <m/>
    <n v="22"/>
    <m/>
    <m/>
    <m/>
    <m/>
    <n v="22"/>
    <x v="6"/>
    <s v="29-37"/>
    <n v="198"/>
    <n v="4.8"/>
    <n v="6.36"/>
    <s v="COC-10"/>
    <s v="TG20"/>
    <s v="42X32X28CM"/>
    <n v="12"/>
    <n v="12"/>
  </r>
  <r>
    <s v="QA5179"/>
    <s v="J0299-L.J "/>
    <s v="POLO UOMO LOGO LIU JO M/M"/>
    <n v="13766"/>
    <n v="38"/>
    <n v="46305"/>
    <s v="KHAKY"/>
    <m/>
    <m/>
    <n v="22"/>
    <m/>
    <m/>
    <m/>
    <n v="22"/>
    <x v="7"/>
    <s v="38-47"/>
    <n v="220"/>
    <n v="5.0199999999999996"/>
    <n v="6.58"/>
    <s v="COC-10"/>
    <s v="TG20"/>
    <s v="42X32X28CM"/>
    <n v="13"/>
    <n v="13"/>
  </r>
  <r>
    <s v="QA5179"/>
    <s v="J0299-L.J "/>
    <s v="POLO UOMO LOGO LIU JO M/M"/>
    <n v="13766"/>
    <n v="39"/>
    <n v="46305"/>
    <s v="KHAKY"/>
    <m/>
    <m/>
    <n v="22"/>
    <m/>
    <m/>
    <m/>
    <n v="22"/>
    <x v="7"/>
    <s v="38-47"/>
    <n v="220"/>
    <n v="5.0199999999999996"/>
    <n v="6.58"/>
    <s v="COC-10"/>
    <s v="TG20"/>
    <s v="42X32X28CM"/>
    <n v="13"/>
    <n v="13"/>
  </r>
  <r>
    <s v="QA5179"/>
    <s v="J0299-L.J "/>
    <s v="POLO UOMO LOGO LIU JO M/M"/>
    <n v="13766"/>
    <n v="40"/>
    <n v="46305"/>
    <s v="KHAKY"/>
    <m/>
    <m/>
    <n v="22"/>
    <m/>
    <m/>
    <m/>
    <n v="22"/>
    <x v="7"/>
    <s v="38-47"/>
    <n v="220"/>
    <n v="5.0199999999999996"/>
    <n v="6.58"/>
    <s v="COC-10"/>
    <s v="TG20"/>
    <s v="42X32X28CM"/>
    <n v="13"/>
    <n v="13"/>
  </r>
  <r>
    <s v="QA5179"/>
    <s v="J0299-L.J "/>
    <s v="POLO UOMO LOGO LIU JO M/M"/>
    <n v="13766"/>
    <n v="41"/>
    <n v="46305"/>
    <s v="KHAKY"/>
    <m/>
    <m/>
    <n v="22"/>
    <m/>
    <m/>
    <m/>
    <n v="22"/>
    <x v="7"/>
    <s v="38-47"/>
    <n v="220"/>
    <n v="5.0199999999999996"/>
    <n v="6.58"/>
    <s v="COC-10"/>
    <s v="TG20"/>
    <s v="42X32X28CM"/>
    <n v="13"/>
    <n v="13"/>
  </r>
  <r>
    <s v="QA5179"/>
    <s v="J0299-L.J "/>
    <s v="POLO UOMO LOGO LIU JO M/M"/>
    <n v="13766"/>
    <n v="42"/>
    <n v="46305"/>
    <s v="KHAKY"/>
    <m/>
    <m/>
    <n v="22"/>
    <m/>
    <m/>
    <m/>
    <n v="22"/>
    <x v="7"/>
    <s v="38-47"/>
    <n v="220"/>
    <n v="5.0199999999999996"/>
    <n v="6.58"/>
    <s v="COC-10"/>
    <s v="TG20"/>
    <s v="42X32X28CM"/>
    <n v="13"/>
    <n v="13"/>
  </r>
  <r>
    <s v="QA5179"/>
    <s v="J0299-L.J "/>
    <s v="POLO UOMO LOGO LIU JO M/M"/>
    <n v="13766"/>
    <n v="43"/>
    <n v="46305"/>
    <s v="KHAKY"/>
    <m/>
    <m/>
    <n v="22"/>
    <m/>
    <m/>
    <m/>
    <n v="22"/>
    <x v="7"/>
    <s v="38-47"/>
    <n v="220"/>
    <n v="5.0199999999999996"/>
    <n v="6.58"/>
    <s v="COC-10"/>
    <s v="TG20"/>
    <s v="42X32X28CM"/>
    <n v="13"/>
    <n v="13"/>
  </r>
  <r>
    <s v="QA5179"/>
    <s v="J0299-L.J "/>
    <s v="POLO UOMO LOGO LIU JO M/M"/>
    <n v="13766"/>
    <n v="44"/>
    <n v="46305"/>
    <s v="KHAKY"/>
    <m/>
    <m/>
    <n v="22"/>
    <m/>
    <m/>
    <m/>
    <n v="22"/>
    <x v="7"/>
    <s v="38-47"/>
    <n v="220"/>
    <n v="5.0199999999999996"/>
    <n v="6.58"/>
    <s v="COC-10"/>
    <s v="TG20"/>
    <s v="42X32X28CM"/>
    <n v="13"/>
    <n v="13"/>
  </r>
  <r>
    <s v="QA5179"/>
    <s v="J0299-L.J "/>
    <s v="POLO UOMO LOGO LIU JO M/M"/>
    <n v="13766"/>
    <n v="45"/>
    <n v="46305"/>
    <s v="KHAKY"/>
    <m/>
    <m/>
    <n v="22"/>
    <m/>
    <m/>
    <m/>
    <n v="22"/>
    <x v="7"/>
    <s v="38-47"/>
    <n v="220"/>
    <n v="5.0199999999999996"/>
    <n v="6.58"/>
    <s v="COC-10"/>
    <s v="TG20"/>
    <s v="42X32X28CM"/>
    <n v="13"/>
    <n v="13"/>
  </r>
  <r>
    <s v="QA5179"/>
    <s v="J0299-L.J "/>
    <s v="POLO UOMO LOGO LIU JO M/M"/>
    <n v="13766"/>
    <n v="46"/>
    <n v="46305"/>
    <s v="KHAKY"/>
    <m/>
    <m/>
    <n v="22"/>
    <m/>
    <m/>
    <m/>
    <n v="22"/>
    <x v="7"/>
    <s v="38-47"/>
    <n v="220"/>
    <n v="5.0199999999999996"/>
    <n v="6.58"/>
    <s v="COC-10"/>
    <s v="TG20"/>
    <s v="42X32X28CM"/>
    <n v="13"/>
    <n v="13"/>
  </r>
  <r>
    <s v="QA5179"/>
    <s v="J0299-L.J "/>
    <s v="POLO UOMO LOGO LIU JO M/M"/>
    <n v="13766"/>
    <n v="47"/>
    <n v="46305"/>
    <s v="KHAKY"/>
    <m/>
    <m/>
    <n v="22"/>
    <m/>
    <m/>
    <m/>
    <n v="22"/>
    <x v="7"/>
    <s v="38-47"/>
    <n v="220"/>
    <n v="5.0199999999999996"/>
    <n v="6.58"/>
    <s v="COC-10"/>
    <s v="TG20"/>
    <s v="42X32X28CM"/>
    <n v="13"/>
    <n v="13"/>
  </r>
  <r>
    <s v="QA5179"/>
    <s v="J0299-L.J "/>
    <s v="POLO UOMO LOGO LIU JO M/M"/>
    <n v="13766"/>
    <n v="48"/>
    <n v="46305"/>
    <s v="KHAKY"/>
    <m/>
    <m/>
    <m/>
    <n v="22"/>
    <m/>
    <m/>
    <n v="22"/>
    <x v="8"/>
    <s v="48-54"/>
    <n v="154"/>
    <n v="5.28"/>
    <n v="6.84"/>
    <s v="COC-10"/>
    <s v="TG20"/>
    <s v="42X32X28CM"/>
    <n v="14"/>
    <n v="14"/>
  </r>
  <r>
    <s v="QA5179"/>
    <s v="J0299-L.J "/>
    <s v="POLO UOMO LOGO LIU JO M/M"/>
    <n v="13766"/>
    <n v="49"/>
    <n v="46305"/>
    <s v="KHAKY"/>
    <m/>
    <m/>
    <m/>
    <n v="22"/>
    <m/>
    <m/>
    <n v="22"/>
    <x v="8"/>
    <s v="48-54"/>
    <n v="154"/>
    <n v="5.28"/>
    <n v="6.84"/>
    <s v="COC-10"/>
    <s v="TG20"/>
    <s v="42X32X28CM"/>
    <n v="14"/>
    <n v="14"/>
  </r>
  <r>
    <s v="QA5179"/>
    <s v="J0299-L.J "/>
    <s v="POLO UOMO LOGO LIU JO M/M"/>
    <n v="13766"/>
    <n v="50"/>
    <n v="46305"/>
    <s v="KHAKY"/>
    <m/>
    <m/>
    <m/>
    <n v="22"/>
    <m/>
    <m/>
    <n v="22"/>
    <x v="8"/>
    <s v="48-54"/>
    <n v="154"/>
    <n v="5.28"/>
    <n v="6.84"/>
    <s v="COC-10"/>
    <s v="TG20"/>
    <s v="42X32X28CM"/>
    <n v="14"/>
    <n v="14"/>
  </r>
  <r>
    <s v="QA5179"/>
    <s v="J0299-L.J "/>
    <s v="POLO UOMO LOGO LIU JO M/M"/>
    <n v="13766"/>
    <n v="51"/>
    <n v="46305"/>
    <s v="KHAKY"/>
    <m/>
    <m/>
    <m/>
    <n v="22"/>
    <m/>
    <m/>
    <n v="22"/>
    <x v="8"/>
    <s v="48-54"/>
    <n v="154"/>
    <n v="5.28"/>
    <n v="6.84"/>
    <s v="COC-10"/>
    <s v="TG20"/>
    <s v="42X32X28CM"/>
    <n v="14"/>
    <n v="14"/>
  </r>
  <r>
    <s v="QA5179"/>
    <s v="J0299-L.J "/>
    <s v="POLO UOMO LOGO LIU JO M/M"/>
    <n v="13766"/>
    <n v="52"/>
    <n v="46305"/>
    <s v="KHAKY"/>
    <m/>
    <m/>
    <m/>
    <n v="22"/>
    <m/>
    <m/>
    <n v="22"/>
    <x v="8"/>
    <s v="48-54"/>
    <n v="154"/>
    <n v="5.28"/>
    <n v="6.84"/>
    <s v="COC-10"/>
    <s v="TG20"/>
    <s v="42X32X28CM"/>
    <n v="14"/>
    <n v="14"/>
  </r>
  <r>
    <s v="QA5179"/>
    <s v="J0299-L.J "/>
    <s v="POLO UOMO LOGO LIU JO M/M"/>
    <n v="13766"/>
    <n v="53"/>
    <n v="46305"/>
    <s v="KHAKY"/>
    <m/>
    <m/>
    <m/>
    <n v="22"/>
    <m/>
    <m/>
    <n v="22"/>
    <x v="8"/>
    <s v="48-54"/>
    <n v="154"/>
    <n v="5.28"/>
    <n v="6.84"/>
    <s v="COC-10"/>
    <s v="TG20"/>
    <s v="42X32X28CM"/>
    <n v="14"/>
    <n v="14"/>
  </r>
  <r>
    <s v="QA5179"/>
    <s v="J0299-L.J "/>
    <s v="POLO UOMO LOGO LIU JO M/M"/>
    <n v="13766"/>
    <n v="54"/>
    <n v="46305"/>
    <s v="KHAKY"/>
    <m/>
    <m/>
    <m/>
    <n v="22"/>
    <m/>
    <m/>
    <n v="22"/>
    <x v="8"/>
    <s v="48-54"/>
    <n v="154"/>
    <n v="5.28"/>
    <n v="6.84"/>
    <s v="COC-10"/>
    <s v="TG20"/>
    <s v="42X32X28CM"/>
    <n v="14"/>
    <n v="14"/>
  </r>
  <r>
    <s v="QA5179"/>
    <s v="J0299-L.J "/>
    <s v="POLO UOMO LOGO LIU JO M/M"/>
    <n v="13766"/>
    <n v="55"/>
    <n v="46305"/>
    <s v="KHAKY"/>
    <m/>
    <m/>
    <m/>
    <m/>
    <n v="20"/>
    <m/>
    <n v="20"/>
    <x v="2"/>
    <s v="55-59"/>
    <n v="100"/>
    <n v="4.88"/>
    <n v="6.38"/>
    <s v="COC-10"/>
    <s v="TG20"/>
    <s v="42X32X28CM"/>
    <n v="15"/>
    <n v="15"/>
  </r>
  <r>
    <s v="QA5179"/>
    <s v="J0299-L.J "/>
    <s v="POLO UOMO LOGO LIU JO M/M"/>
    <n v="13766"/>
    <n v="56"/>
    <n v="46305"/>
    <s v="KHAKY"/>
    <m/>
    <m/>
    <m/>
    <m/>
    <n v="20"/>
    <m/>
    <n v="20"/>
    <x v="2"/>
    <s v="55-59"/>
    <n v="100"/>
    <n v="4.88"/>
    <n v="6.38"/>
    <s v="COC-10"/>
    <s v="TG20"/>
    <s v="42X32X28CM"/>
    <n v="15"/>
    <n v="15"/>
  </r>
  <r>
    <s v="QA5179"/>
    <s v="J0299-L.J "/>
    <s v="POLO UOMO LOGO LIU JO M/M"/>
    <n v="13766"/>
    <n v="57"/>
    <n v="46305"/>
    <s v="KHAKY"/>
    <m/>
    <m/>
    <m/>
    <m/>
    <n v="20"/>
    <m/>
    <n v="20"/>
    <x v="2"/>
    <s v="55-59"/>
    <n v="100"/>
    <n v="4.88"/>
    <n v="6.38"/>
    <s v="COC-10"/>
    <s v="TG20"/>
    <s v="42X32X28CM"/>
    <n v="15"/>
    <n v="15"/>
  </r>
  <r>
    <s v="QA5179"/>
    <s v="J0299-L.J "/>
    <s v="POLO UOMO LOGO LIU JO M/M"/>
    <n v="13766"/>
    <n v="58"/>
    <n v="46305"/>
    <s v="KHAKY"/>
    <m/>
    <m/>
    <m/>
    <m/>
    <n v="20"/>
    <m/>
    <n v="20"/>
    <x v="2"/>
    <s v="55-59"/>
    <n v="100"/>
    <n v="4.88"/>
    <n v="6.38"/>
    <s v="COC-10"/>
    <s v="TG20"/>
    <s v="42X32X28CM"/>
    <n v="15"/>
    <n v="15"/>
  </r>
  <r>
    <s v="QA5179"/>
    <s v="J0299-L.J "/>
    <s v="POLO UOMO LOGO LIU JO M/M"/>
    <n v="13766"/>
    <n v="59"/>
    <n v="46305"/>
    <s v="KHAKY"/>
    <m/>
    <m/>
    <m/>
    <m/>
    <n v="20"/>
    <m/>
    <n v="20"/>
    <x v="2"/>
    <s v="55-59"/>
    <n v="100"/>
    <n v="4.88"/>
    <n v="6.38"/>
    <s v="COC-10"/>
    <s v="TG20"/>
    <s v="42X32X28CM"/>
    <n v="15"/>
    <n v="15"/>
  </r>
  <r>
    <s v="QA5179"/>
    <s v="J0299-L.J "/>
    <s v="POLO UOMO LOGO LIU JO M/M"/>
    <n v="13766"/>
    <n v="60"/>
    <n v="46305"/>
    <s v="KHAKY"/>
    <m/>
    <m/>
    <m/>
    <m/>
    <m/>
    <n v="20"/>
    <n v="20"/>
    <x v="3"/>
    <s v="60-61"/>
    <n v="40"/>
    <n v="5"/>
    <n v="6.5"/>
    <s v="COC-10"/>
    <s v="TG20"/>
    <s v="42X32X28CM"/>
    <n v="16"/>
    <n v="16"/>
  </r>
  <r>
    <s v="QA5179"/>
    <s v="J0299-L.J "/>
    <s v="POLO UOMO LOGO LIU JO M/M"/>
    <n v="13766"/>
    <n v="61"/>
    <n v="46305"/>
    <s v="KHAKY"/>
    <m/>
    <m/>
    <m/>
    <m/>
    <m/>
    <n v="20"/>
    <n v="20"/>
    <x v="3"/>
    <s v="60-61"/>
    <n v="40"/>
    <n v="5"/>
    <n v="6.5"/>
    <s v="COC-10"/>
    <s v="TG20"/>
    <s v="42X32X28CM"/>
    <n v="16"/>
    <n v="16"/>
  </r>
  <r>
    <s v="QA5179"/>
    <s v="J0299-L.J "/>
    <s v="POLO UOMO LOGO LIU JO M/M"/>
    <n v="13766"/>
    <n v="62"/>
    <n v="46305"/>
    <s v="KHAKY"/>
    <n v="12"/>
    <n v="9"/>
    <m/>
    <m/>
    <m/>
    <m/>
    <n v="21"/>
    <x v="4"/>
    <s v="62"/>
    <n v="21"/>
    <n v="4.43"/>
    <n v="5.96"/>
    <s v="COC-10"/>
    <s v="TG20"/>
    <s v="42X32X28CM"/>
    <n v="17"/>
    <n v="17"/>
  </r>
  <r>
    <s v="QA5179"/>
    <s v="J0299-L.J "/>
    <s v="POLO UOMO LOGO LIU JO M/M"/>
    <n v="13766"/>
    <n v="63"/>
    <n v="46305"/>
    <s v="KHAKY"/>
    <m/>
    <m/>
    <m/>
    <n v="16"/>
    <m/>
    <m/>
    <n v="16"/>
    <x v="4"/>
    <s v="63"/>
    <n v="16"/>
    <n v="3.84"/>
    <n v="5.22"/>
    <s v="COC-10"/>
    <s v="TG20"/>
    <s v="42X32X28CM"/>
    <n v="18"/>
    <n v="18"/>
  </r>
  <r>
    <s v="QA5179"/>
    <s v="J0299-L.J "/>
    <s v="POLO UOMO LOGO LIU JO M/M"/>
    <n v="13766"/>
    <n v="64"/>
    <n v="46305"/>
    <s v="KHAKY"/>
    <m/>
    <m/>
    <m/>
    <m/>
    <n v="10"/>
    <n v="1"/>
    <n v="11"/>
    <x v="4"/>
    <s v="64"/>
    <n v="11"/>
    <n v="2.69"/>
    <n v="3.92"/>
    <s v="COC-10"/>
    <s v="TG20"/>
    <s v="42X32X28CM"/>
    <n v="19"/>
    <n v="19"/>
  </r>
  <r>
    <s v="QA5179"/>
    <s v="J0299-L.J "/>
    <s v="POLO UOMO LOGO LIU JO M/M"/>
    <n v="13766"/>
    <n v="65"/>
    <n v="93920"/>
    <s v="BLU"/>
    <n v="22"/>
    <m/>
    <m/>
    <m/>
    <m/>
    <m/>
    <n v="22"/>
    <x v="1"/>
    <s v="65-68"/>
    <n v="88"/>
    <n v="4.53"/>
    <n v="6.09"/>
    <s v="COC-10"/>
    <s v="TG20"/>
    <s v="42X32X28CM"/>
    <n v="20"/>
    <n v="20"/>
  </r>
  <r>
    <s v="QA5179"/>
    <s v="J0299-L.J "/>
    <s v="POLO UOMO LOGO LIU JO M/M"/>
    <n v="13766"/>
    <n v="66"/>
    <n v="93920"/>
    <s v="BLU"/>
    <n v="22"/>
    <m/>
    <m/>
    <m/>
    <m/>
    <m/>
    <n v="22"/>
    <x v="1"/>
    <s v="65-68"/>
    <n v="88"/>
    <n v="4.53"/>
    <n v="6.09"/>
    <s v="COC-10"/>
    <s v="TG20"/>
    <s v="42X32X28CM"/>
    <n v="20"/>
    <n v="20"/>
  </r>
  <r>
    <s v="QA5179"/>
    <s v="J0299-L.J "/>
    <s v="POLO UOMO LOGO LIU JO M/M"/>
    <n v="13766"/>
    <n v="67"/>
    <n v="93920"/>
    <s v="BLU"/>
    <n v="22"/>
    <m/>
    <m/>
    <m/>
    <m/>
    <m/>
    <n v="22"/>
    <x v="1"/>
    <s v="65-68"/>
    <n v="88"/>
    <n v="4.53"/>
    <n v="6.09"/>
    <s v="COC-10"/>
    <s v="TG20"/>
    <s v="42X32X28CM"/>
    <n v="20"/>
    <n v="20"/>
  </r>
  <r>
    <s v="QA5179"/>
    <s v="J0299-L.J "/>
    <s v="POLO UOMO LOGO LIU JO M/M"/>
    <n v="13766"/>
    <n v="68"/>
    <n v="93920"/>
    <s v="BLU"/>
    <n v="22"/>
    <m/>
    <m/>
    <m/>
    <m/>
    <m/>
    <n v="22"/>
    <x v="1"/>
    <s v="65-68"/>
    <n v="88"/>
    <n v="4.53"/>
    <n v="6.09"/>
    <s v="COC-10"/>
    <s v="TG20"/>
    <s v="42X32X28CM"/>
    <n v="20"/>
    <n v="20"/>
  </r>
  <r>
    <s v="QA5179"/>
    <s v="J0299-L.J "/>
    <s v="POLO UOMO LOGO LIU JO M/M"/>
    <n v="13766"/>
    <n v="69"/>
    <n v="93920"/>
    <s v="BLU"/>
    <m/>
    <n v="22"/>
    <m/>
    <m/>
    <m/>
    <m/>
    <n v="22"/>
    <x v="2"/>
    <s v="69-73"/>
    <n v="110"/>
    <n v="4.8"/>
    <n v="6.36"/>
    <s v="COC-10"/>
    <s v="TG20"/>
    <s v="42X32X28CM"/>
    <n v="21"/>
    <n v="21"/>
  </r>
  <r>
    <s v="QA5179"/>
    <s v="J0299-L.J "/>
    <s v="POLO UOMO LOGO LIU JO M/M"/>
    <n v="13766"/>
    <n v="70"/>
    <n v="93920"/>
    <s v="BLU"/>
    <m/>
    <n v="22"/>
    <m/>
    <m/>
    <m/>
    <m/>
    <n v="22"/>
    <x v="2"/>
    <s v="69-73"/>
    <n v="110"/>
    <n v="4.8"/>
    <n v="6.36"/>
    <s v="COC-10"/>
    <s v="TG20"/>
    <s v="42X32X28CM"/>
    <n v="21"/>
    <n v="21"/>
  </r>
  <r>
    <s v="QA5179"/>
    <s v="J0299-L.J "/>
    <s v="POLO UOMO LOGO LIU JO M/M"/>
    <n v="13766"/>
    <n v="71"/>
    <n v="93920"/>
    <s v="BLU"/>
    <m/>
    <n v="22"/>
    <m/>
    <m/>
    <m/>
    <m/>
    <n v="22"/>
    <x v="2"/>
    <s v="69-73"/>
    <n v="110"/>
    <n v="4.8"/>
    <n v="6.36"/>
    <s v="COC-10"/>
    <s v="TG20"/>
    <s v="42X32X28CM"/>
    <n v="21"/>
    <n v="21"/>
  </r>
  <r>
    <s v="QA5179"/>
    <s v="J0299-L.J "/>
    <s v="POLO UOMO LOGO LIU JO M/M"/>
    <n v="13766"/>
    <n v="72"/>
    <n v="93920"/>
    <s v="BLU"/>
    <m/>
    <n v="22"/>
    <m/>
    <m/>
    <m/>
    <m/>
    <n v="22"/>
    <x v="2"/>
    <s v="69-73"/>
    <n v="110"/>
    <n v="4.8"/>
    <n v="6.36"/>
    <s v="COC-10"/>
    <s v="TG20"/>
    <s v="42X32X28CM"/>
    <n v="21"/>
    <n v="21"/>
  </r>
  <r>
    <s v="QA5179"/>
    <s v="J0299-L.J "/>
    <s v="POLO UOMO LOGO LIU JO M/M"/>
    <n v="13766"/>
    <n v="73"/>
    <n v="93920"/>
    <s v="BLU"/>
    <m/>
    <n v="22"/>
    <m/>
    <m/>
    <m/>
    <m/>
    <n v="22"/>
    <x v="2"/>
    <s v="69-73"/>
    <n v="110"/>
    <n v="4.8"/>
    <n v="6.36"/>
    <s v="COC-10"/>
    <s v="TG20"/>
    <s v="42X32X28CM"/>
    <n v="21"/>
    <n v="21"/>
  </r>
  <r>
    <s v="QA5179"/>
    <s v="J0299-L.J "/>
    <s v="POLO UOMO LOGO LIU JO M/M"/>
    <n v="13766"/>
    <n v="74"/>
    <n v="93920"/>
    <s v="BLU"/>
    <m/>
    <m/>
    <n v="22"/>
    <m/>
    <m/>
    <m/>
    <n v="22"/>
    <x v="5"/>
    <s v="74-79"/>
    <n v="132"/>
    <n v="5.0199999999999996"/>
    <n v="6.58"/>
    <s v="COC-10"/>
    <s v="TG20"/>
    <s v="42X32X28CM"/>
    <n v="22"/>
    <n v="22"/>
  </r>
  <r>
    <s v="QA5179"/>
    <s v="J0299-L.J "/>
    <s v="POLO UOMO LOGO LIU JO M/M"/>
    <n v="13766"/>
    <n v="75"/>
    <n v="93920"/>
    <s v="BLU"/>
    <m/>
    <m/>
    <n v="22"/>
    <m/>
    <m/>
    <m/>
    <n v="22"/>
    <x v="5"/>
    <s v="74-79"/>
    <n v="132"/>
    <n v="5.0199999999999996"/>
    <n v="6.58"/>
    <s v="COC-10"/>
    <s v="TG20"/>
    <s v="42X32X28CM"/>
    <n v="22"/>
    <n v="22"/>
  </r>
  <r>
    <s v="QA5179"/>
    <s v="J0299-L.J "/>
    <s v="POLO UOMO LOGO LIU JO M/M"/>
    <n v="13766"/>
    <n v="76"/>
    <n v="93920"/>
    <s v="BLU"/>
    <m/>
    <m/>
    <n v="22"/>
    <m/>
    <m/>
    <m/>
    <n v="22"/>
    <x v="5"/>
    <s v="74-79"/>
    <n v="132"/>
    <n v="5.0199999999999996"/>
    <n v="6.58"/>
    <s v="COC-10"/>
    <s v="TG20"/>
    <s v="42X32X28CM"/>
    <n v="22"/>
    <n v="22"/>
  </r>
  <r>
    <s v="QA5179"/>
    <s v="J0299-L.J "/>
    <s v="POLO UOMO LOGO LIU JO M/M"/>
    <n v="13766"/>
    <n v="77"/>
    <n v="93920"/>
    <s v="BLU"/>
    <m/>
    <m/>
    <n v="22"/>
    <m/>
    <m/>
    <m/>
    <n v="22"/>
    <x v="5"/>
    <s v="74-79"/>
    <n v="132"/>
    <n v="5.0199999999999996"/>
    <n v="6.58"/>
    <s v="COC-10"/>
    <s v="TG20"/>
    <s v="42X32X28CM"/>
    <n v="22"/>
    <n v="22"/>
  </r>
  <r>
    <s v="QA5179"/>
    <s v="J0299-L.J "/>
    <s v="POLO UOMO LOGO LIU JO M/M"/>
    <n v="13766"/>
    <n v="78"/>
    <n v="93920"/>
    <s v="BLU"/>
    <m/>
    <m/>
    <n v="22"/>
    <m/>
    <m/>
    <m/>
    <n v="22"/>
    <x v="5"/>
    <s v="74-79"/>
    <n v="132"/>
    <n v="5.0199999999999996"/>
    <n v="6.58"/>
    <s v="COC-10"/>
    <s v="TG20"/>
    <s v="42X32X28CM"/>
    <n v="22"/>
    <n v="22"/>
  </r>
  <r>
    <s v="QA5179"/>
    <s v="J0299-L.J "/>
    <s v="POLO UOMO LOGO LIU JO M/M"/>
    <n v="13766"/>
    <n v="79"/>
    <n v="93920"/>
    <s v="BLU"/>
    <m/>
    <m/>
    <n v="22"/>
    <m/>
    <m/>
    <m/>
    <n v="22"/>
    <x v="5"/>
    <s v="74-79"/>
    <n v="132"/>
    <n v="5.0199999999999996"/>
    <n v="6.58"/>
    <s v="COC-10"/>
    <s v="TG20"/>
    <s v="42X32X28CM"/>
    <n v="22"/>
    <n v="22"/>
  </r>
  <r>
    <s v="QA5179"/>
    <s v="J0299-L.J "/>
    <s v="POLO UOMO LOGO LIU JO M/M"/>
    <n v="13766"/>
    <n v="80"/>
    <n v="93920"/>
    <s v="BLU"/>
    <m/>
    <m/>
    <m/>
    <n v="22"/>
    <m/>
    <m/>
    <n v="22"/>
    <x v="1"/>
    <s v="80-83"/>
    <n v="88"/>
    <n v="5.28"/>
    <n v="6.84"/>
    <s v="COC-10"/>
    <s v="TG20"/>
    <s v="42X32X28CM"/>
    <n v="23"/>
    <n v="23"/>
  </r>
  <r>
    <s v="QA5179"/>
    <s v="J0299-L.J "/>
    <s v="POLO UOMO LOGO LIU JO M/M"/>
    <n v="13766"/>
    <n v="81"/>
    <n v="93920"/>
    <s v="BLU"/>
    <m/>
    <m/>
    <m/>
    <n v="22"/>
    <m/>
    <m/>
    <n v="22"/>
    <x v="1"/>
    <s v="80-83"/>
    <n v="88"/>
    <n v="5.28"/>
    <n v="6.84"/>
    <s v="COC-10"/>
    <s v="TG20"/>
    <s v="42X32X28CM"/>
    <n v="23"/>
    <n v="23"/>
  </r>
  <r>
    <s v="QA5179"/>
    <s v="J0299-L.J "/>
    <s v="POLO UOMO LOGO LIU JO M/M"/>
    <n v="13766"/>
    <n v="82"/>
    <n v="93920"/>
    <s v="BLU"/>
    <m/>
    <m/>
    <m/>
    <n v="22"/>
    <m/>
    <m/>
    <n v="22"/>
    <x v="1"/>
    <s v="80-83"/>
    <n v="88"/>
    <n v="5.28"/>
    <n v="6.84"/>
    <s v="COC-10"/>
    <s v="TG20"/>
    <s v="42X32X28CM"/>
    <n v="23"/>
    <n v="23"/>
  </r>
  <r>
    <s v="QA5179"/>
    <s v="J0299-L.J "/>
    <s v="POLO UOMO LOGO LIU JO M/M"/>
    <n v="13766"/>
    <n v="83"/>
    <n v="93920"/>
    <s v="BLU"/>
    <m/>
    <m/>
    <m/>
    <n v="22"/>
    <m/>
    <m/>
    <n v="22"/>
    <x v="1"/>
    <s v="80-83"/>
    <n v="88"/>
    <n v="5.28"/>
    <n v="6.84"/>
    <s v="COC-10"/>
    <s v="TG20"/>
    <s v="42X32X28CM"/>
    <n v="23"/>
    <n v="23"/>
  </r>
  <r>
    <s v="QA5179"/>
    <s v="J0299-L.J "/>
    <s v="POLO UOMO LOGO LIU JO M/M"/>
    <n v="13766"/>
    <n v="84"/>
    <n v="93920"/>
    <s v="BLU"/>
    <m/>
    <m/>
    <m/>
    <m/>
    <n v="20"/>
    <m/>
    <n v="20"/>
    <x v="0"/>
    <s v="84-86"/>
    <n v="60"/>
    <n v="4.88"/>
    <n v="6.38"/>
    <s v="COC-10"/>
    <s v="TG20"/>
    <s v="42X32X28CM"/>
    <n v="24"/>
    <n v="24"/>
  </r>
  <r>
    <s v="QA5179"/>
    <s v="J0299-L.J "/>
    <s v="POLO UOMO LOGO LIU JO M/M"/>
    <n v="13766"/>
    <n v="85"/>
    <n v="93920"/>
    <s v="BLU"/>
    <m/>
    <m/>
    <m/>
    <m/>
    <n v="20"/>
    <m/>
    <n v="20"/>
    <x v="0"/>
    <s v="84-86"/>
    <n v="60"/>
    <n v="4.88"/>
    <n v="6.38"/>
    <s v="COC-10"/>
    <s v="TG20"/>
    <s v="42X32X28CM"/>
    <n v="24"/>
    <n v="24"/>
  </r>
  <r>
    <s v="QA5179"/>
    <s v="J0299-L.J "/>
    <s v="POLO UOMO LOGO LIU JO M/M"/>
    <n v="13766"/>
    <n v="86"/>
    <n v="93920"/>
    <s v="BLU"/>
    <m/>
    <m/>
    <m/>
    <m/>
    <n v="20"/>
    <m/>
    <n v="20"/>
    <x v="0"/>
    <s v="84-86"/>
    <n v="60"/>
    <n v="4.88"/>
    <n v="6.38"/>
    <s v="COC-10"/>
    <s v="TG20"/>
    <s v="42X32X28CM"/>
    <n v="24"/>
    <n v="24"/>
  </r>
  <r>
    <s v="QA5179"/>
    <s v="J0299-L.J "/>
    <s v="POLO UOMO LOGO LIU JO M/M"/>
    <n v="13766"/>
    <n v="87"/>
    <n v="93920"/>
    <s v="BLU"/>
    <m/>
    <m/>
    <m/>
    <m/>
    <m/>
    <n v="20"/>
    <n v="20"/>
    <x v="4"/>
    <s v="87"/>
    <n v="20"/>
    <n v="5"/>
    <n v="6.5"/>
    <s v="COC-10"/>
    <s v="TG20"/>
    <s v="42X32X28CM"/>
    <n v="25"/>
    <n v="25"/>
  </r>
  <r>
    <s v="QA5179"/>
    <s v="J0299-L.J "/>
    <s v="POLO UOMO LOGO LIU JO M/M"/>
    <n v="13766"/>
    <n v="88"/>
    <n v="93920"/>
    <s v="BLU"/>
    <m/>
    <m/>
    <m/>
    <m/>
    <m/>
    <n v="18"/>
    <n v="18"/>
    <x v="4"/>
    <s v="88"/>
    <n v="18"/>
    <n v="4.5"/>
    <n v="5.94"/>
    <s v="COC-10"/>
    <s v="TG20"/>
    <s v="42X32X28CM"/>
    <n v="26"/>
    <n v="26"/>
  </r>
  <r>
    <s v="QA5179"/>
    <s v="J0299-L.J "/>
    <s v="POLO UOMO LOGO LIU JO M/M"/>
    <n v="13766"/>
    <n v="89"/>
    <n v="93920"/>
    <s v="BLU"/>
    <m/>
    <n v="12"/>
    <n v="1"/>
    <m/>
    <n v="9"/>
    <m/>
    <n v="22"/>
    <x v="4"/>
    <s v="89"/>
    <n v="22"/>
    <n v="5.04"/>
    <n v="6.6"/>
    <s v="COC-10"/>
    <s v="TG20"/>
    <s v="42X32X28CM"/>
    <n v="27"/>
    <n v="27"/>
  </r>
  <r>
    <s v="QA5179"/>
    <s v="J0299-L.J "/>
    <s v="POLO UOMO LOGO LIU JO M/M"/>
    <n v="13766"/>
    <n v="90"/>
    <n v="93920"/>
    <s v="BLU"/>
    <n v="5"/>
    <m/>
    <m/>
    <n v="14"/>
    <m/>
    <m/>
    <n v="19"/>
    <x v="4"/>
    <s v="90"/>
    <n v="19"/>
    <n v="4.3899999999999997"/>
    <n v="5.86"/>
    <s v="COC-10"/>
    <s v="TG20"/>
    <s v="42X32X28CM"/>
    <n v="28"/>
    <n v="28"/>
  </r>
  <r>
    <s v="QA5179"/>
    <s v="J0299-L.J "/>
    <s v="POLO UOMO LOGO LIU JO M/M"/>
    <n v="13766"/>
    <n v="91"/>
    <n v="94013"/>
    <s v="DARK BLUE"/>
    <n v="22"/>
    <m/>
    <m/>
    <m/>
    <m/>
    <m/>
    <n v="22"/>
    <x v="4"/>
    <s v="91"/>
    <n v="22"/>
    <n v="4.53"/>
    <n v="6.09"/>
    <s v="COC-10"/>
    <s v="TG20"/>
    <s v="42X32X28CM"/>
    <n v="29"/>
    <n v="29"/>
  </r>
  <r>
    <s v="QA5179"/>
    <s v="J0299-L.J "/>
    <s v="POLO UOMO LOGO LIU JO M/M"/>
    <n v="13766"/>
    <n v="92"/>
    <n v="94013"/>
    <s v="DARK BLUE"/>
    <m/>
    <n v="22"/>
    <m/>
    <m/>
    <m/>
    <m/>
    <n v="22"/>
    <x v="3"/>
    <s v="92-93"/>
    <n v="44"/>
    <n v="4.8"/>
    <n v="6.36"/>
    <s v="COC-10"/>
    <s v="TG20"/>
    <s v="42X32X28CM"/>
    <n v="30"/>
    <n v="30"/>
  </r>
  <r>
    <s v="QA5179"/>
    <s v="J0299-L.J "/>
    <s v="POLO UOMO LOGO LIU JO M/M"/>
    <n v="13766"/>
    <n v="93"/>
    <n v="94013"/>
    <s v="DARK BLUE"/>
    <m/>
    <n v="22"/>
    <m/>
    <m/>
    <m/>
    <m/>
    <n v="22"/>
    <x v="3"/>
    <s v="92-93"/>
    <n v="44"/>
    <n v="4.8"/>
    <n v="6.36"/>
    <s v="COC-10"/>
    <s v="TG20"/>
    <s v="42X32X28CM"/>
    <n v="30"/>
    <n v="30"/>
  </r>
  <r>
    <s v="QA5179"/>
    <s v="J0299-L.J "/>
    <s v="POLO UOMO LOGO LIU JO M/M"/>
    <n v="13766"/>
    <n v="94"/>
    <n v="94013"/>
    <s v="DARK BLUE"/>
    <m/>
    <m/>
    <n v="22"/>
    <m/>
    <m/>
    <m/>
    <n v="22"/>
    <x v="3"/>
    <s v="94-95"/>
    <n v="44"/>
    <n v="5.0199999999999996"/>
    <n v="6.58"/>
    <s v="COC-10"/>
    <s v="TG20"/>
    <s v="42X32X28CM"/>
    <n v="31"/>
    <n v="31"/>
  </r>
  <r>
    <s v="QA5179"/>
    <s v="J0299-L.J "/>
    <s v="POLO UOMO LOGO LIU JO M/M"/>
    <n v="13766"/>
    <n v="95"/>
    <n v="94013"/>
    <s v="DARK BLUE"/>
    <m/>
    <m/>
    <n v="22"/>
    <m/>
    <m/>
    <m/>
    <n v="22"/>
    <x v="3"/>
    <s v="94-95"/>
    <n v="44"/>
    <n v="5.0199999999999996"/>
    <n v="6.58"/>
    <s v="COC-10"/>
    <s v="TG20"/>
    <s v="42X32X28CM"/>
    <n v="31"/>
    <n v="31"/>
  </r>
  <r>
    <s v="QA5179"/>
    <s v="J0299-L.J "/>
    <s v="POLO UOMO LOGO LIU JO M/M"/>
    <n v="13766"/>
    <n v="96"/>
    <n v="94013"/>
    <s v="DARK BLUE"/>
    <m/>
    <m/>
    <m/>
    <n v="22"/>
    <m/>
    <m/>
    <n v="22"/>
    <x v="3"/>
    <s v="96-97"/>
    <n v="44"/>
    <n v="5.28"/>
    <n v="6.84"/>
    <s v="COC-10"/>
    <s v="TG20"/>
    <s v="42X32X28CM"/>
    <n v="32"/>
    <n v="32"/>
  </r>
  <r>
    <s v="QA5179"/>
    <s v="J0299-L.J "/>
    <s v="POLO UOMO LOGO LIU JO M/M"/>
    <n v="13766"/>
    <n v="97"/>
    <n v="94013"/>
    <s v="DARK BLUE"/>
    <m/>
    <m/>
    <m/>
    <n v="22"/>
    <m/>
    <m/>
    <n v="22"/>
    <x v="3"/>
    <s v="96-97"/>
    <n v="44"/>
    <n v="5.28"/>
    <n v="6.84"/>
    <s v="COC-10"/>
    <s v="TG20"/>
    <s v="42X32X28CM"/>
    <n v="32"/>
    <n v="32"/>
  </r>
  <r>
    <s v="QA5179"/>
    <s v="J0299-L.J "/>
    <s v="POLO UOMO LOGO LIU JO M/M"/>
    <n v="13766"/>
    <n v="98"/>
    <n v="94013"/>
    <s v="DARK BLUE"/>
    <m/>
    <m/>
    <m/>
    <m/>
    <n v="20"/>
    <m/>
    <n v="20"/>
    <x v="4"/>
    <s v="98"/>
    <n v="20"/>
    <n v="4.88"/>
    <n v="6.38"/>
    <s v="COC-10"/>
    <s v="TG20"/>
    <s v="42X32X28CM"/>
    <n v="33"/>
    <n v="33"/>
  </r>
  <r>
    <s v="QA5179"/>
    <s v="J0299-L.J "/>
    <s v="POLO UOMO LOGO LIU JO M/M"/>
    <n v="13766"/>
    <n v="99"/>
    <n v="94013"/>
    <s v="DARK BLUE"/>
    <m/>
    <m/>
    <m/>
    <m/>
    <n v="13"/>
    <n v="7"/>
    <n v="20"/>
    <x v="4"/>
    <s v="99"/>
    <n v="20"/>
    <n v="4.92"/>
    <n v="6.42"/>
    <s v="COC-10"/>
    <s v="TG20"/>
    <s v="42X32X28CM"/>
    <n v="34"/>
    <n v="34"/>
  </r>
  <r>
    <s v="QA5179"/>
    <s v="J0299-L.J "/>
    <s v="POLO UOMO LOGO LIU JO M/M"/>
    <n v="13766"/>
    <n v="100"/>
    <n v="94013"/>
    <s v="DARK BLUE"/>
    <n v="11"/>
    <m/>
    <m/>
    <n v="7"/>
    <m/>
    <m/>
    <n v="18"/>
    <x v="4"/>
    <s v="100"/>
    <n v="18"/>
    <n v="3.95"/>
    <n v="5.39"/>
    <s v="COC-10"/>
    <s v="TG20"/>
    <s v="42X32X28CM"/>
    <n v="35"/>
    <n v="35"/>
  </r>
  <r>
    <s v="QA5179"/>
    <s v="J0299-L.J "/>
    <s v="POLO UOMO LOGO LIU JO M/M"/>
    <n v="13766"/>
    <n v="101"/>
    <n v="94013"/>
    <s v="DARK BLUE"/>
    <m/>
    <n v="15"/>
    <m/>
    <m/>
    <m/>
    <n v="4"/>
    <n v="19"/>
    <x v="4"/>
    <s v="101"/>
    <n v="19"/>
    <n v="4.2699999999999996"/>
    <n v="5.74"/>
    <s v="COC-10"/>
    <s v="TG20"/>
    <s v="42X32X28CM"/>
    <n v="36"/>
    <n v="36"/>
  </r>
  <r>
    <s v="QA5179"/>
    <s v="J0299-L.J "/>
    <s v="POLO UOMO LOGO LIU JO M/M"/>
    <n v="13766"/>
    <n v="102"/>
    <n v="94013"/>
    <s v="DARK BLUE"/>
    <m/>
    <m/>
    <n v="18"/>
    <m/>
    <m/>
    <m/>
    <n v="18"/>
    <x v="4"/>
    <s v="102"/>
    <n v="18"/>
    <n v="4.0999999999999996"/>
    <n v="5.54"/>
    <s v="COC-10"/>
    <s v="TG20"/>
    <s v="42X32X28CM"/>
    <n v="37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DF05AE-E9B0-4B1C-BE5A-401B6E7BB9B7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dataField="1" showAll="0">
      <items count="10">
        <item x="4"/>
        <item x="3"/>
        <item x="0"/>
        <item x="1"/>
        <item x="2"/>
        <item x="5"/>
        <item x="8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CS_CTN" fld="13" subtotal="count" baseField="14" baseItem="0"/>
    <dataField name="Count of QTY" fld="14" subtotal="count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2CC9D0D-1A33-49BA-9992-9A1DBBFD83BD}" autoFormatId="16" applyNumberFormats="0" applyBorderFormats="0" applyFontFormats="0" applyPatternFormats="0" applyAlignmentFormats="0" applyWidthHeightFormats="0">
  <queryTableRefresh nextId="25">
    <queryTableFields count="24">
      <queryTableField id="1" name="Style" tableColumnId="25"/>
      <queryTableField id="2" name="Style_2" tableColumnId="2"/>
      <queryTableField id="3" name="Style_3" tableColumnId="3"/>
      <queryTableField id="4" name="Order" tableColumnId="4"/>
      <queryTableField id="5" name="CTN" tableColumnId="5"/>
      <queryTableField id="6" name="Color" tableColumnId="6"/>
      <queryTableField id="7" name="Color_name" tableColumnId="7"/>
      <queryTableField id="8" name="S" tableColumnId="8"/>
      <queryTableField id="9" name="M" tableColumnId="9"/>
      <queryTableField id="10" name="L" tableColumnId="10"/>
      <queryTableField id="11" name="XL" tableColumnId="11"/>
      <queryTableField id="12" name="XXL" tableColumnId="12"/>
      <queryTableField id="13" name="XXXL" tableColumnId="13"/>
      <queryTableField id="14" name="PCS_CTN" tableColumnId="14"/>
      <queryTableField id="15" name="QTY" tableColumnId="15"/>
      <queryTableField id="16" name="BoxNum" tableColumnId="16"/>
      <queryTableField id="17" name="TOTAL_PCS" tableColumnId="17"/>
      <queryTableField id="18" name="NWeight" tableColumnId="18"/>
      <queryTableField id="19" name="GWeight" tableColumnId="19"/>
      <queryTableField id="20" name="COC" tableColumnId="20"/>
      <queryTableField id="21" name="TG" tableColumnId="21"/>
      <queryTableField id="22" name="BoxMeasure" tableColumnId="22"/>
      <queryTableField id="23" name="Index" tableColumnId="23"/>
      <queryTableField id="24" name="Custom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35B39DA-8804-4D08-A1B6-60537C2A017C}" autoFormatId="16" applyNumberFormats="0" applyBorderFormats="0" applyFontFormats="0" applyPatternFormats="0" applyAlignmentFormats="0" applyWidthHeightFormats="0">
  <queryTableRefresh nextId="25">
    <queryTableFields count="24">
      <queryTableField id="1" name="Style" tableColumnId="25"/>
      <queryTableField id="2" name="Style_2" tableColumnId="2"/>
      <queryTableField id="3" name="Style_3" tableColumnId="3"/>
      <queryTableField id="4" name="Order" tableColumnId="4"/>
      <queryTableField id="5" name="CTN" tableColumnId="5"/>
      <queryTableField id="6" name="Color" tableColumnId="6"/>
      <queryTableField id="7" name="Color_name" tableColumnId="7"/>
      <queryTableField id="8" name="S" tableColumnId="8"/>
      <queryTableField id="9" name="M" tableColumnId="9"/>
      <queryTableField id="10" name="L" tableColumnId="10"/>
      <queryTableField id="11" name="XL" tableColumnId="11"/>
      <queryTableField id="12" name="XXL" tableColumnId="12"/>
      <queryTableField id="13" name="XXXL" tableColumnId="13"/>
      <queryTableField id="14" name="PCS_CTN" tableColumnId="14"/>
      <queryTableField id="15" name="QTY" tableColumnId="15"/>
      <queryTableField id="16" name="BoxNum" tableColumnId="16"/>
      <queryTableField id="17" name="TOTAL_PCS" tableColumnId="17"/>
      <queryTableField id="18" name="NWeight" tableColumnId="18"/>
      <queryTableField id="19" name="GWeight" tableColumnId="19"/>
      <queryTableField id="20" name="COC" tableColumnId="20"/>
      <queryTableField id="21" name="TG" tableColumnId="21"/>
      <queryTableField id="22" name="BoxMeasure" tableColumnId="22"/>
      <queryTableField id="23" name="Index" tableColumnId="23"/>
      <queryTableField id="24" name="Custom" tableColumnId="2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8F94DA-EA3F-4D40-BCF5-2ED343462253}" name="Table3" displayName="Table3" ref="A4:V28" totalsRowShown="0" headerRowDxfId="31" dataDxfId="32" headerRowBorderDxfId="56" tableBorderDxfId="57" totalsRowBorderDxfId="55">
  <autoFilter ref="A4:V28" xr:uid="{338F94DA-EA3F-4D40-BCF5-2ED343462253}"/>
  <tableColumns count="22">
    <tableColumn id="1" xr3:uid="{0CA90C81-7B99-43FA-AF37-F69948B8C5DF}" name="Style" dataDxfId="54"/>
    <tableColumn id="2" xr3:uid="{86C87FA1-83E3-436F-AA9A-315C0D72194B}" name="Style_2" dataDxfId="53"/>
    <tableColumn id="3" xr3:uid="{2B5D3715-DCA5-4C23-9FAA-4C4276807AE3}" name="Style_3" dataDxfId="52"/>
    <tableColumn id="4" xr3:uid="{EBA683D7-3190-4467-8A72-0118FFB53A8E}" name="Order" dataDxfId="51"/>
    <tableColumn id="5" xr3:uid="{A03790FD-209D-491A-BDFA-3AE81B54B021}" name="CTN" dataDxfId="50"/>
    <tableColumn id="6" xr3:uid="{549B9928-4B3F-4C89-85C9-41674F43181A}" name="Color" dataDxfId="49"/>
    <tableColumn id="7" xr3:uid="{4D34DD16-6049-45B0-BFAC-72AF8439D005}" name="Color_name" dataDxfId="48"/>
    <tableColumn id="8" xr3:uid="{AFF1E388-D636-495B-A664-3AE9ED8D284D}" name="S" dataDxfId="47"/>
    <tableColumn id="9" xr3:uid="{6B0E7E39-9202-47CD-B2C6-E829AA5690A4}" name="M" dataDxfId="46"/>
    <tableColumn id="10" xr3:uid="{49BA4EF9-EDC2-4072-A2CF-737E0E9BAB48}" name="L" dataDxfId="45"/>
    <tableColumn id="11" xr3:uid="{8865FB6A-1A3F-468B-B4CD-AE2F27952494}" name="XL" dataDxfId="44"/>
    <tableColumn id="12" xr3:uid="{4D3C8A44-928F-4B36-B095-89DAE80F507C}" name="XXL" dataDxfId="43"/>
    <tableColumn id="13" xr3:uid="{ED3CDE64-CBD4-4979-A1D7-E9F8ECF1D946}" name="XXXL" dataDxfId="42"/>
    <tableColumn id="14" xr3:uid="{8897F3FC-F69A-49D6-B633-CC9629B3F22B}" name="PCS_CTN" dataDxfId="41">
      <calculatedColumnFormula>SUM(H5:M5)</calculatedColumnFormula>
    </tableColumn>
    <tableColumn id="15" xr3:uid="{FFDD67A6-9B38-4779-92AB-BA06E8805295}" name="QTY" dataDxfId="40"/>
    <tableColumn id="16" xr3:uid="{D316D7B0-57DC-4DD0-996E-FA4F05E51A81}" name="BoxNum" dataDxfId="39">
      <calculatedColumnFormula>IF(ISBLANK(O5),"",IF(O5=1,CONCATENATE(SUM($O$5:O5)),CONCATENATE(SUM($O$5:O5)-O5+1,"-",SUM($O$5:O5))))</calculatedColumnFormula>
    </tableColumn>
    <tableColumn id="17" xr3:uid="{35E77A67-FCF9-4192-9BDD-DC06919EEA77}" name="TOTAL_PCS" dataDxfId="38">
      <calculatedColumnFormula>N5*O5</calculatedColumnFormula>
    </tableColumn>
    <tableColumn id="18" xr3:uid="{9A004FC3-7774-4387-8C64-8D4C865B85F3}" name="NWeight" dataDxfId="37">
      <calculatedColumnFormula>ROUND(SUMPRODUCT($H$2:$M$2,H5:M5)+$R$2,2)</calculatedColumnFormula>
    </tableColumn>
    <tableColumn id="19" xr3:uid="{A9E3942B-ADD5-4E59-9C6C-044C2C815364}" name="GWeight" dataDxfId="36">
      <calculatedColumnFormula>ROUND(R5+$S$2+(N5*$T$2),2)</calculatedColumnFormula>
    </tableColumn>
    <tableColumn id="20" xr3:uid="{E7C04878-7212-443E-B7A8-2BF742B2DE4A}" name="COC" dataDxfId="35"/>
    <tableColumn id="21" xr3:uid="{10542233-47D0-4F67-B171-8CD9E37C7580}" name="TG" dataDxfId="34"/>
    <tableColumn id="22" xr3:uid="{811C2C4D-E688-4E05-8BFD-65AEF9F9678B}" name="BoxMeasure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3B3E6B-B000-4034-A276-A00F6E2DA49B}" name="Table1" displayName="Table1" ref="A4:V41" totalsRowShown="0" headerRowDxfId="66" dataDxfId="67" headerRowBorderDxfId="90" tableBorderDxfId="91">
  <autoFilter ref="A4:V41" xr:uid="{A63B3E6B-B000-4034-A276-A00F6E2DA49B}"/>
  <tableColumns count="22">
    <tableColumn id="1" xr3:uid="{14FA4DEF-9CB3-4250-8CE3-E99EC93BEA31}" name="Style" dataDxfId="89"/>
    <tableColumn id="2" xr3:uid="{E5DC5B71-9CB1-43D6-AB3B-486D55681D47}" name="Style_2" dataDxfId="88"/>
    <tableColumn id="3" xr3:uid="{B9CC32D8-33AF-4291-90B6-B7A602653B96}" name="Style_3" dataDxfId="87"/>
    <tableColumn id="4" xr3:uid="{F2D2E73F-1325-43EB-B37B-7EF97F483FE8}" name="Order" dataDxfId="86"/>
    <tableColumn id="5" xr3:uid="{02348022-1236-4B92-AB34-46B81A6E0B52}" name="CTN" dataDxfId="85"/>
    <tableColumn id="6" xr3:uid="{8540AEC1-2751-4061-8C73-B4BD675C2A9C}" name="Color" dataDxfId="84"/>
    <tableColumn id="7" xr3:uid="{0ABBC125-12D7-4CD2-BDE2-3C4386CAE88A}" name="Color_name" dataDxfId="83"/>
    <tableColumn id="8" xr3:uid="{465BC114-8E83-43C9-9AE1-C01BECDE1994}" name="S" dataDxfId="82"/>
    <tableColumn id="9" xr3:uid="{FE38E1A6-CE35-4019-9FBB-4685DE118610}" name="M" dataDxfId="81"/>
    <tableColumn id="10" xr3:uid="{CCA4705D-7342-4610-9019-C2B8286B13AE}" name="L" dataDxfId="80"/>
    <tableColumn id="11" xr3:uid="{7DDBB8A7-28B8-4964-8E3D-8705EBC4AE5F}" name="XL" dataDxfId="79"/>
    <tableColumn id="12" xr3:uid="{13F04851-81FD-4F19-90C4-AB8B0B4C21EC}" name="XXL" dataDxfId="78"/>
    <tableColumn id="13" xr3:uid="{1B23F09D-6C11-45EE-B4C3-A699B1325DFD}" name="XXXL" dataDxfId="77"/>
    <tableColumn id="14" xr3:uid="{42BFA121-75A2-481F-A70B-6996DE8A6D20}" name="PCS_CTN" dataDxfId="76">
      <calculatedColumnFormula>SUM(H5:M5)</calculatedColumnFormula>
    </tableColumn>
    <tableColumn id="15" xr3:uid="{DC6BFBE0-6C18-4454-9808-2B9705339155}" name="QTY" dataDxfId="75"/>
    <tableColumn id="16" xr3:uid="{F8CCE810-2B14-4F27-9FE0-81C6CD123351}" name="BoxNum" dataDxfId="74">
      <calculatedColumnFormula>IF(ISBLANK(O5),"",IF(O5=1,CONCATENATE(SUM($O$5:O5)),CONCATENATE(SUM($O$5:O5)-O5+1,"-",SUM($O$5:O5))))</calculatedColumnFormula>
    </tableColumn>
    <tableColumn id="17" xr3:uid="{9B44C4B4-67D1-4115-80D4-BA6293998392}" name="TOTAL_PCS" dataDxfId="73">
      <calculatedColumnFormula>N5*O5</calculatedColumnFormula>
    </tableColumn>
    <tableColumn id="18" xr3:uid="{175935AE-E6CC-44E9-82EE-C3B44CC0CAD4}" name="NWeight" dataDxfId="72">
      <calculatedColumnFormula>ROUND(SUMPRODUCT($H$2:$M$2,H5:M5)+$R$2,2)</calculatedColumnFormula>
    </tableColumn>
    <tableColumn id="19" xr3:uid="{1237BC50-9604-4B32-ABC5-F92A422C71F3}" name="GWeight" dataDxfId="71">
      <calculatedColumnFormula>ROUND(R5+$S$2+(N5*$T$2),2)</calculatedColumnFormula>
    </tableColumn>
    <tableColumn id="20" xr3:uid="{3F64816A-AD13-4D3B-8C3B-6B6CD20EF685}" name="COC" dataDxfId="70"/>
    <tableColumn id="21" xr3:uid="{64805438-D75B-4C49-8951-3B7BE161F087}" name="TG" dataDxfId="69"/>
    <tableColumn id="22" xr3:uid="{25FDF7A1-4BF9-44D7-A0AF-E185142AAF6A}" name="BoxMeasure" dataDxfId="6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F20F09-767C-4F2E-9A77-0BBB6489AA88}" name="Table1_2" displayName="Table1_2" ref="A1:X103" tableType="queryTable" totalsRowShown="0">
  <autoFilter ref="A1:X103" xr:uid="{D9F20F09-767C-4F2E-9A77-0BBB6489AA88}"/>
  <tableColumns count="24">
    <tableColumn id="25" xr3:uid="{21C0D5B6-5F48-41B8-ACEE-8BD123A6A6AC}" uniqueName="25" name="Style" queryTableFieldId="1" dataDxfId="65"/>
    <tableColumn id="2" xr3:uid="{D9A926E2-7EF2-4031-91EE-F9FBDC4DE1BD}" uniqueName="2" name="Style_2" queryTableFieldId="2" dataDxfId="64"/>
    <tableColumn id="3" xr3:uid="{56BACF75-B34F-46DF-8ABD-41A877AB8F35}" uniqueName="3" name="Style_3" queryTableFieldId="3" dataDxfId="63"/>
    <tableColumn id="4" xr3:uid="{EBA6EFCE-BA93-4183-BD1F-A2AABEAB9DDF}" uniqueName="4" name="Order" queryTableFieldId="4"/>
    <tableColumn id="5" xr3:uid="{4B1BD18F-E9FE-4711-A38E-B2CFCACD3978}" uniqueName="5" name="CTN" queryTableFieldId="5"/>
    <tableColumn id="6" xr3:uid="{0115865F-C127-4FFF-A13C-0FEE32AF7A9E}" uniqueName="6" name="Color" queryTableFieldId="6"/>
    <tableColumn id="7" xr3:uid="{8797FF8E-943B-426B-A951-7DE6E77AE20B}" uniqueName="7" name="Color_name" queryTableFieldId="7" dataDxfId="62"/>
    <tableColumn id="8" xr3:uid="{6529CA93-9799-4F52-9559-59C91CD50C18}" uniqueName="8" name="S" queryTableFieldId="8"/>
    <tableColumn id="9" xr3:uid="{BA2F6AE3-A300-4DF8-A32A-780FAEBC99E6}" uniqueName="9" name="M" queryTableFieldId="9"/>
    <tableColumn id="10" xr3:uid="{66907F3D-BFF0-4718-BB61-F6C0C8814672}" uniqueName="10" name="L" queryTableFieldId="10"/>
    <tableColumn id="11" xr3:uid="{0E5783D8-068A-4623-A077-5EED56C37779}" uniqueName="11" name="XL" queryTableFieldId="11"/>
    <tableColumn id="12" xr3:uid="{C925DA25-FCF7-4AAB-9FD7-BA8656471651}" uniqueName="12" name="XXL" queryTableFieldId="12"/>
    <tableColumn id="13" xr3:uid="{A50FABE2-7B3F-458A-8360-FD5F6204CF6B}" uniqueName="13" name="XXXL" queryTableFieldId="13"/>
    <tableColumn id="14" xr3:uid="{524F12A8-FD9E-43E0-BAC4-88988E1FEC36}" uniqueName="14" name="PCS_CTN" queryTableFieldId="14"/>
    <tableColumn id="15" xr3:uid="{BDDA24CC-586A-49D8-933A-7531A0402AD7}" uniqueName="15" name="QTY" queryTableFieldId="15"/>
    <tableColumn id="16" xr3:uid="{59C1BB38-B277-4E3A-89E5-BF17D8D10F7F}" uniqueName="16" name="BoxNum" queryTableFieldId="16" dataDxfId="61"/>
    <tableColumn id="17" xr3:uid="{E49745F2-DEF7-47B6-A5E3-39782FFCDC4A}" uniqueName="17" name="TOTAL_PCS" queryTableFieldId="17"/>
    <tableColumn id="18" xr3:uid="{922EEA49-8515-4276-9C89-7410A5E26316}" uniqueName="18" name="NWeight" queryTableFieldId="18"/>
    <tableColumn id="19" xr3:uid="{73FB8997-C9E4-4AC7-BB71-1545244E643D}" uniqueName="19" name="GWeight" queryTableFieldId="19"/>
    <tableColumn id="20" xr3:uid="{F171437A-3D1B-461C-8673-8F4B0569EC6D}" uniqueName="20" name="COC" queryTableFieldId="20" dataDxfId="60"/>
    <tableColumn id="21" xr3:uid="{5567776D-0175-4D30-B7FB-86BD783774B2}" uniqueName="21" name="TG" queryTableFieldId="21" dataDxfId="59"/>
    <tableColumn id="22" xr3:uid="{73F5E3C9-8C85-4DC8-AE4D-F31BB1C285EC}" uniqueName="22" name="BoxMeasure" queryTableFieldId="22" dataDxfId="58"/>
    <tableColumn id="23" xr3:uid="{3FF46DAB-0227-41A5-8202-40540A6EAD40}" uniqueName="23" name="Index" queryTableFieldId="23"/>
    <tableColumn id="24" xr3:uid="{A46BA6B5-B692-4AFA-A248-7134D8D7793A}" uniqueName="24" name="Custom" queryTableField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9D395B-3224-4927-9167-9B1A370C8C2D}" name="Table3_2" displayName="Table3_2" ref="A1:X34" tableType="queryTable" totalsRowShown="0">
  <autoFilter ref="A1:X34" xr:uid="{2B9D395B-3224-4927-9167-9B1A370C8C2D}"/>
  <tableColumns count="24">
    <tableColumn id="25" xr3:uid="{1F3CD80E-15F2-44AE-B145-FE16FC9D4B32}" uniqueName="25" name="Style" queryTableFieldId="1" dataDxfId="7"/>
    <tableColumn id="2" xr3:uid="{6CE780D0-9CEB-4B02-A044-DF790C71DF04}" uniqueName="2" name="Style_2" queryTableFieldId="2" dataDxfId="6"/>
    <tableColumn id="3" xr3:uid="{273D8E5A-C1E5-475C-8246-DF94845325D8}" uniqueName="3" name="Style_3" queryTableFieldId="3" dataDxfId="5"/>
    <tableColumn id="4" xr3:uid="{FE3E53FA-BE2C-4BB7-AEFB-77DB999E03BD}" uniqueName="4" name="Order" queryTableFieldId="4"/>
    <tableColumn id="5" xr3:uid="{D3C33808-F008-409B-814D-B6B983FBAFB1}" uniqueName="5" name="CTN" queryTableFieldId="5"/>
    <tableColumn id="6" xr3:uid="{F79103AE-D455-427E-85ED-E52DAD3811E7}" uniqueName="6" name="Color" queryTableFieldId="6"/>
    <tableColumn id="7" xr3:uid="{F8A43C4D-21A1-4FD7-821E-FE0B4C0E0337}" uniqueName="7" name="Color_name" queryTableFieldId="7" dataDxfId="4"/>
    <tableColumn id="8" xr3:uid="{4623476E-0E90-429F-ABF1-948BAB522ACC}" uniqueName="8" name="S" queryTableFieldId="8"/>
    <tableColumn id="9" xr3:uid="{B28D220C-418B-4728-B136-019558F86741}" uniqueName="9" name="M" queryTableFieldId="9"/>
    <tableColumn id="10" xr3:uid="{F209CB5A-1082-4B85-A88F-C0BB89F8D233}" uniqueName="10" name="L" queryTableFieldId="10"/>
    <tableColumn id="11" xr3:uid="{1FFB30AD-800B-4416-8C15-8E9A965250BA}" uniqueName="11" name="XL" queryTableFieldId="11"/>
    <tableColumn id="12" xr3:uid="{908FD200-A477-412B-B9F3-1460976A6BF3}" uniqueName="12" name="XXL" queryTableFieldId="12"/>
    <tableColumn id="13" xr3:uid="{9BB17F49-CBB5-4F70-84DA-DB924EC5FFB8}" uniqueName="13" name="XXXL" queryTableFieldId="13"/>
    <tableColumn id="14" xr3:uid="{D7C6F7CF-6C96-4E50-8EB4-B913B9B6F4D3}" uniqueName="14" name="PCS_CTN" queryTableFieldId="14"/>
    <tableColumn id="15" xr3:uid="{0599258F-773A-4DBB-8D0E-22BB297050B1}" uniqueName="15" name="QTY" queryTableFieldId="15"/>
    <tableColumn id="16" xr3:uid="{2C9EF95C-3796-44E1-AF34-EBCA6DBF8107}" uniqueName="16" name="BoxNum" queryTableFieldId="16" dataDxfId="3"/>
    <tableColumn id="17" xr3:uid="{85E69A3E-E3B1-4DDC-BE96-49F28DF60929}" uniqueName="17" name="TOTAL_PCS" queryTableFieldId="17"/>
    <tableColumn id="18" xr3:uid="{C3B2F8CA-6B0B-4F9B-BF6B-165896A9AD5F}" uniqueName="18" name="NWeight" queryTableFieldId="18"/>
    <tableColumn id="19" xr3:uid="{23B0870C-5479-40AA-992F-D4049AEF01C6}" uniqueName="19" name="GWeight" queryTableFieldId="19"/>
    <tableColumn id="20" xr3:uid="{F5DAADF2-97B4-4EAF-96FC-034F5EC7A0AC}" uniqueName="20" name="COC" queryTableFieldId="20" dataDxfId="2"/>
    <tableColumn id="21" xr3:uid="{8A42EC86-21E6-4A77-8012-D7CB97691FF0}" uniqueName="21" name="TG" queryTableFieldId="21" dataDxfId="1"/>
    <tableColumn id="22" xr3:uid="{FAE85FE6-C40B-4E2F-93E3-20D8349024A7}" uniqueName="22" name="BoxMeasure" queryTableFieldId="22" dataDxfId="0"/>
    <tableColumn id="23" xr3:uid="{20BDCCAC-8AD6-4196-8D32-A9BB958D2F55}" uniqueName="23" name="Index" queryTableFieldId="23"/>
    <tableColumn id="24" xr3:uid="{4433B0B0-575E-4D62-A894-DA170E5B6A62}" uniqueName="24" name="Custom" queryTableField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4"/>
  <sheetViews>
    <sheetView zoomScale="94" zoomScaleNormal="94" workbookViewId="0">
      <selection activeCell="B1" sqref="B1:B1048576"/>
    </sheetView>
  </sheetViews>
  <sheetFormatPr defaultColWidth="11.33203125" defaultRowHeight="14.4" x14ac:dyDescent="0.3"/>
  <cols>
    <col min="1" max="1" width="7.6640625" style="2" bestFit="1" customWidth="1"/>
    <col min="2" max="2" width="8.44140625" style="2" bestFit="1" customWidth="1"/>
    <col min="3" max="3" width="45.109375" style="2" bestFit="1" customWidth="1"/>
    <col min="4" max="4" width="6.33203125" style="2" bestFit="1" customWidth="1"/>
    <col min="5" max="5" width="4.44140625" style="2" bestFit="1" customWidth="1"/>
    <col min="6" max="6" width="6.33203125" style="2" bestFit="1" customWidth="1"/>
    <col min="7" max="7" width="15.44140625" style="9" bestFit="1" customWidth="1"/>
    <col min="8" max="13" width="5.6640625" style="2" bestFit="1" customWidth="1"/>
    <col min="14" max="14" width="8.44140625" style="2" bestFit="1" customWidth="1"/>
    <col min="15" max="15" width="4.33203125" style="2" bestFit="1" customWidth="1"/>
    <col min="16" max="16" width="8" style="2" bestFit="1" customWidth="1"/>
    <col min="17" max="17" width="9.6640625" style="2" bestFit="1" customWidth="1"/>
    <col min="18" max="19" width="8.33203125" style="2" bestFit="1" customWidth="1"/>
    <col min="20" max="20" width="12.33203125" style="2" bestFit="1" customWidth="1"/>
    <col min="21" max="21" width="5.44140625" style="2" bestFit="1" customWidth="1"/>
    <col min="22" max="22" width="12.88671875" style="2" bestFit="1" customWidth="1"/>
    <col min="23" max="16384" width="11.33203125" style="2"/>
  </cols>
  <sheetData>
    <row r="1" spans="1:22" x14ac:dyDescent="0.3">
      <c r="R1" s="2" t="s">
        <v>12</v>
      </c>
      <c r="S1" s="2" t="s">
        <v>13</v>
      </c>
      <c r="T1" s="2" t="s">
        <v>14</v>
      </c>
    </row>
    <row r="2" spans="1:22" x14ac:dyDescent="0.3">
      <c r="H2" s="6">
        <v>0.14599999999999999</v>
      </c>
      <c r="I2" s="6">
        <v>0.154</v>
      </c>
      <c r="J2" s="6">
        <v>0.16800000000000001</v>
      </c>
      <c r="K2" s="6">
        <v>0.17</v>
      </c>
      <c r="L2" s="6">
        <v>0.184</v>
      </c>
      <c r="M2" s="6">
        <v>0.188</v>
      </c>
      <c r="Q2" s="7"/>
      <c r="R2" s="3"/>
      <c r="S2" s="3">
        <v>0.8</v>
      </c>
      <c r="T2" s="3">
        <v>3.9E-2</v>
      </c>
    </row>
    <row r="4" spans="1:22" x14ac:dyDescent="0.3">
      <c r="A4" s="4" t="s">
        <v>0</v>
      </c>
      <c r="B4" s="4" t="s">
        <v>72</v>
      </c>
      <c r="C4" s="4" t="s">
        <v>73</v>
      </c>
      <c r="D4" s="4" t="s">
        <v>27</v>
      </c>
      <c r="E4" s="4" t="s">
        <v>15</v>
      </c>
      <c r="F4" s="4" t="s">
        <v>2</v>
      </c>
      <c r="G4" s="4" t="s">
        <v>26</v>
      </c>
      <c r="H4" s="4" t="s">
        <v>3</v>
      </c>
      <c r="I4" s="4" t="s">
        <v>4</v>
      </c>
      <c r="J4" s="4" t="s">
        <v>5</v>
      </c>
      <c r="K4" s="4" t="s">
        <v>6</v>
      </c>
      <c r="L4" s="4" t="s">
        <v>7</v>
      </c>
      <c r="M4" s="4" t="s">
        <v>61</v>
      </c>
      <c r="N4" s="1" t="s">
        <v>16</v>
      </c>
      <c r="O4" s="1" t="s">
        <v>8</v>
      </c>
      <c r="P4" s="4" t="s">
        <v>1</v>
      </c>
      <c r="Q4" s="1" t="s">
        <v>74</v>
      </c>
      <c r="R4" s="4" t="s">
        <v>9</v>
      </c>
      <c r="S4" s="4" t="s">
        <v>10</v>
      </c>
      <c r="T4" s="4" t="s">
        <v>56</v>
      </c>
      <c r="U4" s="4" t="s">
        <v>58</v>
      </c>
      <c r="V4" s="4" t="s">
        <v>11</v>
      </c>
    </row>
    <row r="5" spans="1:22" ht="28.8" x14ac:dyDescent="0.3">
      <c r="A5" s="3" t="s">
        <v>17</v>
      </c>
      <c r="B5" s="3" t="s">
        <v>28</v>
      </c>
      <c r="C5" s="8" t="s">
        <v>29</v>
      </c>
      <c r="D5" s="3">
        <v>13755</v>
      </c>
      <c r="E5" s="3"/>
      <c r="F5" s="3">
        <v>11001</v>
      </c>
      <c r="G5" s="8" t="s">
        <v>30</v>
      </c>
      <c r="H5" s="3">
        <v>20</v>
      </c>
      <c r="I5" s="3"/>
      <c r="J5" s="3"/>
      <c r="K5" s="3"/>
      <c r="L5" s="3"/>
      <c r="M5" s="3"/>
      <c r="N5" s="3">
        <f t="shared" ref="N5:N10" si="0">SUM(H5:M5)</f>
        <v>20</v>
      </c>
      <c r="O5" s="3">
        <v>6</v>
      </c>
      <c r="P5" s="5" t="str">
        <f>IF(ISBLANK(O5),"",IF(O5=1,CONCATENATE(SUM($O$5:O5)),CONCATENATE(SUM($O$5:O5)-O5+1,"-",SUM($O$5:O5))))</f>
        <v>1-6</v>
      </c>
      <c r="Q5" s="3">
        <f>N5*O5</f>
        <v>120</v>
      </c>
      <c r="R5" s="3">
        <f>ROUND(SUMPRODUCT($H$2:$M$2,H5:M5)+$R$2,2)</f>
        <v>2.92</v>
      </c>
      <c r="S5" s="3">
        <f>ROUND(R5+$S$2+(N5*$T$2),2)</f>
        <v>4.5</v>
      </c>
      <c r="T5" s="3" t="s">
        <v>57</v>
      </c>
      <c r="U5" s="3" t="s">
        <v>59</v>
      </c>
      <c r="V5" s="3" t="s">
        <v>55</v>
      </c>
    </row>
    <row r="6" spans="1:22" ht="28.8" x14ac:dyDescent="0.3">
      <c r="A6" s="3" t="s">
        <v>17</v>
      </c>
      <c r="B6" s="3" t="s">
        <v>28</v>
      </c>
      <c r="C6" s="8" t="s">
        <v>29</v>
      </c>
      <c r="D6" s="3">
        <v>13755</v>
      </c>
      <c r="E6" s="3"/>
      <c r="F6" s="3">
        <v>11001</v>
      </c>
      <c r="G6" s="8" t="s">
        <v>30</v>
      </c>
      <c r="H6" s="3"/>
      <c r="I6" s="3">
        <v>20</v>
      </c>
      <c r="J6" s="3"/>
      <c r="K6" s="3"/>
      <c r="L6" s="3"/>
      <c r="M6" s="3"/>
      <c r="N6" s="3">
        <f t="shared" si="0"/>
        <v>20</v>
      </c>
      <c r="O6" s="3">
        <v>8</v>
      </c>
      <c r="P6" s="5" t="str">
        <f>IF(ISBLANK(O6),"",IF(O6=1,CONCATENATE(SUM($O$5:O6)),CONCATENATE(SUM($O$5:O6)-O6+1,"-",SUM($O$5:O6))))</f>
        <v>7-14</v>
      </c>
      <c r="Q6" s="3">
        <f t="shared" ref="Q6:Q74" si="1">N6*O6</f>
        <v>160</v>
      </c>
      <c r="R6" s="3">
        <f t="shared" ref="R6:R10" si="2">ROUND(SUMPRODUCT($H$2:$M$2,H6:M6)+$R$2,2)</f>
        <v>3.08</v>
      </c>
      <c r="S6" s="3">
        <f>ROUND(R6+$S$2+(N6*$T$2),2)</f>
        <v>4.66</v>
      </c>
      <c r="T6" s="3" t="s">
        <v>57</v>
      </c>
      <c r="U6" s="3" t="s">
        <v>59</v>
      </c>
      <c r="V6" s="3" t="s">
        <v>55</v>
      </c>
    </row>
    <row r="7" spans="1:22" ht="28.8" x14ac:dyDescent="0.3">
      <c r="A7" s="3" t="s">
        <v>17</v>
      </c>
      <c r="B7" s="3" t="s">
        <v>28</v>
      </c>
      <c r="C7" s="8" t="s">
        <v>29</v>
      </c>
      <c r="D7" s="3">
        <v>13755</v>
      </c>
      <c r="E7" s="3"/>
      <c r="F7" s="3">
        <v>11001</v>
      </c>
      <c r="G7" s="8" t="s">
        <v>30</v>
      </c>
      <c r="H7" s="3"/>
      <c r="I7" s="3">
        <v>16</v>
      </c>
      <c r="J7" s="3"/>
      <c r="K7" s="3"/>
      <c r="L7" s="3"/>
      <c r="M7" s="3"/>
      <c r="N7" s="3">
        <f t="shared" si="0"/>
        <v>16</v>
      </c>
      <c r="O7" s="3">
        <v>1</v>
      </c>
      <c r="P7" s="5" t="str">
        <f>IF(ISBLANK(O7),"",IF(O7=1,CONCATENATE(SUM($O$5:O7)),CONCATENATE(SUM($O$5:O7)-O7+1,"-",SUM($O$5:O7))))</f>
        <v>15</v>
      </c>
      <c r="Q7" s="3">
        <f t="shared" si="1"/>
        <v>16</v>
      </c>
      <c r="R7" s="3">
        <f t="shared" si="2"/>
        <v>2.46</v>
      </c>
      <c r="S7" s="3">
        <f t="shared" ref="S7:S10" si="3">ROUND(R7+$S$2+(N7*$T$2),2)</f>
        <v>3.88</v>
      </c>
      <c r="T7" s="3" t="s">
        <v>57</v>
      </c>
      <c r="U7" s="3" t="s">
        <v>59</v>
      </c>
      <c r="V7" s="3" t="s">
        <v>55</v>
      </c>
    </row>
    <row r="8" spans="1:22" ht="28.8" x14ac:dyDescent="0.3">
      <c r="A8" s="3" t="s">
        <v>17</v>
      </c>
      <c r="B8" s="3" t="s">
        <v>28</v>
      </c>
      <c r="C8" s="8" t="s">
        <v>29</v>
      </c>
      <c r="D8" s="3">
        <v>13755</v>
      </c>
      <c r="E8" s="3"/>
      <c r="F8" s="3">
        <v>11001</v>
      </c>
      <c r="G8" s="8" t="s">
        <v>30</v>
      </c>
      <c r="H8" s="3"/>
      <c r="I8" s="3"/>
      <c r="J8" s="3">
        <v>20</v>
      </c>
      <c r="K8" s="3"/>
      <c r="L8" s="3"/>
      <c r="M8" s="3"/>
      <c r="N8" s="3">
        <f t="shared" si="0"/>
        <v>20</v>
      </c>
      <c r="O8" s="3">
        <v>10</v>
      </c>
      <c r="P8" s="5" t="str">
        <f>IF(ISBLANK(O8),"",IF(O8=1,CONCATENATE(SUM($O$5:O8)),CONCATENATE(SUM($O$5:O8)-O8+1,"-",SUM($O$5:O8))))</f>
        <v>16-25</v>
      </c>
      <c r="Q8" s="3">
        <f t="shared" si="1"/>
        <v>200</v>
      </c>
      <c r="R8" s="3">
        <f t="shared" si="2"/>
        <v>3.36</v>
      </c>
      <c r="S8" s="3">
        <f t="shared" si="3"/>
        <v>4.9400000000000004</v>
      </c>
      <c r="T8" s="3" t="s">
        <v>57</v>
      </c>
      <c r="U8" s="3" t="s">
        <v>59</v>
      </c>
      <c r="V8" s="3" t="s">
        <v>55</v>
      </c>
    </row>
    <row r="9" spans="1:22" ht="28.8" x14ac:dyDescent="0.3">
      <c r="A9" s="3" t="s">
        <v>17</v>
      </c>
      <c r="B9" s="3" t="s">
        <v>28</v>
      </c>
      <c r="C9" s="8" t="s">
        <v>29</v>
      </c>
      <c r="D9" s="3">
        <v>13755</v>
      </c>
      <c r="E9" s="3"/>
      <c r="F9" s="3">
        <v>11001</v>
      </c>
      <c r="G9" s="8" t="s">
        <v>30</v>
      </c>
      <c r="H9" s="3"/>
      <c r="I9" s="3"/>
      <c r="J9" s="3"/>
      <c r="K9" s="3">
        <v>20</v>
      </c>
      <c r="L9" s="3"/>
      <c r="M9" s="3"/>
      <c r="N9" s="3">
        <f t="shared" si="0"/>
        <v>20</v>
      </c>
      <c r="O9" s="3">
        <v>7</v>
      </c>
      <c r="P9" s="5" t="str">
        <f>IF(ISBLANK(O9),"",IF(O9=1,CONCATENATE(SUM($O$5:O9)),CONCATENATE(SUM($O$5:O9)-O9+1,"-",SUM($O$5:O9))))</f>
        <v>26-32</v>
      </c>
      <c r="Q9" s="3">
        <f t="shared" si="1"/>
        <v>140</v>
      </c>
      <c r="R9" s="3">
        <f t="shared" si="2"/>
        <v>3.4</v>
      </c>
      <c r="S9" s="3">
        <f t="shared" si="3"/>
        <v>4.9800000000000004</v>
      </c>
      <c r="T9" s="3" t="s">
        <v>57</v>
      </c>
      <c r="U9" s="3" t="s">
        <v>59</v>
      </c>
      <c r="V9" s="3" t="s">
        <v>55</v>
      </c>
    </row>
    <row r="10" spans="1:22" ht="28.8" x14ac:dyDescent="0.3">
      <c r="A10" s="3" t="s">
        <v>17</v>
      </c>
      <c r="B10" s="3" t="s">
        <v>28</v>
      </c>
      <c r="C10" s="8" t="s">
        <v>29</v>
      </c>
      <c r="D10" s="3">
        <v>13755</v>
      </c>
      <c r="E10" s="3"/>
      <c r="F10" s="3">
        <v>11001</v>
      </c>
      <c r="G10" s="8" t="s">
        <v>30</v>
      </c>
      <c r="H10" s="3"/>
      <c r="I10" s="3"/>
      <c r="J10" s="3"/>
      <c r="K10" s="3"/>
      <c r="L10" s="3">
        <v>24</v>
      </c>
      <c r="M10" s="3"/>
      <c r="N10" s="3">
        <f t="shared" si="0"/>
        <v>24</v>
      </c>
      <c r="O10" s="3">
        <v>4</v>
      </c>
      <c r="P10" s="5" t="str">
        <f>IF(ISBLANK(O10),"",IF(O10=1,CONCATENATE(SUM($O$5:O10)),CONCATENATE(SUM($O$5:O10)-O10+1,"-",SUM($O$5:O10))))</f>
        <v>33-36</v>
      </c>
      <c r="Q10" s="3">
        <f t="shared" si="1"/>
        <v>96</v>
      </c>
      <c r="R10" s="3">
        <f t="shared" si="2"/>
        <v>4.42</v>
      </c>
      <c r="S10" s="3">
        <f t="shared" si="3"/>
        <v>6.16</v>
      </c>
      <c r="T10" s="3" t="s">
        <v>57</v>
      </c>
      <c r="U10" s="3" t="s">
        <v>59</v>
      </c>
      <c r="V10" s="3" t="s">
        <v>55</v>
      </c>
    </row>
    <row r="11" spans="1:22" ht="28.8" x14ac:dyDescent="0.3">
      <c r="A11" s="3" t="s">
        <v>17</v>
      </c>
      <c r="B11" s="3" t="s">
        <v>28</v>
      </c>
      <c r="C11" s="8" t="s">
        <v>29</v>
      </c>
      <c r="D11" s="3">
        <v>13755</v>
      </c>
      <c r="E11" s="3"/>
      <c r="F11" s="3">
        <v>11001</v>
      </c>
      <c r="G11" s="8" t="s">
        <v>30</v>
      </c>
      <c r="H11" s="3"/>
      <c r="I11" s="3"/>
      <c r="J11" s="3"/>
      <c r="K11" s="3"/>
      <c r="L11" s="3"/>
      <c r="M11" s="3">
        <v>24</v>
      </c>
      <c r="N11" s="3">
        <f t="shared" ref="N11:N56" si="4">SUM(H11:M11)</f>
        <v>24</v>
      </c>
      <c r="O11" s="3">
        <v>1</v>
      </c>
      <c r="P11" s="5" t="str">
        <f>IF(ISBLANK(O11),"",IF(O11=1,CONCATENATE(SUM($O$5:O11)),CONCATENATE(SUM($O$5:O11)-O11+1,"-",SUM($O$5:O11))))</f>
        <v>37</v>
      </c>
      <c r="Q11" s="3">
        <f t="shared" si="1"/>
        <v>24</v>
      </c>
      <c r="R11" s="3">
        <f t="shared" ref="R11:R56" si="5">ROUND(SUMPRODUCT($H$2:$M$2,H11:M11)+$R$2,2)</f>
        <v>4.51</v>
      </c>
      <c r="S11" s="3">
        <f t="shared" ref="S11:S56" si="6">ROUND(R11+$S$2+(N11*$T$2),2)</f>
        <v>6.25</v>
      </c>
      <c r="T11" s="3" t="s">
        <v>57</v>
      </c>
      <c r="U11" s="3" t="s">
        <v>59</v>
      </c>
      <c r="V11" s="3" t="s">
        <v>55</v>
      </c>
    </row>
    <row r="12" spans="1:22" ht="28.8" x14ac:dyDescent="0.3">
      <c r="A12" s="3" t="s">
        <v>17</v>
      </c>
      <c r="B12" s="3" t="s">
        <v>28</v>
      </c>
      <c r="C12" s="8" t="s">
        <v>29</v>
      </c>
      <c r="D12" s="3">
        <v>13755</v>
      </c>
      <c r="E12" s="3"/>
      <c r="F12" s="3">
        <v>11001</v>
      </c>
      <c r="G12" s="8" t="s">
        <v>30</v>
      </c>
      <c r="H12" s="3">
        <v>2</v>
      </c>
      <c r="I12" s="3"/>
      <c r="J12" s="3">
        <v>3</v>
      </c>
      <c r="K12" s="3">
        <v>11</v>
      </c>
      <c r="L12" s="3"/>
      <c r="M12" s="3"/>
      <c r="N12" s="3">
        <f t="shared" si="4"/>
        <v>16</v>
      </c>
      <c r="O12" s="3">
        <v>1</v>
      </c>
      <c r="P12" s="5" t="str">
        <f>IF(ISBLANK(O12),"",IF(O12=1,CONCATENATE(SUM($O$5:O12)),CONCATENATE(SUM($O$5:O12)-O12+1,"-",SUM($O$5:O12))))</f>
        <v>38</v>
      </c>
      <c r="Q12" s="3">
        <f t="shared" si="1"/>
        <v>16</v>
      </c>
      <c r="R12" s="3">
        <f t="shared" si="5"/>
        <v>2.67</v>
      </c>
      <c r="S12" s="3">
        <f t="shared" si="6"/>
        <v>4.09</v>
      </c>
      <c r="T12" s="3" t="s">
        <v>57</v>
      </c>
      <c r="U12" s="3" t="s">
        <v>59</v>
      </c>
      <c r="V12" s="3" t="s">
        <v>55</v>
      </c>
    </row>
    <row r="13" spans="1:22" ht="28.8" x14ac:dyDescent="0.3">
      <c r="A13" s="3" t="s">
        <v>17</v>
      </c>
      <c r="B13" s="3" t="s">
        <v>28</v>
      </c>
      <c r="C13" s="8" t="s">
        <v>29</v>
      </c>
      <c r="D13" s="3">
        <v>13755</v>
      </c>
      <c r="E13" s="3"/>
      <c r="F13" s="3">
        <v>11001</v>
      </c>
      <c r="G13" s="8" t="s">
        <v>30</v>
      </c>
      <c r="H13" s="3"/>
      <c r="I13" s="3"/>
      <c r="J13" s="3"/>
      <c r="K13" s="3"/>
      <c r="L13" s="3">
        <v>5</v>
      </c>
      <c r="M13" s="3">
        <v>16</v>
      </c>
      <c r="N13" s="3">
        <f t="shared" si="4"/>
        <v>21</v>
      </c>
      <c r="O13" s="3">
        <v>1</v>
      </c>
      <c r="P13" s="5" t="str">
        <f>IF(ISBLANK(O13),"",IF(O13=1,CONCATENATE(SUM($O$5:O13)),CONCATENATE(SUM($O$5:O13)-O13+1,"-",SUM($O$5:O13))))</f>
        <v>39</v>
      </c>
      <c r="Q13" s="3">
        <f t="shared" si="1"/>
        <v>21</v>
      </c>
      <c r="R13" s="3">
        <f t="shared" si="5"/>
        <v>3.93</v>
      </c>
      <c r="S13" s="3">
        <f t="shared" si="6"/>
        <v>5.55</v>
      </c>
      <c r="T13" s="3" t="s">
        <v>57</v>
      </c>
      <c r="U13" s="3" t="s">
        <v>59</v>
      </c>
      <c r="V13" s="3" t="s">
        <v>55</v>
      </c>
    </row>
    <row r="14" spans="1:22" ht="28.8" x14ac:dyDescent="0.3">
      <c r="A14" s="3" t="s">
        <v>17</v>
      </c>
      <c r="B14" s="3" t="s">
        <v>28</v>
      </c>
      <c r="C14" s="8" t="s">
        <v>29</v>
      </c>
      <c r="D14" s="3">
        <v>13755</v>
      </c>
      <c r="E14" s="3"/>
      <c r="F14" s="3">
        <v>30935</v>
      </c>
      <c r="G14" s="8" t="s">
        <v>31</v>
      </c>
      <c r="H14" s="3">
        <v>20</v>
      </c>
      <c r="I14" s="3"/>
      <c r="J14" s="3"/>
      <c r="K14" s="3"/>
      <c r="L14" s="3"/>
      <c r="M14" s="3"/>
      <c r="N14" s="3">
        <f t="shared" si="4"/>
        <v>20</v>
      </c>
      <c r="O14" s="3">
        <v>2</v>
      </c>
      <c r="P14" s="5" t="str">
        <f>IF(ISBLANK(O14),"",IF(O14=1,CONCATENATE(SUM($O$5:O14)),CONCATENATE(SUM($O$5:O14)-O14+1,"-",SUM($O$5:O14))))</f>
        <v>40-41</v>
      </c>
      <c r="Q14" s="3">
        <f t="shared" si="1"/>
        <v>40</v>
      </c>
      <c r="R14" s="3">
        <f t="shared" si="5"/>
        <v>2.92</v>
      </c>
      <c r="S14" s="3">
        <f t="shared" si="6"/>
        <v>4.5</v>
      </c>
      <c r="T14" s="3" t="s">
        <v>57</v>
      </c>
      <c r="U14" s="3" t="s">
        <v>59</v>
      </c>
      <c r="V14" s="3" t="s">
        <v>55</v>
      </c>
    </row>
    <row r="15" spans="1:22" ht="28.8" x14ac:dyDescent="0.3">
      <c r="A15" s="3" t="s">
        <v>17</v>
      </c>
      <c r="B15" s="3" t="s">
        <v>28</v>
      </c>
      <c r="C15" s="8" t="s">
        <v>29</v>
      </c>
      <c r="D15" s="3">
        <v>13755</v>
      </c>
      <c r="E15" s="3"/>
      <c r="F15" s="3">
        <v>30935</v>
      </c>
      <c r="G15" s="8" t="s">
        <v>31</v>
      </c>
      <c r="H15" s="3"/>
      <c r="I15" s="3">
        <v>20</v>
      </c>
      <c r="J15" s="3"/>
      <c r="K15" s="3"/>
      <c r="L15" s="3"/>
      <c r="M15" s="3"/>
      <c r="N15" s="3">
        <f t="shared" si="4"/>
        <v>20</v>
      </c>
      <c r="O15" s="3">
        <v>3</v>
      </c>
      <c r="P15" s="5" t="str">
        <f>IF(ISBLANK(O15),"",IF(O15=1,CONCATENATE(SUM($O$5:O15)),CONCATENATE(SUM($O$5:O15)-O15+1,"-",SUM($O$5:O15))))</f>
        <v>42-44</v>
      </c>
      <c r="Q15" s="3">
        <f t="shared" si="1"/>
        <v>60</v>
      </c>
      <c r="R15" s="3">
        <f t="shared" si="5"/>
        <v>3.08</v>
      </c>
      <c r="S15" s="3">
        <f t="shared" si="6"/>
        <v>4.66</v>
      </c>
      <c r="T15" s="3" t="s">
        <v>57</v>
      </c>
      <c r="U15" s="3" t="s">
        <v>59</v>
      </c>
      <c r="V15" s="3" t="s">
        <v>55</v>
      </c>
    </row>
    <row r="16" spans="1:22" ht="28.8" x14ac:dyDescent="0.3">
      <c r="A16" s="3" t="s">
        <v>17</v>
      </c>
      <c r="B16" s="3" t="s">
        <v>28</v>
      </c>
      <c r="C16" s="8" t="s">
        <v>29</v>
      </c>
      <c r="D16" s="3">
        <v>13755</v>
      </c>
      <c r="E16" s="3"/>
      <c r="F16" s="3">
        <v>30935</v>
      </c>
      <c r="G16" s="8" t="s">
        <v>31</v>
      </c>
      <c r="H16" s="3"/>
      <c r="I16" s="3"/>
      <c r="J16" s="3">
        <v>20</v>
      </c>
      <c r="K16" s="3"/>
      <c r="L16" s="3"/>
      <c r="M16" s="3"/>
      <c r="N16" s="3">
        <f t="shared" si="4"/>
        <v>20</v>
      </c>
      <c r="O16" s="3">
        <v>3</v>
      </c>
      <c r="P16" s="5" t="str">
        <f>IF(ISBLANK(O16),"",IF(O16=1,CONCATENATE(SUM($O$5:O16)),CONCATENATE(SUM($O$5:O16)-O16+1,"-",SUM($O$5:O16))))</f>
        <v>45-47</v>
      </c>
      <c r="Q16" s="3">
        <f t="shared" si="1"/>
        <v>60</v>
      </c>
      <c r="R16" s="3">
        <f t="shared" si="5"/>
        <v>3.36</v>
      </c>
      <c r="S16" s="3">
        <f t="shared" si="6"/>
        <v>4.9400000000000004</v>
      </c>
      <c r="T16" s="3" t="s">
        <v>57</v>
      </c>
      <c r="U16" s="3" t="s">
        <v>59</v>
      </c>
      <c r="V16" s="3" t="s">
        <v>55</v>
      </c>
    </row>
    <row r="17" spans="1:22" ht="28.8" x14ac:dyDescent="0.3">
      <c r="A17" s="3" t="s">
        <v>17</v>
      </c>
      <c r="B17" s="3" t="s">
        <v>28</v>
      </c>
      <c r="C17" s="8" t="s">
        <v>29</v>
      </c>
      <c r="D17" s="3">
        <v>13755</v>
      </c>
      <c r="E17" s="3"/>
      <c r="F17" s="3">
        <v>30935</v>
      </c>
      <c r="G17" s="8" t="s">
        <v>31</v>
      </c>
      <c r="H17" s="3"/>
      <c r="I17" s="3"/>
      <c r="J17" s="3"/>
      <c r="K17" s="3">
        <v>20</v>
      </c>
      <c r="L17" s="3"/>
      <c r="M17" s="3"/>
      <c r="N17" s="3">
        <f t="shared" si="4"/>
        <v>20</v>
      </c>
      <c r="O17" s="3">
        <v>2</v>
      </c>
      <c r="P17" s="5" t="str">
        <f>IF(ISBLANK(O17),"",IF(O17=1,CONCATENATE(SUM($O$5:O17)),CONCATENATE(SUM($O$5:O17)-O17+1,"-",SUM($O$5:O17))))</f>
        <v>48-49</v>
      </c>
      <c r="Q17" s="3">
        <f t="shared" si="1"/>
        <v>40</v>
      </c>
      <c r="R17" s="3">
        <f t="shared" si="5"/>
        <v>3.4</v>
      </c>
      <c r="S17" s="3">
        <f t="shared" si="6"/>
        <v>4.9800000000000004</v>
      </c>
      <c r="T17" s="3" t="s">
        <v>57</v>
      </c>
      <c r="U17" s="3" t="s">
        <v>59</v>
      </c>
      <c r="V17" s="3" t="s">
        <v>55</v>
      </c>
    </row>
    <row r="18" spans="1:22" ht="28.8" x14ac:dyDescent="0.3">
      <c r="A18" s="3" t="s">
        <v>17</v>
      </c>
      <c r="B18" s="3" t="s">
        <v>28</v>
      </c>
      <c r="C18" s="8" t="s">
        <v>29</v>
      </c>
      <c r="D18" s="3">
        <v>13755</v>
      </c>
      <c r="E18" s="3"/>
      <c r="F18" s="3">
        <v>30935</v>
      </c>
      <c r="G18" s="8" t="s">
        <v>31</v>
      </c>
      <c r="H18" s="3"/>
      <c r="I18" s="3"/>
      <c r="J18" s="3"/>
      <c r="K18" s="3">
        <v>19</v>
      </c>
      <c r="L18" s="3"/>
      <c r="M18" s="3"/>
      <c r="N18" s="3">
        <f t="shared" si="4"/>
        <v>19</v>
      </c>
      <c r="O18" s="3">
        <v>1</v>
      </c>
      <c r="P18" s="5" t="str">
        <f>IF(ISBLANK(O18),"",IF(O18=1,CONCATENATE(SUM($O$5:O18)),CONCATENATE(SUM($O$5:O18)-O18+1,"-",SUM($O$5:O18))))</f>
        <v>50</v>
      </c>
      <c r="Q18" s="3">
        <f t="shared" si="1"/>
        <v>19</v>
      </c>
      <c r="R18" s="3">
        <f t="shared" si="5"/>
        <v>3.23</v>
      </c>
      <c r="S18" s="3">
        <f t="shared" si="6"/>
        <v>4.7699999999999996</v>
      </c>
      <c r="T18" s="3" t="s">
        <v>57</v>
      </c>
      <c r="U18" s="3" t="s">
        <v>59</v>
      </c>
      <c r="V18" s="3" t="s">
        <v>55</v>
      </c>
    </row>
    <row r="19" spans="1:22" ht="28.8" x14ac:dyDescent="0.3">
      <c r="A19" s="3" t="s">
        <v>17</v>
      </c>
      <c r="B19" s="3" t="s">
        <v>28</v>
      </c>
      <c r="C19" s="8" t="s">
        <v>29</v>
      </c>
      <c r="D19" s="3">
        <v>13755</v>
      </c>
      <c r="E19" s="3"/>
      <c r="F19" s="3">
        <v>30935</v>
      </c>
      <c r="G19" s="8" t="s">
        <v>31</v>
      </c>
      <c r="H19" s="3"/>
      <c r="I19" s="3"/>
      <c r="J19" s="3"/>
      <c r="K19" s="3"/>
      <c r="L19" s="3">
        <v>24</v>
      </c>
      <c r="M19" s="3"/>
      <c r="N19" s="3">
        <f t="shared" si="4"/>
        <v>24</v>
      </c>
      <c r="O19" s="3">
        <v>1</v>
      </c>
      <c r="P19" s="5" t="str">
        <f>IF(ISBLANK(O19),"",IF(O19=1,CONCATENATE(SUM($O$5:O19)),CONCATENATE(SUM($O$5:O19)-O19+1,"-",SUM($O$5:O19))))</f>
        <v>51</v>
      </c>
      <c r="Q19" s="3">
        <f t="shared" si="1"/>
        <v>24</v>
      </c>
      <c r="R19" s="3">
        <f t="shared" si="5"/>
        <v>4.42</v>
      </c>
      <c r="S19" s="3">
        <f t="shared" si="6"/>
        <v>6.16</v>
      </c>
      <c r="T19" s="3" t="s">
        <v>57</v>
      </c>
      <c r="U19" s="3" t="s">
        <v>59</v>
      </c>
      <c r="V19" s="3" t="s">
        <v>55</v>
      </c>
    </row>
    <row r="20" spans="1:22" ht="28.8" x14ac:dyDescent="0.3">
      <c r="A20" s="3" t="s">
        <v>17</v>
      </c>
      <c r="B20" s="3" t="s">
        <v>28</v>
      </c>
      <c r="C20" s="8" t="s">
        <v>29</v>
      </c>
      <c r="D20" s="3">
        <v>13755</v>
      </c>
      <c r="E20" s="3"/>
      <c r="F20" s="3">
        <v>30935</v>
      </c>
      <c r="G20" s="8" t="s">
        <v>31</v>
      </c>
      <c r="H20" s="3"/>
      <c r="I20" s="3"/>
      <c r="J20" s="3"/>
      <c r="K20" s="3"/>
      <c r="L20" s="3">
        <v>8</v>
      </c>
      <c r="M20" s="3">
        <v>15</v>
      </c>
      <c r="N20" s="3">
        <f t="shared" si="4"/>
        <v>23</v>
      </c>
      <c r="O20" s="3">
        <v>1</v>
      </c>
      <c r="P20" s="5" t="str">
        <f>IF(ISBLANK(O20),"",IF(O20=1,CONCATENATE(SUM($O$5:O20)),CONCATENATE(SUM($O$5:O20)-O20+1,"-",SUM($O$5:O20))))</f>
        <v>52</v>
      </c>
      <c r="Q20" s="3">
        <f t="shared" si="1"/>
        <v>23</v>
      </c>
      <c r="R20" s="3">
        <f t="shared" si="5"/>
        <v>4.29</v>
      </c>
      <c r="S20" s="3">
        <f t="shared" si="6"/>
        <v>5.99</v>
      </c>
      <c r="T20" s="3" t="s">
        <v>57</v>
      </c>
      <c r="U20" s="3" t="s">
        <v>59</v>
      </c>
      <c r="V20" s="3" t="s">
        <v>55</v>
      </c>
    </row>
    <row r="21" spans="1:22" ht="28.8" x14ac:dyDescent="0.3">
      <c r="A21" s="3" t="s">
        <v>17</v>
      </c>
      <c r="B21" s="3" t="s">
        <v>28</v>
      </c>
      <c r="C21" s="8" t="s">
        <v>29</v>
      </c>
      <c r="D21" s="3">
        <v>13755</v>
      </c>
      <c r="E21" s="3"/>
      <c r="F21" s="3">
        <v>30935</v>
      </c>
      <c r="G21" s="8" t="s">
        <v>31</v>
      </c>
      <c r="H21" s="3">
        <v>9</v>
      </c>
      <c r="I21" s="3">
        <v>1</v>
      </c>
      <c r="J21" s="3">
        <v>13</v>
      </c>
      <c r="K21" s="3"/>
      <c r="L21" s="3"/>
      <c r="M21" s="3"/>
      <c r="N21" s="3">
        <f t="shared" si="4"/>
        <v>23</v>
      </c>
      <c r="O21" s="3">
        <v>1</v>
      </c>
      <c r="P21" s="5" t="str">
        <f>IF(ISBLANK(O21),"",IF(O21=1,CONCATENATE(SUM($O$5:O21)),CONCATENATE(SUM($O$5:O21)-O21+1,"-",SUM($O$5:O21))))</f>
        <v>53</v>
      </c>
      <c r="Q21" s="3">
        <f t="shared" si="1"/>
        <v>23</v>
      </c>
      <c r="R21" s="3">
        <f t="shared" si="5"/>
        <v>3.65</v>
      </c>
      <c r="S21" s="3">
        <f t="shared" si="6"/>
        <v>5.35</v>
      </c>
      <c r="T21" s="3" t="s">
        <v>57</v>
      </c>
      <c r="U21" s="3" t="s">
        <v>59</v>
      </c>
      <c r="V21" s="3" t="s">
        <v>55</v>
      </c>
    </row>
    <row r="22" spans="1:22" ht="28.8" x14ac:dyDescent="0.3">
      <c r="A22" s="3" t="s">
        <v>17</v>
      </c>
      <c r="B22" s="3" t="s">
        <v>28</v>
      </c>
      <c r="C22" s="8" t="s">
        <v>29</v>
      </c>
      <c r="D22" s="3">
        <v>13755</v>
      </c>
      <c r="E22" s="3"/>
      <c r="F22" s="3">
        <v>46305</v>
      </c>
      <c r="G22" s="8" t="s">
        <v>32</v>
      </c>
      <c r="H22" s="3">
        <v>20</v>
      </c>
      <c r="I22" s="3"/>
      <c r="J22" s="3"/>
      <c r="K22" s="3"/>
      <c r="L22" s="3"/>
      <c r="M22" s="3"/>
      <c r="N22" s="3">
        <f t="shared" si="4"/>
        <v>20</v>
      </c>
      <c r="O22" s="3">
        <v>1</v>
      </c>
      <c r="P22" s="5" t="str">
        <f>IF(ISBLANK(O22),"",IF(O22=1,CONCATENATE(SUM($O$5:O22)),CONCATENATE(SUM($O$5:O22)-O22+1,"-",SUM($O$5:O22))))</f>
        <v>54</v>
      </c>
      <c r="Q22" s="3">
        <f t="shared" si="1"/>
        <v>20</v>
      </c>
      <c r="R22" s="3">
        <f t="shared" si="5"/>
        <v>2.92</v>
      </c>
      <c r="S22" s="3">
        <f t="shared" si="6"/>
        <v>4.5</v>
      </c>
      <c r="T22" s="3" t="s">
        <v>57</v>
      </c>
      <c r="U22" s="3" t="s">
        <v>59</v>
      </c>
      <c r="V22" s="3" t="s">
        <v>55</v>
      </c>
    </row>
    <row r="23" spans="1:22" ht="28.8" x14ac:dyDescent="0.3">
      <c r="A23" s="3" t="s">
        <v>17</v>
      </c>
      <c r="B23" s="3" t="s">
        <v>28</v>
      </c>
      <c r="C23" s="8" t="s">
        <v>29</v>
      </c>
      <c r="D23" s="3">
        <v>13755</v>
      </c>
      <c r="E23" s="3"/>
      <c r="F23" s="3">
        <v>46305</v>
      </c>
      <c r="G23" s="8" t="s">
        <v>32</v>
      </c>
      <c r="H23" s="3"/>
      <c r="I23" s="3">
        <v>20</v>
      </c>
      <c r="J23" s="3"/>
      <c r="K23" s="3"/>
      <c r="L23" s="3"/>
      <c r="M23" s="3"/>
      <c r="N23" s="3">
        <f t="shared" si="4"/>
        <v>20</v>
      </c>
      <c r="O23" s="3">
        <v>1</v>
      </c>
      <c r="P23" s="5" t="str">
        <f>IF(ISBLANK(O23),"",IF(O23=1,CONCATENATE(SUM($O$5:O23)),CONCATENATE(SUM($O$5:O23)-O23+1,"-",SUM($O$5:O23))))</f>
        <v>55</v>
      </c>
      <c r="Q23" s="3">
        <f t="shared" si="1"/>
        <v>20</v>
      </c>
      <c r="R23" s="3">
        <f t="shared" si="5"/>
        <v>3.08</v>
      </c>
      <c r="S23" s="3">
        <f t="shared" si="6"/>
        <v>4.66</v>
      </c>
      <c r="T23" s="3" t="s">
        <v>57</v>
      </c>
      <c r="U23" s="3" t="s">
        <v>59</v>
      </c>
      <c r="V23" s="3" t="s">
        <v>55</v>
      </c>
    </row>
    <row r="24" spans="1:22" ht="28.8" x14ac:dyDescent="0.3">
      <c r="A24" s="3" t="s">
        <v>17</v>
      </c>
      <c r="B24" s="3" t="s">
        <v>28</v>
      </c>
      <c r="C24" s="8" t="s">
        <v>29</v>
      </c>
      <c r="D24" s="3">
        <v>13755</v>
      </c>
      <c r="E24" s="3"/>
      <c r="F24" s="3">
        <v>46305</v>
      </c>
      <c r="G24" s="8" t="s">
        <v>32</v>
      </c>
      <c r="H24" s="3"/>
      <c r="I24" s="3"/>
      <c r="J24" s="3">
        <v>20</v>
      </c>
      <c r="K24" s="3"/>
      <c r="L24" s="3"/>
      <c r="M24" s="3"/>
      <c r="N24" s="3">
        <f t="shared" si="4"/>
        <v>20</v>
      </c>
      <c r="O24" s="3">
        <v>1</v>
      </c>
      <c r="P24" s="5" t="str">
        <f>IF(ISBLANK(O24),"",IF(O24=1,CONCATENATE(SUM($O$5:O24)),CONCATENATE(SUM($O$5:O24)-O24+1,"-",SUM($O$5:O24))))</f>
        <v>56</v>
      </c>
      <c r="Q24" s="3">
        <f t="shared" si="1"/>
        <v>20</v>
      </c>
      <c r="R24" s="3">
        <f t="shared" si="5"/>
        <v>3.36</v>
      </c>
      <c r="S24" s="3">
        <f t="shared" si="6"/>
        <v>4.9400000000000004</v>
      </c>
      <c r="T24" s="3" t="s">
        <v>57</v>
      </c>
      <c r="U24" s="3" t="s">
        <v>59</v>
      </c>
      <c r="V24" s="3" t="s">
        <v>55</v>
      </c>
    </row>
    <row r="25" spans="1:22" ht="28.8" x14ac:dyDescent="0.3">
      <c r="A25" s="3" t="s">
        <v>17</v>
      </c>
      <c r="B25" s="3" t="s">
        <v>28</v>
      </c>
      <c r="C25" s="8" t="s">
        <v>29</v>
      </c>
      <c r="D25" s="3">
        <v>13755</v>
      </c>
      <c r="E25" s="3"/>
      <c r="F25" s="3">
        <v>46305</v>
      </c>
      <c r="G25" s="8" t="s">
        <v>32</v>
      </c>
      <c r="H25" s="3"/>
      <c r="I25" s="3"/>
      <c r="J25" s="3"/>
      <c r="K25" s="3">
        <v>20</v>
      </c>
      <c r="L25" s="3"/>
      <c r="M25" s="3"/>
      <c r="N25" s="3">
        <f t="shared" si="4"/>
        <v>20</v>
      </c>
      <c r="O25" s="3">
        <v>1</v>
      </c>
      <c r="P25" s="5" t="str">
        <f>IF(ISBLANK(O25),"",IF(O25=1,CONCATENATE(SUM($O$5:O25)),CONCATENATE(SUM($O$5:O25)-O25+1,"-",SUM($O$5:O25))))</f>
        <v>57</v>
      </c>
      <c r="Q25" s="3">
        <f t="shared" si="1"/>
        <v>20</v>
      </c>
      <c r="R25" s="3">
        <f t="shared" si="5"/>
        <v>3.4</v>
      </c>
      <c r="S25" s="3">
        <f t="shared" si="6"/>
        <v>4.9800000000000004</v>
      </c>
      <c r="T25" s="3" t="s">
        <v>57</v>
      </c>
      <c r="U25" s="3" t="s">
        <v>59</v>
      </c>
      <c r="V25" s="3" t="s">
        <v>55</v>
      </c>
    </row>
    <row r="26" spans="1:22" ht="28.8" x14ac:dyDescent="0.3">
      <c r="A26" s="3" t="s">
        <v>17</v>
      </c>
      <c r="B26" s="3" t="s">
        <v>28</v>
      </c>
      <c r="C26" s="8" t="s">
        <v>29</v>
      </c>
      <c r="D26" s="3">
        <v>13755</v>
      </c>
      <c r="E26" s="3"/>
      <c r="F26" s="3">
        <v>46305</v>
      </c>
      <c r="G26" s="8" t="s">
        <v>32</v>
      </c>
      <c r="H26" s="3"/>
      <c r="I26" s="3"/>
      <c r="J26" s="3"/>
      <c r="K26" s="3"/>
      <c r="L26" s="3">
        <v>23</v>
      </c>
      <c r="M26" s="3"/>
      <c r="N26" s="3">
        <f t="shared" si="4"/>
        <v>23</v>
      </c>
      <c r="O26" s="3">
        <v>1</v>
      </c>
      <c r="P26" s="5" t="str">
        <f>IF(ISBLANK(O26),"",IF(O26=1,CONCATENATE(SUM($O$5:O26)),CONCATENATE(SUM($O$5:O26)-O26+1,"-",SUM($O$5:O26))))</f>
        <v>58</v>
      </c>
      <c r="Q26" s="3">
        <f t="shared" si="1"/>
        <v>23</v>
      </c>
      <c r="R26" s="3">
        <f t="shared" si="5"/>
        <v>4.2300000000000004</v>
      </c>
      <c r="S26" s="3">
        <f t="shared" si="6"/>
        <v>5.93</v>
      </c>
      <c r="T26" s="3" t="s">
        <v>57</v>
      </c>
      <c r="U26" s="3" t="s">
        <v>59</v>
      </c>
      <c r="V26" s="3" t="s">
        <v>55</v>
      </c>
    </row>
    <row r="27" spans="1:22" ht="28.8" x14ac:dyDescent="0.3">
      <c r="A27" s="3" t="s">
        <v>17</v>
      </c>
      <c r="B27" s="3" t="s">
        <v>28</v>
      </c>
      <c r="C27" s="8" t="s">
        <v>29</v>
      </c>
      <c r="D27" s="3">
        <v>13755</v>
      </c>
      <c r="E27" s="3"/>
      <c r="F27" s="3">
        <v>46305</v>
      </c>
      <c r="G27" s="8" t="s">
        <v>32</v>
      </c>
      <c r="H27" s="3"/>
      <c r="I27" s="3"/>
      <c r="J27" s="3"/>
      <c r="K27" s="3">
        <v>5</v>
      </c>
      <c r="L27" s="3"/>
      <c r="M27" s="3">
        <v>17</v>
      </c>
      <c r="N27" s="3">
        <f t="shared" si="4"/>
        <v>22</v>
      </c>
      <c r="O27" s="3">
        <v>1</v>
      </c>
      <c r="P27" s="5" t="str">
        <f>IF(ISBLANK(O27),"",IF(O27=1,CONCATENATE(SUM($O$5:O27)),CONCATENATE(SUM($O$5:O27)-O27+1,"-",SUM($O$5:O27))))</f>
        <v>59</v>
      </c>
      <c r="Q27" s="3">
        <f t="shared" si="1"/>
        <v>22</v>
      </c>
      <c r="R27" s="3">
        <f t="shared" si="5"/>
        <v>4.05</v>
      </c>
      <c r="S27" s="3">
        <f t="shared" si="6"/>
        <v>5.71</v>
      </c>
      <c r="T27" s="3" t="s">
        <v>57</v>
      </c>
      <c r="U27" s="3" t="s">
        <v>59</v>
      </c>
      <c r="V27" s="3" t="s">
        <v>55</v>
      </c>
    </row>
    <row r="28" spans="1:22" ht="28.8" x14ac:dyDescent="0.3">
      <c r="A28" s="3" t="s">
        <v>17</v>
      </c>
      <c r="B28" s="3" t="s">
        <v>28</v>
      </c>
      <c r="C28" s="8" t="s">
        <v>29</v>
      </c>
      <c r="D28" s="3">
        <v>13755</v>
      </c>
      <c r="E28" s="3"/>
      <c r="F28" s="3">
        <v>46305</v>
      </c>
      <c r="G28" s="8" t="s">
        <v>32</v>
      </c>
      <c r="H28" s="3"/>
      <c r="I28" s="3">
        <v>13</v>
      </c>
      <c r="J28" s="3"/>
      <c r="K28" s="3">
        <v>5</v>
      </c>
      <c r="L28" s="3"/>
      <c r="M28" s="3"/>
      <c r="N28" s="3">
        <f t="shared" si="4"/>
        <v>18</v>
      </c>
      <c r="O28" s="3">
        <v>1</v>
      </c>
      <c r="P28" s="5" t="str">
        <f>IF(ISBLANK(O28),"",IF(O28=1,CONCATENATE(SUM($O$5:O28)),CONCATENATE(SUM($O$5:O28)-O28+1,"-",SUM($O$5:O28))))</f>
        <v>60</v>
      </c>
      <c r="Q28" s="3">
        <f t="shared" si="1"/>
        <v>18</v>
      </c>
      <c r="R28" s="3">
        <f t="shared" si="5"/>
        <v>2.85</v>
      </c>
      <c r="S28" s="3">
        <f t="shared" si="6"/>
        <v>4.3499999999999996</v>
      </c>
      <c r="T28" s="3" t="s">
        <v>57</v>
      </c>
      <c r="U28" s="3" t="s">
        <v>59</v>
      </c>
      <c r="V28" s="3" t="s">
        <v>55</v>
      </c>
    </row>
    <row r="29" spans="1:22" ht="28.8" x14ac:dyDescent="0.3">
      <c r="A29" s="3" t="s">
        <v>17</v>
      </c>
      <c r="B29" s="3" t="s">
        <v>28</v>
      </c>
      <c r="C29" s="8" t="s">
        <v>29</v>
      </c>
      <c r="D29" s="3">
        <v>13755</v>
      </c>
      <c r="E29" s="3"/>
      <c r="F29" s="3">
        <v>46305</v>
      </c>
      <c r="G29" s="8" t="s">
        <v>32</v>
      </c>
      <c r="H29" s="3"/>
      <c r="I29" s="3"/>
      <c r="J29" s="3">
        <v>15</v>
      </c>
      <c r="K29" s="3"/>
      <c r="L29" s="3"/>
      <c r="M29" s="3"/>
      <c r="N29" s="3">
        <f t="shared" si="4"/>
        <v>15</v>
      </c>
      <c r="O29" s="3">
        <v>1</v>
      </c>
      <c r="P29" s="5" t="str">
        <f>IF(ISBLANK(O29),"",IF(O29=1,CONCATENATE(SUM($O$5:O29)),CONCATENATE(SUM($O$5:O29)-O29+1,"-",SUM($O$5:O29))))</f>
        <v>61</v>
      </c>
      <c r="Q29" s="3">
        <f t="shared" si="1"/>
        <v>15</v>
      </c>
      <c r="R29" s="3">
        <f t="shared" si="5"/>
        <v>2.52</v>
      </c>
      <c r="S29" s="3">
        <f t="shared" si="6"/>
        <v>3.91</v>
      </c>
      <c r="T29" s="3" t="s">
        <v>57</v>
      </c>
      <c r="U29" s="3" t="s">
        <v>59</v>
      </c>
      <c r="V29" s="3" t="s">
        <v>55</v>
      </c>
    </row>
    <row r="30" spans="1:22" ht="28.8" x14ac:dyDescent="0.3">
      <c r="A30" s="3" t="s">
        <v>17</v>
      </c>
      <c r="B30" s="3" t="s">
        <v>28</v>
      </c>
      <c r="C30" s="8" t="s">
        <v>29</v>
      </c>
      <c r="D30" s="3">
        <v>13755</v>
      </c>
      <c r="E30" s="3"/>
      <c r="F30" s="3">
        <v>54105</v>
      </c>
      <c r="G30" s="8" t="s">
        <v>33</v>
      </c>
      <c r="H30" s="3">
        <v>20</v>
      </c>
      <c r="I30" s="3"/>
      <c r="J30" s="3"/>
      <c r="K30" s="3"/>
      <c r="L30" s="3"/>
      <c r="M30" s="3"/>
      <c r="N30" s="3">
        <f t="shared" si="4"/>
        <v>20</v>
      </c>
      <c r="O30" s="3">
        <v>2</v>
      </c>
      <c r="P30" s="5" t="str">
        <f>IF(ISBLANK(O30),"",IF(O30=1,CONCATENATE(SUM($O$5:O30)),CONCATENATE(SUM($O$5:O30)-O30+1,"-",SUM($O$5:O30))))</f>
        <v>62-63</v>
      </c>
      <c r="Q30" s="3">
        <f t="shared" si="1"/>
        <v>40</v>
      </c>
      <c r="R30" s="3">
        <f t="shared" si="5"/>
        <v>2.92</v>
      </c>
      <c r="S30" s="3">
        <f t="shared" si="6"/>
        <v>4.5</v>
      </c>
      <c r="T30" s="3" t="s">
        <v>57</v>
      </c>
      <c r="U30" s="3" t="s">
        <v>59</v>
      </c>
      <c r="V30" s="3" t="s">
        <v>55</v>
      </c>
    </row>
    <row r="31" spans="1:22" ht="28.8" x14ac:dyDescent="0.3">
      <c r="A31" s="3" t="s">
        <v>17</v>
      </c>
      <c r="B31" s="3" t="s">
        <v>28</v>
      </c>
      <c r="C31" s="8" t="s">
        <v>29</v>
      </c>
      <c r="D31" s="3">
        <v>13755</v>
      </c>
      <c r="E31" s="3"/>
      <c r="F31" s="3">
        <v>54105</v>
      </c>
      <c r="G31" s="8" t="s">
        <v>33</v>
      </c>
      <c r="H31" s="3">
        <v>17</v>
      </c>
      <c r="I31" s="3"/>
      <c r="J31" s="3"/>
      <c r="K31" s="3"/>
      <c r="L31" s="3"/>
      <c r="M31" s="3"/>
      <c r="N31" s="3">
        <f t="shared" si="4"/>
        <v>17</v>
      </c>
      <c r="O31" s="3">
        <v>1</v>
      </c>
      <c r="P31" s="5" t="str">
        <f>IF(ISBLANK(O31),"",IF(O31=1,CONCATENATE(SUM($O$5:O31)),CONCATENATE(SUM($O$5:O31)-O31+1,"-",SUM($O$5:O31))))</f>
        <v>64</v>
      </c>
      <c r="Q31" s="3">
        <f t="shared" si="1"/>
        <v>17</v>
      </c>
      <c r="R31" s="3">
        <f t="shared" si="5"/>
        <v>2.48</v>
      </c>
      <c r="S31" s="3">
        <f t="shared" si="6"/>
        <v>3.94</v>
      </c>
      <c r="T31" s="3" t="s">
        <v>57</v>
      </c>
      <c r="U31" s="3" t="s">
        <v>59</v>
      </c>
      <c r="V31" s="3" t="s">
        <v>55</v>
      </c>
    </row>
    <row r="32" spans="1:22" ht="28.8" x14ac:dyDescent="0.3">
      <c r="A32" s="3" t="s">
        <v>17</v>
      </c>
      <c r="B32" s="3" t="s">
        <v>28</v>
      </c>
      <c r="C32" s="8" t="s">
        <v>29</v>
      </c>
      <c r="D32" s="3">
        <v>13755</v>
      </c>
      <c r="E32" s="3"/>
      <c r="F32" s="3">
        <v>54105</v>
      </c>
      <c r="G32" s="8" t="s">
        <v>33</v>
      </c>
      <c r="H32" s="3"/>
      <c r="I32" s="3">
        <v>20</v>
      </c>
      <c r="J32" s="3"/>
      <c r="K32" s="3"/>
      <c r="L32" s="3"/>
      <c r="M32" s="3"/>
      <c r="N32" s="3">
        <f t="shared" si="4"/>
        <v>20</v>
      </c>
      <c r="O32" s="3">
        <v>4</v>
      </c>
      <c r="P32" s="5" t="str">
        <f>IF(ISBLANK(O32),"",IF(O32=1,CONCATENATE(SUM($O$5:O32)),CONCATENATE(SUM($O$5:O32)-O32+1,"-",SUM($O$5:O32))))</f>
        <v>65-68</v>
      </c>
      <c r="Q32" s="3">
        <f t="shared" si="1"/>
        <v>80</v>
      </c>
      <c r="R32" s="3">
        <f t="shared" si="5"/>
        <v>3.08</v>
      </c>
      <c r="S32" s="3">
        <f t="shared" si="6"/>
        <v>4.66</v>
      </c>
      <c r="T32" s="3" t="s">
        <v>57</v>
      </c>
      <c r="U32" s="3" t="s">
        <v>59</v>
      </c>
      <c r="V32" s="3" t="s">
        <v>55</v>
      </c>
    </row>
    <row r="33" spans="1:22" ht="28.8" x14ac:dyDescent="0.3">
      <c r="A33" s="3" t="s">
        <v>17</v>
      </c>
      <c r="B33" s="3" t="s">
        <v>28</v>
      </c>
      <c r="C33" s="8" t="s">
        <v>29</v>
      </c>
      <c r="D33" s="3">
        <v>13755</v>
      </c>
      <c r="E33" s="3"/>
      <c r="F33" s="3">
        <v>54105</v>
      </c>
      <c r="G33" s="8" t="s">
        <v>33</v>
      </c>
      <c r="H33" s="3"/>
      <c r="I33" s="3"/>
      <c r="J33" s="3">
        <v>20</v>
      </c>
      <c r="K33" s="3"/>
      <c r="L33" s="3"/>
      <c r="M33" s="3"/>
      <c r="N33" s="3">
        <f t="shared" si="4"/>
        <v>20</v>
      </c>
      <c r="O33" s="3">
        <v>5</v>
      </c>
      <c r="P33" s="5" t="str">
        <f>IF(ISBLANK(O33),"",IF(O33=1,CONCATENATE(SUM($O$5:O33)),CONCATENATE(SUM($O$5:O33)-O33+1,"-",SUM($O$5:O33))))</f>
        <v>69-73</v>
      </c>
      <c r="Q33" s="3">
        <f t="shared" si="1"/>
        <v>100</v>
      </c>
      <c r="R33" s="3">
        <f t="shared" si="5"/>
        <v>3.36</v>
      </c>
      <c r="S33" s="3">
        <f t="shared" si="6"/>
        <v>4.9400000000000004</v>
      </c>
      <c r="T33" s="3" t="s">
        <v>57</v>
      </c>
      <c r="U33" s="3" t="s">
        <v>59</v>
      </c>
      <c r="V33" s="3" t="s">
        <v>55</v>
      </c>
    </row>
    <row r="34" spans="1:22" ht="28.8" x14ac:dyDescent="0.3">
      <c r="A34" s="3" t="s">
        <v>17</v>
      </c>
      <c r="B34" s="3" t="s">
        <v>28</v>
      </c>
      <c r="C34" s="8" t="s">
        <v>29</v>
      </c>
      <c r="D34" s="3">
        <v>13755</v>
      </c>
      <c r="E34" s="3"/>
      <c r="F34" s="3">
        <v>54105</v>
      </c>
      <c r="G34" s="8" t="s">
        <v>33</v>
      </c>
      <c r="H34" s="3"/>
      <c r="I34" s="3"/>
      <c r="J34" s="3">
        <v>17</v>
      </c>
      <c r="K34" s="3"/>
      <c r="L34" s="3"/>
      <c r="M34" s="3"/>
      <c r="N34" s="3">
        <f t="shared" si="4"/>
        <v>17</v>
      </c>
      <c r="O34" s="3">
        <v>1</v>
      </c>
      <c r="P34" s="5" t="str">
        <f>IF(ISBLANK(O34),"",IF(O34=1,CONCATENATE(SUM($O$5:O34)),CONCATENATE(SUM($O$5:O34)-O34+1,"-",SUM($O$5:O34))))</f>
        <v>74</v>
      </c>
      <c r="Q34" s="3">
        <f t="shared" si="1"/>
        <v>17</v>
      </c>
      <c r="R34" s="3">
        <f t="shared" si="5"/>
        <v>2.86</v>
      </c>
      <c r="S34" s="3">
        <f t="shared" si="6"/>
        <v>4.32</v>
      </c>
      <c r="T34" s="3" t="s">
        <v>57</v>
      </c>
      <c r="U34" s="3" t="s">
        <v>59</v>
      </c>
      <c r="V34" s="3" t="s">
        <v>55</v>
      </c>
    </row>
    <row r="35" spans="1:22" ht="28.8" x14ac:dyDescent="0.3">
      <c r="A35" s="3" t="s">
        <v>17</v>
      </c>
      <c r="B35" s="3" t="s">
        <v>28</v>
      </c>
      <c r="C35" s="8" t="s">
        <v>29</v>
      </c>
      <c r="D35" s="3">
        <v>13755</v>
      </c>
      <c r="E35" s="3"/>
      <c r="F35" s="3">
        <v>54105</v>
      </c>
      <c r="G35" s="8" t="s">
        <v>33</v>
      </c>
      <c r="H35" s="3"/>
      <c r="I35" s="3"/>
      <c r="J35" s="3"/>
      <c r="K35" s="3">
        <v>20</v>
      </c>
      <c r="L35" s="3"/>
      <c r="M35" s="3"/>
      <c r="N35" s="3">
        <f t="shared" si="4"/>
        <v>20</v>
      </c>
      <c r="O35" s="3">
        <v>4</v>
      </c>
      <c r="P35" s="5" t="str">
        <f>IF(ISBLANK(O35),"",IF(O35=1,CONCATENATE(SUM($O$5:O35)),CONCATENATE(SUM($O$5:O35)-O35+1,"-",SUM($O$5:O35))))</f>
        <v>75-78</v>
      </c>
      <c r="Q35" s="3">
        <f t="shared" si="1"/>
        <v>80</v>
      </c>
      <c r="R35" s="3">
        <f t="shared" si="5"/>
        <v>3.4</v>
      </c>
      <c r="S35" s="3">
        <f t="shared" si="6"/>
        <v>4.9800000000000004</v>
      </c>
      <c r="T35" s="3" t="s">
        <v>57</v>
      </c>
      <c r="U35" s="3" t="s">
        <v>59</v>
      </c>
      <c r="V35" s="3" t="s">
        <v>55</v>
      </c>
    </row>
    <row r="36" spans="1:22" ht="28.8" x14ac:dyDescent="0.3">
      <c r="A36" s="3" t="s">
        <v>17</v>
      </c>
      <c r="B36" s="3" t="s">
        <v>28</v>
      </c>
      <c r="C36" s="8" t="s">
        <v>29</v>
      </c>
      <c r="D36" s="3">
        <v>13755</v>
      </c>
      <c r="E36" s="3"/>
      <c r="F36" s="3">
        <v>54105</v>
      </c>
      <c r="G36" s="8" t="s">
        <v>33</v>
      </c>
      <c r="H36" s="3"/>
      <c r="I36" s="3"/>
      <c r="J36" s="3"/>
      <c r="K36" s="3"/>
      <c r="L36" s="3">
        <v>24</v>
      </c>
      <c r="M36" s="3"/>
      <c r="N36" s="3">
        <f t="shared" si="4"/>
        <v>24</v>
      </c>
      <c r="O36" s="3">
        <v>1</v>
      </c>
      <c r="P36" s="5" t="str">
        <f>IF(ISBLANK(O36),"",IF(O36=1,CONCATENATE(SUM($O$5:O36)),CONCATENATE(SUM($O$5:O36)-O36+1,"-",SUM($O$5:O36))))</f>
        <v>79</v>
      </c>
      <c r="Q36" s="3">
        <f t="shared" si="1"/>
        <v>24</v>
      </c>
      <c r="R36" s="3">
        <f t="shared" si="5"/>
        <v>4.42</v>
      </c>
      <c r="S36" s="3">
        <f t="shared" si="6"/>
        <v>6.16</v>
      </c>
      <c r="T36" s="3" t="s">
        <v>57</v>
      </c>
      <c r="U36" s="3" t="s">
        <v>59</v>
      </c>
      <c r="V36" s="3" t="s">
        <v>55</v>
      </c>
    </row>
    <row r="37" spans="1:22" ht="28.8" x14ac:dyDescent="0.3">
      <c r="A37" s="3" t="s">
        <v>17</v>
      </c>
      <c r="B37" s="3" t="s">
        <v>28</v>
      </c>
      <c r="C37" s="8" t="s">
        <v>29</v>
      </c>
      <c r="D37" s="3">
        <v>13755</v>
      </c>
      <c r="E37" s="3"/>
      <c r="F37" s="3">
        <v>54105</v>
      </c>
      <c r="G37" s="8" t="s">
        <v>33</v>
      </c>
      <c r="H37" s="3"/>
      <c r="I37" s="3"/>
      <c r="J37" s="3"/>
      <c r="K37" s="3"/>
      <c r="L37" s="3"/>
      <c r="M37" s="3">
        <v>18</v>
      </c>
      <c r="N37" s="3">
        <f t="shared" si="4"/>
        <v>18</v>
      </c>
      <c r="O37" s="3">
        <v>1</v>
      </c>
      <c r="P37" s="5" t="str">
        <f>IF(ISBLANK(O37),"",IF(O37=1,CONCATENATE(SUM($O$5:O37)),CONCATENATE(SUM($O$5:O37)-O37+1,"-",SUM($O$5:O37))))</f>
        <v>80</v>
      </c>
      <c r="Q37" s="3">
        <f t="shared" si="1"/>
        <v>18</v>
      </c>
      <c r="R37" s="3">
        <f t="shared" si="5"/>
        <v>3.38</v>
      </c>
      <c r="S37" s="3">
        <f t="shared" si="6"/>
        <v>4.88</v>
      </c>
      <c r="T37" s="3" t="s">
        <v>57</v>
      </c>
      <c r="U37" s="3" t="s">
        <v>59</v>
      </c>
      <c r="V37" s="3" t="s">
        <v>55</v>
      </c>
    </row>
    <row r="38" spans="1:22" ht="28.8" x14ac:dyDescent="0.3">
      <c r="A38" s="3" t="s">
        <v>17</v>
      </c>
      <c r="B38" s="3" t="s">
        <v>28</v>
      </c>
      <c r="C38" s="8" t="s">
        <v>29</v>
      </c>
      <c r="D38" s="3">
        <v>13755</v>
      </c>
      <c r="E38" s="3"/>
      <c r="F38" s="3">
        <v>54105</v>
      </c>
      <c r="G38" s="8" t="s">
        <v>33</v>
      </c>
      <c r="H38" s="3"/>
      <c r="I38" s="3">
        <v>11</v>
      </c>
      <c r="J38" s="3"/>
      <c r="K38" s="3">
        <v>6</v>
      </c>
      <c r="L38" s="3"/>
      <c r="M38" s="3"/>
      <c r="N38" s="3">
        <f t="shared" si="4"/>
        <v>17</v>
      </c>
      <c r="O38" s="3">
        <v>1</v>
      </c>
      <c r="P38" s="5" t="str">
        <f>IF(ISBLANK(O38),"",IF(O38=1,CONCATENATE(SUM($O$5:O38)),CONCATENATE(SUM($O$5:O38)-O38+1,"-",SUM($O$5:O38))))</f>
        <v>81</v>
      </c>
      <c r="Q38" s="3">
        <f t="shared" si="1"/>
        <v>17</v>
      </c>
      <c r="R38" s="3">
        <f t="shared" si="5"/>
        <v>2.71</v>
      </c>
      <c r="S38" s="3">
        <f t="shared" si="6"/>
        <v>4.17</v>
      </c>
      <c r="T38" s="3" t="s">
        <v>57</v>
      </c>
      <c r="U38" s="3" t="s">
        <v>59</v>
      </c>
      <c r="V38" s="3" t="s">
        <v>55</v>
      </c>
    </row>
    <row r="39" spans="1:22" ht="28.8" x14ac:dyDescent="0.3">
      <c r="A39" s="3" t="s">
        <v>17</v>
      </c>
      <c r="B39" s="3" t="s">
        <v>28</v>
      </c>
      <c r="C39" s="8" t="s">
        <v>29</v>
      </c>
      <c r="D39" s="3">
        <v>13755</v>
      </c>
      <c r="E39" s="3"/>
      <c r="F39" s="3">
        <v>54105</v>
      </c>
      <c r="G39" s="8" t="s">
        <v>33</v>
      </c>
      <c r="H39" s="3"/>
      <c r="I39" s="3"/>
      <c r="J39" s="3"/>
      <c r="K39" s="3"/>
      <c r="L39" s="3">
        <v>19</v>
      </c>
      <c r="M39" s="3"/>
      <c r="N39" s="3">
        <f t="shared" si="4"/>
        <v>19</v>
      </c>
      <c r="O39" s="3">
        <v>1</v>
      </c>
      <c r="P39" s="5" t="str">
        <f>IF(ISBLANK(O39),"",IF(O39=1,CONCATENATE(SUM($O$5:O39)),CONCATENATE(SUM($O$5:O39)-O39+1,"-",SUM($O$5:O39))))</f>
        <v>82</v>
      </c>
      <c r="Q39" s="3">
        <f t="shared" si="1"/>
        <v>19</v>
      </c>
      <c r="R39" s="3">
        <f t="shared" si="5"/>
        <v>3.5</v>
      </c>
      <c r="S39" s="3">
        <f t="shared" si="6"/>
        <v>5.04</v>
      </c>
      <c r="T39" s="3" t="s">
        <v>57</v>
      </c>
      <c r="U39" s="3" t="s">
        <v>59</v>
      </c>
      <c r="V39" s="3" t="s">
        <v>55</v>
      </c>
    </row>
    <row r="40" spans="1:22" ht="28.8" x14ac:dyDescent="0.3">
      <c r="A40" s="3" t="s">
        <v>17</v>
      </c>
      <c r="B40" s="3" t="s">
        <v>28</v>
      </c>
      <c r="C40" s="8" t="s">
        <v>29</v>
      </c>
      <c r="D40" s="3">
        <v>13755</v>
      </c>
      <c r="E40" s="3"/>
      <c r="F40" s="3">
        <v>60205</v>
      </c>
      <c r="G40" s="3" t="s">
        <v>34</v>
      </c>
      <c r="H40" s="3">
        <v>20</v>
      </c>
      <c r="I40" s="3"/>
      <c r="J40" s="3"/>
      <c r="K40" s="3"/>
      <c r="L40" s="3"/>
      <c r="M40" s="3"/>
      <c r="N40" s="3">
        <f t="shared" si="4"/>
        <v>20</v>
      </c>
      <c r="O40" s="3">
        <v>4</v>
      </c>
      <c r="P40" s="5" t="str">
        <f>IF(ISBLANK(O40),"",IF(O40=1,CONCATENATE(SUM($O$5:O40)),CONCATENATE(SUM($O$5:O40)-O40+1,"-",SUM($O$5:O40))))</f>
        <v>83-86</v>
      </c>
      <c r="Q40" s="3">
        <f t="shared" si="1"/>
        <v>80</v>
      </c>
      <c r="R40" s="3">
        <f t="shared" si="5"/>
        <v>2.92</v>
      </c>
      <c r="S40" s="3">
        <f t="shared" si="6"/>
        <v>4.5</v>
      </c>
      <c r="T40" s="3" t="s">
        <v>57</v>
      </c>
      <c r="U40" s="3" t="s">
        <v>59</v>
      </c>
      <c r="V40" s="3" t="s">
        <v>55</v>
      </c>
    </row>
    <row r="41" spans="1:22" ht="28.8" x14ac:dyDescent="0.3">
      <c r="A41" s="3" t="s">
        <v>17</v>
      </c>
      <c r="B41" s="3" t="s">
        <v>28</v>
      </c>
      <c r="C41" s="8" t="s">
        <v>29</v>
      </c>
      <c r="D41" s="3">
        <v>13755</v>
      </c>
      <c r="E41" s="3"/>
      <c r="F41" s="3">
        <v>60205</v>
      </c>
      <c r="G41" s="3" t="s">
        <v>34</v>
      </c>
      <c r="H41" s="3"/>
      <c r="I41" s="3">
        <v>20</v>
      </c>
      <c r="J41" s="3"/>
      <c r="K41" s="3"/>
      <c r="L41" s="3"/>
      <c r="M41" s="3"/>
      <c r="N41" s="3">
        <f t="shared" si="4"/>
        <v>20</v>
      </c>
      <c r="O41" s="3">
        <v>6</v>
      </c>
      <c r="P41" s="5" t="str">
        <f>IF(ISBLANK(O41),"",IF(O41=1,CONCATENATE(SUM($O$5:O41)),CONCATENATE(SUM($O$5:O41)-O41+1,"-",SUM($O$5:O41))))</f>
        <v>87-92</v>
      </c>
      <c r="Q41" s="3">
        <f t="shared" si="1"/>
        <v>120</v>
      </c>
      <c r="R41" s="3">
        <f t="shared" si="5"/>
        <v>3.08</v>
      </c>
      <c r="S41" s="3">
        <f t="shared" si="6"/>
        <v>4.66</v>
      </c>
      <c r="T41" s="3" t="s">
        <v>57</v>
      </c>
      <c r="U41" s="3" t="s">
        <v>59</v>
      </c>
      <c r="V41" s="3" t="s">
        <v>55</v>
      </c>
    </row>
    <row r="42" spans="1:22" ht="28.8" x14ac:dyDescent="0.3">
      <c r="A42" s="3" t="s">
        <v>17</v>
      </c>
      <c r="B42" s="3" t="s">
        <v>28</v>
      </c>
      <c r="C42" s="8" t="s">
        <v>29</v>
      </c>
      <c r="D42" s="3">
        <v>13755</v>
      </c>
      <c r="E42" s="3"/>
      <c r="F42" s="3">
        <v>60205</v>
      </c>
      <c r="G42" s="3" t="s">
        <v>34</v>
      </c>
      <c r="H42" s="3"/>
      <c r="I42" s="3"/>
      <c r="J42" s="3">
        <v>20</v>
      </c>
      <c r="K42" s="3"/>
      <c r="L42" s="3"/>
      <c r="M42" s="3"/>
      <c r="N42" s="3">
        <f t="shared" si="4"/>
        <v>20</v>
      </c>
      <c r="O42" s="3">
        <v>6</v>
      </c>
      <c r="P42" s="5" t="str">
        <f>IF(ISBLANK(O42),"",IF(O42=1,CONCATENATE(SUM($O$5:O42)),CONCATENATE(SUM($O$5:O42)-O42+1,"-",SUM($O$5:O42))))</f>
        <v>93-98</v>
      </c>
      <c r="Q42" s="3">
        <f t="shared" si="1"/>
        <v>120</v>
      </c>
      <c r="R42" s="3">
        <f t="shared" si="5"/>
        <v>3.36</v>
      </c>
      <c r="S42" s="3">
        <f t="shared" si="6"/>
        <v>4.9400000000000004</v>
      </c>
      <c r="T42" s="3" t="s">
        <v>57</v>
      </c>
      <c r="U42" s="3" t="s">
        <v>59</v>
      </c>
      <c r="V42" s="3" t="s">
        <v>55</v>
      </c>
    </row>
    <row r="43" spans="1:22" ht="28.8" x14ac:dyDescent="0.3">
      <c r="A43" s="3" t="s">
        <v>17</v>
      </c>
      <c r="B43" s="3" t="s">
        <v>28</v>
      </c>
      <c r="C43" s="8" t="s">
        <v>29</v>
      </c>
      <c r="D43" s="3">
        <v>13755</v>
      </c>
      <c r="E43" s="3"/>
      <c r="F43" s="3">
        <v>60205</v>
      </c>
      <c r="G43" s="3" t="s">
        <v>34</v>
      </c>
      <c r="H43" s="3"/>
      <c r="I43" s="3"/>
      <c r="J43" s="3"/>
      <c r="K43" s="3">
        <v>20</v>
      </c>
      <c r="L43" s="3"/>
      <c r="M43" s="3"/>
      <c r="N43" s="3">
        <f t="shared" si="4"/>
        <v>20</v>
      </c>
      <c r="O43" s="3">
        <v>4</v>
      </c>
      <c r="P43" s="5" t="str">
        <f>IF(ISBLANK(O43),"",IF(O43=1,CONCATENATE(SUM($O$5:O43)),CONCATENATE(SUM($O$5:O43)-O43+1,"-",SUM($O$5:O43))))</f>
        <v>99-102</v>
      </c>
      <c r="Q43" s="3">
        <f t="shared" si="1"/>
        <v>80</v>
      </c>
      <c r="R43" s="3">
        <f t="shared" si="5"/>
        <v>3.4</v>
      </c>
      <c r="S43" s="3">
        <f t="shared" si="6"/>
        <v>4.9800000000000004</v>
      </c>
      <c r="T43" s="3" t="s">
        <v>57</v>
      </c>
      <c r="U43" s="3" t="s">
        <v>59</v>
      </c>
      <c r="V43" s="3" t="s">
        <v>55</v>
      </c>
    </row>
    <row r="44" spans="1:22" ht="28.8" x14ac:dyDescent="0.3">
      <c r="A44" s="3" t="s">
        <v>17</v>
      </c>
      <c r="B44" s="3" t="s">
        <v>28</v>
      </c>
      <c r="C44" s="8" t="s">
        <v>29</v>
      </c>
      <c r="D44" s="3">
        <v>13755</v>
      </c>
      <c r="E44" s="3"/>
      <c r="F44" s="3">
        <v>60205</v>
      </c>
      <c r="G44" s="3" t="s">
        <v>34</v>
      </c>
      <c r="H44" s="3"/>
      <c r="I44" s="3"/>
      <c r="J44" s="3"/>
      <c r="K44" s="3">
        <v>19</v>
      </c>
      <c r="L44" s="3"/>
      <c r="M44" s="3"/>
      <c r="N44" s="3">
        <f t="shared" si="4"/>
        <v>19</v>
      </c>
      <c r="O44" s="3">
        <v>1</v>
      </c>
      <c r="P44" s="5" t="str">
        <f>IF(ISBLANK(O44),"",IF(O44=1,CONCATENATE(SUM($O$5:O44)),CONCATENATE(SUM($O$5:O44)-O44+1,"-",SUM($O$5:O44))))</f>
        <v>103</v>
      </c>
      <c r="Q44" s="3">
        <f t="shared" si="1"/>
        <v>19</v>
      </c>
      <c r="R44" s="3">
        <f t="shared" si="5"/>
        <v>3.23</v>
      </c>
      <c r="S44" s="3">
        <f t="shared" si="6"/>
        <v>4.7699999999999996</v>
      </c>
      <c r="T44" s="3" t="s">
        <v>57</v>
      </c>
      <c r="U44" s="3" t="s">
        <v>59</v>
      </c>
      <c r="V44" s="3" t="s">
        <v>55</v>
      </c>
    </row>
    <row r="45" spans="1:22" ht="28.8" x14ac:dyDescent="0.3">
      <c r="A45" s="3" t="s">
        <v>17</v>
      </c>
      <c r="B45" s="3" t="s">
        <v>28</v>
      </c>
      <c r="C45" s="8" t="s">
        <v>29</v>
      </c>
      <c r="D45" s="3">
        <v>13755</v>
      </c>
      <c r="E45" s="3"/>
      <c r="F45" s="3">
        <v>60205</v>
      </c>
      <c r="G45" s="3" t="s">
        <v>34</v>
      </c>
      <c r="H45" s="3"/>
      <c r="I45" s="3"/>
      <c r="J45" s="3"/>
      <c r="K45" s="3"/>
      <c r="L45" s="3">
        <v>24</v>
      </c>
      <c r="M45" s="3"/>
      <c r="N45" s="3">
        <f t="shared" si="4"/>
        <v>24</v>
      </c>
      <c r="O45" s="3">
        <v>2</v>
      </c>
      <c r="P45" s="5" t="str">
        <f>IF(ISBLANK(O45),"",IF(O45=1,CONCATENATE(SUM($O$5:O45)),CONCATENATE(SUM($O$5:O45)-O45+1,"-",SUM($O$5:O45))))</f>
        <v>104-105</v>
      </c>
      <c r="Q45" s="3">
        <f t="shared" si="1"/>
        <v>48</v>
      </c>
      <c r="R45" s="3">
        <f t="shared" si="5"/>
        <v>4.42</v>
      </c>
      <c r="S45" s="3">
        <f t="shared" si="6"/>
        <v>6.16</v>
      </c>
      <c r="T45" s="3" t="s">
        <v>57</v>
      </c>
      <c r="U45" s="3" t="s">
        <v>59</v>
      </c>
      <c r="V45" s="3" t="s">
        <v>55</v>
      </c>
    </row>
    <row r="46" spans="1:22" ht="28.8" x14ac:dyDescent="0.3">
      <c r="A46" s="3" t="s">
        <v>17</v>
      </c>
      <c r="B46" s="3" t="s">
        <v>28</v>
      </c>
      <c r="C46" s="8" t="s">
        <v>29</v>
      </c>
      <c r="D46" s="3">
        <v>13755</v>
      </c>
      <c r="E46" s="3"/>
      <c r="F46" s="3">
        <v>60205</v>
      </c>
      <c r="G46" s="3" t="s">
        <v>34</v>
      </c>
      <c r="H46" s="3"/>
      <c r="I46" s="3"/>
      <c r="J46" s="3"/>
      <c r="K46" s="3"/>
      <c r="L46" s="3">
        <v>11</v>
      </c>
      <c r="M46" s="3">
        <v>11</v>
      </c>
      <c r="N46" s="3">
        <f t="shared" si="4"/>
        <v>22</v>
      </c>
      <c r="O46" s="3">
        <v>1</v>
      </c>
      <c r="P46" s="5" t="str">
        <f>IF(ISBLANK(O46),"",IF(O46=1,CONCATENATE(SUM($O$5:O46)),CONCATENATE(SUM($O$5:O46)-O46+1,"-",SUM($O$5:O46))))</f>
        <v>106</v>
      </c>
      <c r="Q46" s="3">
        <f t="shared" si="1"/>
        <v>22</v>
      </c>
      <c r="R46" s="3">
        <f t="shared" si="5"/>
        <v>4.09</v>
      </c>
      <c r="S46" s="3">
        <f t="shared" si="6"/>
        <v>5.75</v>
      </c>
      <c r="T46" s="3" t="s">
        <v>57</v>
      </c>
      <c r="U46" s="3" t="s">
        <v>59</v>
      </c>
      <c r="V46" s="3" t="s">
        <v>55</v>
      </c>
    </row>
    <row r="47" spans="1:22" ht="28.8" x14ac:dyDescent="0.3">
      <c r="A47" s="3" t="s">
        <v>17</v>
      </c>
      <c r="B47" s="3" t="s">
        <v>28</v>
      </c>
      <c r="C47" s="8" t="s">
        <v>29</v>
      </c>
      <c r="D47" s="3">
        <v>13755</v>
      </c>
      <c r="E47" s="3"/>
      <c r="F47" s="3">
        <v>60205</v>
      </c>
      <c r="G47" s="3" t="s">
        <v>34</v>
      </c>
      <c r="H47" s="3"/>
      <c r="I47" s="3"/>
      <c r="J47" s="3"/>
      <c r="K47" s="3"/>
      <c r="L47" s="3"/>
      <c r="M47" s="3">
        <v>24</v>
      </c>
      <c r="N47" s="3">
        <f t="shared" si="4"/>
        <v>24</v>
      </c>
      <c r="O47" s="3">
        <v>1</v>
      </c>
      <c r="P47" s="5" t="str">
        <f>IF(ISBLANK(O47),"",IF(O47=1,CONCATENATE(SUM($O$5:O47)),CONCATENATE(SUM($O$5:O47)-O47+1,"-",SUM($O$5:O47))))</f>
        <v>107</v>
      </c>
      <c r="Q47" s="3">
        <f t="shared" si="1"/>
        <v>24</v>
      </c>
      <c r="R47" s="3">
        <f t="shared" si="5"/>
        <v>4.51</v>
      </c>
      <c r="S47" s="3">
        <f t="shared" si="6"/>
        <v>6.25</v>
      </c>
      <c r="T47" s="3" t="s">
        <v>57</v>
      </c>
      <c r="U47" s="3" t="s">
        <v>59</v>
      </c>
      <c r="V47" s="3" t="s">
        <v>55</v>
      </c>
    </row>
    <row r="48" spans="1:22" ht="28.8" x14ac:dyDescent="0.3">
      <c r="A48" s="3" t="s">
        <v>17</v>
      </c>
      <c r="B48" s="3" t="s">
        <v>28</v>
      </c>
      <c r="C48" s="8" t="s">
        <v>29</v>
      </c>
      <c r="D48" s="3">
        <v>13755</v>
      </c>
      <c r="E48" s="3"/>
      <c r="F48" s="3">
        <v>60205</v>
      </c>
      <c r="G48" s="3" t="s">
        <v>34</v>
      </c>
      <c r="H48" s="3">
        <v>5</v>
      </c>
      <c r="I48" s="3">
        <v>2</v>
      </c>
      <c r="J48" s="3">
        <v>7</v>
      </c>
      <c r="K48" s="3"/>
      <c r="L48" s="3"/>
      <c r="M48" s="3"/>
      <c r="N48" s="3">
        <f t="shared" si="4"/>
        <v>14</v>
      </c>
      <c r="O48" s="3">
        <v>1</v>
      </c>
      <c r="P48" s="5" t="str">
        <f>IF(ISBLANK(O48),"",IF(O48=1,CONCATENATE(SUM($O$5:O48)),CONCATENATE(SUM($O$5:O48)-O48+1,"-",SUM($O$5:O48))))</f>
        <v>108</v>
      </c>
      <c r="Q48" s="3">
        <f t="shared" si="1"/>
        <v>14</v>
      </c>
      <c r="R48" s="3">
        <f t="shared" si="5"/>
        <v>2.21</v>
      </c>
      <c r="S48" s="3">
        <f t="shared" si="6"/>
        <v>3.56</v>
      </c>
      <c r="T48" s="3" t="s">
        <v>57</v>
      </c>
      <c r="U48" s="3" t="s">
        <v>59</v>
      </c>
      <c r="V48" s="3" t="s">
        <v>55</v>
      </c>
    </row>
    <row r="49" spans="1:22" ht="28.8" x14ac:dyDescent="0.3">
      <c r="A49" s="3" t="s">
        <v>17</v>
      </c>
      <c r="B49" s="3" t="s">
        <v>28</v>
      </c>
      <c r="C49" s="8" t="s">
        <v>29</v>
      </c>
      <c r="D49" s="3">
        <v>13755</v>
      </c>
      <c r="E49" s="3"/>
      <c r="F49" s="3">
        <v>61219</v>
      </c>
      <c r="G49" s="8" t="s">
        <v>35</v>
      </c>
      <c r="H49" s="3">
        <v>20</v>
      </c>
      <c r="I49" s="3"/>
      <c r="J49" s="3"/>
      <c r="K49" s="3"/>
      <c r="L49" s="3"/>
      <c r="M49" s="3"/>
      <c r="N49" s="3">
        <f t="shared" si="4"/>
        <v>20</v>
      </c>
      <c r="O49" s="3">
        <v>2</v>
      </c>
      <c r="P49" s="5" t="str">
        <f>IF(ISBLANK(O49),"",IF(O49=1,CONCATENATE(SUM($O$5:O49)),CONCATENATE(SUM($O$5:O49)-O49+1,"-",SUM($O$5:O49))))</f>
        <v>109-110</v>
      </c>
      <c r="Q49" s="3">
        <f t="shared" si="1"/>
        <v>40</v>
      </c>
      <c r="R49" s="3">
        <f t="shared" si="5"/>
        <v>2.92</v>
      </c>
      <c r="S49" s="3">
        <f t="shared" si="6"/>
        <v>4.5</v>
      </c>
      <c r="T49" s="3" t="s">
        <v>57</v>
      </c>
      <c r="U49" s="3" t="s">
        <v>59</v>
      </c>
      <c r="V49" s="3" t="s">
        <v>55</v>
      </c>
    </row>
    <row r="50" spans="1:22" ht="28.8" x14ac:dyDescent="0.3">
      <c r="A50" s="3" t="s">
        <v>17</v>
      </c>
      <c r="B50" s="3" t="s">
        <v>28</v>
      </c>
      <c r="C50" s="8" t="s">
        <v>29</v>
      </c>
      <c r="D50" s="3">
        <v>13755</v>
      </c>
      <c r="E50" s="3"/>
      <c r="F50" s="3">
        <v>61219</v>
      </c>
      <c r="G50" s="8" t="s">
        <v>35</v>
      </c>
      <c r="H50" s="3"/>
      <c r="I50" s="3">
        <v>20</v>
      </c>
      <c r="J50" s="3"/>
      <c r="K50" s="3"/>
      <c r="L50" s="3"/>
      <c r="M50" s="3"/>
      <c r="N50" s="3">
        <f t="shared" si="4"/>
        <v>20</v>
      </c>
      <c r="O50" s="3">
        <v>4</v>
      </c>
      <c r="P50" s="5" t="str">
        <f>IF(ISBLANK(O50),"",IF(O50=1,CONCATENATE(SUM($O$5:O50)),CONCATENATE(SUM($O$5:O50)-O50+1,"-",SUM($O$5:O50))))</f>
        <v>111-114</v>
      </c>
      <c r="Q50" s="3">
        <f t="shared" si="1"/>
        <v>80</v>
      </c>
      <c r="R50" s="3">
        <f t="shared" si="5"/>
        <v>3.08</v>
      </c>
      <c r="S50" s="3">
        <f t="shared" si="6"/>
        <v>4.66</v>
      </c>
      <c r="T50" s="3" t="s">
        <v>57</v>
      </c>
      <c r="U50" s="3" t="s">
        <v>59</v>
      </c>
      <c r="V50" s="3" t="s">
        <v>55</v>
      </c>
    </row>
    <row r="51" spans="1:22" ht="28.8" x14ac:dyDescent="0.3">
      <c r="A51" s="3" t="s">
        <v>17</v>
      </c>
      <c r="B51" s="3" t="s">
        <v>28</v>
      </c>
      <c r="C51" s="8" t="s">
        <v>29</v>
      </c>
      <c r="D51" s="3">
        <v>13755</v>
      </c>
      <c r="E51" s="3"/>
      <c r="F51" s="3">
        <v>61219</v>
      </c>
      <c r="G51" s="8" t="s">
        <v>35</v>
      </c>
      <c r="H51" s="3"/>
      <c r="I51" s="3"/>
      <c r="J51" s="3">
        <v>20</v>
      </c>
      <c r="K51" s="3"/>
      <c r="L51" s="3"/>
      <c r="M51" s="3"/>
      <c r="N51" s="3">
        <f t="shared" si="4"/>
        <v>20</v>
      </c>
      <c r="O51" s="3">
        <v>4</v>
      </c>
      <c r="P51" s="5" t="str">
        <f>IF(ISBLANK(O51),"",IF(O51=1,CONCATENATE(SUM($O$5:O51)),CONCATENATE(SUM($O$5:O51)-O51+1,"-",SUM($O$5:O51))))</f>
        <v>115-118</v>
      </c>
      <c r="Q51" s="3">
        <f t="shared" si="1"/>
        <v>80</v>
      </c>
      <c r="R51" s="3">
        <f t="shared" si="5"/>
        <v>3.36</v>
      </c>
      <c r="S51" s="3">
        <f t="shared" si="6"/>
        <v>4.9400000000000004</v>
      </c>
      <c r="T51" s="3" t="s">
        <v>57</v>
      </c>
      <c r="U51" s="3" t="s">
        <v>59</v>
      </c>
      <c r="V51" s="3" t="s">
        <v>55</v>
      </c>
    </row>
    <row r="52" spans="1:22" ht="28.8" x14ac:dyDescent="0.3">
      <c r="A52" s="3" t="s">
        <v>17</v>
      </c>
      <c r="B52" s="3" t="s">
        <v>28</v>
      </c>
      <c r="C52" s="8" t="s">
        <v>29</v>
      </c>
      <c r="D52" s="3">
        <v>13755</v>
      </c>
      <c r="E52" s="3"/>
      <c r="F52" s="3">
        <v>61219</v>
      </c>
      <c r="G52" s="8" t="s">
        <v>35</v>
      </c>
      <c r="H52" s="3"/>
      <c r="I52" s="3"/>
      <c r="J52" s="3"/>
      <c r="K52" s="3">
        <v>20</v>
      </c>
      <c r="L52" s="3"/>
      <c r="M52" s="3"/>
      <c r="N52" s="3">
        <f t="shared" si="4"/>
        <v>20</v>
      </c>
      <c r="O52" s="3">
        <v>4</v>
      </c>
      <c r="P52" s="5" t="str">
        <f>IF(ISBLANK(O52),"",IF(O52=1,CONCATENATE(SUM($O$5:O52)),CONCATENATE(SUM($O$5:O52)-O52+1,"-",SUM($O$5:O52))))</f>
        <v>119-122</v>
      </c>
      <c r="Q52" s="3">
        <f t="shared" si="1"/>
        <v>80</v>
      </c>
      <c r="R52" s="3">
        <f t="shared" si="5"/>
        <v>3.4</v>
      </c>
      <c r="S52" s="3">
        <f t="shared" si="6"/>
        <v>4.9800000000000004</v>
      </c>
      <c r="T52" s="3" t="s">
        <v>57</v>
      </c>
      <c r="U52" s="3" t="s">
        <v>59</v>
      </c>
      <c r="V52" s="3" t="s">
        <v>55</v>
      </c>
    </row>
    <row r="53" spans="1:22" ht="28.8" x14ac:dyDescent="0.3">
      <c r="A53" s="3" t="s">
        <v>17</v>
      </c>
      <c r="B53" s="3" t="s">
        <v>28</v>
      </c>
      <c r="C53" s="8" t="s">
        <v>29</v>
      </c>
      <c r="D53" s="3">
        <v>13755</v>
      </c>
      <c r="E53" s="3"/>
      <c r="F53" s="3">
        <v>61219</v>
      </c>
      <c r="G53" s="8" t="s">
        <v>35</v>
      </c>
      <c r="H53" s="3"/>
      <c r="I53" s="3"/>
      <c r="J53" s="3"/>
      <c r="K53" s="3"/>
      <c r="L53" s="3">
        <v>24</v>
      </c>
      <c r="M53" s="3"/>
      <c r="N53" s="3">
        <f t="shared" si="4"/>
        <v>24</v>
      </c>
      <c r="O53" s="3">
        <v>2</v>
      </c>
      <c r="P53" s="5" t="str">
        <f>IF(ISBLANK(O53),"",IF(O53=1,CONCATENATE(SUM($O$5:O53)),CONCATENATE(SUM($O$5:O53)-O53+1,"-",SUM($O$5:O53))))</f>
        <v>123-124</v>
      </c>
      <c r="Q53" s="3">
        <f t="shared" si="1"/>
        <v>48</v>
      </c>
      <c r="R53" s="3">
        <f t="shared" si="5"/>
        <v>4.42</v>
      </c>
      <c r="S53" s="3">
        <f t="shared" si="6"/>
        <v>6.16</v>
      </c>
      <c r="T53" s="3" t="s">
        <v>57</v>
      </c>
      <c r="U53" s="3" t="s">
        <v>59</v>
      </c>
      <c r="V53" s="3" t="s">
        <v>55</v>
      </c>
    </row>
    <row r="54" spans="1:22" ht="28.8" x14ac:dyDescent="0.3">
      <c r="A54" s="3" t="s">
        <v>17</v>
      </c>
      <c r="B54" s="3" t="s">
        <v>28</v>
      </c>
      <c r="C54" s="8" t="s">
        <v>29</v>
      </c>
      <c r="D54" s="3">
        <v>13755</v>
      </c>
      <c r="E54" s="3"/>
      <c r="F54" s="3">
        <v>61219</v>
      </c>
      <c r="G54" s="8" t="s">
        <v>35</v>
      </c>
      <c r="H54" s="3">
        <v>7</v>
      </c>
      <c r="I54" s="3">
        <v>12</v>
      </c>
      <c r="J54" s="3"/>
      <c r="K54" s="3"/>
      <c r="L54" s="3"/>
      <c r="M54" s="3"/>
      <c r="N54" s="3">
        <f t="shared" si="4"/>
        <v>19</v>
      </c>
      <c r="O54" s="3">
        <v>1</v>
      </c>
      <c r="P54" s="5" t="str">
        <f>IF(ISBLANK(O54),"",IF(O54=1,CONCATENATE(SUM($O$5:O54)),CONCATENATE(SUM($O$5:O54)-O54+1,"-",SUM($O$5:O54))))</f>
        <v>125</v>
      </c>
      <c r="Q54" s="3">
        <f t="shared" si="1"/>
        <v>19</v>
      </c>
      <c r="R54" s="3">
        <f t="shared" si="5"/>
        <v>2.87</v>
      </c>
      <c r="S54" s="3">
        <f t="shared" si="6"/>
        <v>4.41</v>
      </c>
      <c r="T54" s="3" t="s">
        <v>57</v>
      </c>
      <c r="U54" s="3" t="s">
        <v>59</v>
      </c>
      <c r="V54" s="3" t="s">
        <v>55</v>
      </c>
    </row>
    <row r="55" spans="1:22" ht="28.8" x14ac:dyDescent="0.3">
      <c r="A55" s="3" t="s">
        <v>17</v>
      </c>
      <c r="B55" s="3" t="s">
        <v>28</v>
      </c>
      <c r="C55" s="8" t="s">
        <v>29</v>
      </c>
      <c r="D55" s="3">
        <v>13755</v>
      </c>
      <c r="E55" s="3"/>
      <c r="F55" s="3">
        <v>61219</v>
      </c>
      <c r="G55" s="8" t="s">
        <v>35</v>
      </c>
      <c r="H55" s="3"/>
      <c r="I55" s="3"/>
      <c r="J55" s="3">
        <v>19</v>
      </c>
      <c r="K55" s="3">
        <v>2</v>
      </c>
      <c r="L55" s="3">
        <v>1</v>
      </c>
      <c r="M55" s="3"/>
      <c r="N55" s="3">
        <f t="shared" si="4"/>
        <v>22</v>
      </c>
      <c r="O55" s="3">
        <v>1</v>
      </c>
      <c r="P55" s="5" t="str">
        <f>IF(ISBLANK(O55),"",IF(O55=1,CONCATENATE(SUM($O$5:O55)),CONCATENATE(SUM($O$5:O55)-O55+1,"-",SUM($O$5:O55))))</f>
        <v>126</v>
      </c>
      <c r="Q55" s="3">
        <f t="shared" si="1"/>
        <v>22</v>
      </c>
      <c r="R55" s="3">
        <f t="shared" si="5"/>
        <v>3.72</v>
      </c>
      <c r="S55" s="3">
        <f t="shared" si="6"/>
        <v>5.38</v>
      </c>
      <c r="T55" s="3" t="s">
        <v>57</v>
      </c>
      <c r="U55" s="3" t="s">
        <v>59</v>
      </c>
      <c r="V55" s="3" t="s">
        <v>55</v>
      </c>
    </row>
    <row r="56" spans="1:22" ht="28.8" x14ac:dyDescent="0.3">
      <c r="A56" s="3" t="s">
        <v>17</v>
      </c>
      <c r="B56" s="3" t="s">
        <v>28</v>
      </c>
      <c r="C56" s="8" t="s">
        <v>29</v>
      </c>
      <c r="D56" s="3">
        <v>13755</v>
      </c>
      <c r="E56" s="3"/>
      <c r="F56" s="3">
        <v>76206</v>
      </c>
      <c r="G56" s="3" t="s">
        <v>36</v>
      </c>
      <c r="H56" s="3">
        <v>20</v>
      </c>
      <c r="I56" s="3"/>
      <c r="J56" s="3"/>
      <c r="K56" s="3"/>
      <c r="L56" s="3"/>
      <c r="M56" s="3"/>
      <c r="N56" s="3">
        <f t="shared" si="4"/>
        <v>20</v>
      </c>
      <c r="O56" s="3">
        <v>8</v>
      </c>
      <c r="P56" s="5" t="str">
        <f>IF(ISBLANK(O56),"",IF(O56=1,CONCATENATE(SUM($O$5:O56)),CONCATENATE(SUM($O$5:O56)-O56+1,"-",SUM($O$5:O56))))</f>
        <v>127-134</v>
      </c>
      <c r="Q56" s="3">
        <f t="shared" si="1"/>
        <v>160</v>
      </c>
      <c r="R56" s="3">
        <f t="shared" si="5"/>
        <v>2.92</v>
      </c>
      <c r="S56" s="3">
        <f t="shared" si="6"/>
        <v>4.5</v>
      </c>
      <c r="T56" s="3" t="s">
        <v>57</v>
      </c>
      <c r="U56" s="3" t="s">
        <v>59</v>
      </c>
      <c r="V56" s="3" t="s">
        <v>55</v>
      </c>
    </row>
    <row r="57" spans="1:22" ht="28.8" x14ac:dyDescent="0.3">
      <c r="A57" s="3" t="s">
        <v>17</v>
      </c>
      <c r="B57" s="3" t="s">
        <v>28</v>
      </c>
      <c r="C57" s="8" t="s">
        <v>29</v>
      </c>
      <c r="D57" s="3">
        <v>13755</v>
      </c>
      <c r="E57" s="3"/>
      <c r="F57" s="3">
        <v>76206</v>
      </c>
      <c r="G57" s="3" t="s">
        <v>36</v>
      </c>
      <c r="H57" s="3"/>
      <c r="I57" s="3">
        <v>20</v>
      </c>
      <c r="J57" s="3"/>
      <c r="K57" s="3"/>
      <c r="L57" s="3"/>
      <c r="M57" s="3"/>
      <c r="N57" s="3">
        <f t="shared" ref="N57:N74" si="7">SUM(H57:M57)</f>
        <v>20</v>
      </c>
      <c r="O57" s="3">
        <v>13</v>
      </c>
      <c r="P57" s="5" t="str">
        <f>IF(ISBLANK(O57),"",IF(O57=1,CONCATENATE(SUM($O$5:O57)),CONCATENATE(SUM($O$5:O57)-O57+1,"-",SUM($O$5:O57))))</f>
        <v>135-147</v>
      </c>
      <c r="Q57" s="3">
        <f t="shared" si="1"/>
        <v>260</v>
      </c>
      <c r="R57" s="3">
        <f t="shared" ref="R57:R74" si="8">ROUND(SUMPRODUCT($H$2:$M$2,H57:M57)+$R$2,2)</f>
        <v>3.08</v>
      </c>
      <c r="S57" s="3">
        <f t="shared" ref="S57:S74" si="9">ROUND(R57+$S$2+(N57*$T$2),2)</f>
        <v>4.66</v>
      </c>
      <c r="T57" s="3" t="s">
        <v>57</v>
      </c>
      <c r="U57" s="3" t="s">
        <v>59</v>
      </c>
      <c r="V57" s="3" t="s">
        <v>55</v>
      </c>
    </row>
    <row r="58" spans="1:22" ht="28.8" x14ac:dyDescent="0.3">
      <c r="A58" s="3" t="s">
        <v>17</v>
      </c>
      <c r="B58" s="3" t="s">
        <v>28</v>
      </c>
      <c r="C58" s="8" t="s">
        <v>29</v>
      </c>
      <c r="D58" s="3">
        <v>13755</v>
      </c>
      <c r="E58" s="3"/>
      <c r="F58" s="3">
        <v>76206</v>
      </c>
      <c r="G58" s="3" t="s">
        <v>36</v>
      </c>
      <c r="H58" s="3"/>
      <c r="I58" s="3"/>
      <c r="J58" s="3">
        <v>20</v>
      </c>
      <c r="K58" s="3"/>
      <c r="L58" s="3"/>
      <c r="M58" s="3"/>
      <c r="N58" s="3">
        <f t="shared" si="7"/>
        <v>20</v>
      </c>
      <c r="O58" s="3">
        <v>14</v>
      </c>
      <c r="P58" s="5" t="str">
        <f>IF(ISBLANK(O58),"",IF(O58=1,CONCATENATE(SUM($O$5:O58)),CONCATENATE(SUM($O$5:O58)-O58+1,"-",SUM($O$5:O58))))</f>
        <v>148-161</v>
      </c>
      <c r="Q58" s="3">
        <f t="shared" si="1"/>
        <v>280</v>
      </c>
      <c r="R58" s="3">
        <f t="shared" si="8"/>
        <v>3.36</v>
      </c>
      <c r="S58" s="3">
        <f t="shared" si="9"/>
        <v>4.9400000000000004</v>
      </c>
      <c r="T58" s="3" t="s">
        <v>57</v>
      </c>
      <c r="U58" s="3" t="s">
        <v>59</v>
      </c>
      <c r="V58" s="3" t="s">
        <v>55</v>
      </c>
    </row>
    <row r="59" spans="1:22" ht="28.8" x14ac:dyDescent="0.3">
      <c r="A59" s="3" t="s">
        <v>17</v>
      </c>
      <c r="B59" s="3" t="s">
        <v>28</v>
      </c>
      <c r="C59" s="8" t="s">
        <v>29</v>
      </c>
      <c r="D59" s="3">
        <v>13755</v>
      </c>
      <c r="E59" s="3"/>
      <c r="F59" s="3">
        <v>76206</v>
      </c>
      <c r="G59" s="3" t="s">
        <v>36</v>
      </c>
      <c r="H59" s="3"/>
      <c r="I59" s="3"/>
      <c r="J59" s="3"/>
      <c r="K59" s="3">
        <v>20</v>
      </c>
      <c r="L59" s="3"/>
      <c r="M59" s="3"/>
      <c r="N59" s="3">
        <f t="shared" si="7"/>
        <v>20</v>
      </c>
      <c r="O59" s="3">
        <v>10</v>
      </c>
      <c r="P59" s="5" t="str">
        <f>IF(ISBLANK(O59),"",IF(O59=1,CONCATENATE(SUM($O$5:O59)),CONCATENATE(SUM($O$5:O59)-O59+1,"-",SUM($O$5:O59))))</f>
        <v>162-171</v>
      </c>
      <c r="Q59" s="3">
        <f t="shared" si="1"/>
        <v>200</v>
      </c>
      <c r="R59" s="3">
        <f t="shared" si="8"/>
        <v>3.4</v>
      </c>
      <c r="S59" s="3">
        <f t="shared" si="9"/>
        <v>4.9800000000000004</v>
      </c>
      <c r="T59" s="3" t="s">
        <v>57</v>
      </c>
      <c r="U59" s="3" t="s">
        <v>59</v>
      </c>
      <c r="V59" s="3" t="s">
        <v>55</v>
      </c>
    </row>
    <row r="60" spans="1:22" ht="28.8" x14ac:dyDescent="0.3">
      <c r="A60" s="3" t="s">
        <v>17</v>
      </c>
      <c r="B60" s="3" t="s">
        <v>28</v>
      </c>
      <c r="C60" s="8" t="s">
        <v>29</v>
      </c>
      <c r="D60" s="3">
        <v>13755</v>
      </c>
      <c r="E60" s="3"/>
      <c r="F60" s="3">
        <v>76206</v>
      </c>
      <c r="G60" s="3" t="s">
        <v>36</v>
      </c>
      <c r="H60" s="3"/>
      <c r="I60" s="3"/>
      <c r="J60" s="3"/>
      <c r="K60" s="3">
        <v>19</v>
      </c>
      <c r="L60" s="3"/>
      <c r="M60" s="3"/>
      <c r="N60" s="3">
        <f t="shared" si="7"/>
        <v>19</v>
      </c>
      <c r="O60" s="3">
        <v>1</v>
      </c>
      <c r="P60" s="5" t="str">
        <f>IF(ISBLANK(O60),"",IF(O60=1,CONCATENATE(SUM($O$5:O60)),CONCATENATE(SUM($O$5:O60)-O60+1,"-",SUM($O$5:O60))))</f>
        <v>172</v>
      </c>
      <c r="Q60" s="3">
        <f t="shared" si="1"/>
        <v>19</v>
      </c>
      <c r="R60" s="3">
        <f t="shared" si="8"/>
        <v>3.23</v>
      </c>
      <c r="S60" s="3">
        <f t="shared" si="9"/>
        <v>4.7699999999999996</v>
      </c>
      <c r="T60" s="3" t="s">
        <v>57</v>
      </c>
      <c r="U60" s="3" t="s">
        <v>59</v>
      </c>
      <c r="V60" s="3" t="s">
        <v>55</v>
      </c>
    </row>
    <row r="61" spans="1:22" ht="28.8" x14ac:dyDescent="0.3">
      <c r="A61" s="3" t="s">
        <v>17</v>
      </c>
      <c r="B61" s="3" t="s">
        <v>28</v>
      </c>
      <c r="C61" s="8" t="s">
        <v>29</v>
      </c>
      <c r="D61" s="3">
        <v>13755</v>
      </c>
      <c r="E61" s="3"/>
      <c r="F61" s="3">
        <v>76206</v>
      </c>
      <c r="G61" s="3" t="s">
        <v>36</v>
      </c>
      <c r="H61" s="3"/>
      <c r="I61" s="3"/>
      <c r="J61" s="3"/>
      <c r="K61" s="3"/>
      <c r="L61" s="3">
        <v>20</v>
      </c>
      <c r="M61" s="3"/>
      <c r="N61" s="3">
        <f t="shared" si="7"/>
        <v>20</v>
      </c>
      <c r="O61" s="3">
        <v>6</v>
      </c>
      <c r="P61" s="5" t="str">
        <f>IF(ISBLANK(O61),"",IF(O61=1,CONCATENATE(SUM($O$5:O61)),CONCATENATE(SUM($O$5:O61)-O61+1,"-",SUM($O$5:O61))))</f>
        <v>173-178</v>
      </c>
      <c r="Q61" s="3">
        <f t="shared" si="1"/>
        <v>120</v>
      </c>
      <c r="R61" s="3">
        <f t="shared" si="8"/>
        <v>3.68</v>
      </c>
      <c r="S61" s="3">
        <f t="shared" si="9"/>
        <v>5.26</v>
      </c>
      <c r="T61" s="3" t="s">
        <v>57</v>
      </c>
      <c r="U61" s="3" t="s">
        <v>59</v>
      </c>
      <c r="V61" s="3" t="s">
        <v>55</v>
      </c>
    </row>
    <row r="62" spans="1:22" ht="28.8" x14ac:dyDescent="0.3">
      <c r="A62" s="3" t="s">
        <v>17</v>
      </c>
      <c r="B62" s="3" t="s">
        <v>28</v>
      </c>
      <c r="C62" s="8" t="s">
        <v>29</v>
      </c>
      <c r="D62" s="3">
        <v>13755</v>
      </c>
      <c r="E62" s="3"/>
      <c r="F62" s="3">
        <v>76206</v>
      </c>
      <c r="G62" s="3" t="s">
        <v>36</v>
      </c>
      <c r="H62" s="3"/>
      <c r="I62" s="3"/>
      <c r="J62" s="3"/>
      <c r="K62" s="3"/>
      <c r="L62" s="3"/>
      <c r="M62" s="3">
        <v>20</v>
      </c>
      <c r="N62" s="3">
        <f t="shared" si="7"/>
        <v>20</v>
      </c>
      <c r="O62" s="3">
        <v>2</v>
      </c>
      <c r="P62" s="5" t="str">
        <f>IF(ISBLANK(O62),"",IF(O62=1,CONCATENATE(SUM($O$5:O62)),CONCATENATE(SUM($O$5:O62)-O62+1,"-",SUM($O$5:O62))))</f>
        <v>179-180</v>
      </c>
      <c r="Q62" s="3">
        <f t="shared" si="1"/>
        <v>40</v>
      </c>
      <c r="R62" s="3">
        <f t="shared" si="8"/>
        <v>3.76</v>
      </c>
      <c r="S62" s="3">
        <f t="shared" si="9"/>
        <v>5.34</v>
      </c>
      <c r="T62" s="3" t="s">
        <v>57</v>
      </c>
      <c r="U62" s="3" t="s">
        <v>59</v>
      </c>
      <c r="V62" s="3" t="s">
        <v>55</v>
      </c>
    </row>
    <row r="63" spans="1:22" ht="28.8" x14ac:dyDescent="0.3">
      <c r="A63" s="3" t="s">
        <v>17</v>
      </c>
      <c r="B63" s="3" t="s">
        <v>28</v>
      </c>
      <c r="C63" s="8" t="s">
        <v>29</v>
      </c>
      <c r="D63" s="3">
        <v>13755</v>
      </c>
      <c r="E63" s="3"/>
      <c r="F63" s="3">
        <v>76206</v>
      </c>
      <c r="G63" s="3" t="s">
        <v>36</v>
      </c>
      <c r="H63" s="3">
        <v>7</v>
      </c>
      <c r="I63" s="3">
        <v>2</v>
      </c>
      <c r="J63" s="3">
        <v>7</v>
      </c>
      <c r="K63" s="3"/>
      <c r="L63" s="3"/>
      <c r="M63" s="3">
        <v>2</v>
      </c>
      <c r="N63" s="3">
        <f t="shared" si="7"/>
        <v>18</v>
      </c>
      <c r="O63" s="3">
        <v>1</v>
      </c>
      <c r="P63" s="5" t="str">
        <f>IF(ISBLANK(O63),"",IF(O63=1,CONCATENATE(SUM($O$5:O63)),CONCATENATE(SUM($O$5:O63)-O63+1,"-",SUM($O$5:O63))))</f>
        <v>181</v>
      </c>
      <c r="Q63" s="3">
        <f t="shared" si="1"/>
        <v>18</v>
      </c>
      <c r="R63" s="3">
        <f t="shared" si="8"/>
        <v>2.88</v>
      </c>
      <c r="S63" s="3">
        <f t="shared" si="9"/>
        <v>4.38</v>
      </c>
      <c r="T63" s="3" t="s">
        <v>57</v>
      </c>
      <c r="U63" s="3" t="s">
        <v>59</v>
      </c>
      <c r="V63" s="3" t="s">
        <v>55</v>
      </c>
    </row>
    <row r="64" spans="1:22" ht="28.8" x14ac:dyDescent="0.3">
      <c r="A64" s="3" t="s">
        <v>17</v>
      </c>
      <c r="B64" s="3" t="s">
        <v>28</v>
      </c>
      <c r="C64" s="8" t="s">
        <v>29</v>
      </c>
      <c r="D64" s="3">
        <v>13755</v>
      </c>
      <c r="E64" s="3"/>
      <c r="F64" s="3">
        <v>76206</v>
      </c>
      <c r="G64" s="3" t="s">
        <v>36</v>
      </c>
      <c r="H64" s="3"/>
      <c r="I64" s="3"/>
      <c r="J64" s="3"/>
      <c r="K64" s="3"/>
      <c r="L64" s="3">
        <v>10</v>
      </c>
      <c r="M64" s="3">
        <v>10</v>
      </c>
      <c r="N64" s="3">
        <f t="shared" si="7"/>
        <v>20</v>
      </c>
      <c r="O64" s="3">
        <v>1</v>
      </c>
      <c r="P64" s="5" t="str">
        <f>IF(ISBLANK(O64),"",IF(O64=1,CONCATENATE(SUM($O$5:O64)),CONCATENATE(SUM($O$5:O64)-O64+1,"-",SUM($O$5:O64))))</f>
        <v>182</v>
      </c>
      <c r="Q64" s="3">
        <f t="shared" si="1"/>
        <v>20</v>
      </c>
      <c r="R64" s="3">
        <f t="shared" si="8"/>
        <v>3.72</v>
      </c>
      <c r="S64" s="3">
        <f t="shared" si="9"/>
        <v>5.3</v>
      </c>
      <c r="T64" s="3" t="s">
        <v>57</v>
      </c>
      <c r="U64" s="3" t="s">
        <v>59</v>
      </c>
      <c r="V64" s="3" t="s">
        <v>55</v>
      </c>
    </row>
    <row r="65" spans="1:22" ht="28.8" x14ac:dyDescent="0.3">
      <c r="A65" s="3" t="s">
        <v>17</v>
      </c>
      <c r="B65" s="3" t="s">
        <v>28</v>
      </c>
      <c r="C65" s="8" t="s">
        <v>29</v>
      </c>
      <c r="D65" s="3">
        <v>13755</v>
      </c>
      <c r="E65" s="3"/>
      <c r="F65" s="3">
        <v>94013</v>
      </c>
      <c r="G65" s="8" t="s">
        <v>37</v>
      </c>
      <c r="H65" s="3">
        <v>20</v>
      </c>
      <c r="I65" s="3"/>
      <c r="J65" s="3"/>
      <c r="K65" s="3"/>
      <c r="L65" s="3"/>
      <c r="M65" s="3"/>
      <c r="N65" s="3">
        <f t="shared" si="7"/>
        <v>20</v>
      </c>
      <c r="O65" s="3">
        <v>6</v>
      </c>
      <c r="P65" s="5" t="str">
        <f>IF(ISBLANK(O65),"",IF(O65=1,CONCATENATE(SUM($O$5:O65)),CONCATENATE(SUM($O$5:O65)-O65+1,"-",SUM($O$5:O65))))</f>
        <v>183-188</v>
      </c>
      <c r="Q65" s="3">
        <f t="shared" si="1"/>
        <v>120</v>
      </c>
      <c r="R65" s="3">
        <f t="shared" si="8"/>
        <v>2.92</v>
      </c>
      <c r="S65" s="3">
        <f t="shared" si="9"/>
        <v>4.5</v>
      </c>
      <c r="T65" s="3" t="s">
        <v>57</v>
      </c>
      <c r="U65" s="3" t="s">
        <v>59</v>
      </c>
      <c r="V65" s="3" t="s">
        <v>55</v>
      </c>
    </row>
    <row r="66" spans="1:22" ht="28.8" x14ac:dyDescent="0.3">
      <c r="A66" s="3" t="s">
        <v>17</v>
      </c>
      <c r="B66" s="3" t="s">
        <v>28</v>
      </c>
      <c r="C66" s="8" t="s">
        <v>29</v>
      </c>
      <c r="D66" s="3">
        <v>13755</v>
      </c>
      <c r="E66" s="3"/>
      <c r="F66" s="3">
        <v>94013</v>
      </c>
      <c r="G66" s="8" t="s">
        <v>37</v>
      </c>
      <c r="H66" s="3"/>
      <c r="I66" s="3">
        <v>20</v>
      </c>
      <c r="J66" s="3"/>
      <c r="K66" s="3"/>
      <c r="L66" s="3"/>
      <c r="M66" s="3"/>
      <c r="N66" s="3">
        <f t="shared" si="7"/>
        <v>20</v>
      </c>
      <c r="O66" s="3">
        <v>9</v>
      </c>
      <c r="P66" s="5" t="str">
        <f>IF(ISBLANK(O66),"",IF(O66=1,CONCATENATE(SUM($O$5:O66)),CONCATENATE(SUM($O$5:O66)-O66+1,"-",SUM($O$5:O66))))</f>
        <v>189-197</v>
      </c>
      <c r="Q66" s="3">
        <f t="shared" si="1"/>
        <v>180</v>
      </c>
      <c r="R66" s="3">
        <f t="shared" si="8"/>
        <v>3.08</v>
      </c>
      <c r="S66" s="3">
        <f t="shared" si="9"/>
        <v>4.66</v>
      </c>
      <c r="T66" s="3" t="s">
        <v>57</v>
      </c>
      <c r="U66" s="3" t="s">
        <v>59</v>
      </c>
      <c r="V66" s="3" t="s">
        <v>55</v>
      </c>
    </row>
    <row r="67" spans="1:22" ht="28.8" x14ac:dyDescent="0.3">
      <c r="A67" s="3" t="s">
        <v>17</v>
      </c>
      <c r="B67" s="3" t="s">
        <v>28</v>
      </c>
      <c r="C67" s="8" t="s">
        <v>29</v>
      </c>
      <c r="D67" s="3">
        <v>13755</v>
      </c>
      <c r="E67" s="3"/>
      <c r="F67" s="3">
        <v>94013</v>
      </c>
      <c r="G67" s="8" t="s">
        <v>37</v>
      </c>
      <c r="H67" s="3"/>
      <c r="I67" s="3"/>
      <c r="J67" s="3">
        <v>20</v>
      </c>
      <c r="K67" s="3"/>
      <c r="L67" s="3"/>
      <c r="M67" s="3"/>
      <c r="N67" s="3">
        <f t="shared" si="7"/>
        <v>20</v>
      </c>
      <c r="O67" s="3">
        <v>11</v>
      </c>
      <c r="P67" s="5" t="str">
        <f>IF(ISBLANK(O67),"",IF(O67=1,CONCATENATE(SUM($O$5:O67)),CONCATENATE(SUM($O$5:O67)-O67+1,"-",SUM($O$5:O67))))</f>
        <v>198-208</v>
      </c>
      <c r="Q67" s="3">
        <f t="shared" si="1"/>
        <v>220</v>
      </c>
      <c r="R67" s="3">
        <f t="shared" si="8"/>
        <v>3.36</v>
      </c>
      <c r="S67" s="3">
        <f t="shared" si="9"/>
        <v>4.9400000000000004</v>
      </c>
      <c r="T67" s="3" t="s">
        <v>57</v>
      </c>
      <c r="U67" s="3" t="s">
        <v>59</v>
      </c>
      <c r="V67" s="3" t="s">
        <v>55</v>
      </c>
    </row>
    <row r="68" spans="1:22" ht="28.8" x14ac:dyDescent="0.3">
      <c r="A68" s="3" t="s">
        <v>17</v>
      </c>
      <c r="B68" s="3" t="s">
        <v>28</v>
      </c>
      <c r="C68" s="8" t="s">
        <v>29</v>
      </c>
      <c r="D68" s="3">
        <v>13755</v>
      </c>
      <c r="E68" s="3"/>
      <c r="F68" s="3">
        <v>94013</v>
      </c>
      <c r="G68" s="8" t="s">
        <v>37</v>
      </c>
      <c r="H68" s="3"/>
      <c r="I68" s="3"/>
      <c r="J68" s="3"/>
      <c r="K68" s="3">
        <v>20</v>
      </c>
      <c r="L68" s="3"/>
      <c r="M68" s="3"/>
      <c r="N68" s="3">
        <f t="shared" si="7"/>
        <v>20</v>
      </c>
      <c r="O68" s="3">
        <v>7</v>
      </c>
      <c r="P68" s="5" t="str">
        <f>IF(ISBLANK(O68),"",IF(O68=1,CONCATENATE(SUM($O$5:O68)),CONCATENATE(SUM($O$5:O68)-O68+1,"-",SUM($O$5:O68))))</f>
        <v>209-215</v>
      </c>
      <c r="Q68" s="3">
        <f t="shared" si="1"/>
        <v>140</v>
      </c>
      <c r="R68" s="3">
        <f t="shared" si="8"/>
        <v>3.4</v>
      </c>
      <c r="S68" s="3">
        <f t="shared" si="9"/>
        <v>4.9800000000000004</v>
      </c>
      <c r="T68" s="3" t="s">
        <v>57</v>
      </c>
      <c r="U68" s="3" t="s">
        <v>59</v>
      </c>
      <c r="V68" s="3" t="s">
        <v>55</v>
      </c>
    </row>
    <row r="69" spans="1:22" ht="28.8" x14ac:dyDescent="0.3">
      <c r="A69" s="3" t="s">
        <v>17</v>
      </c>
      <c r="B69" s="3" t="s">
        <v>28</v>
      </c>
      <c r="C69" s="8" t="s">
        <v>29</v>
      </c>
      <c r="D69" s="3">
        <v>13755</v>
      </c>
      <c r="E69" s="3"/>
      <c r="F69" s="3">
        <v>94013</v>
      </c>
      <c r="G69" s="8" t="s">
        <v>37</v>
      </c>
      <c r="H69" s="3"/>
      <c r="I69" s="3"/>
      <c r="J69" s="3"/>
      <c r="K69" s="3">
        <v>19</v>
      </c>
      <c r="L69" s="3"/>
      <c r="M69" s="3"/>
      <c r="N69" s="3">
        <f t="shared" si="7"/>
        <v>19</v>
      </c>
      <c r="O69" s="3">
        <v>1</v>
      </c>
      <c r="P69" s="5" t="str">
        <f>IF(ISBLANK(O69),"",IF(O69=1,CONCATENATE(SUM($O$5:O69)),CONCATENATE(SUM($O$5:O69)-O69+1,"-",SUM($O$5:O69))))</f>
        <v>216</v>
      </c>
      <c r="Q69" s="3">
        <f t="shared" si="1"/>
        <v>19</v>
      </c>
      <c r="R69" s="3">
        <f t="shared" si="8"/>
        <v>3.23</v>
      </c>
      <c r="S69" s="3">
        <f t="shared" si="9"/>
        <v>4.7699999999999996</v>
      </c>
      <c r="T69" s="3" t="s">
        <v>57</v>
      </c>
      <c r="U69" s="3" t="s">
        <v>59</v>
      </c>
      <c r="V69" s="3" t="s">
        <v>55</v>
      </c>
    </row>
    <row r="70" spans="1:22" ht="28.8" x14ac:dyDescent="0.3">
      <c r="A70" s="3" t="s">
        <v>17</v>
      </c>
      <c r="B70" s="3" t="s">
        <v>28</v>
      </c>
      <c r="C70" s="8" t="s">
        <v>29</v>
      </c>
      <c r="D70" s="3">
        <v>13755</v>
      </c>
      <c r="E70" s="3"/>
      <c r="F70" s="3">
        <v>94013</v>
      </c>
      <c r="G70" s="8" t="s">
        <v>37</v>
      </c>
      <c r="H70" s="3"/>
      <c r="I70" s="3"/>
      <c r="J70" s="3"/>
      <c r="K70" s="3"/>
      <c r="L70" s="3">
        <v>24</v>
      </c>
      <c r="M70" s="3"/>
      <c r="N70" s="3">
        <f t="shared" si="7"/>
        <v>24</v>
      </c>
      <c r="O70" s="3">
        <v>3</v>
      </c>
      <c r="P70" s="5" t="str">
        <f>IF(ISBLANK(O70),"",IF(O70=1,CONCATENATE(SUM($O$5:O70)),CONCATENATE(SUM($O$5:O70)-O70+1,"-",SUM($O$5:O70))))</f>
        <v>217-219</v>
      </c>
      <c r="Q70" s="3">
        <f t="shared" si="1"/>
        <v>72</v>
      </c>
      <c r="R70" s="3">
        <f t="shared" si="8"/>
        <v>4.42</v>
      </c>
      <c r="S70" s="3">
        <f t="shared" si="9"/>
        <v>6.16</v>
      </c>
      <c r="T70" s="3" t="s">
        <v>57</v>
      </c>
      <c r="U70" s="3" t="s">
        <v>59</v>
      </c>
      <c r="V70" s="3" t="s">
        <v>55</v>
      </c>
    </row>
    <row r="71" spans="1:22" ht="28.8" x14ac:dyDescent="0.3">
      <c r="A71" s="3" t="s">
        <v>17</v>
      </c>
      <c r="B71" s="3" t="s">
        <v>28</v>
      </c>
      <c r="C71" s="8" t="s">
        <v>29</v>
      </c>
      <c r="D71" s="3">
        <v>13755</v>
      </c>
      <c r="E71" s="3"/>
      <c r="F71" s="3">
        <v>94013</v>
      </c>
      <c r="G71" s="8" t="s">
        <v>37</v>
      </c>
      <c r="H71" s="3"/>
      <c r="I71" s="3"/>
      <c r="J71" s="3"/>
      <c r="K71" s="3"/>
      <c r="L71" s="3">
        <v>21</v>
      </c>
      <c r="M71" s="3"/>
      <c r="N71" s="3">
        <f t="shared" si="7"/>
        <v>21</v>
      </c>
      <c r="O71" s="3">
        <v>1</v>
      </c>
      <c r="P71" s="5" t="str">
        <f>IF(ISBLANK(O71),"",IF(O71=1,CONCATENATE(SUM($O$5:O71)),CONCATENATE(SUM($O$5:O71)-O71+1,"-",SUM($O$5:O71))))</f>
        <v>220</v>
      </c>
      <c r="Q71" s="3">
        <f t="shared" si="1"/>
        <v>21</v>
      </c>
      <c r="R71" s="3">
        <f t="shared" si="8"/>
        <v>3.86</v>
      </c>
      <c r="S71" s="3">
        <f t="shared" si="9"/>
        <v>5.48</v>
      </c>
      <c r="T71" s="3" t="s">
        <v>57</v>
      </c>
      <c r="U71" s="3" t="s">
        <v>59</v>
      </c>
      <c r="V71" s="3" t="s">
        <v>55</v>
      </c>
    </row>
    <row r="72" spans="1:22" ht="28.8" x14ac:dyDescent="0.3">
      <c r="A72" s="3" t="s">
        <v>17</v>
      </c>
      <c r="B72" s="3" t="s">
        <v>28</v>
      </c>
      <c r="C72" s="8" t="s">
        <v>29</v>
      </c>
      <c r="D72" s="3">
        <v>13755</v>
      </c>
      <c r="E72" s="3"/>
      <c r="F72" s="3">
        <v>94013</v>
      </c>
      <c r="G72" s="8" t="s">
        <v>37</v>
      </c>
      <c r="H72" s="3"/>
      <c r="I72" s="3"/>
      <c r="J72" s="3"/>
      <c r="K72" s="3"/>
      <c r="L72" s="3"/>
      <c r="M72" s="3">
        <v>24</v>
      </c>
      <c r="N72" s="3">
        <f t="shared" si="7"/>
        <v>24</v>
      </c>
      <c r="O72" s="3">
        <v>1</v>
      </c>
      <c r="P72" s="5" t="str">
        <f>IF(ISBLANK(O72),"",IF(O72=1,CONCATENATE(SUM($O$5:O72)),CONCATENATE(SUM($O$5:O72)-O72+1,"-",SUM($O$5:O72))))</f>
        <v>221</v>
      </c>
      <c r="Q72" s="3">
        <f t="shared" si="1"/>
        <v>24</v>
      </c>
      <c r="R72" s="3">
        <f t="shared" si="8"/>
        <v>4.51</v>
      </c>
      <c r="S72" s="3">
        <f t="shared" si="9"/>
        <v>6.25</v>
      </c>
      <c r="T72" s="3" t="s">
        <v>57</v>
      </c>
      <c r="U72" s="3" t="s">
        <v>59</v>
      </c>
      <c r="V72" s="3" t="s">
        <v>55</v>
      </c>
    </row>
    <row r="73" spans="1:22" ht="28.8" x14ac:dyDescent="0.3">
      <c r="A73" s="3" t="s">
        <v>17</v>
      </c>
      <c r="B73" s="3" t="s">
        <v>28</v>
      </c>
      <c r="C73" s="8" t="s">
        <v>29</v>
      </c>
      <c r="D73" s="3">
        <v>13755</v>
      </c>
      <c r="E73" s="3"/>
      <c r="F73" s="3">
        <v>94013</v>
      </c>
      <c r="G73" s="8" t="s">
        <v>37</v>
      </c>
      <c r="H73" s="3"/>
      <c r="I73" s="3"/>
      <c r="J73" s="3"/>
      <c r="K73" s="3"/>
      <c r="L73" s="3"/>
      <c r="M73" s="3">
        <v>21</v>
      </c>
      <c r="N73" s="3">
        <f t="shared" si="7"/>
        <v>21</v>
      </c>
      <c r="O73" s="3">
        <v>1</v>
      </c>
      <c r="P73" s="5" t="str">
        <f>IF(ISBLANK(O73),"",IF(O73=1,CONCATENATE(SUM($O$5:O73)),CONCATENATE(SUM($O$5:O73)-O73+1,"-",SUM($O$5:O73))))</f>
        <v>222</v>
      </c>
      <c r="Q73" s="3">
        <f t="shared" si="1"/>
        <v>21</v>
      </c>
      <c r="R73" s="3">
        <f t="shared" si="8"/>
        <v>3.95</v>
      </c>
      <c r="S73" s="3">
        <f t="shared" si="9"/>
        <v>5.57</v>
      </c>
      <c r="T73" s="3" t="s">
        <v>57</v>
      </c>
      <c r="U73" s="3" t="s">
        <v>59</v>
      </c>
      <c r="V73" s="3" t="s">
        <v>55</v>
      </c>
    </row>
    <row r="74" spans="1:22" ht="28.8" x14ac:dyDescent="0.3">
      <c r="A74" s="3" t="s">
        <v>17</v>
      </c>
      <c r="B74" s="3" t="s">
        <v>28</v>
      </c>
      <c r="C74" s="8" t="s">
        <v>29</v>
      </c>
      <c r="D74" s="3">
        <v>13755</v>
      </c>
      <c r="E74" s="3"/>
      <c r="F74" s="3">
        <v>94013</v>
      </c>
      <c r="G74" s="8" t="s">
        <v>37</v>
      </c>
      <c r="H74" s="3">
        <v>4</v>
      </c>
      <c r="I74" s="3">
        <v>11</v>
      </c>
      <c r="J74" s="3"/>
      <c r="K74" s="3"/>
      <c r="L74" s="3"/>
      <c r="M74" s="3"/>
      <c r="N74" s="3">
        <f t="shared" si="7"/>
        <v>15</v>
      </c>
      <c r="O74" s="3">
        <v>1</v>
      </c>
      <c r="P74" s="3" t="str">
        <f>IF(ISBLANK(O74),"",IF(O74=1,CONCATENATE(SUM($O$5:O74)),CONCATENATE(SUM($O$5:O74)-O74+1,"-",SUM($O$5:O74))))</f>
        <v>223</v>
      </c>
      <c r="Q74" s="3">
        <f t="shared" si="1"/>
        <v>15</v>
      </c>
      <c r="R74" s="3">
        <f t="shared" si="8"/>
        <v>2.2799999999999998</v>
      </c>
      <c r="S74" s="3">
        <f t="shared" si="9"/>
        <v>3.67</v>
      </c>
      <c r="T74" s="3" t="s">
        <v>57</v>
      </c>
      <c r="U74" s="3" t="s">
        <v>59</v>
      </c>
      <c r="V74" s="3" t="s">
        <v>55</v>
      </c>
    </row>
  </sheetData>
  <phoneticPr fontId="4" type="noConversion"/>
  <conditionalFormatting sqref="P1:P1048576">
    <cfRule type="duplicateValues" dxfId="30" priority="1"/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B436-9B89-4A7C-ABDF-F426D52ED5D7}">
  <dimension ref="A1:V12"/>
  <sheetViews>
    <sheetView topLeftCell="A10" zoomScale="80" zoomScaleNormal="80" workbookViewId="0">
      <selection activeCell="M19" sqref="M19"/>
    </sheetView>
  </sheetViews>
  <sheetFormatPr defaultColWidth="11.33203125" defaultRowHeight="14.4" x14ac:dyDescent="0.3"/>
  <cols>
    <col min="1" max="1" width="10.6640625" style="2" bestFit="1" customWidth="1"/>
    <col min="2" max="2" width="12.44140625" style="2" bestFit="1" customWidth="1"/>
    <col min="3" max="3" width="25" style="2" bestFit="1" customWidth="1"/>
    <col min="4" max="4" width="11.5546875" style="2" bestFit="1" customWidth="1"/>
    <col min="5" max="5" width="10" style="2" bestFit="1" customWidth="1"/>
    <col min="6" max="6" width="11.109375" style="2" bestFit="1" customWidth="1"/>
    <col min="7" max="7" width="16.88671875" style="9" bestFit="1" customWidth="1"/>
    <col min="8" max="8" width="7.44140625" style="2" bestFit="1" customWidth="1"/>
    <col min="9" max="9" width="8.33203125" style="2" bestFit="1" customWidth="1"/>
    <col min="10" max="10" width="7.33203125" style="2" bestFit="1" customWidth="1"/>
    <col min="11" max="11" width="8.44140625" style="2" bestFit="1" customWidth="1"/>
    <col min="12" max="12" width="9.5546875" style="2" bestFit="1" customWidth="1"/>
    <col min="13" max="13" width="10.6640625" style="2" bestFit="1" customWidth="1"/>
    <col min="14" max="14" width="14.109375" style="2" bestFit="1" customWidth="1"/>
    <col min="15" max="15" width="9.88671875" style="2" bestFit="1" customWidth="1"/>
    <col min="16" max="16" width="13.88671875" style="2" bestFit="1" customWidth="1"/>
    <col min="17" max="17" width="15.5546875" style="2" bestFit="1" customWidth="1"/>
    <col min="18" max="18" width="14.109375" style="2" bestFit="1" customWidth="1"/>
    <col min="19" max="19" width="14" style="2" bestFit="1" customWidth="1"/>
    <col min="20" max="20" width="13" style="2" bestFit="1" customWidth="1"/>
    <col min="21" max="21" width="8.6640625" style="2" bestFit="1" customWidth="1"/>
    <col min="22" max="22" width="17.33203125" style="2" bestFit="1" customWidth="1"/>
    <col min="23" max="16384" width="11.33203125" style="2"/>
  </cols>
  <sheetData>
    <row r="1" spans="1:22" x14ac:dyDescent="0.3">
      <c r="R1" s="2" t="s">
        <v>12</v>
      </c>
      <c r="S1" s="2" t="s">
        <v>13</v>
      </c>
      <c r="T1" s="2" t="s">
        <v>14</v>
      </c>
    </row>
    <row r="2" spans="1:22" x14ac:dyDescent="0.3">
      <c r="H2" s="6">
        <v>0.154</v>
      </c>
      <c r="I2" s="6">
        <v>0.16</v>
      </c>
      <c r="J2" s="6">
        <v>0.16500000000000001</v>
      </c>
      <c r="K2" s="6">
        <v>0.17</v>
      </c>
      <c r="L2" s="6">
        <v>0.188</v>
      </c>
      <c r="M2" s="6">
        <v>0.19500000000000001</v>
      </c>
      <c r="Q2" s="7"/>
      <c r="R2" s="3"/>
      <c r="S2" s="3">
        <v>0.8</v>
      </c>
      <c r="T2" s="3">
        <v>3.1099999999999999E-2</v>
      </c>
    </row>
    <row r="4" spans="1:22" x14ac:dyDescent="0.3">
      <c r="A4" s="4" t="s">
        <v>0</v>
      </c>
      <c r="B4" s="4" t="s">
        <v>72</v>
      </c>
      <c r="C4" s="4" t="s">
        <v>73</v>
      </c>
      <c r="D4" s="4" t="s">
        <v>27</v>
      </c>
      <c r="E4" s="4" t="s">
        <v>15</v>
      </c>
      <c r="F4" s="4" t="s">
        <v>2</v>
      </c>
      <c r="G4" s="4" t="s">
        <v>26</v>
      </c>
      <c r="H4" s="4" t="s">
        <v>3</v>
      </c>
      <c r="I4" s="4" t="s">
        <v>4</v>
      </c>
      <c r="J4" s="4" t="s">
        <v>5</v>
      </c>
      <c r="K4" s="4" t="s">
        <v>6</v>
      </c>
      <c r="L4" s="4" t="s">
        <v>7</v>
      </c>
      <c r="M4" s="4" t="s">
        <v>61</v>
      </c>
      <c r="N4" s="1" t="s">
        <v>16</v>
      </c>
      <c r="O4" s="1" t="s">
        <v>8</v>
      </c>
      <c r="P4" s="4" t="s">
        <v>1</v>
      </c>
      <c r="Q4" s="1" t="s">
        <v>74</v>
      </c>
      <c r="R4" s="4" t="s">
        <v>9</v>
      </c>
      <c r="S4" s="4" t="s">
        <v>10</v>
      </c>
      <c r="T4" s="4" t="s">
        <v>56</v>
      </c>
      <c r="U4" s="4" t="s">
        <v>58</v>
      </c>
      <c r="V4" s="4" t="s">
        <v>11</v>
      </c>
    </row>
    <row r="5" spans="1:22" ht="28.8" x14ac:dyDescent="0.3">
      <c r="A5" s="3" t="s">
        <v>71</v>
      </c>
      <c r="B5" s="3" t="s">
        <v>28</v>
      </c>
      <c r="C5" s="8" t="s">
        <v>38</v>
      </c>
      <c r="D5" s="3">
        <v>13751</v>
      </c>
      <c r="E5" s="3"/>
      <c r="F5" s="3">
        <v>11001</v>
      </c>
      <c r="G5" s="8" t="s">
        <v>51</v>
      </c>
      <c r="H5" s="3">
        <v>20</v>
      </c>
      <c r="I5" s="3"/>
      <c r="J5" s="3"/>
      <c r="K5" s="3"/>
      <c r="L5" s="3"/>
      <c r="M5" s="3"/>
      <c r="N5" s="3">
        <f t="shared" ref="N5:N12" si="0">SUM(H5:M5)</f>
        <v>20</v>
      </c>
      <c r="O5" s="3">
        <v>5</v>
      </c>
      <c r="P5" s="5" t="str">
        <f>IF(ISBLANK(O5),"",IF(O5=1,CONCATENATE(SUM($O$5:O5)),CONCATENATE(SUM($O$5:O5)-O5+1,"-",SUM($O$5:O5))))</f>
        <v>1-5</v>
      </c>
      <c r="Q5" s="3">
        <f t="shared" ref="Q5:Q12" si="1">N5*O5</f>
        <v>100</v>
      </c>
      <c r="R5" s="3">
        <f t="shared" ref="R5:R12" si="2">ROUND(SUMPRODUCT($H$2:$M$2,H5:M5)+$R$2,2)</f>
        <v>3.08</v>
      </c>
      <c r="S5" s="3">
        <f t="shared" ref="S5:S12" si="3">ROUND(R5+$S$2+(N5*$T$2),2)</f>
        <v>4.5</v>
      </c>
      <c r="T5" s="3" t="s">
        <v>57</v>
      </c>
      <c r="U5" s="3" t="s">
        <v>59</v>
      </c>
      <c r="V5" s="3" t="s">
        <v>55</v>
      </c>
    </row>
    <row r="6" spans="1:22" ht="28.8" x14ac:dyDescent="0.3">
      <c r="A6" s="3" t="s">
        <v>71</v>
      </c>
      <c r="B6" s="3" t="s">
        <v>28</v>
      </c>
      <c r="C6" s="8" t="s">
        <v>38</v>
      </c>
      <c r="D6" s="3">
        <v>13751</v>
      </c>
      <c r="E6" s="3"/>
      <c r="F6" s="3">
        <v>11001</v>
      </c>
      <c r="G6" s="8" t="s">
        <v>51</v>
      </c>
      <c r="H6" s="3"/>
      <c r="I6" s="3">
        <v>20</v>
      </c>
      <c r="J6" s="3"/>
      <c r="K6" s="3"/>
      <c r="L6" s="3"/>
      <c r="M6" s="3"/>
      <c r="N6" s="3">
        <f t="shared" si="0"/>
        <v>20</v>
      </c>
      <c r="O6" s="3">
        <v>9</v>
      </c>
      <c r="P6" s="5" t="str">
        <f>IF(ISBLANK(O6),"",IF(O6=1,CONCATENATE(SUM($O$5:O6)),CONCATENATE(SUM($O$5:O6)-O6+1,"-",SUM($O$5:O6))))</f>
        <v>6-14</v>
      </c>
      <c r="Q6" s="3">
        <f t="shared" si="1"/>
        <v>180</v>
      </c>
      <c r="R6" s="3">
        <f t="shared" si="2"/>
        <v>3.2</v>
      </c>
      <c r="S6" s="3">
        <f t="shared" si="3"/>
        <v>4.62</v>
      </c>
      <c r="T6" s="3" t="s">
        <v>57</v>
      </c>
      <c r="U6" s="3" t="s">
        <v>59</v>
      </c>
      <c r="V6" s="3" t="s">
        <v>55</v>
      </c>
    </row>
    <row r="7" spans="1:22" ht="28.8" x14ac:dyDescent="0.3">
      <c r="A7" s="3" t="s">
        <v>71</v>
      </c>
      <c r="B7" s="3" t="s">
        <v>28</v>
      </c>
      <c r="C7" s="8" t="s">
        <v>38</v>
      </c>
      <c r="D7" s="3">
        <v>13751</v>
      </c>
      <c r="E7" s="3"/>
      <c r="F7" s="3">
        <v>11001</v>
      </c>
      <c r="G7" s="8" t="s">
        <v>51</v>
      </c>
      <c r="H7" s="3"/>
      <c r="I7" s="3"/>
      <c r="J7" s="3">
        <v>20</v>
      </c>
      <c r="K7" s="3"/>
      <c r="L7" s="3"/>
      <c r="M7" s="3"/>
      <c r="N7" s="3">
        <f t="shared" si="0"/>
        <v>20</v>
      </c>
      <c r="O7" s="3">
        <v>9</v>
      </c>
      <c r="P7" s="5" t="str">
        <f>IF(ISBLANK(O7),"",IF(O7=1,CONCATENATE(SUM($O$5:O7)),CONCATENATE(SUM($O$5:O7)-O7+1,"-",SUM($O$5:O7))))</f>
        <v>15-23</v>
      </c>
      <c r="Q7" s="3">
        <f t="shared" si="1"/>
        <v>180</v>
      </c>
      <c r="R7" s="3">
        <f t="shared" si="2"/>
        <v>3.3</v>
      </c>
      <c r="S7" s="3">
        <f t="shared" si="3"/>
        <v>4.72</v>
      </c>
      <c r="T7" s="3" t="s">
        <v>57</v>
      </c>
      <c r="U7" s="3" t="s">
        <v>59</v>
      </c>
      <c r="V7" s="3" t="s">
        <v>55</v>
      </c>
    </row>
    <row r="8" spans="1:22" ht="28.8" x14ac:dyDescent="0.3">
      <c r="A8" s="3" t="s">
        <v>71</v>
      </c>
      <c r="B8" s="3" t="s">
        <v>28</v>
      </c>
      <c r="C8" s="8" t="s">
        <v>38</v>
      </c>
      <c r="D8" s="3">
        <v>13751</v>
      </c>
      <c r="E8" s="3"/>
      <c r="F8" s="3">
        <v>11001</v>
      </c>
      <c r="G8" s="8" t="s">
        <v>51</v>
      </c>
      <c r="H8" s="3"/>
      <c r="I8" s="3"/>
      <c r="J8" s="3"/>
      <c r="K8" s="3">
        <v>20</v>
      </c>
      <c r="L8" s="3"/>
      <c r="M8" s="3"/>
      <c r="N8" s="3">
        <f t="shared" si="0"/>
        <v>20</v>
      </c>
      <c r="O8" s="3">
        <v>6</v>
      </c>
      <c r="P8" s="5" t="str">
        <f>IF(ISBLANK(O8),"",IF(O8=1,CONCATENATE(SUM($O$5:O8)),CONCATENATE(SUM($O$5:O8)-O8+1,"-",SUM($O$5:O8))))</f>
        <v>24-29</v>
      </c>
      <c r="Q8" s="3">
        <f t="shared" si="1"/>
        <v>120</v>
      </c>
      <c r="R8" s="3">
        <f t="shared" si="2"/>
        <v>3.4</v>
      </c>
      <c r="S8" s="3">
        <f t="shared" si="3"/>
        <v>4.82</v>
      </c>
      <c r="T8" s="3" t="s">
        <v>57</v>
      </c>
      <c r="U8" s="3" t="s">
        <v>59</v>
      </c>
      <c r="V8" s="3" t="s">
        <v>55</v>
      </c>
    </row>
    <row r="9" spans="1:22" ht="28.8" x14ac:dyDescent="0.3">
      <c r="A9" s="3" t="s">
        <v>71</v>
      </c>
      <c r="B9" s="3" t="s">
        <v>28</v>
      </c>
      <c r="C9" s="8" t="s">
        <v>38</v>
      </c>
      <c r="D9" s="3">
        <v>13751</v>
      </c>
      <c r="E9" s="3"/>
      <c r="F9" s="3">
        <v>11001</v>
      </c>
      <c r="G9" s="8" t="s">
        <v>51</v>
      </c>
      <c r="H9" s="3"/>
      <c r="I9" s="3"/>
      <c r="J9" s="3"/>
      <c r="K9" s="3"/>
      <c r="L9" s="3">
        <v>24</v>
      </c>
      <c r="M9" s="3"/>
      <c r="N9" s="3">
        <f t="shared" si="0"/>
        <v>24</v>
      </c>
      <c r="O9" s="3">
        <v>2</v>
      </c>
      <c r="P9" s="5" t="str">
        <f>IF(ISBLANK(O9),"",IF(O9=1,CONCATENATE(SUM($O$5:O9)),CONCATENATE(SUM($O$5:O9)-O9+1,"-",SUM($O$5:O9))))</f>
        <v>30-31</v>
      </c>
      <c r="Q9" s="3">
        <f t="shared" si="1"/>
        <v>48</v>
      </c>
      <c r="R9" s="3">
        <f t="shared" si="2"/>
        <v>4.51</v>
      </c>
      <c r="S9" s="3">
        <f>ROUND(R9+0.9+(N9*$T$2),2)</f>
        <v>6.16</v>
      </c>
      <c r="T9" s="3" t="s">
        <v>57</v>
      </c>
      <c r="U9" s="3" t="s">
        <v>59</v>
      </c>
      <c r="V9" s="3" t="s">
        <v>60</v>
      </c>
    </row>
    <row r="10" spans="1:22" ht="28.8" x14ac:dyDescent="0.3">
      <c r="A10" s="3" t="s">
        <v>71</v>
      </c>
      <c r="B10" s="3" t="s">
        <v>28</v>
      </c>
      <c r="C10" s="8" t="s">
        <v>38</v>
      </c>
      <c r="D10" s="3">
        <v>13751</v>
      </c>
      <c r="E10" s="3"/>
      <c r="F10" s="3">
        <v>11001</v>
      </c>
      <c r="G10" s="8" t="s">
        <v>51</v>
      </c>
      <c r="H10" s="3"/>
      <c r="I10" s="3"/>
      <c r="J10" s="3"/>
      <c r="K10" s="3"/>
      <c r="L10" s="3"/>
      <c r="M10" s="3">
        <v>23</v>
      </c>
      <c r="N10" s="3">
        <f t="shared" si="0"/>
        <v>23</v>
      </c>
      <c r="O10" s="3">
        <v>1</v>
      </c>
      <c r="P10" s="5" t="str">
        <f>IF(ISBLANK(O10),"",IF(O10=1,CONCATENATE(SUM($O$5:O10)),CONCATENATE(SUM($O$5:O10)-O10+1,"-",SUM($O$5:O10))))</f>
        <v>32</v>
      </c>
      <c r="Q10" s="3">
        <f t="shared" si="1"/>
        <v>23</v>
      </c>
      <c r="R10" s="3">
        <f t="shared" si="2"/>
        <v>4.49</v>
      </c>
      <c r="S10" s="3">
        <f t="shared" ref="S10:S11" si="4">ROUND(R10+0.9+(N10*$T$2),2)</f>
        <v>6.11</v>
      </c>
      <c r="T10" s="3" t="s">
        <v>57</v>
      </c>
      <c r="U10" s="3" t="s">
        <v>59</v>
      </c>
      <c r="V10" s="3" t="s">
        <v>60</v>
      </c>
    </row>
    <row r="11" spans="1:22" ht="28.8" x14ac:dyDescent="0.3">
      <c r="A11" s="3" t="s">
        <v>71</v>
      </c>
      <c r="B11" s="3" t="s">
        <v>28</v>
      </c>
      <c r="C11" s="8" t="s">
        <v>38</v>
      </c>
      <c r="D11" s="3">
        <v>13751</v>
      </c>
      <c r="E11" s="3"/>
      <c r="F11" s="3">
        <v>11001</v>
      </c>
      <c r="G11" s="8" t="s">
        <v>51</v>
      </c>
      <c r="H11" s="3"/>
      <c r="I11" s="3"/>
      <c r="J11" s="3"/>
      <c r="K11" s="3">
        <v>5</v>
      </c>
      <c r="L11" s="3">
        <v>10</v>
      </c>
      <c r="M11" s="3"/>
      <c r="N11" s="3">
        <f t="shared" si="0"/>
        <v>15</v>
      </c>
      <c r="O11" s="3">
        <v>1</v>
      </c>
      <c r="P11" s="5" t="str">
        <f>IF(ISBLANK(O11),"",IF(O11=1,CONCATENATE(SUM($O$5:O11)),CONCATENATE(SUM($O$5:O11)-O11+1,"-",SUM($O$5:O11))))</f>
        <v>33</v>
      </c>
      <c r="Q11" s="3">
        <f t="shared" si="1"/>
        <v>15</v>
      </c>
      <c r="R11" s="3">
        <f t="shared" si="2"/>
        <v>2.73</v>
      </c>
      <c r="S11" s="3">
        <f t="shared" si="4"/>
        <v>4.0999999999999996</v>
      </c>
      <c r="T11" s="3" t="s">
        <v>57</v>
      </c>
      <c r="U11" s="3" t="s">
        <v>59</v>
      </c>
      <c r="V11" s="3" t="s">
        <v>60</v>
      </c>
    </row>
    <row r="12" spans="1:22" ht="28.8" x14ac:dyDescent="0.3">
      <c r="A12" s="3" t="s">
        <v>71</v>
      </c>
      <c r="B12" s="3" t="s">
        <v>28</v>
      </c>
      <c r="C12" s="8" t="s">
        <v>38</v>
      </c>
      <c r="D12" s="3">
        <v>13751</v>
      </c>
      <c r="E12" s="3"/>
      <c r="F12" s="3">
        <v>11001</v>
      </c>
      <c r="G12" s="8" t="s">
        <v>51</v>
      </c>
      <c r="H12" s="3">
        <v>11</v>
      </c>
      <c r="I12" s="3">
        <v>1</v>
      </c>
      <c r="J12" s="3">
        <v>3</v>
      </c>
      <c r="K12" s="3"/>
      <c r="L12" s="3"/>
      <c r="M12" s="3"/>
      <c r="N12" s="3">
        <f t="shared" si="0"/>
        <v>15</v>
      </c>
      <c r="O12" s="3">
        <v>1</v>
      </c>
      <c r="P12" s="5" t="str">
        <f>IF(ISBLANK(O12),"",IF(O12=1,CONCATENATE(SUM($O$5:O12)),CONCATENATE(SUM($O$5:O12)-O12+1,"-",SUM($O$5:O12))))</f>
        <v>34</v>
      </c>
      <c r="Q12" s="3">
        <f t="shared" si="1"/>
        <v>15</v>
      </c>
      <c r="R12" s="3">
        <f t="shared" si="2"/>
        <v>2.35</v>
      </c>
      <c r="S12" s="3">
        <f t="shared" si="3"/>
        <v>3.62</v>
      </c>
      <c r="T12" s="3" t="s">
        <v>57</v>
      </c>
      <c r="U12" s="3" t="s">
        <v>59</v>
      </c>
      <c r="V12" s="3" t="s">
        <v>55</v>
      </c>
    </row>
  </sheetData>
  <autoFilter ref="A4:V4" xr:uid="{9A18B436-9B89-4A7C-ABDF-F426D52ED5D7}"/>
  <conditionalFormatting sqref="P1:P3 P5:P1048576">
    <cfRule type="duplicateValues" dxfId="13" priority="2"/>
  </conditionalFormatting>
  <conditionalFormatting sqref="P4">
    <cfRule type="duplicateValues" dxfId="12" priority="1"/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3C4B-314F-411A-8226-93376A873A20}">
  <dimension ref="A1:V28"/>
  <sheetViews>
    <sheetView zoomScale="94" zoomScaleNormal="94" workbookViewId="0">
      <selection activeCell="Q34" sqref="Q34"/>
    </sheetView>
  </sheetViews>
  <sheetFormatPr defaultColWidth="11.33203125" defaultRowHeight="14.4" x14ac:dyDescent="0.3"/>
  <cols>
    <col min="1" max="1" width="10.33203125" style="2" customWidth="1"/>
    <col min="2" max="2" width="9.6640625" style="2" customWidth="1"/>
    <col min="3" max="3" width="33.6640625" style="2" bestFit="1" customWidth="1"/>
    <col min="4" max="4" width="9.33203125" style="2" customWidth="1"/>
    <col min="5" max="5" width="9.109375" style="2" bestFit="1" customWidth="1"/>
    <col min="6" max="6" width="10.109375" style="2" bestFit="1" customWidth="1"/>
    <col min="7" max="7" width="15.6640625" style="9" bestFit="1" customWidth="1"/>
    <col min="8" max="8" width="6.6640625" style="2" bestFit="1" customWidth="1"/>
    <col min="9" max="9" width="7.5546875" style="2" bestFit="1" customWidth="1"/>
    <col min="10" max="10" width="6.6640625" style="2" bestFit="1" customWidth="1"/>
    <col min="11" max="11" width="7.6640625" style="2" bestFit="1" customWidth="1"/>
    <col min="12" max="12" width="8.6640625" style="2" bestFit="1" customWidth="1"/>
    <col min="13" max="13" width="9.6640625" style="2" bestFit="1" customWidth="1"/>
    <col min="14" max="14" width="13.109375" style="2" bestFit="1" customWidth="1"/>
    <col min="15" max="15" width="9" style="2" bestFit="1" customWidth="1"/>
    <col min="16" max="16" width="12.6640625" style="2" bestFit="1" customWidth="1"/>
    <col min="17" max="17" width="14.5546875" style="2" bestFit="1" customWidth="1"/>
    <col min="18" max="19" width="13" style="2" bestFit="1" customWidth="1"/>
    <col min="20" max="20" width="12.33203125" style="2" bestFit="1" customWidth="1"/>
    <col min="21" max="21" width="8" style="2" bestFit="1" customWidth="1"/>
    <col min="22" max="22" width="16" style="2" bestFit="1" customWidth="1"/>
    <col min="23" max="16384" width="11.33203125" style="2"/>
  </cols>
  <sheetData>
    <row r="1" spans="1:22" x14ac:dyDescent="0.3">
      <c r="R1" s="2" t="s">
        <v>12</v>
      </c>
      <c r="S1" s="2" t="s">
        <v>13</v>
      </c>
      <c r="T1" s="2" t="s">
        <v>14</v>
      </c>
    </row>
    <row r="2" spans="1:22" x14ac:dyDescent="0.3">
      <c r="H2" s="6">
        <v>0.20599999999999999</v>
      </c>
      <c r="I2" s="6">
        <v>0.224</v>
      </c>
      <c r="J2" s="6">
        <v>0.24</v>
      </c>
      <c r="K2" s="6">
        <v>0.246</v>
      </c>
      <c r="L2" s="6">
        <v>0.252</v>
      </c>
      <c r="M2" s="6">
        <v>0.25800000000000001</v>
      </c>
      <c r="Q2" s="7"/>
      <c r="R2" s="3"/>
      <c r="S2" s="3">
        <v>0.9</v>
      </c>
      <c r="T2" s="3">
        <v>9.4600000000000004E-2</v>
      </c>
    </row>
    <row r="4" spans="1:22" x14ac:dyDescent="0.3">
      <c r="A4" s="30" t="s">
        <v>0</v>
      </c>
      <c r="B4" s="25" t="s">
        <v>72</v>
      </c>
      <c r="C4" s="25" t="s">
        <v>73</v>
      </c>
      <c r="D4" s="25" t="s">
        <v>27</v>
      </c>
      <c r="E4" s="25" t="s">
        <v>15</v>
      </c>
      <c r="F4" s="25" t="s">
        <v>2</v>
      </c>
      <c r="G4" s="25" t="s">
        <v>26</v>
      </c>
      <c r="H4" s="25" t="s">
        <v>3</v>
      </c>
      <c r="I4" s="25" t="s">
        <v>4</v>
      </c>
      <c r="J4" s="25" t="s">
        <v>5</v>
      </c>
      <c r="K4" s="25" t="s">
        <v>6</v>
      </c>
      <c r="L4" s="25" t="s">
        <v>7</v>
      </c>
      <c r="M4" s="25" t="s">
        <v>61</v>
      </c>
      <c r="N4" s="26" t="s">
        <v>16</v>
      </c>
      <c r="O4" s="26" t="s">
        <v>8</v>
      </c>
      <c r="P4" s="25" t="s">
        <v>1</v>
      </c>
      <c r="Q4" s="26" t="s">
        <v>74</v>
      </c>
      <c r="R4" s="25" t="s">
        <v>9</v>
      </c>
      <c r="S4" s="25" t="s">
        <v>10</v>
      </c>
      <c r="T4" s="25" t="s">
        <v>56</v>
      </c>
      <c r="U4" s="25" t="s">
        <v>58</v>
      </c>
      <c r="V4" s="27" t="s">
        <v>11</v>
      </c>
    </row>
    <row r="5" spans="1:22" x14ac:dyDescent="0.3">
      <c r="A5" s="29" t="s">
        <v>76</v>
      </c>
      <c r="B5" s="3" t="s">
        <v>62</v>
      </c>
      <c r="C5" s="8" t="s">
        <v>64</v>
      </c>
      <c r="D5" s="3">
        <v>13762</v>
      </c>
      <c r="E5" s="3"/>
      <c r="F5" s="3">
        <v>11001</v>
      </c>
      <c r="G5" s="8" t="s">
        <v>51</v>
      </c>
      <c r="H5" s="3">
        <v>21</v>
      </c>
      <c r="I5" s="3"/>
      <c r="J5" s="3"/>
      <c r="K5" s="3"/>
      <c r="L5" s="3"/>
      <c r="M5" s="3"/>
      <c r="N5" s="3">
        <f>SUM(H5:M5)</f>
        <v>21</v>
      </c>
      <c r="O5" s="3">
        <v>1</v>
      </c>
      <c r="P5" s="5" t="str">
        <f>IF(ISBLANK(O5),"",IF(O5=1,CONCATENATE(SUM($O$5:O5)),CONCATENATE(SUM($O$5:O5)-O5+1,"-",SUM($O$5:O5))))</f>
        <v>1</v>
      </c>
      <c r="Q5" s="3">
        <f>N5*O5</f>
        <v>21</v>
      </c>
      <c r="R5" s="3">
        <f>ROUND(SUMPRODUCT($H$2:$M$2,H5:M5)+$R$2,2)</f>
        <v>4.33</v>
      </c>
      <c r="S5" s="3">
        <f>ROUND(R5+$S$2+(N5*$T$2),2)</f>
        <v>7.22</v>
      </c>
      <c r="T5" s="3" t="s">
        <v>57</v>
      </c>
      <c r="U5" s="3" t="s">
        <v>59</v>
      </c>
      <c r="V5" s="24" t="s">
        <v>75</v>
      </c>
    </row>
    <row r="6" spans="1:22" x14ac:dyDescent="0.3">
      <c r="A6" s="29" t="s">
        <v>76</v>
      </c>
      <c r="B6" s="3" t="s">
        <v>62</v>
      </c>
      <c r="C6" s="8" t="s">
        <v>64</v>
      </c>
      <c r="D6" s="3">
        <v>13762</v>
      </c>
      <c r="E6" s="3"/>
      <c r="F6" s="3">
        <v>11001</v>
      </c>
      <c r="G6" s="8" t="s">
        <v>51</v>
      </c>
      <c r="H6" s="3"/>
      <c r="I6" s="3">
        <v>22</v>
      </c>
      <c r="J6" s="3"/>
      <c r="K6" s="3"/>
      <c r="L6" s="3"/>
      <c r="M6" s="3"/>
      <c r="N6" s="3">
        <f t="shared" ref="N6:N28" si="0">SUM(H6:M6)</f>
        <v>22</v>
      </c>
      <c r="O6" s="3">
        <v>2</v>
      </c>
      <c r="P6" s="5" t="str">
        <f>IF(ISBLANK(O6),"",IF(O6=1,CONCATENATE(SUM($O$5:O6)),CONCATENATE(SUM($O$5:O6)-O6+1,"-",SUM($O$5:O6))))</f>
        <v>2-3</v>
      </c>
      <c r="Q6" s="3">
        <f t="shared" ref="Q5:Q25" si="1">N6*O6</f>
        <v>44</v>
      </c>
      <c r="R6" s="3">
        <f t="shared" ref="R6:R25" si="2">ROUND(SUMPRODUCT($H$2:$M$2,H6:M6)+$R$2,2)</f>
        <v>4.93</v>
      </c>
      <c r="S6" s="3">
        <f t="shared" ref="S6:S28" si="3">ROUND(R6+$S$2+(N6*$T$2),2)</f>
        <v>7.91</v>
      </c>
      <c r="T6" s="3" t="s">
        <v>57</v>
      </c>
      <c r="U6" s="3" t="s">
        <v>59</v>
      </c>
      <c r="V6" s="24" t="s">
        <v>75</v>
      </c>
    </row>
    <row r="7" spans="1:22" x14ac:dyDescent="0.3">
      <c r="A7" s="29" t="s">
        <v>76</v>
      </c>
      <c r="B7" s="3" t="s">
        <v>62</v>
      </c>
      <c r="C7" s="8" t="s">
        <v>64</v>
      </c>
      <c r="D7" s="3">
        <v>13762</v>
      </c>
      <c r="E7" s="3"/>
      <c r="F7" s="3">
        <v>11001</v>
      </c>
      <c r="G7" s="8" t="s">
        <v>51</v>
      </c>
      <c r="H7" s="3"/>
      <c r="I7" s="3"/>
      <c r="J7" s="3">
        <v>22</v>
      </c>
      <c r="K7" s="3"/>
      <c r="L7" s="3"/>
      <c r="M7" s="3"/>
      <c r="N7" s="3">
        <f t="shared" si="0"/>
        <v>22</v>
      </c>
      <c r="O7" s="3">
        <v>2</v>
      </c>
      <c r="P7" s="5" t="str">
        <f>IF(ISBLANK(O7),"",IF(O7=1,CONCATENATE(SUM($O$5:O7)),CONCATENATE(SUM($O$5:O7)-O7+1,"-",SUM($O$5:O7))))</f>
        <v>4-5</v>
      </c>
      <c r="Q7" s="3">
        <f t="shared" si="1"/>
        <v>44</v>
      </c>
      <c r="R7" s="3">
        <f t="shared" si="2"/>
        <v>5.28</v>
      </c>
      <c r="S7" s="3">
        <f t="shared" si="3"/>
        <v>8.26</v>
      </c>
      <c r="T7" s="3" t="s">
        <v>57</v>
      </c>
      <c r="U7" s="3" t="s">
        <v>59</v>
      </c>
      <c r="V7" s="24" t="s">
        <v>75</v>
      </c>
    </row>
    <row r="8" spans="1:22" x14ac:dyDescent="0.3">
      <c r="A8" s="29" t="s">
        <v>76</v>
      </c>
      <c r="B8" s="3" t="s">
        <v>62</v>
      </c>
      <c r="C8" s="8" t="s">
        <v>64</v>
      </c>
      <c r="D8" s="3">
        <v>13762</v>
      </c>
      <c r="E8" s="3"/>
      <c r="F8" s="3">
        <v>11001</v>
      </c>
      <c r="G8" s="8" t="s">
        <v>51</v>
      </c>
      <c r="H8" s="3"/>
      <c r="I8" s="3"/>
      <c r="J8" s="3">
        <v>16</v>
      </c>
      <c r="K8" s="3"/>
      <c r="L8" s="3"/>
      <c r="M8" s="3"/>
      <c r="N8" s="3">
        <f t="shared" si="0"/>
        <v>16</v>
      </c>
      <c r="O8" s="3">
        <v>1</v>
      </c>
      <c r="P8" s="5" t="str">
        <f>IF(ISBLANK(O8),"",IF(O8=1,CONCATENATE(SUM($O$5:O8)),CONCATENATE(SUM($O$5:O8)-O8+1,"-",SUM($O$5:O8))))</f>
        <v>6</v>
      </c>
      <c r="Q8" s="3">
        <f t="shared" si="1"/>
        <v>16</v>
      </c>
      <c r="R8" s="3">
        <f t="shared" si="2"/>
        <v>3.84</v>
      </c>
      <c r="S8" s="3">
        <f t="shared" si="3"/>
        <v>6.25</v>
      </c>
      <c r="T8" s="3" t="s">
        <v>57</v>
      </c>
      <c r="U8" s="3" t="s">
        <v>59</v>
      </c>
      <c r="V8" s="24" t="s">
        <v>75</v>
      </c>
    </row>
    <row r="9" spans="1:22" x14ac:dyDescent="0.3">
      <c r="A9" s="29" t="s">
        <v>76</v>
      </c>
      <c r="B9" s="3" t="s">
        <v>62</v>
      </c>
      <c r="C9" s="8" t="s">
        <v>64</v>
      </c>
      <c r="D9" s="3">
        <v>13762</v>
      </c>
      <c r="E9" s="3"/>
      <c r="F9" s="3">
        <v>11001</v>
      </c>
      <c r="G9" s="8" t="s">
        <v>51</v>
      </c>
      <c r="H9" s="3"/>
      <c r="I9" s="3"/>
      <c r="J9" s="3"/>
      <c r="K9" s="3">
        <v>22</v>
      </c>
      <c r="L9" s="3"/>
      <c r="M9" s="3"/>
      <c r="N9" s="3">
        <f t="shared" si="0"/>
        <v>22</v>
      </c>
      <c r="O9" s="3">
        <v>2</v>
      </c>
      <c r="P9" s="5" t="str">
        <f>IF(ISBLANK(O9),"",IF(O9=1,CONCATENATE(SUM($O$5:O9)),CONCATENATE(SUM($O$5:O9)-O9+1,"-",SUM($O$5:O9))))</f>
        <v>7-8</v>
      </c>
      <c r="Q9" s="3">
        <f t="shared" si="1"/>
        <v>44</v>
      </c>
      <c r="R9" s="3">
        <f t="shared" si="2"/>
        <v>5.41</v>
      </c>
      <c r="S9" s="3">
        <f t="shared" si="3"/>
        <v>8.39</v>
      </c>
      <c r="T9" s="3" t="s">
        <v>57</v>
      </c>
      <c r="U9" s="3" t="s">
        <v>59</v>
      </c>
      <c r="V9" s="24" t="s">
        <v>75</v>
      </c>
    </row>
    <row r="10" spans="1:22" x14ac:dyDescent="0.3">
      <c r="A10" s="29" t="s">
        <v>76</v>
      </c>
      <c r="B10" s="3" t="s">
        <v>62</v>
      </c>
      <c r="C10" s="8" t="s">
        <v>64</v>
      </c>
      <c r="D10" s="3">
        <v>13762</v>
      </c>
      <c r="E10" s="3"/>
      <c r="F10" s="3">
        <v>11001</v>
      </c>
      <c r="G10" s="8" t="s">
        <v>51</v>
      </c>
      <c r="H10" s="3"/>
      <c r="I10" s="3"/>
      <c r="J10" s="3"/>
      <c r="K10" s="3"/>
      <c r="L10" s="3">
        <v>20</v>
      </c>
      <c r="M10" s="3"/>
      <c r="N10" s="3">
        <f t="shared" si="0"/>
        <v>20</v>
      </c>
      <c r="O10" s="3">
        <v>1</v>
      </c>
      <c r="P10" s="5" t="str">
        <f>IF(ISBLANK(O10),"",IF(O10=1,CONCATENATE(SUM($O$5:O10)),CONCATENATE(SUM($O$5:O10)-O10+1,"-",SUM($O$5:O10))))</f>
        <v>9</v>
      </c>
      <c r="Q10" s="3">
        <f t="shared" si="1"/>
        <v>20</v>
      </c>
      <c r="R10" s="3">
        <f t="shared" si="2"/>
        <v>5.04</v>
      </c>
      <c r="S10" s="3">
        <f t="shared" si="3"/>
        <v>7.83</v>
      </c>
      <c r="T10" s="3" t="s">
        <v>57</v>
      </c>
      <c r="U10" s="3" t="s">
        <v>59</v>
      </c>
      <c r="V10" s="24" t="s">
        <v>75</v>
      </c>
    </row>
    <row r="11" spans="1:22" x14ac:dyDescent="0.3">
      <c r="A11" s="29" t="s">
        <v>76</v>
      </c>
      <c r="B11" s="3" t="s">
        <v>62</v>
      </c>
      <c r="C11" s="8" t="s">
        <v>64</v>
      </c>
      <c r="D11" s="3">
        <v>13762</v>
      </c>
      <c r="E11" s="3"/>
      <c r="F11" s="3">
        <v>11001</v>
      </c>
      <c r="G11" s="8" t="s">
        <v>51</v>
      </c>
      <c r="H11" s="3"/>
      <c r="I11" s="3">
        <v>3</v>
      </c>
      <c r="J11" s="3"/>
      <c r="K11" s="3">
        <v>3</v>
      </c>
      <c r="L11" s="3">
        <v>7</v>
      </c>
      <c r="M11" s="3"/>
      <c r="N11" s="3">
        <f t="shared" si="0"/>
        <v>13</v>
      </c>
      <c r="O11" s="3">
        <v>1</v>
      </c>
      <c r="P11" s="5" t="str">
        <f>IF(ISBLANK(O11),"",IF(O11=1,CONCATENATE(SUM($O$5:O11)),CONCATENATE(SUM($O$5:O11)-O11+1,"-",SUM($O$5:O11))))</f>
        <v>10</v>
      </c>
      <c r="Q11" s="3">
        <f t="shared" si="1"/>
        <v>13</v>
      </c>
      <c r="R11" s="3">
        <f t="shared" si="2"/>
        <v>3.17</v>
      </c>
      <c r="S11" s="3">
        <f t="shared" si="3"/>
        <v>5.3</v>
      </c>
      <c r="T11" s="3" t="s">
        <v>57</v>
      </c>
      <c r="U11" s="3" t="s">
        <v>59</v>
      </c>
      <c r="V11" s="24" t="s">
        <v>75</v>
      </c>
    </row>
    <row r="12" spans="1:22" x14ac:dyDescent="0.3">
      <c r="A12" s="29" t="s">
        <v>76</v>
      </c>
      <c r="B12" s="3" t="s">
        <v>62</v>
      </c>
      <c r="C12" s="8" t="s">
        <v>64</v>
      </c>
      <c r="D12" s="3">
        <v>13762</v>
      </c>
      <c r="E12" s="3"/>
      <c r="F12" s="3">
        <v>46305</v>
      </c>
      <c r="G12" s="8" t="s">
        <v>54</v>
      </c>
      <c r="H12" s="3">
        <v>22</v>
      </c>
      <c r="I12" s="3"/>
      <c r="J12" s="3"/>
      <c r="K12" s="3"/>
      <c r="L12" s="3"/>
      <c r="M12" s="3"/>
      <c r="N12" s="3">
        <f t="shared" si="0"/>
        <v>22</v>
      </c>
      <c r="O12" s="3">
        <v>1</v>
      </c>
      <c r="P12" s="5" t="str">
        <f>IF(ISBLANK(O12),"",IF(O12=1,CONCATENATE(SUM($O$5:O12)),CONCATENATE(SUM($O$5:O12)-O12+1,"-",SUM($O$5:O12))))</f>
        <v>11</v>
      </c>
      <c r="Q12" s="3">
        <f t="shared" si="1"/>
        <v>22</v>
      </c>
      <c r="R12" s="3">
        <f t="shared" si="2"/>
        <v>4.53</v>
      </c>
      <c r="S12" s="3">
        <f t="shared" si="3"/>
        <v>7.51</v>
      </c>
      <c r="T12" s="3" t="s">
        <v>57</v>
      </c>
      <c r="U12" s="3" t="s">
        <v>59</v>
      </c>
      <c r="V12" s="24" t="s">
        <v>75</v>
      </c>
    </row>
    <row r="13" spans="1:22" x14ac:dyDescent="0.3">
      <c r="A13" s="29" t="s">
        <v>76</v>
      </c>
      <c r="B13" s="3" t="s">
        <v>62</v>
      </c>
      <c r="C13" s="8" t="s">
        <v>64</v>
      </c>
      <c r="D13" s="3">
        <v>13762</v>
      </c>
      <c r="E13" s="3"/>
      <c r="F13" s="3">
        <v>46305</v>
      </c>
      <c r="G13" s="8" t="s">
        <v>54</v>
      </c>
      <c r="H13" s="3"/>
      <c r="I13" s="3">
        <v>22</v>
      </c>
      <c r="J13" s="3"/>
      <c r="K13" s="3"/>
      <c r="L13" s="3"/>
      <c r="M13" s="3"/>
      <c r="N13" s="3">
        <f t="shared" si="0"/>
        <v>22</v>
      </c>
      <c r="O13" s="3">
        <v>1</v>
      </c>
      <c r="P13" s="5" t="str">
        <f>IF(ISBLANK(O13),"",IF(O13=1,CONCATENATE(SUM($O$5:O13)),CONCATENATE(SUM($O$5:O13)-O13+1,"-",SUM($O$5:O13))))</f>
        <v>12</v>
      </c>
      <c r="Q13" s="3">
        <f t="shared" si="1"/>
        <v>22</v>
      </c>
      <c r="R13" s="3">
        <f t="shared" si="2"/>
        <v>4.93</v>
      </c>
      <c r="S13" s="3">
        <f t="shared" si="3"/>
        <v>7.91</v>
      </c>
      <c r="T13" s="3" t="s">
        <v>57</v>
      </c>
      <c r="U13" s="3" t="s">
        <v>59</v>
      </c>
      <c r="V13" s="24" t="s">
        <v>75</v>
      </c>
    </row>
    <row r="14" spans="1:22" x14ac:dyDescent="0.3">
      <c r="A14" s="29" t="s">
        <v>76</v>
      </c>
      <c r="B14" s="3" t="s">
        <v>62</v>
      </c>
      <c r="C14" s="8" t="s">
        <v>64</v>
      </c>
      <c r="D14" s="3">
        <v>13762</v>
      </c>
      <c r="E14" s="3"/>
      <c r="F14" s="3">
        <v>46305</v>
      </c>
      <c r="G14" s="8" t="s">
        <v>54</v>
      </c>
      <c r="H14" s="3"/>
      <c r="I14" s="3">
        <v>18</v>
      </c>
      <c r="J14" s="3"/>
      <c r="K14" s="3"/>
      <c r="L14" s="3"/>
      <c r="M14" s="3"/>
      <c r="N14" s="3">
        <f t="shared" si="0"/>
        <v>18</v>
      </c>
      <c r="O14" s="3">
        <v>1</v>
      </c>
      <c r="P14" s="5" t="str">
        <f>IF(ISBLANK(O14),"",IF(O14=1,CONCATENATE(SUM($O$5:O14)),CONCATENATE(SUM($O$5:O14)-O14+1,"-",SUM($O$5:O14))))</f>
        <v>13</v>
      </c>
      <c r="Q14" s="3">
        <f t="shared" si="1"/>
        <v>18</v>
      </c>
      <c r="R14" s="3">
        <f t="shared" si="2"/>
        <v>4.03</v>
      </c>
      <c r="S14" s="3">
        <f t="shared" si="3"/>
        <v>6.63</v>
      </c>
      <c r="T14" s="3" t="s">
        <v>57</v>
      </c>
      <c r="U14" s="3" t="s">
        <v>59</v>
      </c>
      <c r="V14" s="24" t="s">
        <v>75</v>
      </c>
    </row>
    <row r="15" spans="1:22" x14ac:dyDescent="0.3">
      <c r="A15" s="29" t="s">
        <v>76</v>
      </c>
      <c r="B15" s="3" t="s">
        <v>62</v>
      </c>
      <c r="C15" s="8" t="s">
        <v>64</v>
      </c>
      <c r="D15" s="3">
        <v>13762</v>
      </c>
      <c r="E15" s="3"/>
      <c r="F15" s="3">
        <v>46305</v>
      </c>
      <c r="G15" s="8" t="s">
        <v>54</v>
      </c>
      <c r="H15" s="3"/>
      <c r="I15" s="3"/>
      <c r="J15" s="3">
        <v>22</v>
      </c>
      <c r="K15" s="3"/>
      <c r="L15" s="3"/>
      <c r="M15" s="3"/>
      <c r="N15" s="3">
        <f t="shared" si="0"/>
        <v>22</v>
      </c>
      <c r="O15" s="3">
        <v>2</v>
      </c>
      <c r="P15" s="5" t="str">
        <f>IF(ISBLANK(O15),"",IF(O15=1,CONCATENATE(SUM($O$5:O15)),CONCATENATE(SUM($O$5:O15)-O15+1,"-",SUM($O$5:O15))))</f>
        <v>14-15</v>
      </c>
      <c r="Q15" s="3">
        <f t="shared" si="1"/>
        <v>44</v>
      </c>
      <c r="R15" s="3">
        <f t="shared" si="2"/>
        <v>5.28</v>
      </c>
      <c r="S15" s="3">
        <f t="shared" si="3"/>
        <v>8.26</v>
      </c>
      <c r="T15" s="3" t="s">
        <v>57</v>
      </c>
      <c r="U15" s="3" t="s">
        <v>59</v>
      </c>
      <c r="V15" s="24" t="s">
        <v>75</v>
      </c>
    </row>
    <row r="16" spans="1:22" x14ac:dyDescent="0.3">
      <c r="A16" s="29" t="s">
        <v>76</v>
      </c>
      <c r="B16" s="3" t="s">
        <v>62</v>
      </c>
      <c r="C16" s="8" t="s">
        <v>64</v>
      </c>
      <c r="D16" s="3">
        <v>13762</v>
      </c>
      <c r="E16" s="3"/>
      <c r="F16" s="3">
        <v>46305</v>
      </c>
      <c r="G16" s="8" t="s">
        <v>54</v>
      </c>
      <c r="H16" s="3"/>
      <c r="I16" s="3"/>
      <c r="J16" s="3">
        <v>16</v>
      </c>
      <c r="K16" s="3"/>
      <c r="L16" s="3"/>
      <c r="M16" s="3"/>
      <c r="N16" s="3">
        <f t="shared" si="0"/>
        <v>16</v>
      </c>
      <c r="O16" s="3">
        <v>1</v>
      </c>
      <c r="P16" s="5" t="str">
        <f>IF(ISBLANK(O16),"",IF(O16=1,CONCATENATE(SUM($O$5:O16)),CONCATENATE(SUM($O$5:O16)-O16+1,"-",SUM($O$5:O16))))</f>
        <v>16</v>
      </c>
      <c r="Q16" s="3">
        <f t="shared" si="1"/>
        <v>16</v>
      </c>
      <c r="R16" s="3">
        <f t="shared" si="2"/>
        <v>3.84</v>
      </c>
      <c r="S16" s="3">
        <f t="shared" si="3"/>
        <v>6.25</v>
      </c>
      <c r="T16" s="3" t="s">
        <v>57</v>
      </c>
      <c r="U16" s="3" t="s">
        <v>59</v>
      </c>
      <c r="V16" s="24" t="s">
        <v>75</v>
      </c>
    </row>
    <row r="17" spans="1:22" x14ac:dyDescent="0.3">
      <c r="A17" s="29" t="s">
        <v>76</v>
      </c>
      <c r="B17" s="3" t="s">
        <v>62</v>
      </c>
      <c r="C17" s="8" t="s">
        <v>64</v>
      </c>
      <c r="D17" s="3">
        <v>13762</v>
      </c>
      <c r="E17" s="3"/>
      <c r="F17" s="3">
        <v>46305</v>
      </c>
      <c r="G17" s="8" t="s">
        <v>54</v>
      </c>
      <c r="H17" s="3"/>
      <c r="I17" s="3"/>
      <c r="J17" s="3"/>
      <c r="K17" s="3">
        <v>22</v>
      </c>
      <c r="L17" s="3"/>
      <c r="M17" s="3"/>
      <c r="N17" s="3">
        <f t="shared" si="0"/>
        <v>22</v>
      </c>
      <c r="O17" s="3">
        <v>2</v>
      </c>
      <c r="P17" s="5" t="str">
        <f>IF(ISBLANK(O17),"",IF(O17=1,CONCATENATE(SUM($O$5:O17)),CONCATENATE(SUM($O$5:O17)-O17+1,"-",SUM($O$5:O17))))</f>
        <v>17-18</v>
      </c>
      <c r="Q17" s="3">
        <f t="shared" si="1"/>
        <v>44</v>
      </c>
      <c r="R17" s="3">
        <f t="shared" si="2"/>
        <v>5.41</v>
      </c>
      <c r="S17" s="3">
        <f t="shared" si="3"/>
        <v>8.39</v>
      </c>
      <c r="T17" s="3" t="s">
        <v>57</v>
      </c>
      <c r="U17" s="3" t="s">
        <v>59</v>
      </c>
      <c r="V17" s="24" t="s">
        <v>75</v>
      </c>
    </row>
    <row r="18" spans="1:22" x14ac:dyDescent="0.3">
      <c r="A18" s="29" t="s">
        <v>76</v>
      </c>
      <c r="B18" s="3" t="s">
        <v>62</v>
      </c>
      <c r="C18" s="8" t="s">
        <v>64</v>
      </c>
      <c r="D18" s="3">
        <v>13762</v>
      </c>
      <c r="E18" s="3"/>
      <c r="F18" s="3">
        <v>46305</v>
      </c>
      <c r="G18" s="8" t="s">
        <v>54</v>
      </c>
      <c r="H18" s="3"/>
      <c r="I18" s="3"/>
      <c r="J18" s="3"/>
      <c r="K18" s="3"/>
      <c r="L18" s="3">
        <v>20</v>
      </c>
      <c r="M18" s="3"/>
      <c r="N18" s="3">
        <f t="shared" si="0"/>
        <v>20</v>
      </c>
      <c r="O18" s="3">
        <v>1</v>
      </c>
      <c r="P18" s="5" t="str">
        <f>IF(ISBLANK(O18),"",IF(O18=1,CONCATENATE(SUM($O$5:O18)),CONCATENATE(SUM($O$5:O18)-O18+1,"-",SUM($O$5:O18))))</f>
        <v>19</v>
      </c>
      <c r="Q18" s="3">
        <f t="shared" si="1"/>
        <v>20</v>
      </c>
      <c r="R18" s="3">
        <f t="shared" si="2"/>
        <v>5.04</v>
      </c>
      <c r="S18" s="3">
        <f t="shared" si="3"/>
        <v>7.83</v>
      </c>
      <c r="T18" s="3" t="s">
        <v>57</v>
      </c>
      <c r="U18" s="3" t="s">
        <v>59</v>
      </c>
      <c r="V18" s="24" t="s">
        <v>75</v>
      </c>
    </row>
    <row r="19" spans="1:22" x14ac:dyDescent="0.3">
      <c r="A19" s="29" t="s">
        <v>76</v>
      </c>
      <c r="B19" s="3" t="s">
        <v>62</v>
      </c>
      <c r="C19" s="8" t="s">
        <v>64</v>
      </c>
      <c r="D19" s="3">
        <v>13762</v>
      </c>
      <c r="E19" s="3"/>
      <c r="F19" s="3">
        <v>46305</v>
      </c>
      <c r="G19" s="8" t="s">
        <v>54</v>
      </c>
      <c r="H19" s="3"/>
      <c r="I19" s="3"/>
      <c r="J19" s="3"/>
      <c r="K19" s="3">
        <v>2</v>
      </c>
      <c r="L19" s="3">
        <v>8</v>
      </c>
      <c r="M19" s="3">
        <v>6</v>
      </c>
      <c r="N19" s="3">
        <f t="shared" si="0"/>
        <v>16</v>
      </c>
      <c r="O19" s="3">
        <v>1</v>
      </c>
      <c r="P19" s="5" t="str">
        <f>IF(ISBLANK(O19),"",IF(O19=1,CONCATENATE(SUM($O$5:O19)),CONCATENATE(SUM($O$5:O19)-O19+1,"-",SUM($O$5:O19))))</f>
        <v>20</v>
      </c>
      <c r="Q19" s="3">
        <f t="shared" si="1"/>
        <v>16</v>
      </c>
      <c r="R19" s="3">
        <f t="shared" si="2"/>
        <v>4.0599999999999996</v>
      </c>
      <c r="S19" s="3">
        <f t="shared" si="3"/>
        <v>6.47</v>
      </c>
      <c r="T19" s="3" t="s">
        <v>57</v>
      </c>
      <c r="U19" s="3" t="s">
        <v>59</v>
      </c>
      <c r="V19" s="24" t="s">
        <v>75</v>
      </c>
    </row>
    <row r="20" spans="1:22" x14ac:dyDescent="0.3">
      <c r="A20" s="29" t="s">
        <v>76</v>
      </c>
      <c r="B20" s="3" t="s">
        <v>62</v>
      </c>
      <c r="C20" s="8" t="s">
        <v>64</v>
      </c>
      <c r="D20" s="3">
        <v>13762</v>
      </c>
      <c r="E20" s="3"/>
      <c r="F20" s="3">
        <v>94013</v>
      </c>
      <c r="G20" s="8" t="s">
        <v>37</v>
      </c>
      <c r="H20" s="3">
        <v>22</v>
      </c>
      <c r="I20" s="3"/>
      <c r="J20" s="3"/>
      <c r="K20" s="3"/>
      <c r="L20" s="3"/>
      <c r="M20" s="3"/>
      <c r="N20" s="3">
        <f t="shared" si="0"/>
        <v>22</v>
      </c>
      <c r="O20" s="3">
        <v>2</v>
      </c>
      <c r="P20" s="5" t="str">
        <f>IF(ISBLANK(O20),"",IF(O20=1,CONCATENATE(SUM($O$5:O20)),CONCATENATE(SUM($O$5:O20)-O20+1,"-",SUM($O$5:O20))))</f>
        <v>21-22</v>
      </c>
      <c r="Q20" s="3">
        <f t="shared" si="1"/>
        <v>44</v>
      </c>
      <c r="R20" s="3">
        <f t="shared" si="2"/>
        <v>4.53</v>
      </c>
      <c r="S20" s="3">
        <f t="shared" si="3"/>
        <v>7.51</v>
      </c>
      <c r="T20" s="3" t="s">
        <v>57</v>
      </c>
      <c r="U20" s="3" t="s">
        <v>59</v>
      </c>
      <c r="V20" s="24" t="s">
        <v>75</v>
      </c>
    </row>
    <row r="21" spans="1:22" x14ac:dyDescent="0.3">
      <c r="A21" s="29" t="s">
        <v>76</v>
      </c>
      <c r="B21" s="3" t="s">
        <v>62</v>
      </c>
      <c r="C21" s="8" t="s">
        <v>64</v>
      </c>
      <c r="D21" s="3">
        <v>13762</v>
      </c>
      <c r="E21" s="3"/>
      <c r="F21" s="3">
        <v>94013</v>
      </c>
      <c r="G21" s="8" t="s">
        <v>37</v>
      </c>
      <c r="H21" s="3"/>
      <c r="I21" s="3">
        <v>22</v>
      </c>
      <c r="J21" s="3"/>
      <c r="K21" s="3"/>
      <c r="L21" s="3"/>
      <c r="M21" s="3"/>
      <c r="N21" s="3">
        <f t="shared" si="0"/>
        <v>22</v>
      </c>
      <c r="O21" s="3">
        <v>2</v>
      </c>
      <c r="P21" s="5" t="str">
        <f>IF(ISBLANK(O21),"",IF(O21=1,CONCATENATE(SUM($O$5:O21)),CONCATENATE(SUM($O$5:O21)-O21+1,"-",SUM($O$5:O21))))</f>
        <v>23-24</v>
      </c>
      <c r="Q21" s="3">
        <f t="shared" si="1"/>
        <v>44</v>
      </c>
      <c r="R21" s="3">
        <f t="shared" si="2"/>
        <v>4.93</v>
      </c>
      <c r="S21" s="3">
        <f t="shared" si="3"/>
        <v>7.91</v>
      </c>
      <c r="T21" s="3" t="s">
        <v>57</v>
      </c>
      <c r="U21" s="3" t="s">
        <v>59</v>
      </c>
      <c r="V21" s="24" t="s">
        <v>75</v>
      </c>
    </row>
    <row r="22" spans="1:22" x14ac:dyDescent="0.3">
      <c r="A22" s="29" t="s">
        <v>76</v>
      </c>
      <c r="B22" s="3" t="s">
        <v>62</v>
      </c>
      <c r="C22" s="8" t="s">
        <v>64</v>
      </c>
      <c r="D22" s="3">
        <v>13762</v>
      </c>
      <c r="E22" s="3"/>
      <c r="F22" s="3">
        <v>94013</v>
      </c>
      <c r="G22" s="8" t="s">
        <v>37</v>
      </c>
      <c r="H22" s="3"/>
      <c r="I22" s="3">
        <v>16</v>
      </c>
      <c r="J22" s="3"/>
      <c r="K22" s="3"/>
      <c r="L22" s="3"/>
      <c r="M22" s="3"/>
      <c r="N22" s="3">
        <f t="shared" si="0"/>
        <v>16</v>
      </c>
      <c r="O22" s="3">
        <v>1</v>
      </c>
      <c r="P22" s="5" t="str">
        <f>IF(ISBLANK(O22),"",IF(O22=1,CONCATENATE(SUM($O$5:O22)),CONCATENATE(SUM($O$5:O22)-O22+1,"-",SUM($O$5:O22))))</f>
        <v>25</v>
      </c>
      <c r="Q22" s="3">
        <f t="shared" si="1"/>
        <v>16</v>
      </c>
      <c r="R22" s="3">
        <f t="shared" si="2"/>
        <v>3.58</v>
      </c>
      <c r="S22" s="3">
        <f t="shared" si="3"/>
        <v>5.99</v>
      </c>
      <c r="T22" s="3" t="s">
        <v>57</v>
      </c>
      <c r="U22" s="3" t="s">
        <v>59</v>
      </c>
      <c r="V22" s="24" t="s">
        <v>75</v>
      </c>
    </row>
    <row r="23" spans="1:22" x14ac:dyDescent="0.3">
      <c r="A23" s="29" t="s">
        <v>76</v>
      </c>
      <c r="B23" s="3" t="s">
        <v>62</v>
      </c>
      <c r="C23" s="8" t="s">
        <v>64</v>
      </c>
      <c r="D23" s="3">
        <v>13762</v>
      </c>
      <c r="E23" s="3"/>
      <c r="F23" s="3">
        <v>94013</v>
      </c>
      <c r="G23" s="8" t="s">
        <v>37</v>
      </c>
      <c r="H23" s="3"/>
      <c r="I23" s="3"/>
      <c r="J23" s="3">
        <v>22</v>
      </c>
      <c r="K23" s="3"/>
      <c r="L23" s="3"/>
      <c r="M23" s="3"/>
      <c r="N23" s="3">
        <f t="shared" si="0"/>
        <v>22</v>
      </c>
      <c r="O23" s="3">
        <v>2</v>
      </c>
      <c r="P23" s="5" t="str">
        <f>IF(ISBLANK(O23),"",IF(O23=1,CONCATENATE(SUM($O$5:O23)),CONCATENATE(SUM($O$5:O23)-O23+1,"-",SUM($O$5:O23))))</f>
        <v>26-27</v>
      </c>
      <c r="Q23" s="3">
        <f t="shared" si="1"/>
        <v>44</v>
      </c>
      <c r="R23" s="3">
        <f t="shared" si="2"/>
        <v>5.28</v>
      </c>
      <c r="S23" s="3">
        <f t="shared" si="3"/>
        <v>8.26</v>
      </c>
      <c r="T23" s="3" t="s">
        <v>57</v>
      </c>
      <c r="U23" s="3" t="s">
        <v>59</v>
      </c>
      <c r="V23" s="24" t="s">
        <v>75</v>
      </c>
    </row>
    <row r="24" spans="1:22" x14ac:dyDescent="0.3">
      <c r="A24" s="29" t="s">
        <v>76</v>
      </c>
      <c r="B24" s="3" t="s">
        <v>62</v>
      </c>
      <c r="C24" s="8" t="s">
        <v>64</v>
      </c>
      <c r="D24" s="3">
        <v>13762</v>
      </c>
      <c r="E24" s="3"/>
      <c r="F24" s="3">
        <v>94013</v>
      </c>
      <c r="G24" s="8" t="s">
        <v>37</v>
      </c>
      <c r="H24" s="3"/>
      <c r="I24" s="3"/>
      <c r="J24" s="3">
        <v>19</v>
      </c>
      <c r="K24" s="3"/>
      <c r="L24" s="3"/>
      <c r="M24" s="3"/>
      <c r="N24" s="3">
        <f t="shared" si="0"/>
        <v>19</v>
      </c>
      <c r="O24" s="3">
        <v>1</v>
      </c>
      <c r="P24" s="5" t="str">
        <f>IF(ISBLANK(O24),"",IF(O24=1,CONCATENATE(SUM($O$5:O24)),CONCATENATE(SUM($O$5:O24)-O24+1,"-",SUM($O$5:O24))))</f>
        <v>28</v>
      </c>
      <c r="Q24" s="3">
        <f t="shared" si="1"/>
        <v>19</v>
      </c>
      <c r="R24" s="3">
        <f t="shared" si="2"/>
        <v>4.5599999999999996</v>
      </c>
      <c r="S24" s="3">
        <f t="shared" si="3"/>
        <v>7.26</v>
      </c>
      <c r="T24" s="3" t="s">
        <v>57</v>
      </c>
      <c r="U24" s="3" t="s">
        <v>59</v>
      </c>
      <c r="V24" s="24" t="s">
        <v>75</v>
      </c>
    </row>
    <row r="25" spans="1:22" x14ac:dyDescent="0.3">
      <c r="A25" s="29" t="s">
        <v>76</v>
      </c>
      <c r="B25" s="3" t="s">
        <v>62</v>
      </c>
      <c r="C25" s="8" t="s">
        <v>64</v>
      </c>
      <c r="D25" s="3">
        <v>13762</v>
      </c>
      <c r="E25" s="3"/>
      <c r="F25" s="3">
        <v>94013</v>
      </c>
      <c r="G25" s="8" t="s">
        <v>37</v>
      </c>
      <c r="H25" s="3"/>
      <c r="I25" s="3"/>
      <c r="J25" s="3"/>
      <c r="K25" s="3">
        <v>22</v>
      </c>
      <c r="L25" s="3"/>
      <c r="M25" s="3"/>
      <c r="N25" s="3">
        <f t="shared" si="0"/>
        <v>22</v>
      </c>
      <c r="O25" s="3">
        <v>2</v>
      </c>
      <c r="P25" s="5" t="str">
        <f>IF(ISBLANK(O25),"",IF(O25=1,CONCATENATE(SUM($O$5:O25)),CONCATENATE(SUM($O$5:O25)-O25+1,"-",SUM($O$5:O25))))</f>
        <v>29-30</v>
      </c>
      <c r="Q25" s="3">
        <f t="shared" si="1"/>
        <v>44</v>
      </c>
      <c r="R25" s="3">
        <f t="shared" si="2"/>
        <v>5.41</v>
      </c>
      <c r="S25" s="3">
        <f t="shared" si="3"/>
        <v>8.39</v>
      </c>
      <c r="T25" s="3" t="s">
        <v>57</v>
      </c>
      <c r="U25" s="3" t="s">
        <v>59</v>
      </c>
      <c r="V25" s="24" t="s">
        <v>75</v>
      </c>
    </row>
    <row r="26" spans="1:22" x14ac:dyDescent="0.3">
      <c r="A26" s="29" t="s">
        <v>76</v>
      </c>
      <c r="B26" s="3" t="s">
        <v>62</v>
      </c>
      <c r="C26" s="8" t="s">
        <v>64</v>
      </c>
      <c r="D26" s="3">
        <v>13762</v>
      </c>
      <c r="E26" s="3"/>
      <c r="F26" s="3">
        <v>94013</v>
      </c>
      <c r="G26" s="8" t="s">
        <v>37</v>
      </c>
      <c r="H26" s="3"/>
      <c r="I26" s="3"/>
      <c r="J26" s="3"/>
      <c r="K26" s="3"/>
      <c r="L26" s="3">
        <v>20</v>
      </c>
      <c r="M26" s="3"/>
      <c r="N26" s="3">
        <f t="shared" si="0"/>
        <v>20</v>
      </c>
      <c r="O26" s="3">
        <v>1</v>
      </c>
      <c r="P26" s="5" t="str">
        <f>IF(ISBLANK(O26),"",IF(O26=1,CONCATENATE(SUM($O$5:O26)),CONCATENATE(SUM($O$5:O26)-O26+1,"-",SUM($O$5:O26))))</f>
        <v>31</v>
      </c>
      <c r="Q26" s="3">
        <f t="shared" ref="Q26:Q28" si="4">N26*O26</f>
        <v>20</v>
      </c>
      <c r="R26" s="3">
        <f t="shared" ref="R26:R28" si="5">ROUND(SUMPRODUCT($H$2:$M$2,H26:M26)+$R$2,2)</f>
        <v>5.04</v>
      </c>
      <c r="S26" s="3">
        <f t="shared" si="3"/>
        <v>7.83</v>
      </c>
      <c r="T26" s="3" t="s">
        <v>57</v>
      </c>
      <c r="U26" s="3" t="s">
        <v>59</v>
      </c>
      <c r="V26" s="24" t="s">
        <v>75</v>
      </c>
    </row>
    <row r="27" spans="1:22" x14ac:dyDescent="0.3">
      <c r="A27" s="29" t="s">
        <v>76</v>
      </c>
      <c r="B27" s="3" t="s">
        <v>62</v>
      </c>
      <c r="C27" s="8" t="s">
        <v>64</v>
      </c>
      <c r="D27" s="3">
        <v>13762</v>
      </c>
      <c r="E27" s="3"/>
      <c r="F27" s="3">
        <v>94013</v>
      </c>
      <c r="G27" s="8" t="s">
        <v>37</v>
      </c>
      <c r="H27" s="3">
        <v>1</v>
      </c>
      <c r="I27" s="3"/>
      <c r="J27" s="3"/>
      <c r="K27" s="3">
        <v>13</v>
      </c>
      <c r="L27" s="3"/>
      <c r="M27" s="3">
        <v>5</v>
      </c>
      <c r="N27" s="3">
        <f t="shared" si="0"/>
        <v>19</v>
      </c>
      <c r="O27" s="3">
        <v>1</v>
      </c>
      <c r="P27" s="5" t="str">
        <f>IF(ISBLANK(O27),"",IF(O27=1,CONCATENATE(SUM($O$5:O27)),CONCATENATE(SUM($O$5:O27)-O27+1,"-",SUM($O$5:O27))))</f>
        <v>32</v>
      </c>
      <c r="Q27" s="3">
        <f t="shared" si="4"/>
        <v>19</v>
      </c>
      <c r="R27" s="3">
        <f t="shared" si="5"/>
        <v>4.6900000000000004</v>
      </c>
      <c r="S27" s="3">
        <f t="shared" si="3"/>
        <v>7.39</v>
      </c>
      <c r="T27" s="3" t="s">
        <v>57</v>
      </c>
      <c r="U27" s="3" t="s">
        <v>59</v>
      </c>
      <c r="V27" s="24" t="s">
        <v>75</v>
      </c>
    </row>
    <row r="28" spans="1:22" x14ac:dyDescent="0.3">
      <c r="A28" s="29" t="s">
        <v>76</v>
      </c>
      <c r="B28" s="3" t="s">
        <v>62</v>
      </c>
      <c r="C28" s="8" t="s">
        <v>64</v>
      </c>
      <c r="D28" s="3">
        <v>13762</v>
      </c>
      <c r="E28" s="3"/>
      <c r="F28" s="3">
        <v>94013</v>
      </c>
      <c r="G28" s="8" t="s">
        <v>37</v>
      </c>
      <c r="H28" s="3"/>
      <c r="I28" s="3"/>
      <c r="J28" s="3"/>
      <c r="K28" s="3"/>
      <c r="L28" s="3">
        <v>17</v>
      </c>
      <c r="M28" s="3"/>
      <c r="N28" s="3">
        <f t="shared" si="0"/>
        <v>17</v>
      </c>
      <c r="O28" s="3">
        <v>1</v>
      </c>
      <c r="P28" s="5" t="str">
        <f>IF(ISBLANK(O28),"",IF(O28=1,CONCATENATE(SUM($O$5:O28)),CONCATENATE(SUM($O$5:O28)-O28+1,"-",SUM($O$5:O28))))</f>
        <v>33</v>
      </c>
      <c r="Q28" s="3">
        <f t="shared" si="4"/>
        <v>17</v>
      </c>
      <c r="R28" s="3">
        <f t="shared" si="5"/>
        <v>4.28</v>
      </c>
      <c r="S28" s="3">
        <f t="shared" si="3"/>
        <v>6.79</v>
      </c>
      <c r="T28" s="3" t="s">
        <v>57</v>
      </c>
      <c r="U28" s="3" t="s">
        <v>59</v>
      </c>
      <c r="V28" s="24" t="s">
        <v>75</v>
      </c>
    </row>
  </sheetData>
  <conditionalFormatting sqref="P1:P3 P5:P1048576">
    <cfRule type="duplicateValues" dxfId="11" priority="2"/>
  </conditionalFormatting>
  <conditionalFormatting sqref="P4">
    <cfRule type="duplicateValues" dxfId="1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99B8-3533-4B6B-81AF-4938B73F8A22}">
  <dimension ref="A1:V41"/>
  <sheetViews>
    <sheetView zoomScale="94" zoomScaleNormal="94" workbookViewId="0">
      <selection activeCell="Q1" sqref="Q1:Q1048576"/>
    </sheetView>
  </sheetViews>
  <sheetFormatPr defaultColWidth="11.33203125" defaultRowHeight="14.4" x14ac:dyDescent="0.3"/>
  <cols>
    <col min="1" max="1" width="10.33203125" style="2" customWidth="1"/>
    <col min="2" max="2" width="9.6640625" style="2" customWidth="1"/>
    <col min="3" max="3" width="33.6640625" style="2" bestFit="1" customWidth="1"/>
    <col min="4" max="4" width="9.33203125" style="2" customWidth="1"/>
    <col min="5" max="5" width="9.109375" style="2" bestFit="1" customWidth="1"/>
    <col min="6" max="6" width="10.109375" style="2" bestFit="1" customWidth="1"/>
    <col min="7" max="7" width="15.6640625" style="9" bestFit="1" customWidth="1"/>
    <col min="8" max="8" width="6.6640625" style="2" bestFit="1" customWidth="1"/>
    <col min="9" max="9" width="7.5546875" style="2" bestFit="1" customWidth="1"/>
    <col min="10" max="10" width="6.6640625" style="2" bestFit="1" customWidth="1"/>
    <col min="11" max="11" width="7.6640625" style="2" bestFit="1" customWidth="1"/>
    <col min="12" max="12" width="8.6640625" style="2" bestFit="1" customWidth="1"/>
    <col min="13" max="13" width="9.6640625" style="2" bestFit="1" customWidth="1"/>
    <col min="14" max="14" width="13.109375" style="2" bestFit="1" customWidth="1"/>
    <col min="15" max="15" width="9" style="2" bestFit="1" customWidth="1"/>
    <col min="16" max="16" width="12.6640625" style="2" bestFit="1" customWidth="1"/>
    <col min="17" max="17" width="14.5546875" style="2" bestFit="1" customWidth="1"/>
    <col min="18" max="19" width="13" style="2" bestFit="1" customWidth="1"/>
    <col min="20" max="20" width="12.33203125" style="2" bestFit="1" customWidth="1"/>
    <col min="21" max="21" width="8" style="2" bestFit="1" customWidth="1"/>
    <col min="22" max="22" width="16" style="2" bestFit="1" customWidth="1"/>
    <col min="23" max="16384" width="11.33203125" style="2"/>
  </cols>
  <sheetData>
    <row r="1" spans="1:22" x14ac:dyDescent="0.3">
      <c r="R1" s="2" t="s">
        <v>12</v>
      </c>
      <c r="S1" s="2" t="s">
        <v>13</v>
      </c>
      <c r="T1" s="2" t="s">
        <v>14</v>
      </c>
    </row>
    <row r="2" spans="1:22" x14ac:dyDescent="0.3">
      <c r="H2" s="6">
        <v>0.20599999999999999</v>
      </c>
      <c r="I2" s="6">
        <v>0.218</v>
      </c>
      <c r="J2" s="6">
        <v>0.22800000000000001</v>
      </c>
      <c r="K2" s="6">
        <v>0.24</v>
      </c>
      <c r="L2" s="6">
        <v>0.24399999999999999</v>
      </c>
      <c r="M2" s="6">
        <v>0.25</v>
      </c>
      <c r="Q2" s="7"/>
      <c r="R2" s="3"/>
      <c r="S2" s="3">
        <v>0.9</v>
      </c>
      <c r="T2" s="3">
        <v>0.03</v>
      </c>
    </row>
    <row r="4" spans="1:22" x14ac:dyDescent="0.3">
      <c r="A4" s="25" t="s">
        <v>0</v>
      </c>
      <c r="B4" s="25" t="s">
        <v>72</v>
      </c>
      <c r="C4" s="25" t="s">
        <v>73</v>
      </c>
      <c r="D4" s="25" t="s">
        <v>27</v>
      </c>
      <c r="E4" s="25" t="s">
        <v>15</v>
      </c>
      <c r="F4" s="25" t="s">
        <v>2</v>
      </c>
      <c r="G4" s="25" t="s">
        <v>26</v>
      </c>
      <c r="H4" s="25" t="s">
        <v>3</v>
      </c>
      <c r="I4" s="25" t="s">
        <v>4</v>
      </c>
      <c r="J4" s="25" t="s">
        <v>5</v>
      </c>
      <c r="K4" s="25" t="s">
        <v>6</v>
      </c>
      <c r="L4" s="25" t="s">
        <v>7</v>
      </c>
      <c r="M4" s="25" t="s">
        <v>61</v>
      </c>
      <c r="N4" s="26" t="s">
        <v>16</v>
      </c>
      <c r="O4" s="26" t="s">
        <v>8</v>
      </c>
      <c r="P4" s="25" t="s">
        <v>1</v>
      </c>
      <c r="Q4" s="26" t="s">
        <v>74</v>
      </c>
      <c r="R4" s="25" t="s">
        <v>9</v>
      </c>
      <c r="S4" s="25" t="s">
        <v>10</v>
      </c>
      <c r="T4" s="25" t="s">
        <v>56</v>
      </c>
      <c r="U4" s="25" t="s">
        <v>58</v>
      </c>
      <c r="V4" s="27" t="s">
        <v>11</v>
      </c>
    </row>
    <row r="5" spans="1:22" x14ac:dyDescent="0.3">
      <c r="A5" s="2" t="s">
        <v>78</v>
      </c>
      <c r="B5" s="3" t="s">
        <v>77</v>
      </c>
      <c r="C5" s="8" t="s">
        <v>64</v>
      </c>
      <c r="D5" s="3">
        <v>13766</v>
      </c>
      <c r="E5" s="3"/>
      <c r="F5" s="3">
        <v>110001</v>
      </c>
      <c r="G5" s="8" t="s">
        <v>79</v>
      </c>
      <c r="H5" s="3">
        <v>22</v>
      </c>
      <c r="I5" s="3"/>
      <c r="J5" s="3"/>
      <c r="K5" s="3"/>
      <c r="L5" s="3"/>
      <c r="M5" s="3"/>
      <c r="N5" s="3">
        <f t="shared" ref="N5" si="0">SUM(H5:M5)</f>
        <v>22</v>
      </c>
      <c r="O5" s="3">
        <v>3</v>
      </c>
      <c r="P5" s="5" t="str">
        <f>IF(ISBLANK(O5),"",IF(O5=1,CONCATENATE(SUM($O$5:O5)),CONCATENATE(SUM($O$5:O5)-O5+1,"-",SUM($O$5:O5))))</f>
        <v>1-3</v>
      </c>
      <c r="Q5" s="3">
        <f t="shared" ref="Q5:Q25" si="1">N5*O5</f>
        <v>66</v>
      </c>
      <c r="R5" s="3">
        <f>ROUND(SUMPRODUCT($H$2:$M$2,H5:M5)+$R$2,2)</f>
        <v>4.53</v>
      </c>
      <c r="S5" s="3">
        <f>ROUND(R5+$S$2+(N5*$T$2),2)</f>
        <v>6.09</v>
      </c>
      <c r="T5" s="3" t="s">
        <v>57</v>
      </c>
      <c r="U5" s="3" t="s">
        <v>59</v>
      </c>
      <c r="V5" s="24" t="s">
        <v>75</v>
      </c>
    </row>
    <row r="6" spans="1:22" x14ac:dyDescent="0.3">
      <c r="A6" s="2" t="s">
        <v>78</v>
      </c>
      <c r="B6" s="3" t="s">
        <v>77</v>
      </c>
      <c r="C6" s="8" t="s">
        <v>64</v>
      </c>
      <c r="D6" s="3">
        <v>13766</v>
      </c>
      <c r="E6" s="3"/>
      <c r="F6" s="3">
        <v>110001</v>
      </c>
      <c r="G6" s="8" t="s">
        <v>79</v>
      </c>
      <c r="H6" s="3"/>
      <c r="I6" s="3">
        <v>22</v>
      </c>
      <c r="J6" s="3"/>
      <c r="K6" s="3"/>
      <c r="L6" s="3"/>
      <c r="M6" s="3"/>
      <c r="N6" s="3">
        <f t="shared" ref="N6:N25" si="2">SUM(H6:M6)</f>
        <v>22</v>
      </c>
      <c r="O6" s="3">
        <v>4</v>
      </c>
      <c r="P6" s="5" t="str">
        <f>IF(ISBLANK(O6),"",IF(O6=1,CONCATENATE(SUM($O$5:O6)),CONCATENATE(SUM($O$5:O6)-O6+1,"-",SUM($O$5:O6))))</f>
        <v>4-7</v>
      </c>
      <c r="Q6" s="3">
        <f t="shared" si="1"/>
        <v>88</v>
      </c>
      <c r="R6" s="3">
        <f t="shared" ref="R6:R25" si="3">ROUND(SUMPRODUCT($H$2:$M$2,H6:M6)+$R$2,2)</f>
        <v>4.8</v>
      </c>
      <c r="S6" s="3">
        <f t="shared" ref="S6:S25" si="4">ROUND(R6+$S$2+(N6*$T$2),2)</f>
        <v>6.36</v>
      </c>
      <c r="T6" s="3" t="s">
        <v>57</v>
      </c>
      <c r="U6" s="3" t="s">
        <v>59</v>
      </c>
      <c r="V6" s="24" t="s">
        <v>75</v>
      </c>
    </row>
    <row r="7" spans="1:22" x14ac:dyDescent="0.3">
      <c r="A7" s="2" t="s">
        <v>78</v>
      </c>
      <c r="B7" s="3" t="s">
        <v>77</v>
      </c>
      <c r="C7" s="8" t="s">
        <v>64</v>
      </c>
      <c r="D7" s="3">
        <v>13766</v>
      </c>
      <c r="E7" s="3"/>
      <c r="F7" s="3">
        <v>110001</v>
      </c>
      <c r="G7" s="8" t="s">
        <v>79</v>
      </c>
      <c r="H7" s="3"/>
      <c r="I7" s="3"/>
      <c r="J7" s="3">
        <v>22</v>
      </c>
      <c r="K7" s="3"/>
      <c r="L7" s="3"/>
      <c r="M7" s="3"/>
      <c r="N7" s="3">
        <f t="shared" si="2"/>
        <v>22</v>
      </c>
      <c r="O7" s="3">
        <v>5</v>
      </c>
      <c r="P7" s="5" t="str">
        <f>IF(ISBLANK(O7),"",IF(O7=1,CONCATENATE(SUM($O$5:O7)),CONCATENATE(SUM($O$5:O7)-O7+1,"-",SUM($O$5:O7))))</f>
        <v>8-12</v>
      </c>
      <c r="Q7" s="3">
        <f t="shared" si="1"/>
        <v>110</v>
      </c>
      <c r="R7" s="3">
        <f t="shared" si="3"/>
        <v>5.0199999999999996</v>
      </c>
      <c r="S7" s="3">
        <f t="shared" si="4"/>
        <v>6.58</v>
      </c>
      <c r="T7" s="3" t="s">
        <v>57</v>
      </c>
      <c r="U7" s="3" t="s">
        <v>59</v>
      </c>
      <c r="V7" s="24" t="s">
        <v>75</v>
      </c>
    </row>
    <row r="8" spans="1:22" x14ac:dyDescent="0.3">
      <c r="A8" s="2" t="s">
        <v>78</v>
      </c>
      <c r="B8" s="3" t="s">
        <v>77</v>
      </c>
      <c r="C8" s="8" t="s">
        <v>64</v>
      </c>
      <c r="D8" s="3">
        <v>13766</v>
      </c>
      <c r="E8" s="3"/>
      <c r="F8" s="3">
        <v>110001</v>
      </c>
      <c r="G8" s="8" t="s">
        <v>79</v>
      </c>
      <c r="H8" s="3"/>
      <c r="I8" s="3"/>
      <c r="J8" s="3"/>
      <c r="K8" s="3">
        <v>22</v>
      </c>
      <c r="L8" s="3"/>
      <c r="M8" s="3"/>
      <c r="N8" s="3">
        <f t="shared" si="2"/>
        <v>22</v>
      </c>
      <c r="O8" s="3">
        <v>3</v>
      </c>
      <c r="P8" s="5" t="str">
        <f>IF(ISBLANK(O8),"",IF(O8=1,CONCATENATE(SUM($O$5:O8)),CONCATENATE(SUM($O$5:O8)-O8+1,"-",SUM($O$5:O8))))</f>
        <v>13-15</v>
      </c>
      <c r="Q8" s="3">
        <f t="shared" si="1"/>
        <v>66</v>
      </c>
      <c r="R8" s="3">
        <f t="shared" si="3"/>
        <v>5.28</v>
      </c>
      <c r="S8" s="3">
        <f t="shared" si="4"/>
        <v>6.84</v>
      </c>
      <c r="T8" s="3" t="s">
        <v>57</v>
      </c>
      <c r="U8" s="3" t="s">
        <v>59</v>
      </c>
      <c r="V8" s="24" t="s">
        <v>75</v>
      </c>
    </row>
    <row r="9" spans="1:22" x14ac:dyDescent="0.3">
      <c r="A9" s="2" t="s">
        <v>78</v>
      </c>
      <c r="B9" s="3" t="s">
        <v>77</v>
      </c>
      <c r="C9" s="8" t="s">
        <v>64</v>
      </c>
      <c r="D9" s="3">
        <v>13766</v>
      </c>
      <c r="E9" s="3"/>
      <c r="F9" s="3">
        <v>110001</v>
      </c>
      <c r="G9" s="8" t="s">
        <v>79</v>
      </c>
      <c r="H9" s="3"/>
      <c r="I9" s="3"/>
      <c r="J9" s="3"/>
      <c r="K9" s="3"/>
      <c r="L9" s="3">
        <v>20</v>
      </c>
      <c r="M9" s="3"/>
      <c r="N9" s="3">
        <f t="shared" si="2"/>
        <v>20</v>
      </c>
      <c r="O9" s="3">
        <v>2</v>
      </c>
      <c r="P9" s="5" t="str">
        <f>IF(ISBLANK(O9),"",IF(O9=1,CONCATENATE(SUM($O$5:O9)),CONCATENATE(SUM($O$5:O9)-O9+1,"-",SUM($O$5:O9))))</f>
        <v>16-17</v>
      </c>
      <c r="Q9" s="3">
        <f t="shared" si="1"/>
        <v>40</v>
      </c>
      <c r="R9" s="3">
        <f t="shared" si="3"/>
        <v>4.88</v>
      </c>
      <c r="S9" s="3">
        <f t="shared" si="4"/>
        <v>6.38</v>
      </c>
      <c r="T9" s="3" t="s">
        <v>57</v>
      </c>
      <c r="U9" s="3" t="s">
        <v>59</v>
      </c>
      <c r="V9" s="24" t="s">
        <v>75</v>
      </c>
    </row>
    <row r="10" spans="1:22" x14ac:dyDescent="0.3">
      <c r="A10" s="2" t="s">
        <v>78</v>
      </c>
      <c r="B10" s="3" t="s">
        <v>77</v>
      </c>
      <c r="C10" s="8" t="s">
        <v>64</v>
      </c>
      <c r="D10" s="3">
        <v>13766</v>
      </c>
      <c r="E10" s="3"/>
      <c r="F10" s="3">
        <v>110001</v>
      </c>
      <c r="G10" s="8" t="s">
        <v>79</v>
      </c>
      <c r="H10" s="3"/>
      <c r="I10" s="3"/>
      <c r="J10" s="3"/>
      <c r="K10" s="3"/>
      <c r="L10" s="3"/>
      <c r="M10" s="3">
        <v>18</v>
      </c>
      <c r="N10" s="3">
        <f t="shared" si="2"/>
        <v>18</v>
      </c>
      <c r="O10" s="3">
        <v>1</v>
      </c>
      <c r="P10" s="5" t="str">
        <f>IF(ISBLANK(O10),"",IF(O10=1,CONCATENATE(SUM($O$5:O10)),CONCATENATE(SUM($O$5:O10)-O10+1,"-",SUM($O$5:O10))))</f>
        <v>18</v>
      </c>
      <c r="Q10" s="3">
        <f t="shared" si="1"/>
        <v>18</v>
      </c>
      <c r="R10" s="3">
        <f t="shared" si="3"/>
        <v>4.5</v>
      </c>
      <c r="S10" s="3">
        <f t="shared" si="4"/>
        <v>5.94</v>
      </c>
      <c r="T10" s="3" t="s">
        <v>57</v>
      </c>
      <c r="U10" s="3" t="s">
        <v>59</v>
      </c>
      <c r="V10" s="24" t="s">
        <v>75</v>
      </c>
    </row>
    <row r="11" spans="1:22" x14ac:dyDescent="0.3">
      <c r="A11" s="2" t="s">
        <v>78</v>
      </c>
      <c r="B11" s="3" t="s">
        <v>77</v>
      </c>
      <c r="C11" s="8" t="s">
        <v>64</v>
      </c>
      <c r="D11" s="3">
        <v>13766</v>
      </c>
      <c r="E11" s="3"/>
      <c r="F11" s="3">
        <v>110001</v>
      </c>
      <c r="G11" s="8" t="s">
        <v>79</v>
      </c>
      <c r="H11" s="3">
        <v>11</v>
      </c>
      <c r="I11" s="3"/>
      <c r="J11" s="3">
        <v>2</v>
      </c>
      <c r="K11" s="3"/>
      <c r="L11" s="3"/>
      <c r="M11" s="3"/>
      <c r="N11" s="3">
        <f t="shared" si="2"/>
        <v>13</v>
      </c>
      <c r="O11" s="3">
        <v>1</v>
      </c>
      <c r="P11" s="5" t="str">
        <f>IF(ISBLANK(O11),"",IF(O11=1,CONCATENATE(SUM($O$5:O11)),CONCATENATE(SUM($O$5:O11)-O11+1,"-",SUM($O$5:O11))))</f>
        <v>19</v>
      </c>
      <c r="Q11" s="3">
        <f t="shared" si="1"/>
        <v>13</v>
      </c>
      <c r="R11" s="3">
        <f t="shared" si="3"/>
        <v>2.72</v>
      </c>
      <c r="S11" s="3">
        <f t="shared" si="4"/>
        <v>4.01</v>
      </c>
      <c r="T11" s="3" t="s">
        <v>57</v>
      </c>
      <c r="U11" s="3" t="s">
        <v>59</v>
      </c>
      <c r="V11" s="24" t="s">
        <v>75</v>
      </c>
    </row>
    <row r="12" spans="1:22" x14ac:dyDescent="0.3">
      <c r="A12" s="2" t="s">
        <v>78</v>
      </c>
      <c r="B12" s="3" t="s">
        <v>77</v>
      </c>
      <c r="C12" s="8" t="s">
        <v>64</v>
      </c>
      <c r="D12" s="3">
        <v>13766</v>
      </c>
      <c r="E12" s="3"/>
      <c r="F12" s="3">
        <v>110001</v>
      </c>
      <c r="G12" s="8" t="s">
        <v>79</v>
      </c>
      <c r="H12" s="3"/>
      <c r="I12" s="3">
        <v>18</v>
      </c>
      <c r="J12" s="3"/>
      <c r="K12" s="3"/>
      <c r="L12" s="3"/>
      <c r="M12" s="3"/>
      <c r="N12" s="3">
        <f t="shared" si="2"/>
        <v>18</v>
      </c>
      <c r="O12" s="3">
        <v>1</v>
      </c>
      <c r="P12" s="5" t="str">
        <f>IF(ISBLANK(O12),"",IF(O12=1,CONCATENATE(SUM($O$5:O12)),CONCATENATE(SUM($O$5:O12)-O12+1,"-",SUM($O$5:O12))))</f>
        <v>20</v>
      </c>
      <c r="Q12" s="3">
        <f t="shared" si="1"/>
        <v>18</v>
      </c>
      <c r="R12" s="3">
        <f t="shared" si="3"/>
        <v>3.92</v>
      </c>
      <c r="S12" s="3">
        <f t="shared" si="4"/>
        <v>5.36</v>
      </c>
      <c r="T12" s="3" t="s">
        <v>57</v>
      </c>
      <c r="U12" s="3" t="s">
        <v>59</v>
      </c>
      <c r="V12" s="24" t="s">
        <v>75</v>
      </c>
    </row>
    <row r="13" spans="1:22" x14ac:dyDescent="0.3">
      <c r="A13" s="2" t="s">
        <v>78</v>
      </c>
      <c r="B13" s="3" t="s">
        <v>77</v>
      </c>
      <c r="C13" s="8" t="s">
        <v>64</v>
      </c>
      <c r="D13" s="3">
        <v>13766</v>
      </c>
      <c r="E13" s="3"/>
      <c r="F13" s="3">
        <v>110001</v>
      </c>
      <c r="G13" s="8" t="s">
        <v>79</v>
      </c>
      <c r="H13" s="3"/>
      <c r="I13" s="3"/>
      <c r="J13" s="3"/>
      <c r="K13" s="3">
        <v>20</v>
      </c>
      <c r="L13" s="3"/>
      <c r="M13" s="3"/>
      <c r="N13" s="3">
        <f t="shared" si="2"/>
        <v>20</v>
      </c>
      <c r="O13" s="3">
        <v>1</v>
      </c>
      <c r="P13" s="5" t="str">
        <f>IF(ISBLANK(O13),"",IF(O13=1,CONCATENATE(SUM($O$5:O13)),CONCATENATE(SUM($O$5:O13)-O13+1,"-",SUM($O$5:O13))))</f>
        <v>21</v>
      </c>
      <c r="Q13" s="3">
        <f t="shared" si="1"/>
        <v>20</v>
      </c>
      <c r="R13" s="3">
        <f t="shared" si="3"/>
        <v>4.8</v>
      </c>
      <c r="S13" s="3">
        <f t="shared" si="4"/>
        <v>6.3</v>
      </c>
      <c r="T13" s="3" t="s">
        <v>57</v>
      </c>
      <c r="U13" s="3" t="s">
        <v>59</v>
      </c>
      <c r="V13" s="24" t="s">
        <v>75</v>
      </c>
    </row>
    <row r="14" spans="1:22" x14ac:dyDescent="0.3">
      <c r="A14" s="2" t="s">
        <v>78</v>
      </c>
      <c r="B14" s="3" t="s">
        <v>77</v>
      </c>
      <c r="C14" s="8" t="s">
        <v>64</v>
      </c>
      <c r="D14" s="3">
        <v>13766</v>
      </c>
      <c r="E14" s="3"/>
      <c r="F14" s="3">
        <v>110001</v>
      </c>
      <c r="G14" s="8" t="s">
        <v>79</v>
      </c>
      <c r="H14" s="3"/>
      <c r="I14" s="3"/>
      <c r="J14" s="3"/>
      <c r="K14" s="3"/>
      <c r="L14" s="3">
        <v>15</v>
      </c>
      <c r="M14" s="3"/>
      <c r="N14" s="3">
        <f t="shared" si="2"/>
        <v>15</v>
      </c>
      <c r="O14" s="3">
        <v>1</v>
      </c>
      <c r="P14" s="5" t="str">
        <f>IF(ISBLANK(O14),"",IF(O14=1,CONCATENATE(SUM($O$5:O14)),CONCATENATE(SUM($O$5:O14)-O14+1,"-",SUM($O$5:O14))))</f>
        <v>22</v>
      </c>
      <c r="Q14" s="3">
        <f t="shared" si="1"/>
        <v>15</v>
      </c>
      <c r="R14" s="3">
        <f t="shared" si="3"/>
        <v>3.66</v>
      </c>
      <c r="S14" s="3">
        <f t="shared" si="4"/>
        <v>5.01</v>
      </c>
      <c r="T14" s="3" t="s">
        <v>57</v>
      </c>
      <c r="U14" s="3" t="s">
        <v>59</v>
      </c>
      <c r="V14" s="24" t="s">
        <v>75</v>
      </c>
    </row>
    <row r="15" spans="1:22" x14ac:dyDescent="0.3">
      <c r="A15" s="2" t="s">
        <v>78</v>
      </c>
      <c r="B15" s="3" t="s">
        <v>77</v>
      </c>
      <c r="C15" s="8" t="s">
        <v>64</v>
      </c>
      <c r="D15" s="3">
        <v>13766</v>
      </c>
      <c r="E15" s="3"/>
      <c r="F15" s="3">
        <v>46305</v>
      </c>
      <c r="G15" s="8" t="s">
        <v>54</v>
      </c>
      <c r="H15" s="3">
        <v>22</v>
      </c>
      <c r="I15" s="3"/>
      <c r="J15" s="3"/>
      <c r="K15" s="3"/>
      <c r="L15" s="3"/>
      <c r="M15" s="3"/>
      <c r="N15" s="3">
        <f t="shared" si="2"/>
        <v>22</v>
      </c>
      <c r="O15" s="3">
        <v>6</v>
      </c>
      <c r="P15" s="5" t="str">
        <f>IF(ISBLANK(O15),"",IF(O15=1,CONCATENATE(SUM($O$5:O15)),CONCATENATE(SUM($O$5:O15)-O15+1,"-",SUM($O$5:O15))))</f>
        <v>23-28</v>
      </c>
      <c r="Q15" s="3">
        <f t="shared" si="1"/>
        <v>132</v>
      </c>
      <c r="R15" s="3">
        <f t="shared" si="3"/>
        <v>4.53</v>
      </c>
      <c r="S15" s="3">
        <f t="shared" si="4"/>
        <v>6.09</v>
      </c>
      <c r="T15" s="3" t="s">
        <v>57</v>
      </c>
      <c r="U15" s="3" t="s">
        <v>59</v>
      </c>
      <c r="V15" s="24" t="s">
        <v>75</v>
      </c>
    </row>
    <row r="16" spans="1:22" x14ac:dyDescent="0.3">
      <c r="A16" s="2" t="s">
        <v>78</v>
      </c>
      <c r="B16" s="3" t="s">
        <v>77</v>
      </c>
      <c r="C16" s="8" t="s">
        <v>64</v>
      </c>
      <c r="D16" s="3">
        <v>13766</v>
      </c>
      <c r="E16" s="3"/>
      <c r="F16" s="3">
        <v>46305</v>
      </c>
      <c r="G16" s="8" t="s">
        <v>54</v>
      </c>
      <c r="H16" s="3"/>
      <c r="I16" s="3">
        <v>22</v>
      </c>
      <c r="J16" s="3"/>
      <c r="K16" s="3"/>
      <c r="L16" s="3"/>
      <c r="M16" s="3"/>
      <c r="N16" s="3">
        <f t="shared" si="2"/>
        <v>22</v>
      </c>
      <c r="O16" s="3">
        <v>9</v>
      </c>
      <c r="P16" s="5" t="str">
        <f>IF(ISBLANK(O16),"",IF(O16=1,CONCATENATE(SUM($O$5:O16)),CONCATENATE(SUM($O$5:O16)-O16+1,"-",SUM($O$5:O16))))</f>
        <v>29-37</v>
      </c>
      <c r="Q16" s="3">
        <f t="shared" si="1"/>
        <v>198</v>
      </c>
      <c r="R16" s="3">
        <f t="shared" si="3"/>
        <v>4.8</v>
      </c>
      <c r="S16" s="3">
        <f t="shared" si="4"/>
        <v>6.36</v>
      </c>
      <c r="T16" s="3" t="s">
        <v>57</v>
      </c>
      <c r="U16" s="3" t="s">
        <v>59</v>
      </c>
      <c r="V16" s="24" t="s">
        <v>75</v>
      </c>
    </row>
    <row r="17" spans="1:22" x14ac:dyDescent="0.3">
      <c r="A17" s="2" t="s">
        <v>78</v>
      </c>
      <c r="B17" s="3" t="s">
        <v>77</v>
      </c>
      <c r="C17" s="8" t="s">
        <v>64</v>
      </c>
      <c r="D17" s="3">
        <v>13766</v>
      </c>
      <c r="E17" s="3"/>
      <c r="F17" s="3">
        <v>46305</v>
      </c>
      <c r="G17" s="8" t="s">
        <v>54</v>
      </c>
      <c r="H17" s="3"/>
      <c r="I17" s="3"/>
      <c r="J17" s="3">
        <v>22</v>
      </c>
      <c r="K17" s="3"/>
      <c r="L17" s="3"/>
      <c r="M17" s="3"/>
      <c r="N17" s="3">
        <f t="shared" si="2"/>
        <v>22</v>
      </c>
      <c r="O17" s="3">
        <v>10</v>
      </c>
      <c r="P17" s="5" t="str">
        <f>IF(ISBLANK(O17),"",IF(O17=1,CONCATENATE(SUM($O$5:O17)),CONCATENATE(SUM($O$5:O17)-O17+1,"-",SUM($O$5:O17))))</f>
        <v>38-47</v>
      </c>
      <c r="Q17" s="3">
        <f t="shared" si="1"/>
        <v>220</v>
      </c>
      <c r="R17" s="3">
        <f t="shared" si="3"/>
        <v>5.0199999999999996</v>
      </c>
      <c r="S17" s="3">
        <f t="shared" si="4"/>
        <v>6.58</v>
      </c>
      <c r="T17" s="3" t="s">
        <v>57</v>
      </c>
      <c r="U17" s="3" t="s">
        <v>59</v>
      </c>
      <c r="V17" s="24" t="s">
        <v>75</v>
      </c>
    </row>
    <row r="18" spans="1:22" x14ac:dyDescent="0.3">
      <c r="A18" s="2" t="s">
        <v>78</v>
      </c>
      <c r="B18" s="3" t="s">
        <v>77</v>
      </c>
      <c r="C18" s="8" t="s">
        <v>64</v>
      </c>
      <c r="D18" s="3">
        <v>13766</v>
      </c>
      <c r="E18" s="3"/>
      <c r="F18" s="3">
        <v>46305</v>
      </c>
      <c r="G18" s="8" t="s">
        <v>54</v>
      </c>
      <c r="H18" s="3"/>
      <c r="I18" s="3"/>
      <c r="J18" s="3"/>
      <c r="K18" s="3">
        <v>22</v>
      </c>
      <c r="L18" s="3"/>
      <c r="M18" s="3"/>
      <c r="N18" s="3">
        <f t="shared" si="2"/>
        <v>22</v>
      </c>
      <c r="O18" s="3">
        <v>7</v>
      </c>
      <c r="P18" s="5" t="str">
        <f>IF(ISBLANK(O18),"",IF(O18=1,CONCATENATE(SUM($O$5:O18)),CONCATENATE(SUM($O$5:O18)-O18+1,"-",SUM($O$5:O18))))</f>
        <v>48-54</v>
      </c>
      <c r="Q18" s="3">
        <f t="shared" si="1"/>
        <v>154</v>
      </c>
      <c r="R18" s="3">
        <f t="shared" si="3"/>
        <v>5.28</v>
      </c>
      <c r="S18" s="3">
        <f t="shared" si="4"/>
        <v>6.84</v>
      </c>
      <c r="T18" s="3" t="s">
        <v>57</v>
      </c>
      <c r="U18" s="3" t="s">
        <v>59</v>
      </c>
      <c r="V18" s="24" t="s">
        <v>75</v>
      </c>
    </row>
    <row r="19" spans="1:22" x14ac:dyDescent="0.3">
      <c r="A19" s="2" t="s">
        <v>78</v>
      </c>
      <c r="B19" s="3" t="s">
        <v>77</v>
      </c>
      <c r="C19" s="8" t="s">
        <v>64</v>
      </c>
      <c r="D19" s="3">
        <v>13766</v>
      </c>
      <c r="E19" s="3"/>
      <c r="F19" s="3">
        <v>46305</v>
      </c>
      <c r="G19" s="8" t="s">
        <v>54</v>
      </c>
      <c r="H19" s="3"/>
      <c r="I19" s="3"/>
      <c r="J19" s="3"/>
      <c r="K19" s="3"/>
      <c r="L19" s="3">
        <v>20</v>
      </c>
      <c r="M19" s="3"/>
      <c r="N19" s="3">
        <f t="shared" si="2"/>
        <v>20</v>
      </c>
      <c r="O19" s="3">
        <v>5</v>
      </c>
      <c r="P19" s="5" t="str">
        <f>IF(ISBLANK(O19),"",IF(O19=1,CONCATENATE(SUM($O$5:O19)),CONCATENATE(SUM($O$5:O19)-O19+1,"-",SUM($O$5:O19))))</f>
        <v>55-59</v>
      </c>
      <c r="Q19" s="3">
        <f t="shared" si="1"/>
        <v>100</v>
      </c>
      <c r="R19" s="3">
        <f t="shared" si="3"/>
        <v>4.88</v>
      </c>
      <c r="S19" s="3">
        <f t="shared" si="4"/>
        <v>6.38</v>
      </c>
      <c r="T19" s="3" t="s">
        <v>57</v>
      </c>
      <c r="U19" s="3" t="s">
        <v>59</v>
      </c>
      <c r="V19" s="24" t="s">
        <v>75</v>
      </c>
    </row>
    <row r="20" spans="1:22" x14ac:dyDescent="0.3">
      <c r="A20" s="2" t="s">
        <v>78</v>
      </c>
      <c r="B20" s="3" t="s">
        <v>77</v>
      </c>
      <c r="C20" s="8" t="s">
        <v>64</v>
      </c>
      <c r="D20" s="3">
        <v>13766</v>
      </c>
      <c r="E20" s="3"/>
      <c r="F20" s="3">
        <v>46305</v>
      </c>
      <c r="G20" s="8" t="s">
        <v>54</v>
      </c>
      <c r="H20" s="3"/>
      <c r="I20" s="3"/>
      <c r="J20" s="3"/>
      <c r="K20" s="3"/>
      <c r="L20" s="3"/>
      <c r="M20" s="3">
        <v>20</v>
      </c>
      <c r="N20" s="3">
        <f t="shared" si="2"/>
        <v>20</v>
      </c>
      <c r="O20" s="3">
        <v>2</v>
      </c>
      <c r="P20" s="5" t="str">
        <f>IF(ISBLANK(O20),"",IF(O20=1,CONCATENATE(SUM($O$5:O20)),CONCATENATE(SUM($O$5:O20)-O20+1,"-",SUM($O$5:O20))))</f>
        <v>60-61</v>
      </c>
      <c r="Q20" s="3">
        <f t="shared" si="1"/>
        <v>40</v>
      </c>
      <c r="R20" s="3">
        <f t="shared" si="3"/>
        <v>5</v>
      </c>
      <c r="S20" s="3">
        <f t="shared" si="4"/>
        <v>6.5</v>
      </c>
      <c r="T20" s="3" t="s">
        <v>57</v>
      </c>
      <c r="U20" s="3" t="s">
        <v>59</v>
      </c>
      <c r="V20" s="24" t="s">
        <v>75</v>
      </c>
    </row>
    <row r="21" spans="1:22" x14ac:dyDescent="0.3">
      <c r="A21" s="2" t="s">
        <v>78</v>
      </c>
      <c r="B21" s="3" t="s">
        <v>77</v>
      </c>
      <c r="C21" s="8" t="s">
        <v>64</v>
      </c>
      <c r="D21" s="3">
        <v>13766</v>
      </c>
      <c r="E21" s="3"/>
      <c r="F21" s="3">
        <v>46305</v>
      </c>
      <c r="G21" s="8" t="s">
        <v>54</v>
      </c>
      <c r="H21" s="3">
        <v>12</v>
      </c>
      <c r="I21" s="3">
        <v>9</v>
      </c>
      <c r="J21" s="3"/>
      <c r="K21" s="3"/>
      <c r="L21" s="3"/>
      <c r="M21" s="3"/>
      <c r="N21" s="3">
        <f t="shared" si="2"/>
        <v>21</v>
      </c>
      <c r="O21" s="3">
        <v>1</v>
      </c>
      <c r="P21" s="5" t="str">
        <f>IF(ISBLANK(O21),"",IF(O21=1,CONCATENATE(SUM($O$5:O21)),CONCATENATE(SUM($O$5:O21)-O21+1,"-",SUM($O$5:O21))))</f>
        <v>62</v>
      </c>
      <c r="Q21" s="3">
        <f t="shared" si="1"/>
        <v>21</v>
      </c>
      <c r="R21" s="3">
        <f t="shared" si="3"/>
        <v>4.43</v>
      </c>
      <c r="S21" s="3">
        <f t="shared" si="4"/>
        <v>5.96</v>
      </c>
      <c r="T21" s="3" t="s">
        <v>57</v>
      </c>
      <c r="U21" s="3" t="s">
        <v>59</v>
      </c>
      <c r="V21" s="24" t="s">
        <v>75</v>
      </c>
    </row>
    <row r="22" spans="1:22" x14ac:dyDescent="0.3">
      <c r="A22" s="2" t="s">
        <v>78</v>
      </c>
      <c r="B22" s="3" t="s">
        <v>77</v>
      </c>
      <c r="C22" s="8" t="s">
        <v>64</v>
      </c>
      <c r="D22" s="3">
        <v>13766</v>
      </c>
      <c r="E22" s="3"/>
      <c r="F22" s="3">
        <v>46305</v>
      </c>
      <c r="G22" s="8" t="s">
        <v>54</v>
      </c>
      <c r="H22" s="3"/>
      <c r="I22" s="3"/>
      <c r="J22" s="3"/>
      <c r="K22" s="3">
        <v>16</v>
      </c>
      <c r="L22" s="3"/>
      <c r="M22" s="3"/>
      <c r="N22" s="3">
        <f t="shared" si="2"/>
        <v>16</v>
      </c>
      <c r="O22" s="3">
        <v>1</v>
      </c>
      <c r="P22" s="5" t="str">
        <f>IF(ISBLANK(O22),"",IF(O22=1,CONCATENATE(SUM($O$5:O22)),CONCATENATE(SUM($O$5:O22)-O22+1,"-",SUM($O$5:O22))))</f>
        <v>63</v>
      </c>
      <c r="Q22" s="3">
        <f t="shared" si="1"/>
        <v>16</v>
      </c>
      <c r="R22" s="3">
        <f t="shared" si="3"/>
        <v>3.84</v>
      </c>
      <c r="S22" s="3">
        <f t="shared" si="4"/>
        <v>5.22</v>
      </c>
      <c r="T22" s="3" t="s">
        <v>57</v>
      </c>
      <c r="U22" s="3" t="s">
        <v>59</v>
      </c>
      <c r="V22" s="24" t="s">
        <v>75</v>
      </c>
    </row>
    <row r="23" spans="1:22" x14ac:dyDescent="0.3">
      <c r="A23" s="2" t="s">
        <v>78</v>
      </c>
      <c r="B23" s="3" t="s">
        <v>77</v>
      </c>
      <c r="C23" s="8" t="s">
        <v>64</v>
      </c>
      <c r="D23" s="3">
        <v>13766</v>
      </c>
      <c r="E23" s="3"/>
      <c r="F23" s="3">
        <v>46305</v>
      </c>
      <c r="G23" s="8" t="s">
        <v>54</v>
      </c>
      <c r="H23" s="3"/>
      <c r="I23" s="3"/>
      <c r="J23" s="3"/>
      <c r="K23" s="3"/>
      <c r="L23" s="3">
        <v>10</v>
      </c>
      <c r="M23" s="3">
        <v>1</v>
      </c>
      <c r="N23" s="3">
        <f t="shared" si="2"/>
        <v>11</v>
      </c>
      <c r="O23" s="3">
        <v>1</v>
      </c>
      <c r="P23" s="5" t="str">
        <f>IF(ISBLANK(O23),"",IF(O23=1,CONCATENATE(SUM($O$5:O23)),CONCATENATE(SUM($O$5:O23)-O23+1,"-",SUM($O$5:O23))))</f>
        <v>64</v>
      </c>
      <c r="Q23" s="3">
        <f t="shared" si="1"/>
        <v>11</v>
      </c>
      <c r="R23" s="3">
        <f t="shared" si="3"/>
        <v>2.69</v>
      </c>
      <c r="S23" s="3">
        <f t="shared" si="4"/>
        <v>3.92</v>
      </c>
      <c r="T23" s="3" t="s">
        <v>57</v>
      </c>
      <c r="U23" s="3" t="s">
        <v>59</v>
      </c>
      <c r="V23" s="24" t="s">
        <v>75</v>
      </c>
    </row>
    <row r="24" spans="1:22" x14ac:dyDescent="0.3">
      <c r="A24" s="2" t="s">
        <v>78</v>
      </c>
      <c r="B24" s="3" t="s">
        <v>77</v>
      </c>
      <c r="C24" s="8" t="s">
        <v>64</v>
      </c>
      <c r="D24" s="3">
        <v>13766</v>
      </c>
      <c r="E24" s="3"/>
      <c r="F24" s="3">
        <v>93920</v>
      </c>
      <c r="G24" s="8" t="s">
        <v>69</v>
      </c>
      <c r="H24" s="3">
        <v>22</v>
      </c>
      <c r="I24" s="3"/>
      <c r="J24" s="3"/>
      <c r="K24" s="3"/>
      <c r="L24" s="3"/>
      <c r="M24" s="3"/>
      <c r="N24" s="3">
        <f t="shared" si="2"/>
        <v>22</v>
      </c>
      <c r="O24" s="3">
        <v>4</v>
      </c>
      <c r="P24" s="5" t="str">
        <f>IF(ISBLANK(O24),"",IF(O24=1,CONCATENATE(SUM($O$5:O24)),CONCATENATE(SUM($O$5:O24)-O24+1,"-",SUM($O$5:O24))))</f>
        <v>65-68</v>
      </c>
      <c r="Q24" s="3">
        <f t="shared" si="1"/>
        <v>88</v>
      </c>
      <c r="R24" s="3">
        <f t="shared" si="3"/>
        <v>4.53</v>
      </c>
      <c r="S24" s="3">
        <f t="shared" si="4"/>
        <v>6.09</v>
      </c>
      <c r="T24" s="3" t="s">
        <v>57</v>
      </c>
      <c r="U24" s="3" t="s">
        <v>59</v>
      </c>
      <c r="V24" s="24" t="s">
        <v>75</v>
      </c>
    </row>
    <row r="25" spans="1:22" x14ac:dyDescent="0.3">
      <c r="A25" s="2" t="s">
        <v>78</v>
      </c>
      <c r="B25" s="3" t="s">
        <v>77</v>
      </c>
      <c r="C25" s="8" t="s">
        <v>64</v>
      </c>
      <c r="D25" s="3">
        <v>13766</v>
      </c>
      <c r="E25" s="3"/>
      <c r="F25" s="3">
        <v>93920</v>
      </c>
      <c r="G25" s="8" t="s">
        <v>69</v>
      </c>
      <c r="H25" s="3"/>
      <c r="I25" s="3">
        <v>22</v>
      </c>
      <c r="J25" s="3"/>
      <c r="K25" s="3"/>
      <c r="L25" s="3"/>
      <c r="M25" s="3"/>
      <c r="N25" s="3">
        <f t="shared" si="2"/>
        <v>22</v>
      </c>
      <c r="O25" s="3">
        <v>5</v>
      </c>
      <c r="P25" s="5" t="str">
        <f>IF(ISBLANK(O25),"",IF(O25=1,CONCATENATE(SUM($O$5:O25)),CONCATENATE(SUM($O$5:O25)-O25+1,"-",SUM($O$5:O25))))</f>
        <v>69-73</v>
      </c>
      <c r="Q25" s="3">
        <f t="shared" si="1"/>
        <v>110</v>
      </c>
      <c r="R25" s="3">
        <f t="shared" si="3"/>
        <v>4.8</v>
      </c>
      <c r="S25" s="23">
        <f t="shared" si="4"/>
        <v>6.36</v>
      </c>
      <c r="T25" s="3" t="s">
        <v>57</v>
      </c>
      <c r="U25" s="3" t="s">
        <v>59</v>
      </c>
      <c r="V25" s="24" t="s">
        <v>75</v>
      </c>
    </row>
    <row r="26" spans="1:22" x14ac:dyDescent="0.3">
      <c r="A26" s="2" t="s">
        <v>78</v>
      </c>
      <c r="B26" s="3" t="s">
        <v>77</v>
      </c>
      <c r="C26" s="8" t="s">
        <v>64</v>
      </c>
      <c r="D26" s="3">
        <v>13766</v>
      </c>
      <c r="E26" s="3"/>
      <c r="F26" s="3">
        <v>93920</v>
      </c>
      <c r="G26" s="8" t="s">
        <v>69</v>
      </c>
      <c r="H26" s="3"/>
      <c r="I26" s="3"/>
      <c r="J26" s="3">
        <v>22</v>
      </c>
      <c r="K26" s="3"/>
      <c r="L26" s="3"/>
      <c r="M26" s="3"/>
      <c r="N26" s="3">
        <f t="shared" ref="N26:N41" si="5">SUM(H26:M26)</f>
        <v>22</v>
      </c>
      <c r="O26" s="3">
        <v>6</v>
      </c>
      <c r="P26" s="5" t="str">
        <f>IF(ISBLANK(O26),"",IF(O26=1,CONCATENATE(SUM($O$5:O26)),CONCATENATE(SUM($O$5:O26)-O26+1,"-",SUM($O$5:O26))))</f>
        <v>74-79</v>
      </c>
      <c r="Q26" s="3">
        <f t="shared" ref="Q26:Q41" si="6">N26*O26</f>
        <v>132</v>
      </c>
      <c r="R26" s="3">
        <f t="shared" ref="R26:R41" si="7">ROUND(SUMPRODUCT($H$2:$M$2,H26:M26)+$R$2,2)</f>
        <v>5.0199999999999996</v>
      </c>
      <c r="S26" s="3">
        <f t="shared" ref="S26:S41" si="8">ROUND(R26+$S$2+(N26*$T$2),2)</f>
        <v>6.58</v>
      </c>
      <c r="T26" s="3" t="s">
        <v>57</v>
      </c>
      <c r="U26" s="3" t="s">
        <v>59</v>
      </c>
      <c r="V26" s="24" t="s">
        <v>75</v>
      </c>
    </row>
    <row r="27" spans="1:22" x14ac:dyDescent="0.3">
      <c r="A27" s="2" t="s">
        <v>78</v>
      </c>
      <c r="B27" s="3" t="s">
        <v>77</v>
      </c>
      <c r="C27" s="8" t="s">
        <v>64</v>
      </c>
      <c r="D27" s="3">
        <v>13766</v>
      </c>
      <c r="E27" s="3"/>
      <c r="F27" s="3">
        <v>93920</v>
      </c>
      <c r="G27" s="8" t="s">
        <v>69</v>
      </c>
      <c r="H27" s="3"/>
      <c r="I27" s="3"/>
      <c r="J27" s="3"/>
      <c r="K27" s="3">
        <v>22</v>
      </c>
      <c r="L27" s="3"/>
      <c r="M27" s="3"/>
      <c r="N27" s="3">
        <f t="shared" si="5"/>
        <v>22</v>
      </c>
      <c r="O27" s="3">
        <v>4</v>
      </c>
      <c r="P27" s="5" t="str">
        <f>IF(ISBLANK(O27),"",IF(O27=1,CONCATENATE(SUM($O$5:O27)),CONCATENATE(SUM($O$5:O27)-O27+1,"-",SUM($O$5:O27))))</f>
        <v>80-83</v>
      </c>
      <c r="Q27" s="3">
        <f t="shared" si="6"/>
        <v>88</v>
      </c>
      <c r="R27" s="3">
        <f t="shared" si="7"/>
        <v>5.28</v>
      </c>
      <c r="S27" s="3">
        <f t="shared" si="8"/>
        <v>6.84</v>
      </c>
      <c r="T27" s="3" t="s">
        <v>57</v>
      </c>
      <c r="U27" s="3" t="s">
        <v>59</v>
      </c>
      <c r="V27" s="24" t="s">
        <v>75</v>
      </c>
    </row>
    <row r="28" spans="1:22" x14ac:dyDescent="0.3">
      <c r="A28" s="2" t="s">
        <v>78</v>
      </c>
      <c r="B28" s="3" t="s">
        <v>77</v>
      </c>
      <c r="C28" s="8" t="s">
        <v>64</v>
      </c>
      <c r="D28" s="3">
        <v>13766</v>
      </c>
      <c r="E28" s="3"/>
      <c r="F28" s="3">
        <v>93920</v>
      </c>
      <c r="G28" s="8" t="s">
        <v>69</v>
      </c>
      <c r="H28" s="3"/>
      <c r="I28" s="3"/>
      <c r="J28" s="3"/>
      <c r="K28" s="3"/>
      <c r="L28" s="3">
        <v>20</v>
      </c>
      <c r="M28" s="3"/>
      <c r="N28" s="3">
        <f t="shared" si="5"/>
        <v>20</v>
      </c>
      <c r="O28" s="3">
        <v>3</v>
      </c>
      <c r="P28" s="5" t="str">
        <f>IF(ISBLANK(O28),"",IF(O28=1,CONCATENATE(SUM($O$5:O28)),CONCATENATE(SUM($O$5:O28)-O28+1,"-",SUM($O$5:O28))))</f>
        <v>84-86</v>
      </c>
      <c r="Q28" s="3">
        <f t="shared" si="6"/>
        <v>60</v>
      </c>
      <c r="R28" s="3">
        <f t="shared" si="7"/>
        <v>4.88</v>
      </c>
      <c r="S28" s="3">
        <f t="shared" si="8"/>
        <v>6.38</v>
      </c>
      <c r="T28" s="3" t="s">
        <v>57</v>
      </c>
      <c r="U28" s="3" t="s">
        <v>59</v>
      </c>
      <c r="V28" s="24" t="s">
        <v>75</v>
      </c>
    </row>
    <row r="29" spans="1:22" x14ac:dyDescent="0.3">
      <c r="A29" s="2" t="s">
        <v>78</v>
      </c>
      <c r="B29" s="3" t="s">
        <v>77</v>
      </c>
      <c r="C29" s="8" t="s">
        <v>64</v>
      </c>
      <c r="D29" s="3">
        <v>13766</v>
      </c>
      <c r="E29" s="3"/>
      <c r="F29" s="3">
        <v>93920</v>
      </c>
      <c r="G29" s="8" t="s">
        <v>69</v>
      </c>
      <c r="H29" s="3"/>
      <c r="I29" s="3"/>
      <c r="J29" s="3"/>
      <c r="K29" s="3"/>
      <c r="L29" s="3"/>
      <c r="M29" s="3">
        <v>20</v>
      </c>
      <c r="N29" s="3">
        <f t="shared" si="5"/>
        <v>20</v>
      </c>
      <c r="O29" s="3">
        <v>1</v>
      </c>
      <c r="P29" s="5" t="str">
        <f>IF(ISBLANK(O29),"",IF(O29=1,CONCATENATE(SUM($O$5:O29)),CONCATENATE(SUM($O$5:O29)-O29+1,"-",SUM($O$5:O29))))</f>
        <v>87</v>
      </c>
      <c r="Q29" s="3">
        <f t="shared" si="6"/>
        <v>20</v>
      </c>
      <c r="R29" s="3">
        <f t="shared" si="7"/>
        <v>5</v>
      </c>
      <c r="S29" s="3">
        <f t="shared" si="8"/>
        <v>6.5</v>
      </c>
      <c r="T29" s="3" t="s">
        <v>57</v>
      </c>
      <c r="U29" s="3" t="s">
        <v>59</v>
      </c>
      <c r="V29" s="24" t="s">
        <v>75</v>
      </c>
    </row>
    <row r="30" spans="1:22" x14ac:dyDescent="0.3">
      <c r="A30" s="2" t="s">
        <v>78</v>
      </c>
      <c r="B30" s="3" t="s">
        <v>77</v>
      </c>
      <c r="C30" s="8" t="s">
        <v>64</v>
      </c>
      <c r="D30" s="3">
        <v>13766</v>
      </c>
      <c r="E30" s="3"/>
      <c r="F30" s="3">
        <v>93920</v>
      </c>
      <c r="G30" s="8" t="s">
        <v>69</v>
      </c>
      <c r="H30" s="3"/>
      <c r="I30" s="3"/>
      <c r="J30" s="3"/>
      <c r="K30" s="3"/>
      <c r="L30" s="3"/>
      <c r="M30" s="3">
        <v>18</v>
      </c>
      <c r="N30" s="3">
        <f t="shared" si="5"/>
        <v>18</v>
      </c>
      <c r="O30" s="3">
        <v>1</v>
      </c>
      <c r="P30" s="5" t="str">
        <f>IF(ISBLANK(O30),"",IF(O30=1,CONCATENATE(SUM($O$5:O30)),CONCATENATE(SUM($O$5:O30)-O30+1,"-",SUM($O$5:O30))))</f>
        <v>88</v>
      </c>
      <c r="Q30" s="3">
        <f t="shared" si="6"/>
        <v>18</v>
      </c>
      <c r="R30" s="3">
        <f t="shared" si="7"/>
        <v>4.5</v>
      </c>
      <c r="S30" s="3">
        <f t="shared" si="8"/>
        <v>5.94</v>
      </c>
      <c r="T30" s="3" t="s">
        <v>57</v>
      </c>
      <c r="U30" s="3" t="s">
        <v>59</v>
      </c>
      <c r="V30" s="24" t="s">
        <v>75</v>
      </c>
    </row>
    <row r="31" spans="1:22" x14ac:dyDescent="0.3">
      <c r="A31" s="2" t="s">
        <v>78</v>
      </c>
      <c r="B31" s="3" t="s">
        <v>77</v>
      </c>
      <c r="C31" s="8" t="s">
        <v>64</v>
      </c>
      <c r="D31" s="3">
        <v>13766</v>
      </c>
      <c r="E31" s="3"/>
      <c r="F31" s="3">
        <v>93920</v>
      </c>
      <c r="G31" s="8" t="s">
        <v>69</v>
      </c>
      <c r="H31" s="3"/>
      <c r="I31" s="3">
        <v>12</v>
      </c>
      <c r="J31" s="3">
        <v>1</v>
      </c>
      <c r="K31" s="3"/>
      <c r="L31" s="3">
        <v>9</v>
      </c>
      <c r="M31" s="3"/>
      <c r="N31" s="3">
        <f t="shared" si="5"/>
        <v>22</v>
      </c>
      <c r="O31" s="3">
        <v>1</v>
      </c>
      <c r="P31" s="5" t="str">
        <f>IF(ISBLANK(O31),"",IF(O31=1,CONCATENATE(SUM($O$5:O31)),CONCATENATE(SUM($O$5:O31)-O31+1,"-",SUM($O$5:O31))))</f>
        <v>89</v>
      </c>
      <c r="Q31" s="3">
        <f t="shared" si="6"/>
        <v>22</v>
      </c>
      <c r="R31" s="3">
        <f t="shared" si="7"/>
        <v>5.04</v>
      </c>
      <c r="S31" s="3">
        <f t="shared" si="8"/>
        <v>6.6</v>
      </c>
      <c r="T31" s="3" t="s">
        <v>57</v>
      </c>
      <c r="U31" s="3" t="s">
        <v>59</v>
      </c>
      <c r="V31" s="24" t="s">
        <v>75</v>
      </c>
    </row>
    <row r="32" spans="1:22" x14ac:dyDescent="0.3">
      <c r="A32" s="2" t="s">
        <v>78</v>
      </c>
      <c r="B32" s="3" t="s">
        <v>77</v>
      </c>
      <c r="C32" s="8" t="s">
        <v>64</v>
      </c>
      <c r="D32" s="3">
        <v>13766</v>
      </c>
      <c r="E32" s="3"/>
      <c r="F32" s="3">
        <v>93920</v>
      </c>
      <c r="G32" s="8" t="s">
        <v>69</v>
      </c>
      <c r="H32" s="3">
        <v>5</v>
      </c>
      <c r="I32" s="3"/>
      <c r="J32" s="3"/>
      <c r="K32" s="3">
        <v>14</v>
      </c>
      <c r="L32" s="3"/>
      <c r="M32" s="3"/>
      <c r="N32" s="3">
        <f t="shared" si="5"/>
        <v>19</v>
      </c>
      <c r="O32" s="3">
        <v>1</v>
      </c>
      <c r="P32" s="5" t="str">
        <f>IF(ISBLANK(O32),"",IF(O32=1,CONCATENATE(SUM($O$5:O32)),CONCATENATE(SUM($O$5:O32)-O32+1,"-",SUM($O$5:O32))))</f>
        <v>90</v>
      </c>
      <c r="Q32" s="3">
        <f t="shared" si="6"/>
        <v>19</v>
      </c>
      <c r="R32" s="3">
        <f t="shared" si="7"/>
        <v>4.3899999999999997</v>
      </c>
      <c r="S32" s="3">
        <f t="shared" si="8"/>
        <v>5.86</v>
      </c>
      <c r="T32" s="3" t="s">
        <v>57</v>
      </c>
      <c r="U32" s="3" t="s">
        <v>59</v>
      </c>
      <c r="V32" s="24" t="s">
        <v>75</v>
      </c>
    </row>
    <row r="33" spans="1:22" x14ac:dyDescent="0.3">
      <c r="A33" s="2" t="s">
        <v>78</v>
      </c>
      <c r="B33" s="3" t="s">
        <v>77</v>
      </c>
      <c r="C33" s="8" t="s">
        <v>64</v>
      </c>
      <c r="D33" s="3">
        <v>13766</v>
      </c>
      <c r="E33" s="3"/>
      <c r="F33" s="3">
        <v>94013</v>
      </c>
      <c r="G33" s="8" t="s">
        <v>37</v>
      </c>
      <c r="H33" s="3">
        <v>22</v>
      </c>
      <c r="I33" s="3"/>
      <c r="J33" s="3"/>
      <c r="K33" s="3"/>
      <c r="L33" s="3"/>
      <c r="M33" s="3"/>
      <c r="N33" s="3">
        <f t="shared" si="5"/>
        <v>22</v>
      </c>
      <c r="O33" s="3">
        <v>1</v>
      </c>
      <c r="P33" s="5" t="str">
        <f>IF(ISBLANK(O33),"",IF(O33=1,CONCATENATE(SUM($O$5:O33)),CONCATENATE(SUM($O$5:O33)-O33+1,"-",SUM($O$5:O33))))</f>
        <v>91</v>
      </c>
      <c r="Q33" s="3">
        <f t="shared" si="6"/>
        <v>22</v>
      </c>
      <c r="R33" s="3">
        <f t="shared" si="7"/>
        <v>4.53</v>
      </c>
      <c r="S33" s="3">
        <f t="shared" si="8"/>
        <v>6.09</v>
      </c>
      <c r="T33" s="3" t="s">
        <v>57</v>
      </c>
      <c r="U33" s="3" t="s">
        <v>59</v>
      </c>
      <c r="V33" s="24" t="s">
        <v>75</v>
      </c>
    </row>
    <row r="34" spans="1:22" x14ac:dyDescent="0.3">
      <c r="A34" s="2" t="s">
        <v>78</v>
      </c>
      <c r="B34" s="3" t="s">
        <v>77</v>
      </c>
      <c r="C34" s="8" t="s">
        <v>64</v>
      </c>
      <c r="D34" s="3">
        <v>13766</v>
      </c>
      <c r="E34" s="3"/>
      <c r="F34" s="3">
        <v>94013</v>
      </c>
      <c r="G34" s="8" t="s">
        <v>37</v>
      </c>
      <c r="H34" s="3"/>
      <c r="I34" s="3">
        <v>22</v>
      </c>
      <c r="J34" s="3"/>
      <c r="K34" s="3"/>
      <c r="L34" s="3"/>
      <c r="M34" s="3"/>
      <c r="N34" s="3">
        <f t="shared" si="5"/>
        <v>22</v>
      </c>
      <c r="O34" s="3">
        <v>2</v>
      </c>
      <c r="P34" s="5" t="str">
        <f>IF(ISBLANK(O34),"",IF(O34=1,CONCATENATE(SUM($O$5:O34)),CONCATENATE(SUM($O$5:O34)-O34+1,"-",SUM($O$5:O34))))</f>
        <v>92-93</v>
      </c>
      <c r="Q34" s="3">
        <f t="shared" si="6"/>
        <v>44</v>
      </c>
      <c r="R34" s="3">
        <f t="shared" si="7"/>
        <v>4.8</v>
      </c>
      <c r="S34" s="3">
        <f t="shared" si="8"/>
        <v>6.36</v>
      </c>
      <c r="T34" s="3" t="s">
        <v>57</v>
      </c>
      <c r="U34" s="3" t="s">
        <v>59</v>
      </c>
      <c r="V34" s="24" t="s">
        <v>75</v>
      </c>
    </row>
    <row r="35" spans="1:22" x14ac:dyDescent="0.3">
      <c r="A35" s="2" t="s">
        <v>78</v>
      </c>
      <c r="B35" s="3" t="s">
        <v>77</v>
      </c>
      <c r="C35" s="8" t="s">
        <v>64</v>
      </c>
      <c r="D35" s="3">
        <v>13766</v>
      </c>
      <c r="E35" s="3"/>
      <c r="F35" s="3">
        <v>94013</v>
      </c>
      <c r="G35" s="8" t="s">
        <v>37</v>
      </c>
      <c r="H35" s="3"/>
      <c r="I35" s="3"/>
      <c r="J35" s="3">
        <v>22</v>
      </c>
      <c r="K35" s="3"/>
      <c r="L35" s="3"/>
      <c r="M35" s="3"/>
      <c r="N35" s="3">
        <f t="shared" si="5"/>
        <v>22</v>
      </c>
      <c r="O35" s="3">
        <v>2</v>
      </c>
      <c r="P35" s="5" t="str">
        <f>IF(ISBLANK(O35),"",IF(O35=1,CONCATENATE(SUM($O$5:O35)),CONCATENATE(SUM($O$5:O35)-O35+1,"-",SUM($O$5:O35))))</f>
        <v>94-95</v>
      </c>
      <c r="Q35" s="3">
        <f t="shared" si="6"/>
        <v>44</v>
      </c>
      <c r="R35" s="3">
        <f t="shared" si="7"/>
        <v>5.0199999999999996</v>
      </c>
      <c r="S35" s="3">
        <f t="shared" si="8"/>
        <v>6.58</v>
      </c>
      <c r="T35" s="3" t="s">
        <v>57</v>
      </c>
      <c r="U35" s="3" t="s">
        <v>59</v>
      </c>
      <c r="V35" s="24" t="s">
        <v>75</v>
      </c>
    </row>
    <row r="36" spans="1:22" x14ac:dyDescent="0.3">
      <c r="A36" s="2" t="s">
        <v>78</v>
      </c>
      <c r="B36" s="3" t="s">
        <v>77</v>
      </c>
      <c r="C36" s="8" t="s">
        <v>64</v>
      </c>
      <c r="D36" s="3">
        <v>13766</v>
      </c>
      <c r="E36" s="3"/>
      <c r="F36" s="3">
        <v>94013</v>
      </c>
      <c r="G36" s="8" t="s">
        <v>37</v>
      </c>
      <c r="H36" s="3"/>
      <c r="I36" s="3"/>
      <c r="J36" s="3"/>
      <c r="K36" s="3">
        <v>22</v>
      </c>
      <c r="L36" s="3"/>
      <c r="M36" s="3"/>
      <c r="N36" s="3">
        <f t="shared" si="5"/>
        <v>22</v>
      </c>
      <c r="O36" s="3">
        <v>2</v>
      </c>
      <c r="P36" s="5" t="str">
        <f>IF(ISBLANK(O36),"",IF(O36=1,CONCATENATE(SUM($O$5:O36)),CONCATENATE(SUM($O$5:O36)-O36+1,"-",SUM($O$5:O36))))</f>
        <v>96-97</v>
      </c>
      <c r="Q36" s="3">
        <f t="shared" si="6"/>
        <v>44</v>
      </c>
      <c r="R36" s="3">
        <f t="shared" si="7"/>
        <v>5.28</v>
      </c>
      <c r="S36" s="3">
        <f t="shared" si="8"/>
        <v>6.84</v>
      </c>
      <c r="T36" s="3" t="s">
        <v>57</v>
      </c>
      <c r="U36" s="3" t="s">
        <v>59</v>
      </c>
      <c r="V36" s="24" t="s">
        <v>75</v>
      </c>
    </row>
    <row r="37" spans="1:22" x14ac:dyDescent="0.3">
      <c r="A37" s="2" t="s">
        <v>78</v>
      </c>
      <c r="B37" s="3" t="s">
        <v>77</v>
      </c>
      <c r="C37" s="8" t="s">
        <v>64</v>
      </c>
      <c r="D37" s="3">
        <v>13766</v>
      </c>
      <c r="E37" s="3"/>
      <c r="F37" s="3">
        <v>94013</v>
      </c>
      <c r="G37" s="8" t="s">
        <v>37</v>
      </c>
      <c r="H37" s="3"/>
      <c r="I37" s="3"/>
      <c r="J37" s="3"/>
      <c r="K37" s="3"/>
      <c r="L37" s="3">
        <v>20</v>
      </c>
      <c r="M37" s="3"/>
      <c r="N37" s="3">
        <f t="shared" si="5"/>
        <v>20</v>
      </c>
      <c r="O37" s="3">
        <v>1</v>
      </c>
      <c r="P37" s="5" t="str">
        <f>IF(ISBLANK(O37),"",IF(O37=1,CONCATENATE(SUM($O$5:O37)),CONCATENATE(SUM($O$5:O37)-O37+1,"-",SUM($O$5:O37))))</f>
        <v>98</v>
      </c>
      <c r="Q37" s="3">
        <f t="shared" si="6"/>
        <v>20</v>
      </c>
      <c r="R37" s="3">
        <f t="shared" si="7"/>
        <v>4.88</v>
      </c>
      <c r="S37" s="3">
        <f t="shared" si="8"/>
        <v>6.38</v>
      </c>
      <c r="T37" s="3" t="s">
        <v>57</v>
      </c>
      <c r="U37" s="3" t="s">
        <v>59</v>
      </c>
      <c r="V37" s="24" t="s">
        <v>75</v>
      </c>
    </row>
    <row r="38" spans="1:22" x14ac:dyDescent="0.3">
      <c r="A38" s="2" t="s">
        <v>78</v>
      </c>
      <c r="B38" s="3" t="s">
        <v>77</v>
      </c>
      <c r="C38" s="8" t="s">
        <v>64</v>
      </c>
      <c r="D38" s="3">
        <v>13766</v>
      </c>
      <c r="E38" s="3"/>
      <c r="F38" s="3">
        <v>94013</v>
      </c>
      <c r="G38" s="8" t="s">
        <v>37</v>
      </c>
      <c r="H38" s="3"/>
      <c r="I38" s="3"/>
      <c r="J38" s="3"/>
      <c r="K38" s="3"/>
      <c r="L38" s="3">
        <v>13</v>
      </c>
      <c r="M38" s="3">
        <v>7</v>
      </c>
      <c r="N38" s="3">
        <f t="shared" si="5"/>
        <v>20</v>
      </c>
      <c r="O38" s="3">
        <v>1</v>
      </c>
      <c r="P38" s="5" t="str">
        <f>IF(ISBLANK(O38),"",IF(O38=1,CONCATENATE(SUM($O$5:O38)),CONCATENATE(SUM($O$5:O38)-O38+1,"-",SUM($O$5:O38))))</f>
        <v>99</v>
      </c>
      <c r="Q38" s="3">
        <f t="shared" si="6"/>
        <v>20</v>
      </c>
      <c r="R38" s="3">
        <f t="shared" si="7"/>
        <v>4.92</v>
      </c>
      <c r="S38" s="3">
        <f t="shared" si="8"/>
        <v>6.42</v>
      </c>
      <c r="T38" s="3" t="s">
        <v>57</v>
      </c>
      <c r="U38" s="3" t="s">
        <v>59</v>
      </c>
      <c r="V38" s="24" t="s">
        <v>75</v>
      </c>
    </row>
    <row r="39" spans="1:22" x14ac:dyDescent="0.3">
      <c r="A39" s="2" t="s">
        <v>78</v>
      </c>
      <c r="B39" s="3" t="s">
        <v>77</v>
      </c>
      <c r="C39" s="8" t="s">
        <v>64</v>
      </c>
      <c r="D39" s="3">
        <v>13766</v>
      </c>
      <c r="E39" s="3"/>
      <c r="F39" s="3">
        <v>94013</v>
      </c>
      <c r="G39" s="8" t="s">
        <v>37</v>
      </c>
      <c r="H39" s="3">
        <v>11</v>
      </c>
      <c r="I39" s="3"/>
      <c r="J39" s="3"/>
      <c r="K39" s="3">
        <v>7</v>
      </c>
      <c r="L39" s="3"/>
      <c r="M39" s="3"/>
      <c r="N39" s="3">
        <f t="shared" si="5"/>
        <v>18</v>
      </c>
      <c r="O39" s="3">
        <v>1</v>
      </c>
      <c r="P39" s="5" t="str">
        <f>IF(ISBLANK(O39),"",IF(O39=1,CONCATENATE(SUM($O$5:O39)),CONCATENATE(SUM($O$5:O39)-O39+1,"-",SUM($O$5:O39))))</f>
        <v>100</v>
      </c>
      <c r="Q39" s="3">
        <f t="shared" si="6"/>
        <v>18</v>
      </c>
      <c r="R39" s="3">
        <f t="shared" si="7"/>
        <v>3.95</v>
      </c>
      <c r="S39" s="3">
        <f t="shared" si="8"/>
        <v>5.39</v>
      </c>
      <c r="T39" s="3" t="s">
        <v>57</v>
      </c>
      <c r="U39" s="3" t="s">
        <v>59</v>
      </c>
      <c r="V39" s="24" t="s">
        <v>75</v>
      </c>
    </row>
    <row r="40" spans="1:22" x14ac:dyDescent="0.3">
      <c r="A40" s="2" t="s">
        <v>78</v>
      </c>
      <c r="B40" s="3" t="s">
        <v>77</v>
      </c>
      <c r="C40" s="8" t="s">
        <v>64</v>
      </c>
      <c r="D40" s="3">
        <v>13766</v>
      </c>
      <c r="E40" s="3"/>
      <c r="F40" s="3">
        <v>94013</v>
      </c>
      <c r="G40" s="8" t="s">
        <v>37</v>
      </c>
      <c r="H40" s="3"/>
      <c r="I40" s="3">
        <v>15</v>
      </c>
      <c r="J40" s="3"/>
      <c r="K40" s="3"/>
      <c r="L40" s="3"/>
      <c r="M40" s="3">
        <v>4</v>
      </c>
      <c r="N40" s="3">
        <f t="shared" si="5"/>
        <v>19</v>
      </c>
      <c r="O40" s="3">
        <v>1</v>
      </c>
      <c r="P40" s="5" t="str">
        <f>IF(ISBLANK(O40),"",IF(O40=1,CONCATENATE(SUM($O$5:O40)),CONCATENATE(SUM($O$5:O40)-O40+1,"-",SUM($O$5:O40))))</f>
        <v>101</v>
      </c>
      <c r="Q40" s="3">
        <f t="shared" si="6"/>
        <v>19</v>
      </c>
      <c r="R40" s="3">
        <f t="shared" si="7"/>
        <v>4.2699999999999996</v>
      </c>
      <c r="S40" s="3">
        <f t="shared" si="8"/>
        <v>5.74</v>
      </c>
      <c r="T40" s="3" t="s">
        <v>57</v>
      </c>
      <c r="U40" s="3" t="s">
        <v>59</v>
      </c>
      <c r="V40" s="24" t="s">
        <v>75</v>
      </c>
    </row>
    <row r="41" spans="1:22" x14ac:dyDescent="0.3">
      <c r="A41" s="2" t="s">
        <v>78</v>
      </c>
      <c r="B41" s="3" t="s">
        <v>77</v>
      </c>
      <c r="C41" s="8" t="s">
        <v>64</v>
      </c>
      <c r="D41" s="3">
        <v>13766</v>
      </c>
      <c r="E41" s="3"/>
      <c r="F41" s="3">
        <v>94013</v>
      </c>
      <c r="G41" s="8" t="s">
        <v>37</v>
      </c>
      <c r="H41" s="3"/>
      <c r="I41" s="3"/>
      <c r="J41" s="3">
        <v>18</v>
      </c>
      <c r="K41" s="3"/>
      <c r="L41" s="3"/>
      <c r="M41" s="3"/>
      <c r="N41" s="3">
        <f t="shared" si="5"/>
        <v>18</v>
      </c>
      <c r="O41" s="3">
        <v>1</v>
      </c>
      <c r="P41" s="3" t="str">
        <f>IF(ISBLANK(O41),"",IF(O41=1,CONCATENATE(SUM($O$5:O41)),CONCATENATE(SUM($O$5:O41)-O41+1,"-",SUM($O$5:O41))))</f>
        <v>102</v>
      </c>
      <c r="Q41" s="3">
        <f t="shared" si="6"/>
        <v>18</v>
      </c>
      <c r="R41" s="3">
        <f t="shared" si="7"/>
        <v>4.0999999999999996</v>
      </c>
      <c r="S41" s="3">
        <f t="shared" si="8"/>
        <v>5.54</v>
      </c>
      <c r="T41" s="3" t="s">
        <v>57</v>
      </c>
      <c r="U41" s="3" t="s">
        <v>59</v>
      </c>
      <c r="V41" s="24" t="s">
        <v>75</v>
      </c>
    </row>
  </sheetData>
  <conditionalFormatting sqref="P1:P3 P5:P1048576">
    <cfRule type="duplicateValues" dxfId="9" priority="2"/>
  </conditionalFormatting>
  <conditionalFormatting sqref="P4">
    <cfRule type="duplicateValues" dxfId="8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ADDA3-B898-4A57-AF2C-9B107283DD70}">
  <dimension ref="A3:C13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6.5546875" bestFit="1" customWidth="1"/>
    <col min="3" max="3" width="12.109375" bestFit="1" customWidth="1"/>
    <col min="4" max="9" width="15.5546875" bestFit="1" customWidth="1"/>
    <col min="10" max="10" width="10.77734375" bestFit="1" customWidth="1"/>
  </cols>
  <sheetData>
    <row r="3" spans="1:3" x14ac:dyDescent="0.3">
      <c r="A3" s="31" t="s">
        <v>142</v>
      </c>
      <c r="B3" t="s">
        <v>143</v>
      </c>
      <c r="C3" t="s">
        <v>144</v>
      </c>
    </row>
    <row r="4" spans="1:3" x14ac:dyDescent="0.3">
      <c r="A4" s="32">
        <v>1</v>
      </c>
      <c r="B4" s="28">
        <v>18</v>
      </c>
      <c r="C4" s="28">
        <v>18</v>
      </c>
    </row>
    <row r="5" spans="1:3" x14ac:dyDescent="0.3">
      <c r="A5" s="32">
        <v>2</v>
      </c>
      <c r="B5" s="28">
        <v>10</v>
      </c>
      <c r="C5" s="28">
        <v>10</v>
      </c>
    </row>
    <row r="6" spans="1:3" x14ac:dyDescent="0.3">
      <c r="A6" s="32">
        <v>3</v>
      </c>
      <c r="B6" s="28">
        <v>9</v>
      </c>
      <c r="C6" s="28">
        <v>9</v>
      </c>
    </row>
    <row r="7" spans="1:3" x14ac:dyDescent="0.3">
      <c r="A7" s="32">
        <v>4</v>
      </c>
      <c r="B7" s="28">
        <v>12</v>
      </c>
      <c r="C7" s="28">
        <v>12</v>
      </c>
    </row>
    <row r="8" spans="1:3" x14ac:dyDescent="0.3">
      <c r="A8" s="32">
        <v>5</v>
      </c>
      <c r="B8" s="28">
        <v>15</v>
      </c>
      <c r="C8" s="28">
        <v>15</v>
      </c>
    </row>
    <row r="9" spans="1:3" x14ac:dyDescent="0.3">
      <c r="A9" s="32">
        <v>6</v>
      </c>
      <c r="B9" s="28">
        <v>12</v>
      </c>
      <c r="C9" s="28">
        <v>12</v>
      </c>
    </row>
    <row r="10" spans="1:3" x14ac:dyDescent="0.3">
      <c r="A10" s="32">
        <v>7</v>
      </c>
      <c r="B10" s="28">
        <v>7</v>
      </c>
      <c r="C10" s="28">
        <v>7</v>
      </c>
    </row>
    <row r="11" spans="1:3" x14ac:dyDescent="0.3">
      <c r="A11" s="32">
        <v>9</v>
      </c>
      <c r="B11" s="28">
        <v>9</v>
      </c>
      <c r="C11" s="28">
        <v>9</v>
      </c>
    </row>
    <row r="12" spans="1:3" x14ac:dyDescent="0.3">
      <c r="A12" s="32">
        <v>10</v>
      </c>
      <c r="B12" s="28">
        <v>10</v>
      </c>
      <c r="C12" s="28">
        <v>10</v>
      </c>
    </row>
    <row r="13" spans="1:3" x14ac:dyDescent="0.3">
      <c r="A13" s="32" t="s">
        <v>141</v>
      </c>
      <c r="B13" s="28">
        <v>102</v>
      </c>
      <c r="C13" s="28">
        <v>102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13EEC-5C73-4641-8B27-E839A1CD7C94}">
  <dimension ref="A1:X103"/>
  <sheetViews>
    <sheetView topLeftCell="A2" workbookViewId="0">
      <selection activeCell="C1" sqref="C1"/>
    </sheetView>
  </sheetViews>
  <sheetFormatPr defaultRowHeight="14.4" x14ac:dyDescent="0.3"/>
  <cols>
    <col min="1" max="1" width="7.44140625" bestFit="1" customWidth="1"/>
    <col min="2" max="2" width="9.33203125" bestFit="1" customWidth="1"/>
    <col min="3" max="3" width="27.5546875" bestFit="1" customWidth="1"/>
    <col min="4" max="4" width="8" bestFit="1" customWidth="1"/>
    <col min="5" max="5" width="6.6640625" bestFit="1" customWidth="1"/>
    <col min="6" max="6" width="7.6640625" bestFit="1" customWidth="1"/>
    <col min="7" max="7" width="13.44140625" bestFit="1" customWidth="1"/>
    <col min="8" max="8" width="4.21875" bestFit="1" customWidth="1"/>
    <col min="9" max="9" width="5" bestFit="1" customWidth="1"/>
    <col min="10" max="10" width="4.109375" bestFit="1" customWidth="1"/>
    <col min="11" max="11" width="5.21875" bestFit="1" customWidth="1"/>
    <col min="12" max="12" width="6.33203125" bestFit="1" customWidth="1"/>
    <col min="13" max="13" width="7.44140625" bestFit="1" customWidth="1"/>
    <col min="14" max="14" width="10.88671875" bestFit="1" customWidth="1"/>
    <col min="15" max="15" width="6.5546875" bestFit="1" customWidth="1"/>
    <col min="16" max="16" width="10.44140625" bestFit="1" customWidth="1"/>
    <col min="17" max="17" width="12.88671875" bestFit="1" customWidth="1"/>
    <col min="18" max="18" width="10.5546875" bestFit="1" customWidth="1"/>
    <col min="19" max="19" width="10.44140625" bestFit="1" customWidth="1"/>
    <col min="20" max="20" width="7.21875" bestFit="1" customWidth="1"/>
    <col min="21" max="21" width="5.44140625" bestFit="1" customWidth="1"/>
    <col min="22" max="22" width="13.6640625" bestFit="1" customWidth="1"/>
    <col min="23" max="23" width="7.88671875" bestFit="1" customWidth="1"/>
    <col min="24" max="24" width="9.6640625" bestFit="1" customWidth="1"/>
  </cols>
  <sheetData>
    <row r="1" spans="1:24" x14ac:dyDescent="0.3">
      <c r="A1" s="28" t="s">
        <v>0</v>
      </c>
      <c r="B1" s="28" t="s">
        <v>72</v>
      </c>
      <c r="C1" s="28" t="s">
        <v>73</v>
      </c>
      <c r="D1" s="28" t="s">
        <v>27</v>
      </c>
      <c r="E1" s="28" t="s">
        <v>15</v>
      </c>
      <c r="F1" s="28" t="s">
        <v>2</v>
      </c>
      <c r="G1" s="28" t="s">
        <v>26</v>
      </c>
      <c r="H1" s="28" t="s">
        <v>3</v>
      </c>
      <c r="I1" s="28" t="s">
        <v>4</v>
      </c>
      <c r="J1" s="28" t="s">
        <v>5</v>
      </c>
      <c r="K1" s="28" t="s">
        <v>6</v>
      </c>
      <c r="L1" s="28" t="s">
        <v>7</v>
      </c>
      <c r="M1" s="28" t="s">
        <v>61</v>
      </c>
      <c r="N1" s="28" t="s">
        <v>16</v>
      </c>
      <c r="O1" s="28" t="s">
        <v>8</v>
      </c>
      <c r="P1" s="28" t="s">
        <v>1</v>
      </c>
      <c r="Q1" s="28" t="s">
        <v>74</v>
      </c>
      <c r="R1" s="28" t="s">
        <v>9</v>
      </c>
      <c r="S1" s="28" t="s">
        <v>10</v>
      </c>
      <c r="T1" s="28" t="s">
        <v>56</v>
      </c>
      <c r="U1" s="28" t="s">
        <v>58</v>
      </c>
      <c r="V1" s="28" t="s">
        <v>11</v>
      </c>
      <c r="W1" s="28" t="s">
        <v>80</v>
      </c>
      <c r="X1" s="28" t="s">
        <v>81</v>
      </c>
    </row>
    <row r="2" spans="1:24" x14ac:dyDescent="0.3">
      <c r="A2" s="28" t="s">
        <v>78</v>
      </c>
      <c r="B2" s="28" t="s">
        <v>77</v>
      </c>
      <c r="C2" s="28" t="s">
        <v>64</v>
      </c>
      <c r="D2" s="28">
        <v>13766</v>
      </c>
      <c r="E2" s="28">
        <v>1</v>
      </c>
      <c r="F2" s="28">
        <v>110001</v>
      </c>
      <c r="G2" s="28" t="s">
        <v>79</v>
      </c>
      <c r="H2" s="28">
        <v>22</v>
      </c>
      <c r="I2" s="28"/>
      <c r="J2" s="28"/>
      <c r="K2" s="28"/>
      <c r="L2" s="28"/>
      <c r="M2" s="28"/>
      <c r="N2" s="28">
        <v>22</v>
      </c>
      <c r="O2" s="28">
        <v>3</v>
      </c>
      <c r="P2" s="28" t="s">
        <v>82</v>
      </c>
      <c r="Q2" s="28">
        <v>66</v>
      </c>
      <c r="R2" s="28">
        <v>4.53</v>
      </c>
      <c r="S2" s="28">
        <v>6.09</v>
      </c>
      <c r="T2" s="28" t="s">
        <v>57</v>
      </c>
      <c r="U2" s="28" t="s">
        <v>59</v>
      </c>
      <c r="V2" s="28" t="s">
        <v>75</v>
      </c>
      <c r="W2" s="28">
        <v>1</v>
      </c>
      <c r="X2" s="28">
        <v>1</v>
      </c>
    </row>
    <row r="3" spans="1:24" x14ac:dyDescent="0.3">
      <c r="A3" s="28" t="s">
        <v>78</v>
      </c>
      <c r="B3" s="28" t="s">
        <v>77</v>
      </c>
      <c r="C3" s="28" t="s">
        <v>64</v>
      </c>
      <c r="D3" s="28">
        <v>13766</v>
      </c>
      <c r="E3" s="28">
        <v>2</v>
      </c>
      <c r="F3" s="28">
        <v>110001</v>
      </c>
      <c r="G3" s="28" t="s">
        <v>79</v>
      </c>
      <c r="H3" s="28">
        <v>22</v>
      </c>
      <c r="I3" s="28"/>
      <c r="J3" s="28"/>
      <c r="K3" s="28"/>
      <c r="L3" s="28"/>
      <c r="M3" s="28"/>
      <c r="N3" s="28">
        <v>22</v>
      </c>
      <c r="O3" s="28">
        <v>3</v>
      </c>
      <c r="P3" s="28" t="s">
        <v>82</v>
      </c>
      <c r="Q3" s="28">
        <v>66</v>
      </c>
      <c r="R3" s="28">
        <v>4.53</v>
      </c>
      <c r="S3" s="28">
        <v>6.09</v>
      </c>
      <c r="T3" s="28" t="s">
        <v>57</v>
      </c>
      <c r="U3" s="28" t="s">
        <v>59</v>
      </c>
      <c r="V3" s="28" t="s">
        <v>75</v>
      </c>
      <c r="W3" s="28">
        <v>1</v>
      </c>
      <c r="X3" s="28">
        <v>1</v>
      </c>
    </row>
    <row r="4" spans="1:24" x14ac:dyDescent="0.3">
      <c r="A4" s="28" t="s">
        <v>78</v>
      </c>
      <c r="B4" s="28" t="s">
        <v>77</v>
      </c>
      <c r="C4" s="28" t="s">
        <v>64</v>
      </c>
      <c r="D4" s="28">
        <v>13766</v>
      </c>
      <c r="E4" s="28">
        <v>3</v>
      </c>
      <c r="F4" s="28">
        <v>110001</v>
      </c>
      <c r="G4" s="28" t="s">
        <v>79</v>
      </c>
      <c r="H4" s="28">
        <v>22</v>
      </c>
      <c r="I4" s="28"/>
      <c r="J4" s="28"/>
      <c r="K4" s="28"/>
      <c r="L4" s="28"/>
      <c r="M4" s="28"/>
      <c r="N4" s="28">
        <v>22</v>
      </c>
      <c r="O4" s="28">
        <v>3</v>
      </c>
      <c r="P4" s="28" t="s">
        <v>82</v>
      </c>
      <c r="Q4" s="28">
        <v>66</v>
      </c>
      <c r="R4" s="28">
        <v>4.53</v>
      </c>
      <c r="S4" s="28">
        <v>6.09</v>
      </c>
      <c r="T4" s="28" t="s">
        <v>57</v>
      </c>
      <c r="U4" s="28" t="s">
        <v>59</v>
      </c>
      <c r="V4" s="28" t="s">
        <v>75</v>
      </c>
      <c r="W4" s="28">
        <v>1</v>
      </c>
      <c r="X4" s="28">
        <v>1</v>
      </c>
    </row>
    <row r="5" spans="1:24" x14ac:dyDescent="0.3">
      <c r="A5" s="28" t="s">
        <v>78</v>
      </c>
      <c r="B5" s="28" t="s">
        <v>77</v>
      </c>
      <c r="C5" s="28" t="s">
        <v>64</v>
      </c>
      <c r="D5" s="28">
        <v>13766</v>
      </c>
      <c r="E5" s="28">
        <v>4</v>
      </c>
      <c r="F5" s="28">
        <v>110001</v>
      </c>
      <c r="G5" s="28" t="s">
        <v>79</v>
      </c>
      <c r="H5" s="28"/>
      <c r="I5" s="28">
        <v>22</v>
      </c>
      <c r="J5" s="28"/>
      <c r="K5" s="28"/>
      <c r="L5" s="28"/>
      <c r="M5" s="28"/>
      <c r="N5" s="28">
        <v>22</v>
      </c>
      <c r="O5" s="28">
        <v>4</v>
      </c>
      <c r="P5" s="28" t="s">
        <v>83</v>
      </c>
      <c r="Q5" s="28">
        <v>88</v>
      </c>
      <c r="R5" s="28">
        <v>4.8</v>
      </c>
      <c r="S5" s="28">
        <v>6.36</v>
      </c>
      <c r="T5" s="28" t="s">
        <v>57</v>
      </c>
      <c r="U5" s="28" t="s">
        <v>59</v>
      </c>
      <c r="V5" s="28" t="s">
        <v>75</v>
      </c>
      <c r="W5" s="28">
        <v>2</v>
      </c>
      <c r="X5" s="28">
        <v>2</v>
      </c>
    </row>
    <row r="6" spans="1:24" x14ac:dyDescent="0.3">
      <c r="A6" s="28" t="s">
        <v>78</v>
      </c>
      <c r="B6" s="28" t="s">
        <v>77</v>
      </c>
      <c r="C6" s="28" t="s">
        <v>64</v>
      </c>
      <c r="D6" s="28">
        <v>13766</v>
      </c>
      <c r="E6" s="28">
        <v>5</v>
      </c>
      <c r="F6" s="28">
        <v>110001</v>
      </c>
      <c r="G6" s="28" t="s">
        <v>79</v>
      </c>
      <c r="H6" s="28"/>
      <c r="I6" s="28">
        <v>22</v>
      </c>
      <c r="J6" s="28"/>
      <c r="K6" s="28"/>
      <c r="L6" s="28"/>
      <c r="M6" s="28"/>
      <c r="N6" s="28">
        <v>22</v>
      </c>
      <c r="O6" s="28">
        <v>4</v>
      </c>
      <c r="P6" s="28" t="s">
        <v>83</v>
      </c>
      <c r="Q6" s="28">
        <v>88</v>
      </c>
      <c r="R6" s="28">
        <v>4.8</v>
      </c>
      <c r="S6" s="28">
        <v>6.36</v>
      </c>
      <c r="T6" s="28" t="s">
        <v>57</v>
      </c>
      <c r="U6" s="28" t="s">
        <v>59</v>
      </c>
      <c r="V6" s="28" t="s">
        <v>75</v>
      </c>
      <c r="W6" s="28">
        <v>2</v>
      </c>
      <c r="X6" s="28">
        <v>2</v>
      </c>
    </row>
    <row r="7" spans="1:24" x14ac:dyDescent="0.3">
      <c r="A7" s="28" t="s">
        <v>78</v>
      </c>
      <c r="B7" s="28" t="s">
        <v>77</v>
      </c>
      <c r="C7" s="28" t="s">
        <v>64</v>
      </c>
      <c r="D7" s="28">
        <v>13766</v>
      </c>
      <c r="E7" s="28">
        <v>6</v>
      </c>
      <c r="F7" s="28">
        <v>110001</v>
      </c>
      <c r="G7" s="28" t="s">
        <v>79</v>
      </c>
      <c r="H7" s="28"/>
      <c r="I7" s="28">
        <v>22</v>
      </c>
      <c r="J7" s="28"/>
      <c r="K7" s="28"/>
      <c r="L7" s="28"/>
      <c r="M7" s="28"/>
      <c r="N7" s="28">
        <v>22</v>
      </c>
      <c r="O7" s="28">
        <v>4</v>
      </c>
      <c r="P7" s="28" t="s">
        <v>83</v>
      </c>
      <c r="Q7" s="28">
        <v>88</v>
      </c>
      <c r="R7" s="28">
        <v>4.8</v>
      </c>
      <c r="S7" s="28">
        <v>6.36</v>
      </c>
      <c r="T7" s="28" t="s">
        <v>57</v>
      </c>
      <c r="U7" s="28" t="s">
        <v>59</v>
      </c>
      <c r="V7" s="28" t="s">
        <v>75</v>
      </c>
      <c r="W7" s="28">
        <v>2</v>
      </c>
      <c r="X7" s="28">
        <v>2</v>
      </c>
    </row>
    <row r="8" spans="1:24" x14ac:dyDescent="0.3">
      <c r="A8" s="28" t="s">
        <v>78</v>
      </c>
      <c r="B8" s="28" t="s">
        <v>77</v>
      </c>
      <c r="C8" s="28" t="s">
        <v>64</v>
      </c>
      <c r="D8" s="28">
        <v>13766</v>
      </c>
      <c r="E8" s="28">
        <v>7</v>
      </c>
      <c r="F8" s="28">
        <v>110001</v>
      </c>
      <c r="G8" s="28" t="s">
        <v>79</v>
      </c>
      <c r="H8" s="28"/>
      <c r="I8" s="28">
        <v>22</v>
      </c>
      <c r="J8" s="28"/>
      <c r="K8" s="28"/>
      <c r="L8" s="28"/>
      <c r="M8" s="28"/>
      <c r="N8" s="28">
        <v>22</v>
      </c>
      <c r="O8" s="28">
        <v>4</v>
      </c>
      <c r="P8" s="28" t="s">
        <v>83</v>
      </c>
      <c r="Q8" s="28">
        <v>88</v>
      </c>
      <c r="R8" s="28">
        <v>4.8</v>
      </c>
      <c r="S8" s="28">
        <v>6.36</v>
      </c>
      <c r="T8" s="28" t="s">
        <v>57</v>
      </c>
      <c r="U8" s="28" t="s">
        <v>59</v>
      </c>
      <c r="V8" s="28" t="s">
        <v>75</v>
      </c>
      <c r="W8" s="28">
        <v>2</v>
      </c>
      <c r="X8" s="28">
        <v>2</v>
      </c>
    </row>
    <row r="9" spans="1:24" x14ac:dyDescent="0.3">
      <c r="A9" s="28" t="s">
        <v>78</v>
      </c>
      <c r="B9" s="28" t="s">
        <v>77</v>
      </c>
      <c r="C9" s="28" t="s">
        <v>64</v>
      </c>
      <c r="D9">
        <v>13766</v>
      </c>
      <c r="E9" s="28">
        <v>8</v>
      </c>
      <c r="F9">
        <v>110001</v>
      </c>
      <c r="G9" s="28" t="s">
        <v>79</v>
      </c>
      <c r="J9">
        <v>22</v>
      </c>
      <c r="N9">
        <v>22</v>
      </c>
      <c r="O9">
        <v>5</v>
      </c>
      <c r="P9" s="28" t="s">
        <v>84</v>
      </c>
      <c r="Q9">
        <v>110</v>
      </c>
      <c r="R9">
        <v>5.0199999999999996</v>
      </c>
      <c r="S9">
        <v>6.58</v>
      </c>
      <c r="T9" s="28" t="s">
        <v>57</v>
      </c>
      <c r="U9" s="28" t="s">
        <v>59</v>
      </c>
      <c r="V9" s="28" t="s">
        <v>75</v>
      </c>
      <c r="W9">
        <v>3</v>
      </c>
      <c r="X9">
        <v>3</v>
      </c>
    </row>
    <row r="10" spans="1:24" x14ac:dyDescent="0.3">
      <c r="A10" s="28" t="s">
        <v>78</v>
      </c>
      <c r="B10" s="28" t="s">
        <v>77</v>
      </c>
      <c r="C10" s="28" t="s">
        <v>64</v>
      </c>
      <c r="D10">
        <v>13766</v>
      </c>
      <c r="E10" s="28">
        <v>9</v>
      </c>
      <c r="F10">
        <v>110001</v>
      </c>
      <c r="G10" s="28" t="s">
        <v>79</v>
      </c>
      <c r="J10">
        <v>22</v>
      </c>
      <c r="N10">
        <v>22</v>
      </c>
      <c r="O10">
        <v>5</v>
      </c>
      <c r="P10" s="28" t="s">
        <v>84</v>
      </c>
      <c r="Q10">
        <v>110</v>
      </c>
      <c r="R10">
        <v>5.0199999999999996</v>
      </c>
      <c r="S10">
        <v>6.58</v>
      </c>
      <c r="T10" s="28" t="s">
        <v>57</v>
      </c>
      <c r="U10" s="28" t="s">
        <v>59</v>
      </c>
      <c r="V10" s="28" t="s">
        <v>75</v>
      </c>
      <c r="W10">
        <v>3</v>
      </c>
      <c r="X10">
        <v>3</v>
      </c>
    </row>
    <row r="11" spans="1:24" x14ac:dyDescent="0.3">
      <c r="A11" s="28" t="s">
        <v>78</v>
      </c>
      <c r="B11" s="28" t="s">
        <v>77</v>
      </c>
      <c r="C11" s="28" t="s">
        <v>64</v>
      </c>
      <c r="D11">
        <v>13766</v>
      </c>
      <c r="E11" s="28">
        <v>10</v>
      </c>
      <c r="F11">
        <v>110001</v>
      </c>
      <c r="G11" s="28" t="s">
        <v>79</v>
      </c>
      <c r="J11">
        <v>22</v>
      </c>
      <c r="N11">
        <v>22</v>
      </c>
      <c r="O11">
        <v>5</v>
      </c>
      <c r="P11" s="28" t="s">
        <v>84</v>
      </c>
      <c r="Q11">
        <v>110</v>
      </c>
      <c r="R11">
        <v>5.0199999999999996</v>
      </c>
      <c r="S11">
        <v>6.58</v>
      </c>
      <c r="T11" s="28" t="s">
        <v>57</v>
      </c>
      <c r="U11" s="28" t="s">
        <v>59</v>
      </c>
      <c r="V11" s="28" t="s">
        <v>75</v>
      </c>
      <c r="W11">
        <v>3</v>
      </c>
      <c r="X11">
        <v>3</v>
      </c>
    </row>
    <row r="12" spans="1:24" x14ac:dyDescent="0.3">
      <c r="A12" s="28" t="s">
        <v>78</v>
      </c>
      <c r="B12" s="28" t="s">
        <v>77</v>
      </c>
      <c r="C12" s="28" t="s">
        <v>64</v>
      </c>
      <c r="D12">
        <v>13766</v>
      </c>
      <c r="E12" s="28">
        <v>11</v>
      </c>
      <c r="F12">
        <v>110001</v>
      </c>
      <c r="G12" s="28" t="s">
        <v>79</v>
      </c>
      <c r="J12">
        <v>22</v>
      </c>
      <c r="N12">
        <v>22</v>
      </c>
      <c r="O12">
        <v>5</v>
      </c>
      <c r="P12" s="28" t="s">
        <v>84</v>
      </c>
      <c r="Q12">
        <v>110</v>
      </c>
      <c r="R12">
        <v>5.0199999999999996</v>
      </c>
      <c r="S12">
        <v>6.58</v>
      </c>
      <c r="T12" s="28" t="s">
        <v>57</v>
      </c>
      <c r="U12" s="28" t="s">
        <v>59</v>
      </c>
      <c r="V12" s="28" t="s">
        <v>75</v>
      </c>
      <c r="W12">
        <v>3</v>
      </c>
      <c r="X12">
        <v>3</v>
      </c>
    </row>
    <row r="13" spans="1:24" x14ac:dyDescent="0.3">
      <c r="A13" s="28" t="s">
        <v>78</v>
      </c>
      <c r="B13" s="28" t="s">
        <v>77</v>
      </c>
      <c r="C13" s="28" t="s">
        <v>64</v>
      </c>
      <c r="D13">
        <v>13766</v>
      </c>
      <c r="E13" s="28">
        <v>12</v>
      </c>
      <c r="F13">
        <v>110001</v>
      </c>
      <c r="G13" s="28" t="s">
        <v>79</v>
      </c>
      <c r="J13">
        <v>22</v>
      </c>
      <c r="N13">
        <v>22</v>
      </c>
      <c r="O13">
        <v>5</v>
      </c>
      <c r="P13" s="28" t="s">
        <v>84</v>
      </c>
      <c r="Q13">
        <v>110</v>
      </c>
      <c r="R13">
        <v>5.0199999999999996</v>
      </c>
      <c r="S13">
        <v>6.58</v>
      </c>
      <c r="T13" s="28" t="s">
        <v>57</v>
      </c>
      <c r="U13" s="28" t="s">
        <v>59</v>
      </c>
      <c r="V13" s="28" t="s">
        <v>75</v>
      </c>
      <c r="W13">
        <v>3</v>
      </c>
      <c r="X13">
        <v>3</v>
      </c>
    </row>
    <row r="14" spans="1:24" x14ac:dyDescent="0.3">
      <c r="A14" s="28" t="s">
        <v>78</v>
      </c>
      <c r="B14" s="28" t="s">
        <v>77</v>
      </c>
      <c r="C14" s="28" t="s">
        <v>64</v>
      </c>
      <c r="D14">
        <v>13766</v>
      </c>
      <c r="E14" s="28">
        <v>13</v>
      </c>
      <c r="F14">
        <v>110001</v>
      </c>
      <c r="G14" s="28" t="s">
        <v>79</v>
      </c>
      <c r="K14">
        <v>22</v>
      </c>
      <c r="N14">
        <v>22</v>
      </c>
      <c r="O14">
        <v>3</v>
      </c>
      <c r="P14" s="28" t="s">
        <v>85</v>
      </c>
      <c r="Q14">
        <v>66</v>
      </c>
      <c r="R14">
        <v>5.28</v>
      </c>
      <c r="S14">
        <v>6.84</v>
      </c>
      <c r="T14" s="28" t="s">
        <v>57</v>
      </c>
      <c r="U14" s="28" t="s">
        <v>59</v>
      </c>
      <c r="V14" s="28" t="s">
        <v>75</v>
      </c>
      <c r="W14">
        <v>4</v>
      </c>
      <c r="X14">
        <v>4</v>
      </c>
    </row>
    <row r="15" spans="1:24" x14ac:dyDescent="0.3">
      <c r="A15" s="28" t="s">
        <v>78</v>
      </c>
      <c r="B15" s="28" t="s">
        <v>77</v>
      </c>
      <c r="C15" s="28" t="s">
        <v>64</v>
      </c>
      <c r="D15">
        <v>13766</v>
      </c>
      <c r="E15" s="28">
        <v>14</v>
      </c>
      <c r="F15">
        <v>110001</v>
      </c>
      <c r="G15" s="28" t="s">
        <v>79</v>
      </c>
      <c r="K15">
        <v>22</v>
      </c>
      <c r="N15">
        <v>22</v>
      </c>
      <c r="O15">
        <v>3</v>
      </c>
      <c r="P15" s="28" t="s">
        <v>85</v>
      </c>
      <c r="Q15">
        <v>66</v>
      </c>
      <c r="R15">
        <v>5.28</v>
      </c>
      <c r="S15">
        <v>6.84</v>
      </c>
      <c r="T15" s="28" t="s">
        <v>57</v>
      </c>
      <c r="U15" s="28" t="s">
        <v>59</v>
      </c>
      <c r="V15" s="28" t="s">
        <v>75</v>
      </c>
      <c r="W15">
        <v>4</v>
      </c>
      <c r="X15">
        <v>4</v>
      </c>
    </row>
    <row r="16" spans="1:24" x14ac:dyDescent="0.3">
      <c r="A16" s="28" t="s">
        <v>78</v>
      </c>
      <c r="B16" s="28" t="s">
        <v>77</v>
      </c>
      <c r="C16" s="28" t="s">
        <v>64</v>
      </c>
      <c r="D16">
        <v>13766</v>
      </c>
      <c r="E16" s="28">
        <v>15</v>
      </c>
      <c r="F16">
        <v>110001</v>
      </c>
      <c r="G16" s="28" t="s">
        <v>79</v>
      </c>
      <c r="K16">
        <v>22</v>
      </c>
      <c r="N16">
        <v>22</v>
      </c>
      <c r="O16">
        <v>3</v>
      </c>
      <c r="P16" s="28" t="s">
        <v>85</v>
      </c>
      <c r="Q16">
        <v>66</v>
      </c>
      <c r="R16">
        <v>5.28</v>
      </c>
      <c r="S16">
        <v>6.84</v>
      </c>
      <c r="T16" s="28" t="s">
        <v>57</v>
      </c>
      <c r="U16" s="28" t="s">
        <v>59</v>
      </c>
      <c r="V16" s="28" t="s">
        <v>75</v>
      </c>
      <c r="W16">
        <v>4</v>
      </c>
      <c r="X16">
        <v>4</v>
      </c>
    </row>
    <row r="17" spans="1:24" x14ac:dyDescent="0.3">
      <c r="A17" s="28" t="s">
        <v>78</v>
      </c>
      <c r="B17" s="28" t="s">
        <v>77</v>
      </c>
      <c r="C17" s="28" t="s">
        <v>64</v>
      </c>
      <c r="D17">
        <v>13766</v>
      </c>
      <c r="E17" s="28">
        <v>16</v>
      </c>
      <c r="F17">
        <v>110001</v>
      </c>
      <c r="G17" s="28" t="s">
        <v>79</v>
      </c>
      <c r="L17">
        <v>20</v>
      </c>
      <c r="N17">
        <v>20</v>
      </c>
      <c r="O17">
        <v>2</v>
      </c>
      <c r="P17" s="28" t="s">
        <v>86</v>
      </c>
      <c r="Q17">
        <v>40</v>
      </c>
      <c r="R17">
        <v>4.88</v>
      </c>
      <c r="S17">
        <v>6.38</v>
      </c>
      <c r="T17" s="28" t="s">
        <v>57</v>
      </c>
      <c r="U17" s="28" t="s">
        <v>59</v>
      </c>
      <c r="V17" s="28" t="s">
        <v>75</v>
      </c>
      <c r="W17">
        <v>5</v>
      </c>
      <c r="X17">
        <v>5</v>
      </c>
    </row>
    <row r="18" spans="1:24" x14ac:dyDescent="0.3">
      <c r="A18" s="28" t="s">
        <v>78</v>
      </c>
      <c r="B18" s="28" t="s">
        <v>77</v>
      </c>
      <c r="C18" s="28" t="s">
        <v>64</v>
      </c>
      <c r="D18">
        <v>13766</v>
      </c>
      <c r="E18" s="28">
        <v>17</v>
      </c>
      <c r="F18">
        <v>110001</v>
      </c>
      <c r="G18" s="28" t="s">
        <v>79</v>
      </c>
      <c r="L18">
        <v>20</v>
      </c>
      <c r="N18">
        <v>20</v>
      </c>
      <c r="O18">
        <v>2</v>
      </c>
      <c r="P18" s="28" t="s">
        <v>86</v>
      </c>
      <c r="Q18">
        <v>40</v>
      </c>
      <c r="R18">
        <v>4.88</v>
      </c>
      <c r="S18">
        <v>6.38</v>
      </c>
      <c r="T18" s="28" t="s">
        <v>57</v>
      </c>
      <c r="U18" s="28" t="s">
        <v>59</v>
      </c>
      <c r="V18" s="28" t="s">
        <v>75</v>
      </c>
      <c r="W18">
        <v>5</v>
      </c>
      <c r="X18">
        <v>5</v>
      </c>
    </row>
    <row r="19" spans="1:24" x14ac:dyDescent="0.3">
      <c r="A19" s="28" t="s">
        <v>78</v>
      </c>
      <c r="B19" s="28" t="s">
        <v>77</v>
      </c>
      <c r="C19" s="28" t="s">
        <v>64</v>
      </c>
      <c r="D19">
        <v>13766</v>
      </c>
      <c r="E19" s="28">
        <v>18</v>
      </c>
      <c r="F19">
        <v>110001</v>
      </c>
      <c r="G19" s="28" t="s">
        <v>79</v>
      </c>
      <c r="M19">
        <v>18</v>
      </c>
      <c r="N19">
        <v>18</v>
      </c>
      <c r="O19">
        <v>1</v>
      </c>
      <c r="P19" s="28" t="s">
        <v>87</v>
      </c>
      <c r="Q19">
        <v>18</v>
      </c>
      <c r="R19">
        <v>4.5</v>
      </c>
      <c r="S19">
        <v>5.94</v>
      </c>
      <c r="T19" s="28" t="s">
        <v>57</v>
      </c>
      <c r="U19" s="28" t="s">
        <v>59</v>
      </c>
      <c r="V19" s="28" t="s">
        <v>75</v>
      </c>
      <c r="W19">
        <v>6</v>
      </c>
      <c r="X19">
        <v>6</v>
      </c>
    </row>
    <row r="20" spans="1:24" x14ac:dyDescent="0.3">
      <c r="A20" s="28" t="s">
        <v>78</v>
      </c>
      <c r="B20" s="28" t="s">
        <v>77</v>
      </c>
      <c r="C20" s="28" t="s">
        <v>64</v>
      </c>
      <c r="D20">
        <v>13766</v>
      </c>
      <c r="E20" s="28">
        <v>19</v>
      </c>
      <c r="F20">
        <v>110001</v>
      </c>
      <c r="G20" s="28" t="s">
        <v>79</v>
      </c>
      <c r="H20">
        <v>11</v>
      </c>
      <c r="J20">
        <v>2</v>
      </c>
      <c r="N20">
        <v>13</v>
      </c>
      <c r="O20">
        <v>1</v>
      </c>
      <c r="P20" s="28" t="s">
        <v>88</v>
      </c>
      <c r="Q20">
        <v>13</v>
      </c>
      <c r="R20">
        <v>2.72</v>
      </c>
      <c r="S20">
        <v>4.01</v>
      </c>
      <c r="T20" s="28" t="s">
        <v>57</v>
      </c>
      <c r="U20" s="28" t="s">
        <v>59</v>
      </c>
      <c r="V20" s="28" t="s">
        <v>75</v>
      </c>
      <c r="W20">
        <v>7</v>
      </c>
      <c r="X20">
        <v>7</v>
      </c>
    </row>
    <row r="21" spans="1:24" x14ac:dyDescent="0.3">
      <c r="A21" s="28" t="s">
        <v>78</v>
      </c>
      <c r="B21" s="28" t="s">
        <v>77</v>
      </c>
      <c r="C21" s="28" t="s">
        <v>64</v>
      </c>
      <c r="D21">
        <v>13766</v>
      </c>
      <c r="E21" s="28">
        <v>20</v>
      </c>
      <c r="F21">
        <v>110001</v>
      </c>
      <c r="G21" s="28" t="s">
        <v>79</v>
      </c>
      <c r="I21">
        <v>18</v>
      </c>
      <c r="N21">
        <v>18</v>
      </c>
      <c r="O21">
        <v>1</v>
      </c>
      <c r="P21" s="28" t="s">
        <v>89</v>
      </c>
      <c r="Q21">
        <v>18</v>
      </c>
      <c r="R21">
        <v>3.92</v>
      </c>
      <c r="S21">
        <v>5.36</v>
      </c>
      <c r="T21" s="28" t="s">
        <v>57</v>
      </c>
      <c r="U21" s="28" t="s">
        <v>59</v>
      </c>
      <c r="V21" s="28" t="s">
        <v>75</v>
      </c>
      <c r="W21">
        <v>8</v>
      </c>
      <c r="X21">
        <v>8</v>
      </c>
    </row>
    <row r="22" spans="1:24" x14ac:dyDescent="0.3">
      <c r="A22" s="28" t="s">
        <v>78</v>
      </c>
      <c r="B22" s="28" t="s">
        <v>77</v>
      </c>
      <c r="C22" s="28" t="s">
        <v>64</v>
      </c>
      <c r="D22">
        <v>13766</v>
      </c>
      <c r="E22" s="28">
        <v>21</v>
      </c>
      <c r="F22">
        <v>110001</v>
      </c>
      <c r="G22" s="28" t="s">
        <v>79</v>
      </c>
      <c r="K22">
        <v>20</v>
      </c>
      <c r="N22">
        <v>20</v>
      </c>
      <c r="O22">
        <v>1</v>
      </c>
      <c r="P22" s="28" t="s">
        <v>90</v>
      </c>
      <c r="Q22">
        <v>20</v>
      </c>
      <c r="R22">
        <v>4.8</v>
      </c>
      <c r="S22">
        <v>6.3</v>
      </c>
      <c r="T22" s="28" t="s">
        <v>57</v>
      </c>
      <c r="U22" s="28" t="s">
        <v>59</v>
      </c>
      <c r="V22" s="28" t="s">
        <v>75</v>
      </c>
      <c r="W22">
        <v>9</v>
      </c>
      <c r="X22">
        <v>9</v>
      </c>
    </row>
    <row r="23" spans="1:24" x14ac:dyDescent="0.3">
      <c r="A23" s="28" t="s">
        <v>78</v>
      </c>
      <c r="B23" s="28" t="s">
        <v>77</v>
      </c>
      <c r="C23" s="28" t="s">
        <v>64</v>
      </c>
      <c r="D23">
        <v>13766</v>
      </c>
      <c r="E23" s="28">
        <v>22</v>
      </c>
      <c r="F23">
        <v>110001</v>
      </c>
      <c r="G23" s="28" t="s">
        <v>79</v>
      </c>
      <c r="L23">
        <v>15</v>
      </c>
      <c r="N23">
        <v>15</v>
      </c>
      <c r="O23">
        <v>1</v>
      </c>
      <c r="P23" s="28" t="s">
        <v>91</v>
      </c>
      <c r="Q23">
        <v>15</v>
      </c>
      <c r="R23">
        <v>3.66</v>
      </c>
      <c r="S23">
        <v>5.01</v>
      </c>
      <c r="T23" s="28" t="s">
        <v>57</v>
      </c>
      <c r="U23" s="28" t="s">
        <v>59</v>
      </c>
      <c r="V23" s="28" t="s">
        <v>75</v>
      </c>
      <c r="W23">
        <v>10</v>
      </c>
      <c r="X23">
        <v>10</v>
      </c>
    </row>
    <row r="24" spans="1:24" x14ac:dyDescent="0.3">
      <c r="A24" s="28" t="s">
        <v>78</v>
      </c>
      <c r="B24" s="28" t="s">
        <v>77</v>
      </c>
      <c r="C24" s="28" t="s">
        <v>64</v>
      </c>
      <c r="D24">
        <v>13766</v>
      </c>
      <c r="E24" s="28">
        <v>23</v>
      </c>
      <c r="F24">
        <v>46305</v>
      </c>
      <c r="G24" s="28" t="s">
        <v>54</v>
      </c>
      <c r="H24">
        <v>22</v>
      </c>
      <c r="N24">
        <v>22</v>
      </c>
      <c r="O24">
        <v>6</v>
      </c>
      <c r="P24" s="28" t="s">
        <v>92</v>
      </c>
      <c r="Q24">
        <v>132</v>
      </c>
      <c r="R24">
        <v>4.53</v>
      </c>
      <c r="S24">
        <v>6.09</v>
      </c>
      <c r="T24" s="28" t="s">
        <v>57</v>
      </c>
      <c r="U24" s="28" t="s">
        <v>59</v>
      </c>
      <c r="V24" s="28" t="s">
        <v>75</v>
      </c>
      <c r="W24">
        <v>11</v>
      </c>
      <c r="X24">
        <v>11</v>
      </c>
    </row>
    <row r="25" spans="1:24" x14ac:dyDescent="0.3">
      <c r="A25" s="28" t="s">
        <v>78</v>
      </c>
      <c r="B25" s="28" t="s">
        <v>77</v>
      </c>
      <c r="C25" s="28" t="s">
        <v>64</v>
      </c>
      <c r="D25">
        <v>13766</v>
      </c>
      <c r="E25" s="28">
        <v>24</v>
      </c>
      <c r="F25">
        <v>46305</v>
      </c>
      <c r="G25" s="28" t="s">
        <v>54</v>
      </c>
      <c r="H25">
        <v>22</v>
      </c>
      <c r="N25">
        <v>22</v>
      </c>
      <c r="O25">
        <v>6</v>
      </c>
      <c r="P25" s="28" t="s">
        <v>92</v>
      </c>
      <c r="Q25">
        <v>132</v>
      </c>
      <c r="R25">
        <v>4.53</v>
      </c>
      <c r="S25">
        <v>6.09</v>
      </c>
      <c r="T25" s="28" t="s">
        <v>57</v>
      </c>
      <c r="U25" s="28" t="s">
        <v>59</v>
      </c>
      <c r="V25" s="28" t="s">
        <v>75</v>
      </c>
      <c r="W25">
        <v>11</v>
      </c>
      <c r="X25">
        <v>11</v>
      </c>
    </row>
    <row r="26" spans="1:24" x14ac:dyDescent="0.3">
      <c r="A26" s="28" t="s">
        <v>78</v>
      </c>
      <c r="B26" s="28" t="s">
        <v>77</v>
      </c>
      <c r="C26" s="28" t="s">
        <v>64</v>
      </c>
      <c r="D26">
        <v>13766</v>
      </c>
      <c r="E26" s="28">
        <v>25</v>
      </c>
      <c r="F26">
        <v>46305</v>
      </c>
      <c r="G26" s="28" t="s">
        <v>54</v>
      </c>
      <c r="H26">
        <v>22</v>
      </c>
      <c r="N26">
        <v>22</v>
      </c>
      <c r="O26">
        <v>6</v>
      </c>
      <c r="P26" s="28" t="s">
        <v>92</v>
      </c>
      <c r="Q26">
        <v>132</v>
      </c>
      <c r="R26">
        <v>4.53</v>
      </c>
      <c r="S26">
        <v>6.09</v>
      </c>
      <c r="T26" s="28" t="s">
        <v>57</v>
      </c>
      <c r="U26" s="28" t="s">
        <v>59</v>
      </c>
      <c r="V26" s="28" t="s">
        <v>75</v>
      </c>
      <c r="W26">
        <v>11</v>
      </c>
      <c r="X26">
        <v>11</v>
      </c>
    </row>
    <row r="27" spans="1:24" x14ac:dyDescent="0.3">
      <c r="A27" s="28" t="s">
        <v>78</v>
      </c>
      <c r="B27" s="28" t="s">
        <v>77</v>
      </c>
      <c r="C27" s="28" t="s">
        <v>64</v>
      </c>
      <c r="D27">
        <v>13766</v>
      </c>
      <c r="E27" s="28">
        <v>26</v>
      </c>
      <c r="F27">
        <v>46305</v>
      </c>
      <c r="G27" s="28" t="s">
        <v>54</v>
      </c>
      <c r="H27">
        <v>22</v>
      </c>
      <c r="N27">
        <v>22</v>
      </c>
      <c r="O27">
        <v>6</v>
      </c>
      <c r="P27" s="28" t="s">
        <v>92</v>
      </c>
      <c r="Q27">
        <v>132</v>
      </c>
      <c r="R27">
        <v>4.53</v>
      </c>
      <c r="S27">
        <v>6.09</v>
      </c>
      <c r="T27" s="28" t="s">
        <v>57</v>
      </c>
      <c r="U27" s="28" t="s">
        <v>59</v>
      </c>
      <c r="V27" s="28" t="s">
        <v>75</v>
      </c>
      <c r="W27">
        <v>11</v>
      </c>
      <c r="X27">
        <v>11</v>
      </c>
    </row>
    <row r="28" spans="1:24" x14ac:dyDescent="0.3">
      <c r="A28" s="28" t="s">
        <v>78</v>
      </c>
      <c r="B28" s="28" t="s">
        <v>77</v>
      </c>
      <c r="C28" s="28" t="s">
        <v>64</v>
      </c>
      <c r="D28">
        <v>13766</v>
      </c>
      <c r="E28" s="28">
        <v>27</v>
      </c>
      <c r="F28">
        <v>46305</v>
      </c>
      <c r="G28" s="28" t="s">
        <v>54</v>
      </c>
      <c r="H28">
        <v>22</v>
      </c>
      <c r="N28">
        <v>22</v>
      </c>
      <c r="O28">
        <v>6</v>
      </c>
      <c r="P28" s="28" t="s">
        <v>92</v>
      </c>
      <c r="Q28">
        <v>132</v>
      </c>
      <c r="R28">
        <v>4.53</v>
      </c>
      <c r="S28">
        <v>6.09</v>
      </c>
      <c r="T28" s="28" t="s">
        <v>57</v>
      </c>
      <c r="U28" s="28" t="s">
        <v>59</v>
      </c>
      <c r="V28" s="28" t="s">
        <v>75</v>
      </c>
      <c r="W28">
        <v>11</v>
      </c>
      <c r="X28">
        <v>11</v>
      </c>
    </row>
    <row r="29" spans="1:24" x14ac:dyDescent="0.3">
      <c r="A29" s="28" t="s">
        <v>78</v>
      </c>
      <c r="B29" s="28" t="s">
        <v>77</v>
      </c>
      <c r="C29" s="28" t="s">
        <v>64</v>
      </c>
      <c r="D29">
        <v>13766</v>
      </c>
      <c r="E29" s="28">
        <v>28</v>
      </c>
      <c r="F29">
        <v>46305</v>
      </c>
      <c r="G29" s="28" t="s">
        <v>54</v>
      </c>
      <c r="H29">
        <v>22</v>
      </c>
      <c r="N29">
        <v>22</v>
      </c>
      <c r="O29">
        <v>6</v>
      </c>
      <c r="P29" s="28" t="s">
        <v>92</v>
      </c>
      <c r="Q29">
        <v>132</v>
      </c>
      <c r="R29">
        <v>4.53</v>
      </c>
      <c r="S29">
        <v>6.09</v>
      </c>
      <c r="T29" s="28" t="s">
        <v>57</v>
      </c>
      <c r="U29" s="28" t="s">
        <v>59</v>
      </c>
      <c r="V29" s="28" t="s">
        <v>75</v>
      </c>
      <c r="W29">
        <v>11</v>
      </c>
      <c r="X29">
        <v>11</v>
      </c>
    </row>
    <row r="30" spans="1:24" x14ac:dyDescent="0.3">
      <c r="A30" s="28" t="s">
        <v>78</v>
      </c>
      <c r="B30" s="28" t="s">
        <v>77</v>
      </c>
      <c r="C30" s="28" t="s">
        <v>64</v>
      </c>
      <c r="D30">
        <v>13766</v>
      </c>
      <c r="E30" s="28">
        <v>29</v>
      </c>
      <c r="F30">
        <v>46305</v>
      </c>
      <c r="G30" s="28" t="s">
        <v>54</v>
      </c>
      <c r="I30">
        <v>22</v>
      </c>
      <c r="N30">
        <v>22</v>
      </c>
      <c r="O30">
        <v>9</v>
      </c>
      <c r="P30" s="28" t="s">
        <v>93</v>
      </c>
      <c r="Q30">
        <v>198</v>
      </c>
      <c r="R30">
        <v>4.8</v>
      </c>
      <c r="S30">
        <v>6.36</v>
      </c>
      <c r="T30" s="28" t="s">
        <v>57</v>
      </c>
      <c r="U30" s="28" t="s">
        <v>59</v>
      </c>
      <c r="V30" s="28" t="s">
        <v>75</v>
      </c>
      <c r="W30">
        <v>12</v>
      </c>
      <c r="X30">
        <v>12</v>
      </c>
    </row>
    <row r="31" spans="1:24" x14ac:dyDescent="0.3">
      <c r="A31" s="28" t="s">
        <v>78</v>
      </c>
      <c r="B31" s="28" t="s">
        <v>77</v>
      </c>
      <c r="C31" s="28" t="s">
        <v>64</v>
      </c>
      <c r="D31">
        <v>13766</v>
      </c>
      <c r="E31" s="28">
        <v>30</v>
      </c>
      <c r="F31">
        <v>46305</v>
      </c>
      <c r="G31" s="28" t="s">
        <v>54</v>
      </c>
      <c r="I31">
        <v>22</v>
      </c>
      <c r="N31">
        <v>22</v>
      </c>
      <c r="O31">
        <v>9</v>
      </c>
      <c r="P31" s="28" t="s">
        <v>93</v>
      </c>
      <c r="Q31">
        <v>198</v>
      </c>
      <c r="R31">
        <v>4.8</v>
      </c>
      <c r="S31">
        <v>6.36</v>
      </c>
      <c r="T31" s="28" t="s">
        <v>57</v>
      </c>
      <c r="U31" s="28" t="s">
        <v>59</v>
      </c>
      <c r="V31" s="28" t="s">
        <v>75</v>
      </c>
      <c r="W31">
        <v>12</v>
      </c>
      <c r="X31">
        <v>12</v>
      </c>
    </row>
    <row r="32" spans="1:24" x14ac:dyDescent="0.3">
      <c r="A32" s="28" t="s">
        <v>78</v>
      </c>
      <c r="B32" s="28" t="s">
        <v>77</v>
      </c>
      <c r="C32" s="28" t="s">
        <v>64</v>
      </c>
      <c r="D32">
        <v>13766</v>
      </c>
      <c r="E32" s="28">
        <v>31</v>
      </c>
      <c r="F32">
        <v>46305</v>
      </c>
      <c r="G32" s="28" t="s">
        <v>54</v>
      </c>
      <c r="I32">
        <v>22</v>
      </c>
      <c r="N32">
        <v>22</v>
      </c>
      <c r="O32">
        <v>9</v>
      </c>
      <c r="P32" s="28" t="s">
        <v>93</v>
      </c>
      <c r="Q32">
        <v>198</v>
      </c>
      <c r="R32">
        <v>4.8</v>
      </c>
      <c r="S32">
        <v>6.36</v>
      </c>
      <c r="T32" s="28" t="s">
        <v>57</v>
      </c>
      <c r="U32" s="28" t="s">
        <v>59</v>
      </c>
      <c r="V32" s="28" t="s">
        <v>75</v>
      </c>
      <c r="W32">
        <v>12</v>
      </c>
      <c r="X32">
        <v>12</v>
      </c>
    </row>
    <row r="33" spans="1:24" x14ac:dyDescent="0.3">
      <c r="A33" s="28" t="s">
        <v>78</v>
      </c>
      <c r="B33" s="28" t="s">
        <v>77</v>
      </c>
      <c r="C33" s="28" t="s">
        <v>64</v>
      </c>
      <c r="D33">
        <v>13766</v>
      </c>
      <c r="E33" s="28">
        <v>32</v>
      </c>
      <c r="F33">
        <v>46305</v>
      </c>
      <c r="G33" s="28" t="s">
        <v>54</v>
      </c>
      <c r="I33">
        <v>22</v>
      </c>
      <c r="N33">
        <v>22</v>
      </c>
      <c r="O33">
        <v>9</v>
      </c>
      <c r="P33" s="28" t="s">
        <v>93</v>
      </c>
      <c r="Q33">
        <v>198</v>
      </c>
      <c r="R33">
        <v>4.8</v>
      </c>
      <c r="S33">
        <v>6.36</v>
      </c>
      <c r="T33" s="28" t="s">
        <v>57</v>
      </c>
      <c r="U33" s="28" t="s">
        <v>59</v>
      </c>
      <c r="V33" s="28" t="s">
        <v>75</v>
      </c>
      <c r="W33">
        <v>12</v>
      </c>
      <c r="X33">
        <v>12</v>
      </c>
    </row>
    <row r="34" spans="1:24" x14ac:dyDescent="0.3">
      <c r="A34" s="28" t="s">
        <v>78</v>
      </c>
      <c r="B34" s="28" t="s">
        <v>77</v>
      </c>
      <c r="C34" s="28" t="s">
        <v>64</v>
      </c>
      <c r="D34">
        <v>13766</v>
      </c>
      <c r="E34" s="28">
        <v>33</v>
      </c>
      <c r="F34">
        <v>46305</v>
      </c>
      <c r="G34" s="28" t="s">
        <v>54</v>
      </c>
      <c r="I34">
        <v>22</v>
      </c>
      <c r="N34">
        <v>22</v>
      </c>
      <c r="O34">
        <v>9</v>
      </c>
      <c r="P34" s="28" t="s">
        <v>93</v>
      </c>
      <c r="Q34">
        <v>198</v>
      </c>
      <c r="R34">
        <v>4.8</v>
      </c>
      <c r="S34">
        <v>6.36</v>
      </c>
      <c r="T34" s="28" t="s">
        <v>57</v>
      </c>
      <c r="U34" s="28" t="s">
        <v>59</v>
      </c>
      <c r="V34" s="28" t="s">
        <v>75</v>
      </c>
      <c r="W34">
        <v>12</v>
      </c>
      <c r="X34">
        <v>12</v>
      </c>
    </row>
    <row r="35" spans="1:24" x14ac:dyDescent="0.3">
      <c r="A35" s="28" t="s">
        <v>78</v>
      </c>
      <c r="B35" s="28" t="s">
        <v>77</v>
      </c>
      <c r="C35" s="28" t="s">
        <v>64</v>
      </c>
      <c r="D35">
        <v>13766</v>
      </c>
      <c r="E35" s="28">
        <v>34</v>
      </c>
      <c r="F35">
        <v>46305</v>
      </c>
      <c r="G35" s="28" t="s">
        <v>54</v>
      </c>
      <c r="I35">
        <v>22</v>
      </c>
      <c r="N35">
        <v>22</v>
      </c>
      <c r="O35">
        <v>9</v>
      </c>
      <c r="P35" s="28" t="s">
        <v>93</v>
      </c>
      <c r="Q35">
        <v>198</v>
      </c>
      <c r="R35">
        <v>4.8</v>
      </c>
      <c r="S35">
        <v>6.36</v>
      </c>
      <c r="T35" s="28" t="s">
        <v>57</v>
      </c>
      <c r="U35" s="28" t="s">
        <v>59</v>
      </c>
      <c r="V35" s="28" t="s">
        <v>75</v>
      </c>
      <c r="W35">
        <v>12</v>
      </c>
      <c r="X35">
        <v>12</v>
      </c>
    </row>
    <row r="36" spans="1:24" x14ac:dyDescent="0.3">
      <c r="A36" s="28" t="s">
        <v>78</v>
      </c>
      <c r="B36" s="28" t="s">
        <v>77</v>
      </c>
      <c r="C36" s="28" t="s">
        <v>64</v>
      </c>
      <c r="D36">
        <v>13766</v>
      </c>
      <c r="E36" s="28">
        <v>35</v>
      </c>
      <c r="F36">
        <v>46305</v>
      </c>
      <c r="G36" s="28" t="s">
        <v>54</v>
      </c>
      <c r="I36">
        <v>22</v>
      </c>
      <c r="N36">
        <v>22</v>
      </c>
      <c r="O36">
        <v>9</v>
      </c>
      <c r="P36" s="28" t="s">
        <v>93</v>
      </c>
      <c r="Q36">
        <v>198</v>
      </c>
      <c r="R36">
        <v>4.8</v>
      </c>
      <c r="S36">
        <v>6.36</v>
      </c>
      <c r="T36" s="28" t="s">
        <v>57</v>
      </c>
      <c r="U36" s="28" t="s">
        <v>59</v>
      </c>
      <c r="V36" s="28" t="s">
        <v>75</v>
      </c>
      <c r="W36">
        <v>12</v>
      </c>
      <c r="X36">
        <v>12</v>
      </c>
    </row>
    <row r="37" spans="1:24" x14ac:dyDescent="0.3">
      <c r="A37" s="28" t="s">
        <v>78</v>
      </c>
      <c r="B37" s="28" t="s">
        <v>77</v>
      </c>
      <c r="C37" s="28" t="s">
        <v>64</v>
      </c>
      <c r="D37">
        <v>13766</v>
      </c>
      <c r="E37" s="28">
        <v>36</v>
      </c>
      <c r="F37">
        <v>46305</v>
      </c>
      <c r="G37" s="28" t="s">
        <v>54</v>
      </c>
      <c r="I37">
        <v>22</v>
      </c>
      <c r="N37">
        <v>22</v>
      </c>
      <c r="O37">
        <v>9</v>
      </c>
      <c r="P37" s="28" t="s">
        <v>93</v>
      </c>
      <c r="Q37">
        <v>198</v>
      </c>
      <c r="R37">
        <v>4.8</v>
      </c>
      <c r="S37">
        <v>6.36</v>
      </c>
      <c r="T37" s="28" t="s">
        <v>57</v>
      </c>
      <c r="U37" s="28" t="s">
        <v>59</v>
      </c>
      <c r="V37" s="28" t="s">
        <v>75</v>
      </c>
      <c r="W37">
        <v>12</v>
      </c>
      <c r="X37">
        <v>12</v>
      </c>
    </row>
    <row r="38" spans="1:24" x14ac:dyDescent="0.3">
      <c r="A38" s="28" t="s">
        <v>78</v>
      </c>
      <c r="B38" s="28" t="s">
        <v>77</v>
      </c>
      <c r="C38" s="28" t="s">
        <v>64</v>
      </c>
      <c r="D38">
        <v>13766</v>
      </c>
      <c r="E38" s="28">
        <v>37</v>
      </c>
      <c r="F38">
        <v>46305</v>
      </c>
      <c r="G38" s="28" t="s">
        <v>54</v>
      </c>
      <c r="I38">
        <v>22</v>
      </c>
      <c r="N38">
        <v>22</v>
      </c>
      <c r="O38">
        <v>9</v>
      </c>
      <c r="P38" s="28" t="s">
        <v>93</v>
      </c>
      <c r="Q38">
        <v>198</v>
      </c>
      <c r="R38">
        <v>4.8</v>
      </c>
      <c r="S38">
        <v>6.36</v>
      </c>
      <c r="T38" s="28" t="s">
        <v>57</v>
      </c>
      <c r="U38" s="28" t="s">
        <v>59</v>
      </c>
      <c r="V38" s="28" t="s">
        <v>75</v>
      </c>
      <c r="W38">
        <v>12</v>
      </c>
      <c r="X38">
        <v>12</v>
      </c>
    </row>
    <row r="39" spans="1:24" x14ac:dyDescent="0.3">
      <c r="A39" s="28" t="s">
        <v>78</v>
      </c>
      <c r="B39" s="28" t="s">
        <v>77</v>
      </c>
      <c r="C39" s="28" t="s">
        <v>64</v>
      </c>
      <c r="D39">
        <v>13766</v>
      </c>
      <c r="E39" s="28">
        <v>38</v>
      </c>
      <c r="F39">
        <v>46305</v>
      </c>
      <c r="G39" s="28" t="s">
        <v>54</v>
      </c>
      <c r="J39">
        <v>22</v>
      </c>
      <c r="N39">
        <v>22</v>
      </c>
      <c r="O39">
        <v>10</v>
      </c>
      <c r="P39" s="28" t="s">
        <v>94</v>
      </c>
      <c r="Q39">
        <v>220</v>
      </c>
      <c r="R39">
        <v>5.0199999999999996</v>
      </c>
      <c r="S39">
        <v>6.58</v>
      </c>
      <c r="T39" s="28" t="s">
        <v>57</v>
      </c>
      <c r="U39" s="28" t="s">
        <v>59</v>
      </c>
      <c r="V39" s="28" t="s">
        <v>75</v>
      </c>
      <c r="W39">
        <v>13</v>
      </c>
      <c r="X39">
        <v>13</v>
      </c>
    </row>
    <row r="40" spans="1:24" x14ac:dyDescent="0.3">
      <c r="A40" s="28" t="s">
        <v>78</v>
      </c>
      <c r="B40" s="28" t="s">
        <v>77</v>
      </c>
      <c r="C40" s="28" t="s">
        <v>64</v>
      </c>
      <c r="D40">
        <v>13766</v>
      </c>
      <c r="E40" s="28">
        <v>39</v>
      </c>
      <c r="F40">
        <v>46305</v>
      </c>
      <c r="G40" s="28" t="s">
        <v>54</v>
      </c>
      <c r="J40">
        <v>22</v>
      </c>
      <c r="N40">
        <v>22</v>
      </c>
      <c r="O40">
        <v>10</v>
      </c>
      <c r="P40" s="28" t="s">
        <v>94</v>
      </c>
      <c r="Q40">
        <v>220</v>
      </c>
      <c r="R40">
        <v>5.0199999999999996</v>
      </c>
      <c r="S40">
        <v>6.58</v>
      </c>
      <c r="T40" s="28" t="s">
        <v>57</v>
      </c>
      <c r="U40" s="28" t="s">
        <v>59</v>
      </c>
      <c r="V40" s="28" t="s">
        <v>75</v>
      </c>
      <c r="W40">
        <v>13</v>
      </c>
      <c r="X40">
        <v>13</v>
      </c>
    </row>
    <row r="41" spans="1:24" x14ac:dyDescent="0.3">
      <c r="A41" s="28" t="s">
        <v>78</v>
      </c>
      <c r="B41" s="28" t="s">
        <v>77</v>
      </c>
      <c r="C41" s="28" t="s">
        <v>64</v>
      </c>
      <c r="D41">
        <v>13766</v>
      </c>
      <c r="E41" s="28">
        <v>40</v>
      </c>
      <c r="F41">
        <v>46305</v>
      </c>
      <c r="G41" s="28" t="s">
        <v>54</v>
      </c>
      <c r="J41">
        <v>22</v>
      </c>
      <c r="N41">
        <v>22</v>
      </c>
      <c r="O41">
        <v>10</v>
      </c>
      <c r="P41" s="28" t="s">
        <v>94</v>
      </c>
      <c r="Q41">
        <v>220</v>
      </c>
      <c r="R41">
        <v>5.0199999999999996</v>
      </c>
      <c r="S41">
        <v>6.58</v>
      </c>
      <c r="T41" s="28" t="s">
        <v>57</v>
      </c>
      <c r="U41" s="28" t="s">
        <v>59</v>
      </c>
      <c r="V41" s="28" t="s">
        <v>75</v>
      </c>
      <c r="W41">
        <v>13</v>
      </c>
      <c r="X41">
        <v>13</v>
      </c>
    </row>
    <row r="42" spans="1:24" x14ac:dyDescent="0.3">
      <c r="A42" s="28" t="s">
        <v>78</v>
      </c>
      <c r="B42" s="28" t="s">
        <v>77</v>
      </c>
      <c r="C42" s="28" t="s">
        <v>64</v>
      </c>
      <c r="D42">
        <v>13766</v>
      </c>
      <c r="E42" s="28">
        <v>41</v>
      </c>
      <c r="F42">
        <v>46305</v>
      </c>
      <c r="G42" s="28" t="s">
        <v>54</v>
      </c>
      <c r="J42">
        <v>22</v>
      </c>
      <c r="N42">
        <v>22</v>
      </c>
      <c r="O42">
        <v>10</v>
      </c>
      <c r="P42" s="28" t="s">
        <v>94</v>
      </c>
      <c r="Q42">
        <v>220</v>
      </c>
      <c r="R42">
        <v>5.0199999999999996</v>
      </c>
      <c r="S42">
        <v>6.58</v>
      </c>
      <c r="T42" s="28" t="s">
        <v>57</v>
      </c>
      <c r="U42" s="28" t="s">
        <v>59</v>
      </c>
      <c r="V42" s="28" t="s">
        <v>75</v>
      </c>
      <c r="W42">
        <v>13</v>
      </c>
      <c r="X42">
        <v>13</v>
      </c>
    </row>
    <row r="43" spans="1:24" x14ac:dyDescent="0.3">
      <c r="A43" s="28" t="s">
        <v>78</v>
      </c>
      <c r="B43" s="28" t="s">
        <v>77</v>
      </c>
      <c r="C43" s="28" t="s">
        <v>64</v>
      </c>
      <c r="D43">
        <v>13766</v>
      </c>
      <c r="E43" s="28">
        <v>42</v>
      </c>
      <c r="F43">
        <v>46305</v>
      </c>
      <c r="G43" s="28" t="s">
        <v>54</v>
      </c>
      <c r="J43">
        <v>22</v>
      </c>
      <c r="N43">
        <v>22</v>
      </c>
      <c r="O43">
        <v>10</v>
      </c>
      <c r="P43" s="28" t="s">
        <v>94</v>
      </c>
      <c r="Q43">
        <v>220</v>
      </c>
      <c r="R43">
        <v>5.0199999999999996</v>
      </c>
      <c r="S43">
        <v>6.58</v>
      </c>
      <c r="T43" s="28" t="s">
        <v>57</v>
      </c>
      <c r="U43" s="28" t="s">
        <v>59</v>
      </c>
      <c r="V43" s="28" t="s">
        <v>75</v>
      </c>
      <c r="W43">
        <v>13</v>
      </c>
      <c r="X43">
        <v>13</v>
      </c>
    </row>
    <row r="44" spans="1:24" x14ac:dyDescent="0.3">
      <c r="A44" s="28" t="s">
        <v>78</v>
      </c>
      <c r="B44" s="28" t="s">
        <v>77</v>
      </c>
      <c r="C44" s="28" t="s">
        <v>64</v>
      </c>
      <c r="D44">
        <v>13766</v>
      </c>
      <c r="E44" s="28">
        <v>43</v>
      </c>
      <c r="F44">
        <v>46305</v>
      </c>
      <c r="G44" s="28" t="s">
        <v>54</v>
      </c>
      <c r="J44">
        <v>22</v>
      </c>
      <c r="N44">
        <v>22</v>
      </c>
      <c r="O44">
        <v>10</v>
      </c>
      <c r="P44" s="28" t="s">
        <v>94</v>
      </c>
      <c r="Q44">
        <v>220</v>
      </c>
      <c r="R44">
        <v>5.0199999999999996</v>
      </c>
      <c r="S44">
        <v>6.58</v>
      </c>
      <c r="T44" s="28" t="s">
        <v>57</v>
      </c>
      <c r="U44" s="28" t="s">
        <v>59</v>
      </c>
      <c r="V44" s="28" t="s">
        <v>75</v>
      </c>
      <c r="W44">
        <v>13</v>
      </c>
      <c r="X44">
        <v>13</v>
      </c>
    </row>
    <row r="45" spans="1:24" x14ac:dyDescent="0.3">
      <c r="A45" s="28" t="s">
        <v>78</v>
      </c>
      <c r="B45" s="28" t="s">
        <v>77</v>
      </c>
      <c r="C45" s="28" t="s">
        <v>64</v>
      </c>
      <c r="D45">
        <v>13766</v>
      </c>
      <c r="E45" s="28">
        <v>44</v>
      </c>
      <c r="F45">
        <v>46305</v>
      </c>
      <c r="G45" s="28" t="s">
        <v>54</v>
      </c>
      <c r="J45">
        <v>22</v>
      </c>
      <c r="N45">
        <v>22</v>
      </c>
      <c r="O45">
        <v>10</v>
      </c>
      <c r="P45" s="28" t="s">
        <v>94</v>
      </c>
      <c r="Q45">
        <v>220</v>
      </c>
      <c r="R45">
        <v>5.0199999999999996</v>
      </c>
      <c r="S45">
        <v>6.58</v>
      </c>
      <c r="T45" s="28" t="s">
        <v>57</v>
      </c>
      <c r="U45" s="28" t="s">
        <v>59</v>
      </c>
      <c r="V45" s="28" t="s">
        <v>75</v>
      </c>
      <c r="W45">
        <v>13</v>
      </c>
      <c r="X45">
        <v>13</v>
      </c>
    </row>
    <row r="46" spans="1:24" x14ac:dyDescent="0.3">
      <c r="A46" s="28" t="s">
        <v>78</v>
      </c>
      <c r="B46" s="28" t="s">
        <v>77</v>
      </c>
      <c r="C46" s="28" t="s">
        <v>64</v>
      </c>
      <c r="D46">
        <v>13766</v>
      </c>
      <c r="E46" s="28">
        <v>45</v>
      </c>
      <c r="F46">
        <v>46305</v>
      </c>
      <c r="G46" s="28" t="s">
        <v>54</v>
      </c>
      <c r="J46">
        <v>22</v>
      </c>
      <c r="N46">
        <v>22</v>
      </c>
      <c r="O46">
        <v>10</v>
      </c>
      <c r="P46" s="28" t="s">
        <v>94</v>
      </c>
      <c r="Q46">
        <v>220</v>
      </c>
      <c r="R46">
        <v>5.0199999999999996</v>
      </c>
      <c r="S46">
        <v>6.58</v>
      </c>
      <c r="T46" s="28" t="s">
        <v>57</v>
      </c>
      <c r="U46" s="28" t="s">
        <v>59</v>
      </c>
      <c r="V46" s="28" t="s">
        <v>75</v>
      </c>
      <c r="W46">
        <v>13</v>
      </c>
      <c r="X46">
        <v>13</v>
      </c>
    </row>
    <row r="47" spans="1:24" x14ac:dyDescent="0.3">
      <c r="A47" s="28" t="s">
        <v>78</v>
      </c>
      <c r="B47" s="28" t="s">
        <v>77</v>
      </c>
      <c r="C47" s="28" t="s">
        <v>64</v>
      </c>
      <c r="D47">
        <v>13766</v>
      </c>
      <c r="E47" s="28">
        <v>46</v>
      </c>
      <c r="F47">
        <v>46305</v>
      </c>
      <c r="G47" s="28" t="s">
        <v>54</v>
      </c>
      <c r="J47">
        <v>22</v>
      </c>
      <c r="N47">
        <v>22</v>
      </c>
      <c r="O47">
        <v>10</v>
      </c>
      <c r="P47" s="28" t="s">
        <v>94</v>
      </c>
      <c r="Q47">
        <v>220</v>
      </c>
      <c r="R47">
        <v>5.0199999999999996</v>
      </c>
      <c r="S47">
        <v>6.58</v>
      </c>
      <c r="T47" s="28" t="s">
        <v>57</v>
      </c>
      <c r="U47" s="28" t="s">
        <v>59</v>
      </c>
      <c r="V47" s="28" t="s">
        <v>75</v>
      </c>
      <c r="W47">
        <v>13</v>
      </c>
      <c r="X47">
        <v>13</v>
      </c>
    </row>
    <row r="48" spans="1:24" x14ac:dyDescent="0.3">
      <c r="A48" s="28" t="s">
        <v>78</v>
      </c>
      <c r="B48" s="28" t="s">
        <v>77</v>
      </c>
      <c r="C48" s="28" t="s">
        <v>64</v>
      </c>
      <c r="D48">
        <v>13766</v>
      </c>
      <c r="E48" s="28">
        <v>47</v>
      </c>
      <c r="F48">
        <v>46305</v>
      </c>
      <c r="G48" s="28" t="s">
        <v>54</v>
      </c>
      <c r="J48">
        <v>22</v>
      </c>
      <c r="N48">
        <v>22</v>
      </c>
      <c r="O48">
        <v>10</v>
      </c>
      <c r="P48" s="28" t="s">
        <v>94</v>
      </c>
      <c r="Q48">
        <v>220</v>
      </c>
      <c r="R48">
        <v>5.0199999999999996</v>
      </c>
      <c r="S48">
        <v>6.58</v>
      </c>
      <c r="T48" s="28" t="s">
        <v>57</v>
      </c>
      <c r="U48" s="28" t="s">
        <v>59</v>
      </c>
      <c r="V48" s="28" t="s">
        <v>75</v>
      </c>
      <c r="W48">
        <v>13</v>
      </c>
      <c r="X48">
        <v>13</v>
      </c>
    </row>
    <row r="49" spans="1:24" x14ac:dyDescent="0.3">
      <c r="A49" s="28" t="s">
        <v>78</v>
      </c>
      <c r="B49" s="28" t="s">
        <v>77</v>
      </c>
      <c r="C49" s="28" t="s">
        <v>64</v>
      </c>
      <c r="D49">
        <v>13766</v>
      </c>
      <c r="E49" s="28">
        <v>48</v>
      </c>
      <c r="F49">
        <v>46305</v>
      </c>
      <c r="G49" s="28" t="s">
        <v>54</v>
      </c>
      <c r="K49">
        <v>22</v>
      </c>
      <c r="N49">
        <v>22</v>
      </c>
      <c r="O49">
        <v>7</v>
      </c>
      <c r="P49" s="28" t="s">
        <v>95</v>
      </c>
      <c r="Q49">
        <v>154</v>
      </c>
      <c r="R49">
        <v>5.28</v>
      </c>
      <c r="S49">
        <v>6.84</v>
      </c>
      <c r="T49" s="28" t="s">
        <v>57</v>
      </c>
      <c r="U49" s="28" t="s">
        <v>59</v>
      </c>
      <c r="V49" s="28" t="s">
        <v>75</v>
      </c>
      <c r="W49">
        <v>14</v>
      </c>
      <c r="X49">
        <v>14</v>
      </c>
    </row>
    <row r="50" spans="1:24" x14ac:dyDescent="0.3">
      <c r="A50" s="28" t="s">
        <v>78</v>
      </c>
      <c r="B50" s="28" t="s">
        <v>77</v>
      </c>
      <c r="C50" s="28" t="s">
        <v>64</v>
      </c>
      <c r="D50">
        <v>13766</v>
      </c>
      <c r="E50" s="28">
        <v>49</v>
      </c>
      <c r="F50">
        <v>46305</v>
      </c>
      <c r="G50" s="28" t="s">
        <v>54</v>
      </c>
      <c r="K50">
        <v>22</v>
      </c>
      <c r="N50">
        <v>22</v>
      </c>
      <c r="O50">
        <v>7</v>
      </c>
      <c r="P50" s="28" t="s">
        <v>95</v>
      </c>
      <c r="Q50">
        <v>154</v>
      </c>
      <c r="R50">
        <v>5.28</v>
      </c>
      <c r="S50">
        <v>6.84</v>
      </c>
      <c r="T50" s="28" t="s">
        <v>57</v>
      </c>
      <c r="U50" s="28" t="s">
        <v>59</v>
      </c>
      <c r="V50" s="28" t="s">
        <v>75</v>
      </c>
      <c r="W50">
        <v>14</v>
      </c>
      <c r="X50">
        <v>14</v>
      </c>
    </row>
    <row r="51" spans="1:24" x14ac:dyDescent="0.3">
      <c r="A51" s="28" t="s">
        <v>78</v>
      </c>
      <c r="B51" s="28" t="s">
        <v>77</v>
      </c>
      <c r="C51" s="28" t="s">
        <v>64</v>
      </c>
      <c r="D51">
        <v>13766</v>
      </c>
      <c r="E51" s="28">
        <v>50</v>
      </c>
      <c r="F51">
        <v>46305</v>
      </c>
      <c r="G51" s="28" t="s">
        <v>54</v>
      </c>
      <c r="K51">
        <v>22</v>
      </c>
      <c r="N51">
        <v>22</v>
      </c>
      <c r="O51">
        <v>7</v>
      </c>
      <c r="P51" s="28" t="s">
        <v>95</v>
      </c>
      <c r="Q51">
        <v>154</v>
      </c>
      <c r="R51">
        <v>5.28</v>
      </c>
      <c r="S51">
        <v>6.84</v>
      </c>
      <c r="T51" s="28" t="s">
        <v>57</v>
      </c>
      <c r="U51" s="28" t="s">
        <v>59</v>
      </c>
      <c r="V51" s="28" t="s">
        <v>75</v>
      </c>
      <c r="W51">
        <v>14</v>
      </c>
      <c r="X51">
        <v>14</v>
      </c>
    </row>
    <row r="52" spans="1:24" x14ac:dyDescent="0.3">
      <c r="A52" s="28" t="s">
        <v>78</v>
      </c>
      <c r="B52" s="28" t="s">
        <v>77</v>
      </c>
      <c r="C52" s="28" t="s">
        <v>64</v>
      </c>
      <c r="D52">
        <v>13766</v>
      </c>
      <c r="E52" s="28">
        <v>51</v>
      </c>
      <c r="F52">
        <v>46305</v>
      </c>
      <c r="G52" s="28" t="s">
        <v>54</v>
      </c>
      <c r="K52">
        <v>22</v>
      </c>
      <c r="N52">
        <v>22</v>
      </c>
      <c r="O52">
        <v>7</v>
      </c>
      <c r="P52" s="28" t="s">
        <v>95</v>
      </c>
      <c r="Q52">
        <v>154</v>
      </c>
      <c r="R52">
        <v>5.28</v>
      </c>
      <c r="S52">
        <v>6.84</v>
      </c>
      <c r="T52" s="28" t="s">
        <v>57</v>
      </c>
      <c r="U52" s="28" t="s">
        <v>59</v>
      </c>
      <c r="V52" s="28" t="s">
        <v>75</v>
      </c>
      <c r="W52">
        <v>14</v>
      </c>
      <c r="X52">
        <v>14</v>
      </c>
    </row>
    <row r="53" spans="1:24" x14ac:dyDescent="0.3">
      <c r="A53" s="28" t="s">
        <v>78</v>
      </c>
      <c r="B53" s="28" t="s">
        <v>77</v>
      </c>
      <c r="C53" s="28" t="s">
        <v>64</v>
      </c>
      <c r="D53">
        <v>13766</v>
      </c>
      <c r="E53" s="28">
        <v>52</v>
      </c>
      <c r="F53">
        <v>46305</v>
      </c>
      <c r="G53" s="28" t="s">
        <v>54</v>
      </c>
      <c r="K53">
        <v>22</v>
      </c>
      <c r="N53">
        <v>22</v>
      </c>
      <c r="O53">
        <v>7</v>
      </c>
      <c r="P53" s="28" t="s">
        <v>95</v>
      </c>
      <c r="Q53">
        <v>154</v>
      </c>
      <c r="R53">
        <v>5.28</v>
      </c>
      <c r="S53">
        <v>6.84</v>
      </c>
      <c r="T53" s="28" t="s">
        <v>57</v>
      </c>
      <c r="U53" s="28" t="s">
        <v>59</v>
      </c>
      <c r="V53" s="28" t="s">
        <v>75</v>
      </c>
      <c r="W53">
        <v>14</v>
      </c>
      <c r="X53">
        <v>14</v>
      </c>
    </row>
    <row r="54" spans="1:24" x14ac:dyDescent="0.3">
      <c r="A54" s="28" t="s">
        <v>78</v>
      </c>
      <c r="B54" s="28" t="s">
        <v>77</v>
      </c>
      <c r="C54" s="28" t="s">
        <v>64</v>
      </c>
      <c r="D54">
        <v>13766</v>
      </c>
      <c r="E54" s="28">
        <v>53</v>
      </c>
      <c r="F54">
        <v>46305</v>
      </c>
      <c r="G54" s="28" t="s">
        <v>54</v>
      </c>
      <c r="K54">
        <v>22</v>
      </c>
      <c r="N54">
        <v>22</v>
      </c>
      <c r="O54">
        <v>7</v>
      </c>
      <c r="P54" s="28" t="s">
        <v>95</v>
      </c>
      <c r="Q54">
        <v>154</v>
      </c>
      <c r="R54">
        <v>5.28</v>
      </c>
      <c r="S54">
        <v>6.84</v>
      </c>
      <c r="T54" s="28" t="s">
        <v>57</v>
      </c>
      <c r="U54" s="28" t="s">
        <v>59</v>
      </c>
      <c r="V54" s="28" t="s">
        <v>75</v>
      </c>
      <c r="W54">
        <v>14</v>
      </c>
      <c r="X54">
        <v>14</v>
      </c>
    </row>
    <row r="55" spans="1:24" x14ac:dyDescent="0.3">
      <c r="A55" s="28" t="s">
        <v>78</v>
      </c>
      <c r="B55" s="28" t="s">
        <v>77</v>
      </c>
      <c r="C55" s="28" t="s">
        <v>64</v>
      </c>
      <c r="D55">
        <v>13766</v>
      </c>
      <c r="E55" s="28">
        <v>54</v>
      </c>
      <c r="F55">
        <v>46305</v>
      </c>
      <c r="G55" s="28" t="s">
        <v>54</v>
      </c>
      <c r="K55">
        <v>22</v>
      </c>
      <c r="N55">
        <v>22</v>
      </c>
      <c r="O55">
        <v>7</v>
      </c>
      <c r="P55" s="28" t="s">
        <v>95</v>
      </c>
      <c r="Q55">
        <v>154</v>
      </c>
      <c r="R55">
        <v>5.28</v>
      </c>
      <c r="S55">
        <v>6.84</v>
      </c>
      <c r="T55" s="28" t="s">
        <v>57</v>
      </c>
      <c r="U55" s="28" t="s">
        <v>59</v>
      </c>
      <c r="V55" s="28" t="s">
        <v>75</v>
      </c>
      <c r="W55">
        <v>14</v>
      </c>
      <c r="X55">
        <v>14</v>
      </c>
    </row>
    <row r="56" spans="1:24" x14ac:dyDescent="0.3">
      <c r="A56" s="28" t="s">
        <v>78</v>
      </c>
      <c r="B56" s="28" t="s">
        <v>77</v>
      </c>
      <c r="C56" s="28" t="s">
        <v>64</v>
      </c>
      <c r="D56">
        <v>13766</v>
      </c>
      <c r="E56" s="28">
        <v>55</v>
      </c>
      <c r="F56">
        <v>46305</v>
      </c>
      <c r="G56" s="28" t="s">
        <v>54</v>
      </c>
      <c r="L56">
        <v>20</v>
      </c>
      <c r="N56">
        <v>20</v>
      </c>
      <c r="O56">
        <v>5</v>
      </c>
      <c r="P56" s="28" t="s">
        <v>96</v>
      </c>
      <c r="Q56">
        <v>100</v>
      </c>
      <c r="R56">
        <v>4.88</v>
      </c>
      <c r="S56">
        <v>6.38</v>
      </c>
      <c r="T56" s="28" t="s">
        <v>57</v>
      </c>
      <c r="U56" s="28" t="s">
        <v>59</v>
      </c>
      <c r="V56" s="28" t="s">
        <v>75</v>
      </c>
      <c r="W56">
        <v>15</v>
      </c>
      <c r="X56">
        <v>15</v>
      </c>
    </row>
    <row r="57" spans="1:24" x14ac:dyDescent="0.3">
      <c r="A57" s="28" t="s">
        <v>78</v>
      </c>
      <c r="B57" s="28" t="s">
        <v>77</v>
      </c>
      <c r="C57" s="28" t="s">
        <v>64</v>
      </c>
      <c r="D57">
        <v>13766</v>
      </c>
      <c r="E57" s="28">
        <v>56</v>
      </c>
      <c r="F57">
        <v>46305</v>
      </c>
      <c r="G57" s="28" t="s">
        <v>54</v>
      </c>
      <c r="L57">
        <v>20</v>
      </c>
      <c r="N57">
        <v>20</v>
      </c>
      <c r="O57">
        <v>5</v>
      </c>
      <c r="P57" s="28" t="s">
        <v>96</v>
      </c>
      <c r="Q57">
        <v>100</v>
      </c>
      <c r="R57">
        <v>4.88</v>
      </c>
      <c r="S57">
        <v>6.38</v>
      </c>
      <c r="T57" s="28" t="s">
        <v>57</v>
      </c>
      <c r="U57" s="28" t="s">
        <v>59</v>
      </c>
      <c r="V57" s="28" t="s">
        <v>75</v>
      </c>
      <c r="W57">
        <v>15</v>
      </c>
      <c r="X57">
        <v>15</v>
      </c>
    </row>
    <row r="58" spans="1:24" x14ac:dyDescent="0.3">
      <c r="A58" s="28" t="s">
        <v>78</v>
      </c>
      <c r="B58" s="28" t="s">
        <v>77</v>
      </c>
      <c r="C58" s="28" t="s">
        <v>64</v>
      </c>
      <c r="D58">
        <v>13766</v>
      </c>
      <c r="E58" s="28">
        <v>57</v>
      </c>
      <c r="F58">
        <v>46305</v>
      </c>
      <c r="G58" s="28" t="s">
        <v>54</v>
      </c>
      <c r="L58">
        <v>20</v>
      </c>
      <c r="N58">
        <v>20</v>
      </c>
      <c r="O58">
        <v>5</v>
      </c>
      <c r="P58" s="28" t="s">
        <v>96</v>
      </c>
      <c r="Q58">
        <v>100</v>
      </c>
      <c r="R58">
        <v>4.88</v>
      </c>
      <c r="S58">
        <v>6.38</v>
      </c>
      <c r="T58" s="28" t="s">
        <v>57</v>
      </c>
      <c r="U58" s="28" t="s">
        <v>59</v>
      </c>
      <c r="V58" s="28" t="s">
        <v>75</v>
      </c>
      <c r="W58">
        <v>15</v>
      </c>
      <c r="X58">
        <v>15</v>
      </c>
    </row>
    <row r="59" spans="1:24" x14ac:dyDescent="0.3">
      <c r="A59" s="28" t="s">
        <v>78</v>
      </c>
      <c r="B59" s="28" t="s">
        <v>77</v>
      </c>
      <c r="C59" s="28" t="s">
        <v>64</v>
      </c>
      <c r="D59">
        <v>13766</v>
      </c>
      <c r="E59" s="28">
        <v>58</v>
      </c>
      <c r="F59">
        <v>46305</v>
      </c>
      <c r="G59" s="28" t="s">
        <v>54</v>
      </c>
      <c r="L59">
        <v>20</v>
      </c>
      <c r="N59">
        <v>20</v>
      </c>
      <c r="O59">
        <v>5</v>
      </c>
      <c r="P59" s="28" t="s">
        <v>96</v>
      </c>
      <c r="Q59">
        <v>100</v>
      </c>
      <c r="R59">
        <v>4.88</v>
      </c>
      <c r="S59">
        <v>6.38</v>
      </c>
      <c r="T59" s="28" t="s">
        <v>57</v>
      </c>
      <c r="U59" s="28" t="s">
        <v>59</v>
      </c>
      <c r="V59" s="28" t="s">
        <v>75</v>
      </c>
      <c r="W59">
        <v>15</v>
      </c>
      <c r="X59">
        <v>15</v>
      </c>
    </row>
    <row r="60" spans="1:24" x14ac:dyDescent="0.3">
      <c r="A60" s="28" t="s">
        <v>78</v>
      </c>
      <c r="B60" s="28" t="s">
        <v>77</v>
      </c>
      <c r="C60" s="28" t="s">
        <v>64</v>
      </c>
      <c r="D60">
        <v>13766</v>
      </c>
      <c r="E60" s="28">
        <v>59</v>
      </c>
      <c r="F60">
        <v>46305</v>
      </c>
      <c r="G60" s="28" t="s">
        <v>54</v>
      </c>
      <c r="L60">
        <v>20</v>
      </c>
      <c r="N60">
        <v>20</v>
      </c>
      <c r="O60">
        <v>5</v>
      </c>
      <c r="P60" s="28" t="s">
        <v>96</v>
      </c>
      <c r="Q60">
        <v>100</v>
      </c>
      <c r="R60">
        <v>4.88</v>
      </c>
      <c r="S60">
        <v>6.38</v>
      </c>
      <c r="T60" s="28" t="s">
        <v>57</v>
      </c>
      <c r="U60" s="28" t="s">
        <v>59</v>
      </c>
      <c r="V60" s="28" t="s">
        <v>75</v>
      </c>
      <c r="W60">
        <v>15</v>
      </c>
      <c r="X60">
        <v>15</v>
      </c>
    </row>
    <row r="61" spans="1:24" x14ac:dyDescent="0.3">
      <c r="A61" s="28" t="s">
        <v>78</v>
      </c>
      <c r="B61" s="28" t="s">
        <v>77</v>
      </c>
      <c r="C61" s="28" t="s">
        <v>64</v>
      </c>
      <c r="D61">
        <v>13766</v>
      </c>
      <c r="E61" s="28">
        <v>60</v>
      </c>
      <c r="F61">
        <v>46305</v>
      </c>
      <c r="G61" s="28" t="s">
        <v>54</v>
      </c>
      <c r="M61">
        <v>20</v>
      </c>
      <c r="N61">
        <v>20</v>
      </c>
      <c r="O61">
        <v>2</v>
      </c>
      <c r="P61" s="28" t="s">
        <v>97</v>
      </c>
      <c r="Q61">
        <v>40</v>
      </c>
      <c r="R61">
        <v>5</v>
      </c>
      <c r="S61">
        <v>6.5</v>
      </c>
      <c r="T61" s="28" t="s">
        <v>57</v>
      </c>
      <c r="U61" s="28" t="s">
        <v>59</v>
      </c>
      <c r="V61" s="28" t="s">
        <v>75</v>
      </c>
      <c r="W61">
        <v>16</v>
      </c>
      <c r="X61">
        <v>16</v>
      </c>
    </row>
    <row r="62" spans="1:24" x14ac:dyDescent="0.3">
      <c r="A62" s="28" t="s">
        <v>78</v>
      </c>
      <c r="B62" s="28" t="s">
        <v>77</v>
      </c>
      <c r="C62" s="28" t="s">
        <v>64</v>
      </c>
      <c r="D62">
        <v>13766</v>
      </c>
      <c r="E62" s="28">
        <v>61</v>
      </c>
      <c r="F62">
        <v>46305</v>
      </c>
      <c r="G62" s="28" t="s">
        <v>54</v>
      </c>
      <c r="M62">
        <v>20</v>
      </c>
      <c r="N62">
        <v>20</v>
      </c>
      <c r="O62">
        <v>2</v>
      </c>
      <c r="P62" s="28" t="s">
        <v>97</v>
      </c>
      <c r="Q62">
        <v>40</v>
      </c>
      <c r="R62">
        <v>5</v>
      </c>
      <c r="S62">
        <v>6.5</v>
      </c>
      <c r="T62" s="28" t="s">
        <v>57</v>
      </c>
      <c r="U62" s="28" t="s">
        <v>59</v>
      </c>
      <c r="V62" s="28" t="s">
        <v>75</v>
      </c>
      <c r="W62">
        <v>16</v>
      </c>
      <c r="X62">
        <v>16</v>
      </c>
    </row>
    <row r="63" spans="1:24" x14ac:dyDescent="0.3">
      <c r="A63" s="28" t="s">
        <v>78</v>
      </c>
      <c r="B63" s="28" t="s">
        <v>77</v>
      </c>
      <c r="C63" s="28" t="s">
        <v>64</v>
      </c>
      <c r="D63">
        <v>13766</v>
      </c>
      <c r="E63" s="28">
        <v>62</v>
      </c>
      <c r="F63">
        <v>46305</v>
      </c>
      <c r="G63" s="28" t="s">
        <v>54</v>
      </c>
      <c r="H63">
        <v>12</v>
      </c>
      <c r="I63">
        <v>9</v>
      </c>
      <c r="N63">
        <v>21</v>
      </c>
      <c r="O63">
        <v>1</v>
      </c>
      <c r="P63" s="28" t="s">
        <v>98</v>
      </c>
      <c r="Q63">
        <v>21</v>
      </c>
      <c r="R63">
        <v>4.43</v>
      </c>
      <c r="S63">
        <v>5.96</v>
      </c>
      <c r="T63" s="28" t="s">
        <v>57</v>
      </c>
      <c r="U63" s="28" t="s">
        <v>59</v>
      </c>
      <c r="V63" s="28" t="s">
        <v>75</v>
      </c>
      <c r="W63">
        <v>17</v>
      </c>
      <c r="X63">
        <v>17</v>
      </c>
    </row>
    <row r="64" spans="1:24" x14ac:dyDescent="0.3">
      <c r="A64" s="28" t="s">
        <v>78</v>
      </c>
      <c r="B64" s="28" t="s">
        <v>77</v>
      </c>
      <c r="C64" s="28" t="s">
        <v>64</v>
      </c>
      <c r="D64">
        <v>13766</v>
      </c>
      <c r="E64" s="28">
        <v>63</v>
      </c>
      <c r="F64">
        <v>46305</v>
      </c>
      <c r="G64" s="28" t="s">
        <v>54</v>
      </c>
      <c r="K64">
        <v>16</v>
      </c>
      <c r="N64">
        <v>16</v>
      </c>
      <c r="O64">
        <v>1</v>
      </c>
      <c r="P64" s="28" t="s">
        <v>99</v>
      </c>
      <c r="Q64">
        <v>16</v>
      </c>
      <c r="R64">
        <v>3.84</v>
      </c>
      <c r="S64">
        <v>5.22</v>
      </c>
      <c r="T64" s="28" t="s">
        <v>57</v>
      </c>
      <c r="U64" s="28" t="s">
        <v>59</v>
      </c>
      <c r="V64" s="28" t="s">
        <v>75</v>
      </c>
      <c r="W64">
        <v>18</v>
      </c>
      <c r="X64">
        <v>18</v>
      </c>
    </row>
    <row r="65" spans="1:24" x14ac:dyDescent="0.3">
      <c r="A65" s="28" t="s">
        <v>78</v>
      </c>
      <c r="B65" s="28" t="s">
        <v>77</v>
      </c>
      <c r="C65" s="28" t="s">
        <v>64</v>
      </c>
      <c r="D65">
        <v>13766</v>
      </c>
      <c r="E65" s="28">
        <v>64</v>
      </c>
      <c r="F65">
        <v>46305</v>
      </c>
      <c r="G65" s="28" t="s">
        <v>54</v>
      </c>
      <c r="L65">
        <v>10</v>
      </c>
      <c r="M65">
        <v>1</v>
      </c>
      <c r="N65">
        <v>11</v>
      </c>
      <c r="O65">
        <v>1</v>
      </c>
      <c r="P65" s="28" t="s">
        <v>100</v>
      </c>
      <c r="Q65">
        <v>11</v>
      </c>
      <c r="R65">
        <v>2.69</v>
      </c>
      <c r="S65">
        <v>3.92</v>
      </c>
      <c r="T65" s="28" t="s">
        <v>57</v>
      </c>
      <c r="U65" s="28" t="s">
        <v>59</v>
      </c>
      <c r="V65" s="28" t="s">
        <v>75</v>
      </c>
      <c r="W65">
        <v>19</v>
      </c>
      <c r="X65">
        <v>19</v>
      </c>
    </row>
    <row r="66" spans="1:24" x14ac:dyDescent="0.3">
      <c r="A66" s="28" t="s">
        <v>78</v>
      </c>
      <c r="B66" s="28" t="s">
        <v>77</v>
      </c>
      <c r="C66" s="28" t="s">
        <v>64</v>
      </c>
      <c r="D66">
        <v>13766</v>
      </c>
      <c r="E66" s="28">
        <v>65</v>
      </c>
      <c r="F66">
        <v>93920</v>
      </c>
      <c r="G66" s="28" t="s">
        <v>69</v>
      </c>
      <c r="H66">
        <v>22</v>
      </c>
      <c r="N66">
        <v>22</v>
      </c>
      <c r="O66">
        <v>4</v>
      </c>
      <c r="P66" s="28" t="s">
        <v>101</v>
      </c>
      <c r="Q66">
        <v>88</v>
      </c>
      <c r="R66">
        <v>4.53</v>
      </c>
      <c r="S66">
        <v>6.09</v>
      </c>
      <c r="T66" s="28" t="s">
        <v>57</v>
      </c>
      <c r="U66" s="28" t="s">
        <v>59</v>
      </c>
      <c r="V66" s="28" t="s">
        <v>75</v>
      </c>
      <c r="W66">
        <v>20</v>
      </c>
      <c r="X66">
        <v>20</v>
      </c>
    </row>
    <row r="67" spans="1:24" x14ac:dyDescent="0.3">
      <c r="A67" s="28" t="s">
        <v>78</v>
      </c>
      <c r="B67" s="28" t="s">
        <v>77</v>
      </c>
      <c r="C67" s="28" t="s">
        <v>64</v>
      </c>
      <c r="D67">
        <v>13766</v>
      </c>
      <c r="E67" s="28">
        <v>66</v>
      </c>
      <c r="F67">
        <v>93920</v>
      </c>
      <c r="G67" s="28" t="s">
        <v>69</v>
      </c>
      <c r="H67">
        <v>22</v>
      </c>
      <c r="N67">
        <v>22</v>
      </c>
      <c r="O67">
        <v>4</v>
      </c>
      <c r="P67" s="28" t="s">
        <v>101</v>
      </c>
      <c r="Q67">
        <v>88</v>
      </c>
      <c r="R67">
        <v>4.53</v>
      </c>
      <c r="S67">
        <v>6.09</v>
      </c>
      <c r="T67" s="28" t="s">
        <v>57</v>
      </c>
      <c r="U67" s="28" t="s">
        <v>59</v>
      </c>
      <c r="V67" s="28" t="s">
        <v>75</v>
      </c>
      <c r="W67">
        <v>20</v>
      </c>
      <c r="X67">
        <v>20</v>
      </c>
    </row>
    <row r="68" spans="1:24" x14ac:dyDescent="0.3">
      <c r="A68" s="28" t="s">
        <v>78</v>
      </c>
      <c r="B68" s="28" t="s">
        <v>77</v>
      </c>
      <c r="C68" s="28" t="s">
        <v>64</v>
      </c>
      <c r="D68">
        <v>13766</v>
      </c>
      <c r="E68" s="28">
        <v>67</v>
      </c>
      <c r="F68">
        <v>93920</v>
      </c>
      <c r="G68" s="28" t="s">
        <v>69</v>
      </c>
      <c r="H68">
        <v>22</v>
      </c>
      <c r="N68">
        <v>22</v>
      </c>
      <c r="O68">
        <v>4</v>
      </c>
      <c r="P68" s="28" t="s">
        <v>101</v>
      </c>
      <c r="Q68">
        <v>88</v>
      </c>
      <c r="R68">
        <v>4.53</v>
      </c>
      <c r="S68">
        <v>6.09</v>
      </c>
      <c r="T68" s="28" t="s">
        <v>57</v>
      </c>
      <c r="U68" s="28" t="s">
        <v>59</v>
      </c>
      <c r="V68" s="28" t="s">
        <v>75</v>
      </c>
      <c r="W68">
        <v>20</v>
      </c>
      <c r="X68">
        <v>20</v>
      </c>
    </row>
    <row r="69" spans="1:24" x14ac:dyDescent="0.3">
      <c r="A69" s="28" t="s">
        <v>78</v>
      </c>
      <c r="B69" s="28" t="s">
        <v>77</v>
      </c>
      <c r="C69" s="28" t="s">
        <v>64</v>
      </c>
      <c r="D69">
        <v>13766</v>
      </c>
      <c r="E69" s="28">
        <v>68</v>
      </c>
      <c r="F69">
        <v>93920</v>
      </c>
      <c r="G69" s="28" t="s">
        <v>69</v>
      </c>
      <c r="H69">
        <v>22</v>
      </c>
      <c r="N69">
        <v>22</v>
      </c>
      <c r="O69">
        <v>4</v>
      </c>
      <c r="P69" s="28" t="s">
        <v>101</v>
      </c>
      <c r="Q69">
        <v>88</v>
      </c>
      <c r="R69">
        <v>4.53</v>
      </c>
      <c r="S69">
        <v>6.09</v>
      </c>
      <c r="T69" s="28" t="s">
        <v>57</v>
      </c>
      <c r="U69" s="28" t="s">
        <v>59</v>
      </c>
      <c r="V69" s="28" t="s">
        <v>75</v>
      </c>
      <c r="W69">
        <v>20</v>
      </c>
      <c r="X69">
        <v>20</v>
      </c>
    </row>
    <row r="70" spans="1:24" x14ac:dyDescent="0.3">
      <c r="A70" s="28" t="s">
        <v>78</v>
      </c>
      <c r="B70" s="28" t="s">
        <v>77</v>
      </c>
      <c r="C70" s="28" t="s">
        <v>64</v>
      </c>
      <c r="D70">
        <v>13766</v>
      </c>
      <c r="E70" s="28">
        <v>69</v>
      </c>
      <c r="F70">
        <v>93920</v>
      </c>
      <c r="G70" s="28" t="s">
        <v>69</v>
      </c>
      <c r="I70">
        <v>22</v>
      </c>
      <c r="N70">
        <v>22</v>
      </c>
      <c r="O70">
        <v>5</v>
      </c>
      <c r="P70" s="28" t="s">
        <v>102</v>
      </c>
      <c r="Q70">
        <v>110</v>
      </c>
      <c r="R70">
        <v>4.8</v>
      </c>
      <c r="S70">
        <v>6.36</v>
      </c>
      <c r="T70" s="28" t="s">
        <v>57</v>
      </c>
      <c r="U70" s="28" t="s">
        <v>59</v>
      </c>
      <c r="V70" s="28" t="s">
        <v>75</v>
      </c>
      <c r="W70">
        <v>21</v>
      </c>
      <c r="X70">
        <v>21</v>
      </c>
    </row>
    <row r="71" spans="1:24" x14ac:dyDescent="0.3">
      <c r="A71" s="28" t="s">
        <v>78</v>
      </c>
      <c r="B71" s="28" t="s">
        <v>77</v>
      </c>
      <c r="C71" s="28" t="s">
        <v>64</v>
      </c>
      <c r="D71">
        <v>13766</v>
      </c>
      <c r="E71" s="28">
        <v>70</v>
      </c>
      <c r="F71">
        <v>93920</v>
      </c>
      <c r="G71" s="28" t="s">
        <v>69</v>
      </c>
      <c r="I71">
        <v>22</v>
      </c>
      <c r="N71">
        <v>22</v>
      </c>
      <c r="O71">
        <v>5</v>
      </c>
      <c r="P71" s="28" t="s">
        <v>102</v>
      </c>
      <c r="Q71">
        <v>110</v>
      </c>
      <c r="R71">
        <v>4.8</v>
      </c>
      <c r="S71">
        <v>6.36</v>
      </c>
      <c r="T71" s="28" t="s">
        <v>57</v>
      </c>
      <c r="U71" s="28" t="s">
        <v>59</v>
      </c>
      <c r="V71" s="28" t="s">
        <v>75</v>
      </c>
      <c r="W71">
        <v>21</v>
      </c>
      <c r="X71">
        <v>21</v>
      </c>
    </row>
    <row r="72" spans="1:24" x14ac:dyDescent="0.3">
      <c r="A72" s="28" t="s">
        <v>78</v>
      </c>
      <c r="B72" s="28" t="s">
        <v>77</v>
      </c>
      <c r="C72" s="28" t="s">
        <v>64</v>
      </c>
      <c r="D72">
        <v>13766</v>
      </c>
      <c r="E72" s="28">
        <v>71</v>
      </c>
      <c r="F72">
        <v>93920</v>
      </c>
      <c r="G72" s="28" t="s">
        <v>69</v>
      </c>
      <c r="I72">
        <v>22</v>
      </c>
      <c r="N72">
        <v>22</v>
      </c>
      <c r="O72">
        <v>5</v>
      </c>
      <c r="P72" s="28" t="s">
        <v>102</v>
      </c>
      <c r="Q72">
        <v>110</v>
      </c>
      <c r="R72">
        <v>4.8</v>
      </c>
      <c r="S72">
        <v>6.36</v>
      </c>
      <c r="T72" s="28" t="s">
        <v>57</v>
      </c>
      <c r="U72" s="28" t="s">
        <v>59</v>
      </c>
      <c r="V72" s="28" t="s">
        <v>75</v>
      </c>
      <c r="W72">
        <v>21</v>
      </c>
      <c r="X72">
        <v>21</v>
      </c>
    </row>
    <row r="73" spans="1:24" x14ac:dyDescent="0.3">
      <c r="A73" s="28" t="s">
        <v>78</v>
      </c>
      <c r="B73" s="28" t="s">
        <v>77</v>
      </c>
      <c r="C73" s="28" t="s">
        <v>64</v>
      </c>
      <c r="D73">
        <v>13766</v>
      </c>
      <c r="E73" s="28">
        <v>72</v>
      </c>
      <c r="F73">
        <v>93920</v>
      </c>
      <c r="G73" s="28" t="s">
        <v>69</v>
      </c>
      <c r="I73">
        <v>22</v>
      </c>
      <c r="N73">
        <v>22</v>
      </c>
      <c r="O73">
        <v>5</v>
      </c>
      <c r="P73" s="28" t="s">
        <v>102</v>
      </c>
      <c r="Q73">
        <v>110</v>
      </c>
      <c r="R73">
        <v>4.8</v>
      </c>
      <c r="S73">
        <v>6.36</v>
      </c>
      <c r="T73" s="28" t="s">
        <v>57</v>
      </c>
      <c r="U73" s="28" t="s">
        <v>59</v>
      </c>
      <c r="V73" s="28" t="s">
        <v>75</v>
      </c>
      <c r="W73">
        <v>21</v>
      </c>
      <c r="X73">
        <v>21</v>
      </c>
    </row>
    <row r="74" spans="1:24" x14ac:dyDescent="0.3">
      <c r="A74" s="28" t="s">
        <v>78</v>
      </c>
      <c r="B74" s="28" t="s">
        <v>77</v>
      </c>
      <c r="C74" s="28" t="s">
        <v>64</v>
      </c>
      <c r="D74">
        <v>13766</v>
      </c>
      <c r="E74" s="28">
        <v>73</v>
      </c>
      <c r="F74">
        <v>93920</v>
      </c>
      <c r="G74" s="28" t="s">
        <v>69</v>
      </c>
      <c r="I74">
        <v>22</v>
      </c>
      <c r="N74">
        <v>22</v>
      </c>
      <c r="O74">
        <v>5</v>
      </c>
      <c r="P74" s="28" t="s">
        <v>102</v>
      </c>
      <c r="Q74">
        <v>110</v>
      </c>
      <c r="R74">
        <v>4.8</v>
      </c>
      <c r="S74">
        <v>6.36</v>
      </c>
      <c r="T74" s="28" t="s">
        <v>57</v>
      </c>
      <c r="U74" s="28" t="s">
        <v>59</v>
      </c>
      <c r="V74" s="28" t="s">
        <v>75</v>
      </c>
      <c r="W74">
        <v>21</v>
      </c>
      <c r="X74">
        <v>21</v>
      </c>
    </row>
    <row r="75" spans="1:24" x14ac:dyDescent="0.3">
      <c r="A75" s="28" t="s">
        <v>78</v>
      </c>
      <c r="B75" s="28" t="s">
        <v>77</v>
      </c>
      <c r="C75" s="28" t="s">
        <v>64</v>
      </c>
      <c r="D75">
        <v>13766</v>
      </c>
      <c r="E75" s="28">
        <v>74</v>
      </c>
      <c r="F75">
        <v>93920</v>
      </c>
      <c r="G75" s="28" t="s">
        <v>69</v>
      </c>
      <c r="J75">
        <v>22</v>
      </c>
      <c r="N75">
        <v>22</v>
      </c>
      <c r="O75">
        <v>6</v>
      </c>
      <c r="P75" s="28" t="s">
        <v>103</v>
      </c>
      <c r="Q75">
        <v>132</v>
      </c>
      <c r="R75">
        <v>5.0199999999999996</v>
      </c>
      <c r="S75">
        <v>6.58</v>
      </c>
      <c r="T75" s="28" t="s">
        <v>57</v>
      </c>
      <c r="U75" s="28" t="s">
        <v>59</v>
      </c>
      <c r="V75" s="28" t="s">
        <v>75</v>
      </c>
      <c r="W75">
        <v>22</v>
      </c>
      <c r="X75">
        <v>22</v>
      </c>
    </row>
    <row r="76" spans="1:24" x14ac:dyDescent="0.3">
      <c r="A76" s="28" t="s">
        <v>78</v>
      </c>
      <c r="B76" s="28" t="s">
        <v>77</v>
      </c>
      <c r="C76" s="28" t="s">
        <v>64</v>
      </c>
      <c r="D76">
        <v>13766</v>
      </c>
      <c r="E76" s="28">
        <v>75</v>
      </c>
      <c r="F76">
        <v>93920</v>
      </c>
      <c r="G76" s="28" t="s">
        <v>69</v>
      </c>
      <c r="J76">
        <v>22</v>
      </c>
      <c r="N76">
        <v>22</v>
      </c>
      <c r="O76">
        <v>6</v>
      </c>
      <c r="P76" s="28" t="s">
        <v>103</v>
      </c>
      <c r="Q76">
        <v>132</v>
      </c>
      <c r="R76">
        <v>5.0199999999999996</v>
      </c>
      <c r="S76">
        <v>6.58</v>
      </c>
      <c r="T76" s="28" t="s">
        <v>57</v>
      </c>
      <c r="U76" s="28" t="s">
        <v>59</v>
      </c>
      <c r="V76" s="28" t="s">
        <v>75</v>
      </c>
      <c r="W76">
        <v>22</v>
      </c>
      <c r="X76">
        <v>22</v>
      </c>
    </row>
    <row r="77" spans="1:24" x14ac:dyDescent="0.3">
      <c r="A77" s="28" t="s">
        <v>78</v>
      </c>
      <c r="B77" s="28" t="s">
        <v>77</v>
      </c>
      <c r="C77" s="28" t="s">
        <v>64</v>
      </c>
      <c r="D77">
        <v>13766</v>
      </c>
      <c r="E77" s="28">
        <v>76</v>
      </c>
      <c r="F77">
        <v>93920</v>
      </c>
      <c r="G77" s="28" t="s">
        <v>69</v>
      </c>
      <c r="J77">
        <v>22</v>
      </c>
      <c r="N77">
        <v>22</v>
      </c>
      <c r="O77">
        <v>6</v>
      </c>
      <c r="P77" s="28" t="s">
        <v>103</v>
      </c>
      <c r="Q77">
        <v>132</v>
      </c>
      <c r="R77">
        <v>5.0199999999999996</v>
      </c>
      <c r="S77">
        <v>6.58</v>
      </c>
      <c r="T77" s="28" t="s">
        <v>57</v>
      </c>
      <c r="U77" s="28" t="s">
        <v>59</v>
      </c>
      <c r="V77" s="28" t="s">
        <v>75</v>
      </c>
      <c r="W77">
        <v>22</v>
      </c>
      <c r="X77">
        <v>22</v>
      </c>
    </row>
    <row r="78" spans="1:24" x14ac:dyDescent="0.3">
      <c r="A78" s="28" t="s">
        <v>78</v>
      </c>
      <c r="B78" s="28" t="s">
        <v>77</v>
      </c>
      <c r="C78" s="28" t="s">
        <v>64</v>
      </c>
      <c r="D78">
        <v>13766</v>
      </c>
      <c r="E78" s="28">
        <v>77</v>
      </c>
      <c r="F78">
        <v>93920</v>
      </c>
      <c r="G78" s="28" t="s">
        <v>69</v>
      </c>
      <c r="J78">
        <v>22</v>
      </c>
      <c r="N78">
        <v>22</v>
      </c>
      <c r="O78">
        <v>6</v>
      </c>
      <c r="P78" s="28" t="s">
        <v>103</v>
      </c>
      <c r="Q78">
        <v>132</v>
      </c>
      <c r="R78">
        <v>5.0199999999999996</v>
      </c>
      <c r="S78">
        <v>6.58</v>
      </c>
      <c r="T78" s="28" t="s">
        <v>57</v>
      </c>
      <c r="U78" s="28" t="s">
        <v>59</v>
      </c>
      <c r="V78" s="28" t="s">
        <v>75</v>
      </c>
      <c r="W78">
        <v>22</v>
      </c>
      <c r="X78">
        <v>22</v>
      </c>
    </row>
    <row r="79" spans="1:24" x14ac:dyDescent="0.3">
      <c r="A79" s="28" t="s">
        <v>78</v>
      </c>
      <c r="B79" s="28" t="s">
        <v>77</v>
      </c>
      <c r="C79" s="28" t="s">
        <v>64</v>
      </c>
      <c r="D79">
        <v>13766</v>
      </c>
      <c r="E79" s="28">
        <v>78</v>
      </c>
      <c r="F79">
        <v>93920</v>
      </c>
      <c r="G79" s="28" t="s">
        <v>69</v>
      </c>
      <c r="J79">
        <v>22</v>
      </c>
      <c r="N79">
        <v>22</v>
      </c>
      <c r="O79">
        <v>6</v>
      </c>
      <c r="P79" s="28" t="s">
        <v>103</v>
      </c>
      <c r="Q79">
        <v>132</v>
      </c>
      <c r="R79">
        <v>5.0199999999999996</v>
      </c>
      <c r="S79">
        <v>6.58</v>
      </c>
      <c r="T79" s="28" t="s">
        <v>57</v>
      </c>
      <c r="U79" s="28" t="s">
        <v>59</v>
      </c>
      <c r="V79" s="28" t="s">
        <v>75</v>
      </c>
      <c r="W79">
        <v>22</v>
      </c>
      <c r="X79">
        <v>22</v>
      </c>
    </row>
    <row r="80" spans="1:24" x14ac:dyDescent="0.3">
      <c r="A80" s="28" t="s">
        <v>78</v>
      </c>
      <c r="B80" s="28" t="s">
        <v>77</v>
      </c>
      <c r="C80" s="28" t="s">
        <v>64</v>
      </c>
      <c r="D80">
        <v>13766</v>
      </c>
      <c r="E80" s="28">
        <v>79</v>
      </c>
      <c r="F80">
        <v>93920</v>
      </c>
      <c r="G80" s="28" t="s">
        <v>69</v>
      </c>
      <c r="J80">
        <v>22</v>
      </c>
      <c r="N80">
        <v>22</v>
      </c>
      <c r="O80">
        <v>6</v>
      </c>
      <c r="P80" s="28" t="s">
        <v>103</v>
      </c>
      <c r="Q80">
        <v>132</v>
      </c>
      <c r="R80">
        <v>5.0199999999999996</v>
      </c>
      <c r="S80">
        <v>6.58</v>
      </c>
      <c r="T80" s="28" t="s">
        <v>57</v>
      </c>
      <c r="U80" s="28" t="s">
        <v>59</v>
      </c>
      <c r="V80" s="28" t="s">
        <v>75</v>
      </c>
      <c r="W80">
        <v>22</v>
      </c>
      <c r="X80">
        <v>22</v>
      </c>
    </row>
    <row r="81" spans="1:24" x14ac:dyDescent="0.3">
      <c r="A81" s="28" t="s">
        <v>78</v>
      </c>
      <c r="B81" s="28" t="s">
        <v>77</v>
      </c>
      <c r="C81" s="28" t="s">
        <v>64</v>
      </c>
      <c r="D81">
        <v>13766</v>
      </c>
      <c r="E81" s="28">
        <v>80</v>
      </c>
      <c r="F81">
        <v>93920</v>
      </c>
      <c r="G81" s="28" t="s">
        <v>69</v>
      </c>
      <c r="K81">
        <v>22</v>
      </c>
      <c r="N81">
        <v>22</v>
      </c>
      <c r="O81">
        <v>4</v>
      </c>
      <c r="P81" s="28" t="s">
        <v>104</v>
      </c>
      <c r="Q81">
        <v>88</v>
      </c>
      <c r="R81">
        <v>5.28</v>
      </c>
      <c r="S81">
        <v>6.84</v>
      </c>
      <c r="T81" s="28" t="s">
        <v>57</v>
      </c>
      <c r="U81" s="28" t="s">
        <v>59</v>
      </c>
      <c r="V81" s="28" t="s">
        <v>75</v>
      </c>
      <c r="W81">
        <v>23</v>
      </c>
      <c r="X81">
        <v>23</v>
      </c>
    </row>
    <row r="82" spans="1:24" x14ac:dyDescent="0.3">
      <c r="A82" s="28" t="s">
        <v>78</v>
      </c>
      <c r="B82" s="28" t="s">
        <v>77</v>
      </c>
      <c r="C82" s="28" t="s">
        <v>64</v>
      </c>
      <c r="D82">
        <v>13766</v>
      </c>
      <c r="E82" s="28">
        <v>81</v>
      </c>
      <c r="F82">
        <v>93920</v>
      </c>
      <c r="G82" s="28" t="s">
        <v>69</v>
      </c>
      <c r="K82">
        <v>22</v>
      </c>
      <c r="N82">
        <v>22</v>
      </c>
      <c r="O82">
        <v>4</v>
      </c>
      <c r="P82" s="28" t="s">
        <v>104</v>
      </c>
      <c r="Q82">
        <v>88</v>
      </c>
      <c r="R82">
        <v>5.28</v>
      </c>
      <c r="S82">
        <v>6.84</v>
      </c>
      <c r="T82" s="28" t="s">
        <v>57</v>
      </c>
      <c r="U82" s="28" t="s">
        <v>59</v>
      </c>
      <c r="V82" s="28" t="s">
        <v>75</v>
      </c>
      <c r="W82">
        <v>23</v>
      </c>
      <c r="X82">
        <v>23</v>
      </c>
    </row>
    <row r="83" spans="1:24" x14ac:dyDescent="0.3">
      <c r="A83" s="28" t="s">
        <v>78</v>
      </c>
      <c r="B83" s="28" t="s">
        <v>77</v>
      </c>
      <c r="C83" s="28" t="s">
        <v>64</v>
      </c>
      <c r="D83">
        <v>13766</v>
      </c>
      <c r="E83" s="28">
        <v>82</v>
      </c>
      <c r="F83">
        <v>93920</v>
      </c>
      <c r="G83" s="28" t="s">
        <v>69</v>
      </c>
      <c r="K83">
        <v>22</v>
      </c>
      <c r="N83">
        <v>22</v>
      </c>
      <c r="O83">
        <v>4</v>
      </c>
      <c r="P83" s="28" t="s">
        <v>104</v>
      </c>
      <c r="Q83">
        <v>88</v>
      </c>
      <c r="R83">
        <v>5.28</v>
      </c>
      <c r="S83">
        <v>6.84</v>
      </c>
      <c r="T83" s="28" t="s">
        <v>57</v>
      </c>
      <c r="U83" s="28" t="s">
        <v>59</v>
      </c>
      <c r="V83" s="28" t="s">
        <v>75</v>
      </c>
      <c r="W83">
        <v>23</v>
      </c>
      <c r="X83">
        <v>23</v>
      </c>
    </row>
    <row r="84" spans="1:24" x14ac:dyDescent="0.3">
      <c r="A84" s="28" t="s">
        <v>78</v>
      </c>
      <c r="B84" s="28" t="s">
        <v>77</v>
      </c>
      <c r="C84" s="28" t="s">
        <v>64</v>
      </c>
      <c r="D84">
        <v>13766</v>
      </c>
      <c r="E84" s="28">
        <v>83</v>
      </c>
      <c r="F84">
        <v>93920</v>
      </c>
      <c r="G84" s="28" t="s">
        <v>69</v>
      </c>
      <c r="K84">
        <v>22</v>
      </c>
      <c r="N84">
        <v>22</v>
      </c>
      <c r="O84">
        <v>4</v>
      </c>
      <c r="P84" s="28" t="s">
        <v>104</v>
      </c>
      <c r="Q84">
        <v>88</v>
      </c>
      <c r="R84">
        <v>5.28</v>
      </c>
      <c r="S84">
        <v>6.84</v>
      </c>
      <c r="T84" s="28" t="s">
        <v>57</v>
      </c>
      <c r="U84" s="28" t="s">
        <v>59</v>
      </c>
      <c r="V84" s="28" t="s">
        <v>75</v>
      </c>
      <c r="W84">
        <v>23</v>
      </c>
      <c r="X84">
        <v>23</v>
      </c>
    </row>
    <row r="85" spans="1:24" x14ac:dyDescent="0.3">
      <c r="A85" s="28" t="s">
        <v>78</v>
      </c>
      <c r="B85" s="28" t="s">
        <v>77</v>
      </c>
      <c r="C85" s="28" t="s">
        <v>64</v>
      </c>
      <c r="D85">
        <v>13766</v>
      </c>
      <c r="E85" s="28">
        <v>84</v>
      </c>
      <c r="F85">
        <v>93920</v>
      </c>
      <c r="G85" s="28" t="s">
        <v>69</v>
      </c>
      <c r="L85">
        <v>20</v>
      </c>
      <c r="N85">
        <v>20</v>
      </c>
      <c r="O85">
        <v>3</v>
      </c>
      <c r="P85" s="28" t="s">
        <v>105</v>
      </c>
      <c r="Q85">
        <v>60</v>
      </c>
      <c r="R85">
        <v>4.88</v>
      </c>
      <c r="S85">
        <v>6.38</v>
      </c>
      <c r="T85" s="28" t="s">
        <v>57</v>
      </c>
      <c r="U85" s="28" t="s">
        <v>59</v>
      </c>
      <c r="V85" s="28" t="s">
        <v>75</v>
      </c>
      <c r="W85">
        <v>24</v>
      </c>
      <c r="X85">
        <v>24</v>
      </c>
    </row>
    <row r="86" spans="1:24" x14ac:dyDescent="0.3">
      <c r="A86" s="28" t="s">
        <v>78</v>
      </c>
      <c r="B86" s="28" t="s">
        <v>77</v>
      </c>
      <c r="C86" s="28" t="s">
        <v>64</v>
      </c>
      <c r="D86">
        <v>13766</v>
      </c>
      <c r="E86" s="28">
        <v>85</v>
      </c>
      <c r="F86">
        <v>93920</v>
      </c>
      <c r="G86" s="28" t="s">
        <v>69</v>
      </c>
      <c r="L86">
        <v>20</v>
      </c>
      <c r="N86">
        <v>20</v>
      </c>
      <c r="O86">
        <v>3</v>
      </c>
      <c r="P86" s="28" t="s">
        <v>105</v>
      </c>
      <c r="Q86">
        <v>60</v>
      </c>
      <c r="R86">
        <v>4.88</v>
      </c>
      <c r="S86">
        <v>6.38</v>
      </c>
      <c r="T86" s="28" t="s">
        <v>57</v>
      </c>
      <c r="U86" s="28" t="s">
        <v>59</v>
      </c>
      <c r="V86" s="28" t="s">
        <v>75</v>
      </c>
      <c r="W86">
        <v>24</v>
      </c>
      <c r="X86">
        <v>24</v>
      </c>
    </row>
    <row r="87" spans="1:24" x14ac:dyDescent="0.3">
      <c r="A87" s="28" t="s">
        <v>78</v>
      </c>
      <c r="B87" s="28" t="s">
        <v>77</v>
      </c>
      <c r="C87" s="28" t="s">
        <v>64</v>
      </c>
      <c r="D87">
        <v>13766</v>
      </c>
      <c r="E87" s="28">
        <v>86</v>
      </c>
      <c r="F87">
        <v>93920</v>
      </c>
      <c r="G87" s="28" t="s">
        <v>69</v>
      </c>
      <c r="L87">
        <v>20</v>
      </c>
      <c r="N87">
        <v>20</v>
      </c>
      <c r="O87">
        <v>3</v>
      </c>
      <c r="P87" s="28" t="s">
        <v>105</v>
      </c>
      <c r="Q87">
        <v>60</v>
      </c>
      <c r="R87">
        <v>4.88</v>
      </c>
      <c r="S87">
        <v>6.38</v>
      </c>
      <c r="T87" s="28" t="s">
        <v>57</v>
      </c>
      <c r="U87" s="28" t="s">
        <v>59</v>
      </c>
      <c r="V87" s="28" t="s">
        <v>75</v>
      </c>
      <c r="W87">
        <v>24</v>
      </c>
      <c r="X87">
        <v>24</v>
      </c>
    </row>
    <row r="88" spans="1:24" x14ac:dyDescent="0.3">
      <c r="A88" s="28" t="s">
        <v>78</v>
      </c>
      <c r="B88" s="28" t="s">
        <v>77</v>
      </c>
      <c r="C88" s="28" t="s">
        <v>64</v>
      </c>
      <c r="D88">
        <v>13766</v>
      </c>
      <c r="E88" s="28">
        <v>87</v>
      </c>
      <c r="F88">
        <v>93920</v>
      </c>
      <c r="G88" s="28" t="s">
        <v>69</v>
      </c>
      <c r="M88">
        <v>20</v>
      </c>
      <c r="N88">
        <v>20</v>
      </c>
      <c r="O88">
        <v>1</v>
      </c>
      <c r="P88" s="28" t="s">
        <v>106</v>
      </c>
      <c r="Q88">
        <v>20</v>
      </c>
      <c r="R88">
        <v>5</v>
      </c>
      <c r="S88">
        <v>6.5</v>
      </c>
      <c r="T88" s="28" t="s">
        <v>57</v>
      </c>
      <c r="U88" s="28" t="s">
        <v>59</v>
      </c>
      <c r="V88" s="28" t="s">
        <v>75</v>
      </c>
      <c r="W88">
        <v>25</v>
      </c>
      <c r="X88">
        <v>25</v>
      </c>
    </row>
    <row r="89" spans="1:24" x14ac:dyDescent="0.3">
      <c r="A89" s="28" t="s">
        <v>78</v>
      </c>
      <c r="B89" s="28" t="s">
        <v>77</v>
      </c>
      <c r="C89" s="28" t="s">
        <v>64</v>
      </c>
      <c r="D89">
        <v>13766</v>
      </c>
      <c r="E89" s="28">
        <v>88</v>
      </c>
      <c r="F89">
        <v>93920</v>
      </c>
      <c r="G89" s="28" t="s">
        <v>69</v>
      </c>
      <c r="M89">
        <v>18</v>
      </c>
      <c r="N89">
        <v>18</v>
      </c>
      <c r="O89">
        <v>1</v>
      </c>
      <c r="P89" s="28" t="s">
        <v>107</v>
      </c>
      <c r="Q89">
        <v>18</v>
      </c>
      <c r="R89">
        <v>4.5</v>
      </c>
      <c r="S89">
        <v>5.94</v>
      </c>
      <c r="T89" s="28" t="s">
        <v>57</v>
      </c>
      <c r="U89" s="28" t="s">
        <v>59</v>
      </c>
      <c r="V89" s="28" t="s">
        <v>75</v>
      </c>
      <c r="W89">
        <v>26</v>
      </c>
      <c r="X89">
        <v>26</v>
      </c>
    </row>
    <row r="90" spans="1:24" x14ac:dyDescent="0.3">
      <c r="A90" s="28" t="s">
        <v>78</v>
      </c>
      <c r="B90" s="28" t="s">
        <v>77</v>
      </c>
      <c r="C90" s="28" t="s">
        <v>64</v>
      </c>
      <c r="D90">
        <v>13766</v>
      </c>
      <c r="E90" s="28">
        <v>89</v>
      </c>
      <c r="F90">
        <v>93920</v>
      </c>
      <c r="G90" s="28" t="s">
        <v>69</v>
      </c>
      <c r="I90">
        <v>12</v>
      </c>
      <c r="J90">
        <v>1</v>
      </c>
      <c r="L90">
        <v>9</v>
      </c>
      <c r="N90">
        <v>22</v>
      </c>
      <c r="O90">
        <v>1</v>
      </c>
      <c r="P90" s="28" t="s">
        <v>108</v>
      </c>
      <c r="Q90">
        <v>22</v>
      </c>
      <c r="R90">
        <v>5.04</v>
      </c>
      <c r="S90">
        <v>6.6</v>
      </c>
      <c r="T90" s="28" t="s">
        <v>57</v>
      </c>
      <c r="U90" s="28" t="s">
        <v>59</v>
      </c>
      <c r="V90" s="28" t="s">
        <v>75</v>
      </c>
      <c r="W90">
        <v>27</v>
      </c>
      <c r="X90">
        <v>27</v>
      </c>
    </row>
    <row r="91" spans="1:24" x14ac:dyDescent="0.3">
      <c r="A91" s="28" t="s">
        <v>78</v>
      </c>
      <c r="B91" s="28" t="s">
        <v>77</v>
      </c>
      <c r="C91" s="28" t="s">
        <v>64</v>
      </c>
      <c r="D91">
        <v>13766</v>
      </c>
      <c r="E91" s="28">
        <v>90</v>
      </c>
      <c r="F91">
        <v>93920</v>
      </c>
      <c r="G91" s="28" t="s">
        <v>69</v>
      </c>
      <c r="H91">
        <v>5</v>
      </c>
      <c r="K91">
        <v>14</v>
      </c>
      <c r="N91">
        <v>19</v>
      </c>
      <c r="O91">
        <v>1</v>
      </c>
      <c r="P91" s="28" t="s">
        <v>109</v>
      </c>
      <c r="Q91">
        <v>19</v>
      </c>
      <c r="R91">
        <v>4.3899999999999997</v>
      </c>
      <c r="S91">
        <v>5.86</v>
      </c>
      <c r="T91" s="28" t="s">
        <v>57</v>
      </c>
      <c r="U91" s="28" t="s">
        <v>59</v>
      </c>
      <c r="V91" s="28" t="s">
        <v>75</v>
      </c>
      <c r="W91">
        <v>28</v>
      </c>
      <c r="X91">
        <v>28</v>
      </c>
    </row>
    <row r="92" spans="1:24" x14ac:dyDescent="0.3">
      <c r="A92" s="28" t="s">
        <v>78</v>
      </c>
      <c r="B92" s="28" t="s">
        <v>77</v>
      </c>
      <c r="C92" s="28" t="s">
        <v>64</v>
      </c>
      <c r="D92">
        <v>13766</v>
      </c>
      <c r="E92" s="28">
        <v>91</v>
      </c>
      <c r="F92">
        <v>94013</v>
      </c>
      <c r="G92" s="28" t="s">
        <v>37</v>
      </c>
      <c r="H92">
        <v>22</v>
      </c>
      <c r="N92">
        <v>22</v>
      </c>
      <c r="O92">
        <v>1</v>
      </c>
      <c r="P92" s="28" t="s">
        <v>110</v>
      </c>
      <c r="Q92">
        <v>22</v>
      </c>
      <c r="R92">
        <v>4.53</v>
      </c>
      <c r="S92">
        <v>6.09</v>
      </c>
      <c r="T92" s="28" t="s">
        <v>57</v>
      </c>
      <c r="U92" s="28" t="s">
        <v>59</v>
      </c>
      <c r="V92" s="28" t="s">
        <v>75</v>
      </c>
      <c r="W92">
        <v>29</v>
      </c>
      <c r="X92">
        <v>29</v>
      </c>
    </row>
    <row r="93" spans="1:24" x14ac:dyDescent="0.3">
      <c r="A93" s="28" t="s">
        <v>78</v>
      </c>
      <c r="B93" s="28" t="s">
        <v>77</v>
      </c>
      <c r="C93" s="28" t="s">
        <v>64</v>
      </c>
      <c r="D93">
        <v>13766</v>
      </c>
      <c r="E93" s="28">
        <v>92</v>
      </c>
      <c r="F93">
        <v>94013</v>
      </c>
      <c r="G93" s="28" t="s">
        <v>37</v>
      </c>
      <c r="I93">
        <v>22</v>
      </c>
      <c r="N93">
        <v>22</v>
      </c>
      <c r="O93">
        <v>2</v>
      </c>
      <c r="P93" s="28" t="s">
        <v>111</v>
      </c>
      <c r="Q93">
        <v>44</v>
      </c>
      <c r="R93">
        <v>4.8</v>
      </c>
      <c r="S93">
        <v>6.36</v>
      </c>
      <c r="T93" s="28" t="s">
        <v>57</v>
      </c>
      <c r="U93" s="28" t="s">
        <v>59</v>
      </c>
      <c r="V93" s="28" t="s">
        <v>75</v>
      </c>
      <c r="W93">
        <v>30</v>
      </c>
      <c r="X93">
        <v>30</v>
      </c>
    </row>
    <row r="94" spans="1:24" x14ac:dyDescent="0.3">
      <c r="A94" s="28" t="s">
        <v>78</v>
      </c>
      <c r="B94" s="28" t="s">
        <v>77</v>
      </c>
      <c r="C94" s="28" t="s">
        <v>64</v>
      </c>
      <c r="D94">
        <v>13766</v>
      </c>
      <c r="E94" s="28">
        <v>93</v>
      </c>
      <c r="F94">
        <v>94013</v>
      </c>
      <c r="G94" s="28" t="s">
        <v>37</v>
      </c>
      <c r="I94">
        <v>22</v>
      </c>
      <c r="N94">
        <v>22</v>
      </c>
      <c r="O94">
        <v>2</v>
      </c>
      <c r="P94" s="28" t="s">
        <v>111</v>
      </c>
      <c r="Q94">
        <v>44</v>
      </c>
      <c r="R94">
        <v>4.8</v>
      </c>
      <c r="S94">
        <v>6.36</v>
      </c>
      <c r="T94" s="28" t="s">
        <v>57</v>
      </c>
      <c r="U94" s="28" t="s">
        <v>59</v>
      </c>
      <c r="V94" s="28" t="s">
        <v>75</v>
      </c>
      <c r="W94">
        <v>30</v>
      </c>
      <c r="X94">
        <v>30</v>
      </c>
    </row>
    <row r="95" spans="1:24" x14ac:dyDescent="0.3">
      <c r="A95" s="28" t="s">
        <v>78</v>
      </c>
      <c r="B95" s="28" t="s">
        <v>77</v>
      </c>
      <c r="C95" s="28" t="s">
        <v>64</v>
      </c>
      <c r="D95">
        <v>13766</v>
      </c>
      <c r="E95" s="28">
        <v>94</v>
      </c>
      <c r="F95">
        <v>94013</v>
      </c>
      <c r="G95" s="28" t="s">
        <v>37</v>
      </c>
      <c r="J95">
        <v>22</v>
      </c>
      <c r="N95">
        <v>22</v>
      </c>
      <c r="O95">
        <v>2</v>
      </c>
      <c r="P95" s="28" t="s">
        <v>112</v>
      </c>
      <c r="Q95">
        <v>44</v>
      </c>
      <c r="R95">
        <v>5.0199999999999996</v>
      </c>
      <c r="S95">
        <v>6.58</v>
      </c>
      <c r="T95" s="28" t="s">
        <v>57</v>
      </c>
      <c r="U95" s="28" t="s">
        <v>59</v>
      </c>
      <c r="V95" s="28" t="s">
        <v>75</v>
      </c>
      <c r="W95">
        <v>31</v>
      </c>
      <c r="X95">
        <v>31</v>
      </c>
    </row>
    <row r="96" spans="1:24" x14ac:dyDescent="0.3">
      <c r="A96" s="28" t="s">
        <v>78</v>
      </c>
      <c r="B96" s="28" t="s">
        <v>77</v>
      </c>
      <c r="C96" s="28" t="s">
        <v>64</v>
      </c>
      <c r="D96">
        <v>13766</v>
      </c>
      <c r="E96" s="28">
        <v>95</v>
      </c>
      <c r="F96">
        <v>94013</v>
      </c>
      <c r="G96" s="28" t="s">
        <v>37</v>
      </c>
      <c r="J96">
        <v>22</v>
      </c>
      <c r="N96">
        <v>22</v>
      </c>
      <c r="O96">
        <v>2</v>
      </c>
      <c r="P96" s="28" t="s">
        <v>112</v>
      </c>
      <c r="Q96">
        <v>44</v>
      </c>
      <c r="R96">
        <v>5.0199999999999996</v>
      </c>
      <c r="S96">
        <v>6.58</v>
      </c>
      <c r="T96" s="28" t="s">
        <v>57</v>
      </c>
      <c r="U96" s="28" t="s">
        <v>59</v>
      </c>
      <c r="V96" s="28" t="s">
        <v>75</v>
      </c>
      <c r="W96">
        <v>31</v>
      </c>
      <c r="X96">
        <v>31</v>
      </c>
    </row>
    <row r="97" spans="1:24" x14ac:dyDescent="0.3">
      <c r="A97" s="28" t="s">
        <v>78</v>
      </c>
      <c r="B97" s="28" t="s">
        <v>77</v>
      </c>
      <c r="C97" s="28" t="s">
        <v>64</v>
      </c>
      <c r="D97">
        <v>13766</v>
      </c>
      <c r="E97" s="28">
        <v>96</v>
      </c>
      <c r="F97">
        <v>94013</v>
      </c>
      <c r="G97" s="28" t="s">
        <v>37</v>
      </c>
      <c r="K97">
        <v>22</v>
      </c>
      <c r="N97">
        <v>22</v>
      </c>
      <c r="O97">
        <v>2</v>
      </c>
      <c r="P97" s="28" t="s">
        <v>113</v>
      </c>
      <c r="Q97">
        <v>44</v>
      </c>
      <c r="R97">
        <v>5.28</v>
      </c>
      <c r="S97">
        <v>6.84</v>
      </c>
      <c r="T97" s="28" t="s">
        <v>57</v>
      </c>
      <c r="U97" s="28" t="s">
        <v>59</v>
      </c>
      <c r="V97" s="28" t="s">
        <v>75</v>
      </c>
      <c r="W97">
        <v>32</v>
      </c>
      <c r="X97">
        <v>32</v>
      </c>
    </row>
    <row r="98" spans="1:24" x14ac:dyDescent="0.3">
      <c r="A98" s="28" t="s">
        <v>78</v>
      </c>
      <c r="B98" s="28" t="s">
        <v>77</v>
      </c>
      <c r="C98" s="28" t="s">
        <v>64</v>
      </c>
      <c r="D98">
        <v>13766</v>
      </c>
      <c r="E98" s="28">
        <v>97</v>
      </c>
      <c r="F98">
        <v>94013</v>
      </c>
      <c r="G98" s="28" t="s">
        <v>37</v>
      </c>
      <c r="K98">
        <v>22</v>
      </c>
      <c r="N98">
        <v>22</v>
      </c>
      <c r="O98">
        <v>2</v>
      </c>
      <c r="P98" s="28" t="s">
        <v>113</v>
      </c>
      <c r="Q98">
        <v>44</v>
      </c>
      <c r="R98">
        <v>5.28</v>
      </c>
      <c r="S98">
        <v>6.84</v>
      </c>
      <c r="T98" s="28" t="s">
        <v>57</v>
      </c>
      <c r="U98" s="28" t="s">
        <v>59</v>
      </c>
      <c r="V98" s="28" t="s">
        <v>75</v>
      </c>
      <c r="W98">
        <v>32</v>
      </c>
      <c r="X98">
        <v>32</v>
      </c>
    </row>
    <row r="99" spans="1:24" x14ac:dyDescent="0.3">
      <c r="A99" s="28" t="s">
        <v>78</v>
      </c>
      <c r="B99" s="28" t="s">
        <v>77</v>
      </c>
      <c r="C99" s="28" t="s">
        <v>64</v>
      </c>
      <c r="D99">
        <v>13766</v>
      </c>
      <c r="E99" s="28">
        <v>98</v>
      </c>
      <c r="F99">
        <v>94013</v>
      </c>
      <c r="G99" s="28" t="s">
        <v>37</v>
      </c>
      <c r="L99">
        <v>20</v>
      </c>
      <c r="N99">
        <v>20</v>
      </c>
      <c r="O99">
        <v>1</v>
      </c>
      <c r="P99" s="28" t="s">
        <v>114</v>
      </c>
      <c r="Q99">
        <v>20</v>
      </c>
      <c r="R99">
        <v>4.88</v>
      </c>
      <c r="S99">
        <v>6.38</v>
      </c>
      <c r="T99" s="28" t="s">
        <v>57</v>
      </c>
      <c r="U99" s="28" t="s">
        <v>59</v>
      </c>
      <c r="V99" s="28" t="s">
        <v>75</v>
      </c>
      <c r="W99">
        <v>33</v>
      </c>
      <c r="X99">
        <v>33</v>
      </c>
    </row>
    <row r="100" spans="1:24" x14ac:dyDescent="0.3">
      <c r="A100" s="28" t="s">
        <v>78</v>
      </c>
      <c r="B100" s="28" t="s">
        <v>77</v>
      </c>
      <c r="C100" s="28" t="s">
        <v>64</v>
      </c>
      <c r="D100">
        <v>13766</v>
      </c>
      <c r="E100" s="28">
        <v>99</v>
      </c>
      <c r="F100">
        <v>94013</v>
      </c>
      <c r="G100" s="28" t="s">
        <v>37</v>
      </c>
      <c r="L100">
        <v>13</v>
      </c>
      <c r="M100">
        <v>7</v>
      </c>
      <c r="N100">
        <v>20</v>
      </c>
      <c r="O100">
        <v>1</v>
      </c>
      <c r="P100" s="28" t="s">
        <v>115</v>
      </c>
      <c r="Q100">
        <v>20</v>
      </c>
      <c r="R100">
        <v>4.92</v>
      </c>
      <c r="S100">
        <v>6.42</v>
      </c>
      <c r="T100" s="28" t="s">
        <v>57</v>
      </c>
      <c r="U100" s="28" t="s">
        <v>59</v>
      </c>
      <c r="V100" s="28" t="s">
        <v>75</v>
      </c>
      <c r="W100">
        <v>34</v>
      </c>
      <c r="X100">
        <v>34</v>
      </c>
    </row>
    <row r="101" spans="1:24" x14ac:dyDescent="0.3">
      <c r="A101" s="28" t="s">
        <v>78</v>
      </c>
      <c r="B101" s="28" t="s">
        <v>77</v>
      </c>
      <c r="C101" s="28" t="s">
        <v>64</v>
      </c>
      <c r="D101">
        <v>13766</v>
      </c>
      <c r="E101" s="28">
        <v>100</v>
      </c>
      <c r="F101">
        <v>94013</v>
      </c>
      <c r="G101" s="28" t="s">
        <v>37</v>
      </c>
      <c r="H101">
        <v>11</v>
      </c>
      <c r="K101">
        <v>7</v>
      </c>
      <c r="N101">
        <v>18</v>
      </c>
      <c r="O101">
        <v>1</v>
      </c>
      <c r="P101" s="28" t="s">
        <v>116</v>
      </c>
      <c r="Q101">
        <v>18</v>
      </c>
      <c r="R101">
        <v>3.95</v>
      </c>
      <c r="S101">
        <v>5.39</v>
      </c>
      <c r="T101" s="28" t="s">
        <v>57</v>
      </c>
      <c r="U101" s="28" t="s">
        <v>59</v>
      </c>
      <c r="V101" s="28" t="s">
        <v>75</v>
      </c>
      <c r="W101">
        <v>35</v>
      </c>
      <c r="X101">
        <v>35</v>
      </c>
    </row>
    <row r="102" spans="1:24" x14ac:dyDescent="0.3">
      <c r="A102" s="28" t="s">
        <v>78</v>
      </c>
      <c r="B102" s="28" t="s">
        <v>77</v>
      </c>
      <c r="C102" s="28" t="s">
        <v>64</v>
      </c>
      <c r="D102">
        <v>13766</v>
      </c>
      <c r="E102" s="28">
        <v>101</v>
      </c>
      <c r="F102">
        <v>94013</v>
      </c>
      <c r="G102" s="28" t="s">
        <v>37</v>
      </c>
      <c r="I102">
        <v>15</v>
      </c>
      <c r="M102">
        <v>4</v>
      </c>
      <c r="N102">
        <v>19</v>
      </c>
      <c r="O102">
        <v>1</v>
      </c>
      <c r="P102" s="28" t="s">
        <v>117</v>
      </c>
      <c r="Q102">
        <v>19</v>
      </c>
      <c r="R102">
        <v>4.2699999999999996</v>
      </c>
      <c r="S102">
        <v>5.74</v>
      </c>
      <c r="T102" s="28" t="s">
        <v>57</v>
      </c>
      <c r="U102" s="28" t="s">
        <v>59</v>
      </c>
      <c r="V102" s="28" t="s">
        <v>75</v>
      </c>
      <c r="W102">
        <v>36</v>
      </c>
      <c r="X102">
        <v>36</v>
      </c>
    </row>
    <row r="103" spans="1:24" x14ac:dyDescent="0.3">
      <c r="A103" s="28" t="s">
        <v>78</v>
      </c>
      <c r="B103" s="28" t="s">
        <v>77</v>
      </c>
      <c r="C103" s="28" t="s">
        <v>64</v>
      </c>
      <c r="D103">
        <v>13766</v>
      </c>
      <c r="E103" s="28">
        <v>102</v>
      </c>
      <c r="F103">
        <v>94013</v>
      </c>
      <c r="G103" s="28" t="s">
        <v>37</v>
      </c>
      <c r="J103">
        <v>18</v>
      </c>
      <c r="N103">
        <v>18</v>
      </c>
      <c r="O103">
        <v>1</v>
      </c>
      <c r="P103" s="28" t="s">
        <v>118</v>
      </c>
      <c r="Q103">
        <v>18</v>
      </c>
      <c r="R103">
        <v>4.0999999999999996</v>
      </c>
      <c r="S103">
        <v>5.54</v>
      </c>
      <c r="T103" s="28" t="s">
        <v>57</v>
      </c>
      <c r="U103" s="28" t="s">
        <v>59</v>
      </c>
      <c r="V103" s="28" t="s">
        <v>75</v>
      </c>
      <c r="W103">
        <v>37</v>
      </c>
      <c r="X103">
        <v>37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76E39-A3A0-4E7D-9590-FE1BF747A10F}">
  <dimension ref="A1:X34"/>
  <sheetViews>
    <sheetView topLeftCell="A13" workbookViewId="0">
      <selection activeCell="N15" sqref="N15"/>
    </sheetView>
  </sheetViews>
  <sheetFormatPr defaultRowHeight="14.4" x14ac:dyDescent="0.3"/>
  <cols>
    <col min="1" max="1" width="7.44140625" bestFit="1" customWidth="1"/>
    <col min="2" max="2" width="9.33203125" bestFit="1" customWidth="1"/>
    <col min="3" max="3" width="27.5546875" bestFit="1" customWidth="1"/>
    <col min="4" max="4" width="8" bestFit="1" customWidth="1"/>
    <col min="5" max="5" width="6.6640625" bestFit="1" customWidth="1"/>
    <col min="6" max="6" width="7.6640625" bestFit="1" customWidth="1"/>
    <col min="7" max="7" width="14.88671875" bestFit="1" customWidth="1"/>
    <col min="8" max="8" width="4.21875" bestFit="1" customWidth="1"/>
    <col min="9" max="9" width="5" bestFit="1" customWidth="1"/>
    <col min="10" max="10" width="4.109375" bestFit="1" customWidth="1"/>
    <col min="11" max="11" width="5.21875" bestFit="1" customWidth="1"/>
    <col min="12" max="12" width="6.33203125" bestFit="1" customWidth="1"/>
    <col min="13" max="13" width="7.44140625" bestFit="1" customWidth="1"/>
    <col min="14" max="14" width="10.88671875" bestFit="1" customWidth="1"/>
    <col min="15" max="15" width="6.5546875" bestFit="1" customWidth="1"/>
    <col min="16" max="16" width="10.44140625" bestFit="1" customWidth="1"/>
    <col min="17" max="17" width="12.88671875" bestFit="1" customWidth="1"/>
    <col min="18" max="18" width="10.5546875" bestFit="1" customWidth="1"/>
    <col min="19" max="19" width="10.44140625" bestFit="1" customWidth="1"/>
    <col min="20" max="20" width="7.21875" bestFit="1" customWidth="1"/>
    <col min="21" max="21" width="5.44140625" bestFit="1" customWidth="1"/>
    <col min="22" max="22" width="13.6640625" bestFit="1" customWidth="1"/>
    <col min="23" max="23" width="7.88671875" bestFit="1" customWidth="1"/>
    <col min="24" max="24" width="9.6640625" bestFit="1" customWidth="1"/>
  </cols>
  <sheetData>
    <row r="1" spans="1:24" x14ac:dyDescent="0.3">
      <c r="A1" s="28" t="s">
        <v>0</v>
      </c>
      <c r="B1" s="28" t="s">
        <v>72</v>
      </c>
      <c r="C1" s="28" t="s">
        <v>73</v>
      </c>
      <c r="D1" s="28" t="s">
        <v>27</v>
      </c>
      <c r="E1" s="28" t="s">
        <v>15</v>
      </c>
      <c r="F1" s="28" t="s">
        <v>2</v>
      </c>
      <c r="G1" s="28" t="s">
        <v>26</v>
      </c>
      <c r="H1" s="28" t="s">
        <v>3</v>
      </c>
      <c r="I1" s="28" t="s">
        <v>4</v>
      </c>
      <c r="J1" s="28" t="s">
        <v>5</v>
      </c>
      <c r="K1" s="28" t="s">
        <v>6</v>
      </c>
      <c r="L1" s="28" t="s">
        <v>7</v>
      </c>
      <c r="M1" s="28" t="s">
        <v>61</v>
      </c>
      <c r="N1" s="28" t="s">
        <v>16</v>
      </c>
      <c r="O1" s="28" t="s">
        <v>8</v>
      </c>
      <c r="P1" s="28" t="s">
        <v>1</v>
      </c>
      <c r="Q1" s="28" t="s">
        <v>74</v>
      </c>
      <c r="R1" s="28" t="s">
        <v>9</v>
      </c>
      <c r="S1" s="28" t="s">
        <v>10</v>
      </c>
      <c r="T1" s="28" t="s">
        <v>56</v>
      </c>
      <c r="U1" s="28" t="s">
        <v>58</v>
      </c>
      <c r="V1" s="28" t="s">
        <v>11</v>
      </c>
      <c r="W1" s="28" t="s">
        <v>80</v>
      </c>
      <c r="X1" s="28" t="s">
        <v>81</v>
      </c>
    </row>
    <row r="2" spans="1:24" x14ac:dyDescent="0.3">
      <c r="A2" s="28" t="s">
        <v>76</v>
      </c>
      <c r="B2" s="28" t="s">
        <v>62</v>
      </c>
      <c r="C2" s="28" t="s">
        <v>64</v>
      </c>
      <c r="D2" s="28">
        <v>13762</v>
      </c>
      <c r="E2" s="28">
        <v>1</v>
      </c>
      <c r="F2" s="28">
        <v>11001</v>
      </c>
      <c r="G2" s="28" t="s">
        <v>51</v>
      </c>
      <c r="H2" s="28">
        <v>21</v>
      </c>
      <c r="I2" s="28"/>
      <c r="J2" s="28"/>
      <c r="K2" s="28"/>
      <c r="L2" s="28"/>
      <c r="M2" s="28"/>
      <c r="N2" s="28">
        <v>21</v>
      </c>
      <c r="O2" s="28">
        <v>1</v>
      </c>
      <c r="P2" s="28" t="s">
        <v>119</v>
      </c>
      <c r="Q2" s="28">
        <v>21</v>
      </c>
      <c r="R2" s="28">
        <v>4.33</v>
      </c>
      <c r="S2" s="28">
        <v>7.22</v>
      </c>
      <c r="T2" s="28" t="s">
        <v>57</v>
      </c>
      <c r="U2" s="28" t="s">
        <v>59</v>
      </c>
      <c r="V2" s="28" t="s">
        <v>75</v>
      </c>
      <c r="W2" s="28">
        <v>1</v>
      </c>
      <c r="X2" s="28">
        <v>1</v>
      </c>
    </row>
    <row r="3" spans="1:24" x14ac:dyDescent="0.3">
      <c r="A3" s="28" t="s">
        <v>76</v>
      </c>
      <c r="B3" s="28" t="s">
        <v>62</v>
      </c>
      <c r="C3" s="28" t="s">
        <v>64</v>
      </c>
      <c r="D3" s="28">
        <v>13762</v>
      </c>
      <c r="E3" s="28">
        <v>2</v>
      </c>
      <c r="F3" s="28">
        <v>11001</v>
      </c>
      <c r="G3" s="28" t="s">
        <v>51</v>
      </c>
      <c r="H3" s="28"/>
      <c r="I3" s="28">
        <v>22</v>
      </c>
      <c r="J3" s="28"/>
      <c r="K3" s="28"/>
      <c r="L3" s="28"/>
      <c r="M3" s="28"/>
      <c r="N3" s="28">
        <v>22</v>
      </c>
      <c r="O3" s="28">
        <v>2</v>
      </c>
      <c r="P3" s="28" t="s">
        <v>120</v>
      </c>
      <c r="Q3" s="28">
        <v>44</v>
      </c>
      <c r="R3" s="28">
        <v>4.93</v>
      </c>
      <c r="S3" s="28">
        <v>7.91</v>
      </c>
      <c r="T3" s="28" t="s">
        <v>57</v>
      </c>
      <c r="U3" s="28" t="s">
        <v>59</v>
      </c>
      <c r="V3" s="28" t="s">
        <v>75</v>
      </c>
      <c r="W3" s="28">
        <v>2</v>
      </c>
      <c r="X3" s="28">
        <v>2</v>
      </c>
    </row>
    <row r="4" spans="1:24" x14ac:dyDescent="0.3">
      <c r="A4" s="28" t="s">
        <v>76</v>
      </c>
      <c r="B4" s="28" t="s">
        <v>62</v>
      </c>
      <c r="C4" s="28" t="s">
        <v>64</v>
      </c>
      <c r="D4" s="28">
        <v>13762</v>
      </c>
      <c r="E4" s="28">
        <v>3</v>
      </c>
      <c r="F4" s="28">
        <v>11001</v>
      </c>
      <c r="G4" s="28" t="s">
        <v>51</v>
      </c>
      <c r="H4" s="28"/>
      <c r="I4" s="28">
        <v>22</v>
      </c>
      <c r="J4" s="28"/>
      <c r="K4" s="28"/>
      <c r="L4" s="28"/>
      <c r="M4" s="28"/>
      <c r="N4" s="28">
        <v>22</v>
      </c>
      <c r="O4" s="28">
        <v>2</v>
      </c>
      <c r="P4" s="28" t="s">
        <v>120</v>
      </c>
      <c r="Q4" s="28">
        <v>44</v>
      </c>
      <c r="R4" s="28">
        <v>4.93</v>
      </c>
      <c r="S4" s="28">
        <v>7.91</v>
      </c>
      <c r="T4" s="28" t="s">
        <v>57</v>
      </c>
      <c r="U4" s="28" t="s">
        <v>59</v>
      </c>
      <c r="V4" s="28" t="s">
        <v>75</v>
      </c>
      <c r="W4" s="28">
        <v>2</v>
      </c>
      <c r="X4" s="28">
        <v>2</v>
      </c>
    </row>
    <row r="5" spans="1:24" x14ac:dyDescent="0.3">
      <c r="A5" s="28" t="s">
        <v>76</v>
      </c>
      <c r="B5" s="28" t="s">
        <v>62</v>
      </c>
      <c r="C5" s="28" t="s">
        <v>64</v>
      </c>
      <c r="D5" s="28">
        <v>13762</v>
      </c>
      <c r="E5" s="28">
        <v>4</v>
      </c>
      <c r="F5" s="28">
        <v>11001</v>
      </c>
      <c r="G5" s="28" t="s">
        <v>51</v>
      </c>
      <c r="H5" s="28"/>
      <c r="I5" s="28"/>
      <c r="J5" s="28">
        <v>22</v>
      </c>
      <c r="K5" s="28"/>
      <c r="L5" s="28"/>
      <c r="M5" s="28"/>
      <c r="N5" s="28">
        <v>22</v>
      </c>
      <c r="O5" s="28">
        <v>2</v>
      </c>
      <c r="P5" s="28" t="s">
        <v>121</v>
      </c>
      <c r="Q5" s="28">
        <v>44</v>
      </c>
      <c r="R5" s="28">
        <v>5.28</v>
      </c>
      <c r="S5" s="28">
        <v>8.26</v>
      </c>
      <c r="T5" s="28" t="s">
        <v>57</v>
      </c>
      <c r="U5" s="28" t="s">
        <v>59</v>
      </c>
      <c r="V5" s="28" t="s">
        <v>75</v>
      </c>
      <c r="W5" s="28">
        <v>3</v>
      </c>
      <c r="X5" s="28">
        <v>3</v>
      </c>
    </row>
    <row r="6" spans="1:24" x14ac:dyDescent="0.3">
      <c r="A6" s="28" t="s">
        <v>76</v>
      </c>
      <c r="B6" s="28" t="s">
        <v>62</v>
      </c>
      <c r="C6" s="28" t="s">
        <v>64</v>
      </c>
      <c r="D6" s="28">
        <v>13762</v>
      </c>
      <c r="E6" s="28">
        <v>5</v>
      </c>
      <c r="F6" s="28">
        <v>11001</v>
      </c>
      <c r="G6" s="28" t="s">
        <v>51</v>
      </c>
      <c r="H6" s="28"/>
      <c r="I6" s="28"/>
      <c r="J6" s="28">
        <v>22</v>
      </c>
      <c r="K6" s="28"/>
      <c r="L6" s="28"/>
      <c r="M6" s="28"/>
      <c r="N6" s="28">
        <v>22</v>
      </c>
      <c r="O6" s="28">
        <v>2</v>
      </c>
      <c r="P6" s="28" t="s">
        <v>121</v>
      </c>
      <c r="Q6" s="28">
        <v>44</v>
      </c>
      <c r="R6" s="28">
        <v>5.28</v>
      </c>
      <c r="S6" s="28">
        <v>8.26</v>
      </c>
      <c r="T6" s="28" t="s">
        <v>57</v>
      </c>
      <c r="U6" s="28" t="s">
        <v>59</v>
      </c>
      <c r="V6" s="28" t="s">
        <v>75</v>
      </c>
      <c r="W6" s="28">
        <v>3</v>
      </c>
      <c r="X6" s="28">
        <v>3</v>
      </c>
    </row>
    <row r="7" spans="1:24" x14ac:dyDescent="0.3">
      <c r="A7" s="28" t="s">
        <v>76</v>
      </c>
      <c r="B7" s="28" t="s">
        <v>62</v>
      </c>
      <c r="C7" s="28" t="s">
        <v>64</v>
      </c>
      <c r="D7" s="28">
        <v>13762</v>
      </c>
      <c r="E7" s="28">
        <v>6</v>
      </c>
      <c r="F7" s="28">
        <v>11001</v>
      </c>
      <c r="G7" s="28" t="s">
        <v>51</v>
      </c>
      <c r="H7" s="28"/>
      <c r="I7" s="28"/>
      <c r="J7" s="28">
        <v>16</v>
      </c>
      <c r="K7" s="28"/>
      <c r="L7" s="28"/>
      <c r="M7" s="28"/>
      <c r="N7" s="28">
        <v>16</v>
      </c>
      <c r="O7" s="28">
        <v>1</v>
      </c>
      <c r="P7" s="28" t="s">
        <v>122</v>
      </c>
      <c r="Q7" s="28">
        <v>16</v>
      </c>
      <c r="R7" s="28">
        <v>3.84</v>
      </c>
      <c r="S7" s="28">
        <v>6.25</v>
      </c>
      <c r="T7" s="28" t="s">
        <v>57</v>
      </c>
      <c r="U7" s="28" t="s">
        <v>59</v>
      </c>
      <c r="V7" s="28" t="s">
        <v>75</v>
      </c>
      <c r="W7" s="28">
        <v>4</v>
      </c>
      <c r="X7" s="28">
        <v>4</v>
      </c>
    </row>
    <row r="8" spans="1:24" x14ac:dyDescent="0.3">
      <c r="A8" s="28" t="s">
        <v>76</v>
      </c>
      <c r="B8" s="28" t="s">
        <v>62</v>
      </c>
      <c r="C8" s="28" t="s">
        <v>64</v>
      </c>
      <c r="D8" s="28">
        <v>13762</v>
      </c>
      <c r="E8" s="28">
        <v>7</v>
      </c>
      <c r="F8" s="28">
        <v>11001</v>
      </c>
      <c r="G8" s="28" t="s">
        <v>51</v>
      </c>
      <c r="H8" s="28"/>
      <c r="I8" s="28"/>
      <c r="J8" s="28"/>
      <c r="K8" s="28">
        <v>22</v>
      </c>
      <c r="L8" s="28"/>
      <c r="M8" s="28"/>
      <c r="N8" s="28">
        <v>22</v>
      </c>
      <c r="O8" s="28">
        <v>2</v>
      </c>
      <c r="P8" s="28" t="s">
        <v>123</v>
      </c>
      <c r="Q8" s="28">
        <v>44</v>
      </c>
      <c r="R8" s="28">
        <v>5.41</v>
      </c>
      <c r="S8" s="28">
        <v>8.39</v>
      </c>
      <c r="T8" s="28" t="s">
        <v>57</v>
      </c>
      <c r="U8" s="28" t="s">
        <v>59</v>
      </c>
      <c r="V8" s="28" t="s">
        <v>75</v>
      </c>
      <c r="W8" s="28">
        <v>5</v>
      </c>
      <c r="X8" s="28">
        <v>5</v>
      </c>
    </row>
    <row r="9" spans="1:24" x14ac:dyDescent="0.3">
      <c r="A9" s="28" t="s">
        <v>76</v>
      </c>
      <c r="B9" s="28" t="s">
        <v>62</v>
      </c>
      <c r="C9" s="28" t="s">
        <v>64</v>
      </c>
      <c r="D9">
        <v>13762</v>
      </c>
      <c r="E9" s="28">
        <v>8</v>
      </c>
      <c r="F9">
        <v>11001</v>
      </c>
      <c r="G9" s="28" t="s">
        <v>51</v>
      </c>
      <c r="K9">
        <v>22</v>
      </c>
      <c r="N9">
        <v>22</v>
      </c>
      <c r="O9">
        <v>2</v>
      </c>
      <c r="P9" s="28" t="s">
        <v>123</v>
      </c>
      <c r="Q9">
        <v>44</v>
      </c>
      <c r="R9">
        <v>5.41</v>
      </c>
      <c r="S9">
        <v>8.39</v>
      </c>
      <c r="T9" s="28" t="s">
        <v>57</v>
      </c>
      <c r="U9" s="28" t="s">
        <v>59</v>
      </c>
      <c r="V9" s="28" t="s">
        <v>75</v>
      </c>
      <c r="W9">
        <v>5</v>
      </c>
      <c r="X9">
        <v>5</v>
      </c>
    </row>
    <row r="10" spans="1:24" x14ac:dyDescent="0.3">
      <c r="A10" s="28" t="s">
        <v>76</v>
      </c>
      <c r="B10" s="28" t="s">
        <v>62</v>
      </c>
      <c r="C10" s="28" t="s">
        <v>64</v>
      </c>
      <c r="D10">
        <v>13762</v>
      </c>
      <c r="E10" s="28">
        <v>9</v>
      </c>
      <c r="F10">
        <v>11001</v>
      </c>
      <c r="G10" s="28" t="s">
        <v>51</v>
      </c>
      <c r="L10">
        <v>20</v>
      </c>
      <c r="N10">
        <v>20</v>
      </c>
      <c r="O10">
        <v>1</v>
      </c>
      <c r="P10" s="28" t="s">
        <v>124</v>
      </c>
      <c r="Q10">
        <v>20</v>
      </c>
      <c r="R10">
        <v>5.04</v>
      </c>
      <c r="S10">
        <v>7.83</v>
      </c>
      <c r="T10" s="28" t="s">
        <v>57</v>
      </c>
      <c r="U10" s="28" t="s">
        <v>59</v>
      </c>
      <c r="V10" s="28" t="s">
        <v>75</v>
      </c>
      <c r="W10">
        <v>6</v>
      </c>
      <c r="X10">
        <v>6</v>
      </c>
    </row>
    <row r="11" spans="1:24" x14ac:dyDescent="0.3">
      <c r="A11" s="28" t="s">
        <v>76</v>
      </c>
      <c r="B11" s="28" t="s">
        <v>62</v>
      </c>
      <c r="C11" s="28" t="s">
        <v>64</v>
      </c>
      <c r="D11">
        <v>13762</v>
      </c>
      <c r="E11" s="28">
        <v>10</v>
      </c>
      <c r="F11">
        <v>11001</v>
      </c>
      <c r="G11" s="28" t="s">
        <v>51</v>
      </c>
      <c r="I11">
        <v>3</v>
      </c>
      <c r="K11">
        <v>3</v>
      </c>
      <c r="L11">
        <v>7</v>
      </c>
      <c r="N11">
        <v>13</v>
      </c>
      <c r="O11">
        <v>1</v>
      </c>
      <c r="P11" s="28" t="s">
        <v>125</v>
      </c>
      <c r="Q11">
        <v>13</v>
      </c>
      <c r="R11">
        <v>3.17</v>
      </c>
      <c r="S11">
        <v>5.3</v>
      </c>
      <c r="T11" s="28" t="s">
        <v>57</v>
      </c>
      <c r="U11" s="28" t="s">
        <v>59</v>
      </c>
      <c r="V11" s="28" t="s">
        <v>75</v>
      </c>
      <c r="W11">
        <v>7</v>
      </c>
      <c r="X11">
        <v>7</v>
      </c>
    </row>
    <row r="12" spans="1:24" x14ac:dyDescent="0.3">
      <c r="A12" s="28" t="s">
        <v>76</v>
      </c>
      <c r="B12" s="28" t="s">
        <v>62</v>
      </c>
      <c r="C12" s="28" t="s">
        <v>64</v>
      </c>
      <c r="D12">
        <v>13762</v>
      </c>
      <c r="E12" s="28">
        <v>11</v>
      </c>
      <c r="F12">
        <v>46305</v>
      </c>
      <c r="G12" s="28" t="s">
        <v>54</v>
      </c>
      <c r="H12">
        <v>22</v>
      </c>
      <c r="N12">
        <v>22</v>
      </c>
      <c r="O12">
        <v>1</v>
      </c>
      <c r="P12" s="28" t="s">
        <v>126</v>
      </c>
      <c r="Q12">
        <v>22</v>
      </c>
      <c r="R12">
        <v>4.53</v>
      </c>
      <c r="S12">
        <v>7.51</v>
      </c>
      <c r="T12" s="28" t="s">
        <v>57</v>
      </c>
      <c r="U12" s="28" t="s">
        <v>59</v>
      </c>
      <c r="V12" s="28" t="s">
        <v>75</v>
      </c>
      <c r="W12">
        <v>8</v>
      </c>
      <c r="X12">
        <v>8</v>
      </c>
    </row>
    <row r="13" spans="1:24" x14ac:dyDescent="0.3">
      <c r="A13" s="28" t="s">
        <v>76</v>
      </c>
      <c r="B13" s="28" t="s">
        <v>62</v>
      </c>
      <c r="C13" s="28" t="s">
        <v>64</v>
      </c>
      <c r="D13">
        <v>13762</v>
      </c>
      <c r="E13" s="28">
        <v>12</v>
      </c>
      <c r="F13">
        <v>46305</v>
      </c>
      <c r="G13" s="28" t="s">
        <v>54</v>
      </c>
      <c r="I13">
        <v>22</v>
      </c>
      <c r="N13">
        <v>22</v>
      </c>
      <c r="O13">
        <v>1</v>
      </c>
      <c r="P13" s="28" t="s">
        <v>127</v>
      </c>
      <c r="Q13">
        <v>22</v>
      </c>
      <c r="R13">
        <v>4.93</v>
      </c>
      <c r="S13">
        <v>7.91</v>
      </c>
      <c r="T13" s="28" t="s">
        <v>57</v>
      </c>
      <c r="U13" s="28" t="s">
        <v>59</v>
      </c>
      <c r="V13" s="28" t="s">
        <v>75</v>
      </c>
      <c r="W13">
        <v>9</v>
      </c>
      <c r="X13">
        <v>9</v>
      </c>
    </row>
    <row r="14" spans="1:24" x14ac:dyDescent="0.3">
      <c r="A14" s="28" t="s">
        <v>76</v>
      </c>
      <c r="B14" s="28" t="s">
        <v>62</v>
      </c>
      <c r="C14" s="28" t="s">
        <v>64</v>
      </c>
      <c r="D14">
        <v>13762</v>
      </c>
      <c r="E14" s="28">
        <v>13</v>
      </c>
      <c r="F14">
        <v>46305</v>
      </c>
      <c r="G14" s="28" t="s">
        <v>54</v>
      </c>
      <c r="I14">
        <v>18</v>
      </c>
      <c r="N14">
        <v>18</v>
      </c>
      <c r="O14">
        <v>1</v>
      </c>
      <c r="P14" s="28" t="s">
        <v>128</v>
      </c>
      <c r="Q14">
        <v>18</v>
      </c>
      <c r="R14">
        <v>4.03</v>
      </c>
      <c r="S14">
        <v>6.63</v>
      </c>
      <c r="T14" s="28" t="s">
        <v>57</v>
      </c>
      <c r="U14" s="28" t="s">
        <v>59</v>
      </c>
      <c r="V14" s="28" t="s">
        <v>75</v>
      </c>
      <c r="W14">
        <v>10</v>
      </c>
      <c r="X14">
        <v>10</v>
      </c>
    </row>
    <row r="15" spans="1:24" x14ac:dyDescent="0.3">
      <c r="A15" s="28" t="s">
        <v>76</v>
      </c>
      <c r="B15" s="28" t="s">
        <v>62</v>
      </c>
      <c r="C15" s="28" t="s">
        <v>64</v>
      </c>
      <c r="D15">
        <v>13762</v>
      </c>
      <c r="E15" s="28">
        <v>14</v>
      </c>
      <c r="F15">
        <v>46305</v>
      </c>
      <c r="G15" s="28" t="s">
        <v>54</v>
      </c>
      <c r="J15">
        <v>22</v>
      </c>
      <c r="N15">
        <v>22</v>
      </c>
      <c r="O15">
        <v>2</v>
      </c>
      <c r="P15" s="28" t="s">
        <v>129</v>
      </c>
      <c r="Q15">
        <v>44</v>
      </c>
      <c r="R15">
        <v>5.28</v>
      </c>
      <c r="S15">
        <v>8.26</v>
      </c>
      <c r="T15" s="28" t="s">
        <v>57</v>
      </c>
      <c r="U15" s="28" t="s">
        <v>59</v>
      </c>
      <c r="V15" s="28" t="s">
        <v>75</v>
      </c>
      <c r="W15">
        <v>11</v>
      </c>
      <c r="X15">
        <v>11</v>
      </c>
    </row>
    <row r="16" spans="1:24" x14ac:dyDescent="0.3">
      <c r="A16" s="28" t="s">
        <v>76</v>
      </c>
      <c r="B16" s="28" t="s">
        <v>62</v>
      </c>
      <c r="C16" s="28" t="s">
        <v>64</v>
      </c>
      <c r="D16">
        <v>13762</v>
      </c>
      <c r="E16" s="28">
        <v>15</v>
      </c>
      <c r="F16">
        <v>46305</v>
      </c>
      <c r="G16" s="28" t="s">
        <v>54</v>
      </c>
      <c r="J16">
        <v>22</v>
      </c>
      <c r="N16">
        <v>22</v>
      </c>
      <c r="O16">
        <v>2</v>
      </c>
      <c r="P16" s="28" t="s">
        <v>129</v>
      </c>
      <c r="Q16">
        <v>44</v>
      </c>
      <c r="R16">
        <v>5.28</v>
      </c>
      <c r="S16">
        <v>8.26</v>
      </c>
      <c r="T16" s="28" t="s">
        <v>57</v>
      </c>
      <c r="U16" s="28" t="s">
        <v>59</v>
      </c>
      <c r="V16" s="28" t="s">
        <v>75</v>
      </c>
      <c r="W16">
        <v>11</v>
      </c>
      <c r="X16">
        <v>11</v>
      </c>
    </row>
    <row r="17" spans="1:24" x14ac:dyDescent="0.3">
      <c r="A17" s="28" t="s">
        <v>76</v>
      </c>
      <c r="B17" s="28" t="s">
        <v>62</v>
      </c>
      <c r="C17" s="28" t="s">
        <v>64</v>
      </c>
      <c r="D17">
        <v>13762</v>
      </c>
      <c r="E17" s="28">
        <v>16</v>
      </c>
      <c r="F17">
        <v>46305</v>
      </c>
      <c r="G17" s="28" t="s">
        <v>54</v>
      </c>
      <c r="J17">
        <v>16</v>
      </c>
      <c r="N17">
        <v>16</v>
      </c>
      <c r="O17">
        <v>1</v>
      </c>
      <c r="P17" s="28" t="s">
        <v>130</v>
      </c>
      <c r="Q17">
        <v>16</v>
      </c>
      <c r="R17">
        <v>3.84</v>
      </c>
      <c r="S17">
        <v>6.25</v>
      </c>
      <c r="T17" s="28" t="s">
        <v>57</v>
      </c>
      <c r="U17" s="28" t="s">
        <v>59</v>
      </c>
      <c r="V17" s="28" t="s">
        <v>75</v>
      </c>
      <c r="W17">
        <v>12</v>
      </c>
      <c r="X17">
        <v>12</v>
      </c>
    </row>
    <row r="18" spans="1:24" x14ac:dyDescent="0.3">
      <c r="A18" s="28" t="s">
        <v>76</v>
      </c>
      <c r="B18" s="28" t="s">
        <v>62</v>
      </c>
      <c r="C18" s="28" t="s">
        <v>64</v>
      </c>
      <c r="D18">
        <v>13762</v>
      </c>
      <c r="E18" s="28">
        <v>17</v>
      </c>
      <c r="F18">
        <v>46305</v>
      </c>
      <c r="G18" s="28" t="s">
        <v>54</v>
      </c>
      <c r="K18">
        <v>22</v>
      </c>
      <c r="N18">
        <v>22</v>
      </c>
      <c r="O18">
        <v>2</v>
      </c>
      <c r="P18" s="28" t="s">
        <v>131</v>
      </c>
      <c r="Q18">
        <v>44</v>
      </c>
      <c r="R18">
        <v>5.41</v>
      </c>
      <c r="S18">
        <v>8.39</v>
      </c>
      <c r="T18" s="28" t="s">
        <v>57</v>
      </c>
      <c r="U18" s="28" t="s">
        <v>59</v>
      </c>
      <c r="V18" s="28" t="s">
        <v>75</v>
      </c>
      <c r="W18">
        <v>13</v>
      </c>
      <c r="X18">
        <v>13</v>
      </c>
    </row>
    <row r="19" spans="1:24" x14ac:dyDescent="0.3">
      <c r="A19" s="28" t="s">
        <v>76</v>
      </c>
      <c r="B19" s="28" t="s">
        <v>62</v>
      </c>
      <c r="C19" s="28" t="s">
        <v>64</v>
      </c>
      <c r="D19">
        <v>13762</v>
      </c>
      <c r="E19" s="28">
        <v>18</v>
      </c>
      <c r="F19">
        <v>46305</v>
      </c>
      <c r="G19" s="28" t="s">
        <v>54</v>
      </c>
      <c r="K19">
        <v>22</v>
      </c>
      <c r="N19">
        <v>22</v>
      </c>
      <c r="O19">
        <v>2</v>
      </c>
      <c r="P19" s="28" t="s">
        <v>131</v>
      </c>
      <c r="Q19">
        <v>44</v>
      </c>
      <c r="R19">
        <v>5.41</v>
      </c>
      <c r="S19">
        <v>8.39</v>
      </c>
      <c r="T19" s="28" t="s">
        <v>57</v>
      </c>
      <c r="U19" s="28" t="s">
        <v>59</v>
      </c>
      <c r="V19" s="28" t="s">
        <v>75</v>
      </c>
      <c r="W19">
        <v>13</v>
      </c>
      <c r="X19">
        <v>13</v>
      </c>
    </row>
    <row r="20" spans="1:24" x14ac:dyDescent="0.3">
      <c r="A20" s="28" t="s">
        <v>76</v>
      </c>
      <c r="B20" s="28" t="s">
        <v>62</v>
      </c>
      <c r="C20" s="28" t="s">
        <v>64</v>
      </c>
      <c r="D20">
        <v>13762</v>
      </c>
      <c r="E20" s="28">
        <v>19</v>
      </c>
      <c r="F20">
        <v>46305</v>
      </c>
      <c r="G20" s="28" t="s">
        <v>54</v>
      </c>
      <c r="L20">
        <v>20</v>
      </c>
      <c r="N20">
        <v>20</v>
      </c>
      <c r="O20">
        <v>1</v>
      </c>
      <c r="P20" s="28" t="s">
        <v>88</v>
      </c>
      <c r="Q20">
        <v>20</v>
      </c>
      <c r="R20">
        <v>5.04</v>
      </c>
      <c r="S20">
        <v>7.83</v>
      </c>
      <c r="T20" s="28" t="s">
        <v>57</v>
      </c>
      <c r="U20" s="28" t="s">
        <v>59</v>
      </c>
      <c r="V20" s="28" t="s">
        <v>75</v>
      </c>
      <c r="W20">
        <v>14</v>
      </c>
      <c r="X20">
        <v>14</v>
      </c>
    </row>
    <row r="21" spans="1:24" x14ac:dyDescent="0.3">
      <c r="A21" s="28" t="s">
        <v>76</v>
      </c>
      <c r="B21" s="28" t="s">
        <v>62</v>
      </c>
      <c r="C21" s="28" t="s">
        <v>64</v>
      </c>
      <c r="D21">
        <v>13762</v>
      </c>
      <c r="E21" s="28">
        <v>20</v>
      </c>
      <c r="F21">
        <v>46305</v>
      </c>
      <c r="G21" s="28" t="s">
        <v>54</v>
      </c>
      <c r="K21">
        <v>2</v>
      </c>
      <c r="L21">
        <v>8</v>
      </c>
      <c r="M21">
        <v>6</v>
      </c>
      <c r="N21">
        <v>16</v>
      </c>
      <c r="O21">
        <v>1</v>
      </c>
      <c r="P21" s="28" t="s">
        <v>89</v>
      </c>
      <c r="Q21">
        <v>16</v>
      </c>
      <c r="R21">
        <v>4.0599999999999996</v>
      </c>
      <c r="S21">
        <v>6.47</v>
      </c>
      <c r="T21" s="28" t="s">
        <v>57</v>
      </c>
      <c r="U21" s="28" t="s">
        <v>59</v>
      </c>
      <c r="V21" s="28" t="s">
        <v>75</v>
      </c>
      <c r="W21">
        <v>15</v>
      </c>
      <c r="X21">
        <v>15</v>
      </c>
    </row>
    <row r="22" spans="1:24" x14ac:dyDescent="0.3">
      <c r="A22" s="28" t="s">
        <v>76</v>
      </c>
      <c r="B22" s="28" t="s">
        <v>62</v>
      </c>
      <c r="C22" s="28" t="s">
        <v>64</v>
      </c>
      <c r="D22">
        <v>13762</v>
      </c>
      <c r="E22" s="28">
        <v>21</v>
      </c>
      <c r="F22">
        <v>94013</v>
      </c>
      <c r="G22" s="28" t="s">
        <v>37</v>
      </c>
      <c r="H22">
        <v>22</v>
      </c>
      <c r="N22">
        <v>22</v>
      </c>
      <c r="O22">
        <v>2</v>
      </c>
      <c r="P22" s="28" t="s">
        <v>132</v>
      </c>
      <c r="Q22">
        <v>44</v>
      </c>
      <c r="R22">
        <v>4.53</v>
      </c>
      <c r="S22">
        <v>7.51</v>
      </c>
      <c r="T22" s="28" t="s">
        <v>57</v>
      </c>
      <c r="U22" s="28" t="s">
        <v>59</v>
      </c>
      <c r="V22" s="28" t="s">
        <v>75</v>
      </c>
      <c r="W22">
        <v>16</v>
      </c>
      <c r="X22">
        <v>16</v>
      </c>
    </row>
    <row r="23" spans="1:24" x14ac:dyDescent="0.3">
      <c r="A23" s="28" t="s">
        <v>76</v>
      </c>
      <c r="B23" s="28" t="s">
        <v>62</v>
      </c>
      <c r="C23" s="28" t="s">
        <v>64</v>
      </c>
      <c r="D23">
        <v>13762</v>
      </c>
      <c r="E23" s="28">
        <v>22</v>
      </c>
      <c r="F23">
        <v>94013</v>
      </c>
      <c r="G23" s="28" t="s">
        <v>37</v>
      </c>
      <c r="H23">
        <v>22</v>
      </c>
      <c r="N23">
        <v>22</v>
      </c>
      <c r="O23">
        <v>2</v>
      </c>
      <c r="P23" s="28" t="s">
        <v>132</v>
      </c>
      <c r="Q23">
        <v>44</v>
      </c>
      <c r="R23">
        <v>4.53</v>
      </c>
      <c r="S23">
        <v>7.51</v>
      </c>
      <c r="T23" s="28" t="s">
        <v>57</v>
      </c>
      <c r="U23" s="28" t="s">
        <v>59</v>
      </c>
      <c r="V23" s="28" t="s">
        <v>75</v>
      </c>
      <c r="W23">
        <v>16</v>
      </c>
      <c r="X23">
        <v>16</v>
      </c>
    </row>
    <row r="24" spans="1:24" x14ac:dyDescent="0.3">
      <c r="A24" s="28" t="s">
        <v>76</v>
      </c>
      <c r="B24" s="28" t="s">
        <v>62</v>
      </c>
      <c r="C24" s="28" t="s">
        <v>64</v>
      </c>
      <c r="D24">
        <v>13762</v>
      </c>
      <c r="E24" s="28">
        <v>23</v>
      </c>
      <c r="F24">
        <v>94013</v>
      </c>
      <c r="G24" s="28" t="s">
        <v>37</v>
      </c>
      <c r="I24">
        <v>22</v>
      </c>
      <c r="N24">
        <v>22</v>
      </c>
      <c r="O24">
        <v>2</v>
      </c>
      <c r="P24" s="28" t="s">
        <v>133</v>
      </c>
      <c r="Q24">
        <v>44</v>
      </c>
      <c r="R24">
        <v>4.93</v>
      </c>
      <c r="S24">
        <v>7.91</v>
      </c>
      <c r="T24" s="28" t="s">
        <v>57</v>
      </c>
      <c r="U24" s="28" t="s">
        <v>59</v>
      </c>
      <c r="V24" s="28" t="s">
        <v>75</v>
      </c>
      <c r="W24">
        <v>17</v>
      </c>
      <c r="X24">
        <v>17</v>
      </c>
    </row>
    <row r="25" spans="1:24" x14ac:dyDescent="0.3">
      <c r="A25" s="28" t="s">
        <v>76</v>
      </c>
      <c r="B25" s="28" t="s">
        <v>62</v>
      </c>
      <c r="C25" s="28" t="s">
        <v>64</v>
      </c>
      <c r="D25">
        <v>13762</v>
      </c>
      <c r="E25" s="28">
        <v>24</v>
      </c>
      <c r="F25">
        <v>94013</v>
      </c>
      <c r="G25" s="28" t="s">
        <v>37</v>
      </c>
      <c r="I25">
        <v>22</v>
      </c>
      <c r="N25">
        <v>22</v>
      </c>
      <c r="O25">
        <v>2</v>
      </c>
      <c r="P25" s="28" t="s">
        <v>133</v>
      </c>
      <c r="Q25">
        <v>44</v>
      </c>
      <c r="R25">
        <v>4.93</v>
      </c>
      <c r="S25">
        <v>7.91</v>
      </c>
      <c r="T25" s="28" t="s">
        <v>57</v>
      </c>
      <c r="U25" s="28" t="s">
        <v>59</v>
      </c>
      <c r="V25" s="28" t="s">
        <v>75</v>
      </c>
      <c r="W25">
        <v>17</v>
      </c>
      <c r="X25">
        <v>17</v>
      </c>
    </row>
    <row r="26" spans="1:24" x14ac:dyDescent="0.3">
      <c r="A26" s="28" t="s">
        <v>76</v>
      </c>
      <c r="B26" s="28" t="s">
        <v>62</v>
      </c>
      <c r="C26" s="28" t="s">
        <v>64</v>
      </c>
      <c r="D26">
        <v>13762</v>
      </c>
      <c r="E26" s="28">
        <v>25</v>
      </c>
      <c r="F26">
        <v>94013</v>
      </c>
      <c r="G26" s="28" t="s">
        <v>37</v>
      </c>
      <c r="I26">
        <v>16</v>
      </c>
      <c r="N26">
        <v>16</v>
      </c>
      <c r="O26">
        <v>1</v>
      </c>
      <c r="P26" s="28" t="s">
        <v>134</v>
      </c>
      <c r="Q26">
        <v>16</v>
      </c>
      <c r="R26">
        <v>3.58</v>
      </c>
      <c r="S26">
        <v>5.99</v>
      </c>
      <c r="T26" s="28" t="s">
        <v>57</v>
      </c>
      <c r="U26" s="28" t="s">
        <v>59</v>
      </c>
      <c r="V26" s="28" t="s">
        <v>75</v>
      </c>
      <c r="W26">
        <v>18</v>
      </c>
      <c r="X26">
        <v>18</v>
      </c>
    </row>
    <row r="27" spans="1:24" x14ac:dyDescent="0.3">
      <c r="A27" s="28" t="s">
        <v>76</v>
      </c>
      <c r="B27" s="28" t="s">
        <v>62</v>
      </c>
      <c r="C27" s="28" t="s">
        <v>64</v>
      </c>
      <c r="D27">
        <v>13762</v>
      </c>
      <c r="E27" s="28">
        <v>26</v>
      </c>
      <c r="F27">
        <v>94013</v>
      </c>
      <c r="G27" s="28" t="s">
        <v>37</v>
      </c>
      <c r="J27">
        <v>22</v>
      </c>
      <c r="N27">
        <v>22</v>
      </c>
      <c r="O27">
        <v>2</v>
      </c>
      <c r="P27" s="28" t="s">
        <v>135</v>
      </c>
      <c r="Q27">
        <v>44</v>
      </c>
      <c r="R27">
        <v>5.28</v>
      </c>
      <c r="S27">
        <v>8.26</v>
      </c>
      <c r="T27" s="28" t="s">
        <v>57</v>
      </c>
      <c r="U27" s="28" t="s">
        <v>59</v>
      </c>
      <c r="V27" s="28" t="s">
        <v>75</v>
      </c>
      <c r="W27">
        <v>19</v>
      </c>
      <c r="X27">
        <v>19</v>
      </c>
    </row>
    <row r="28" spans="1:24" x14ac:dyDescent="0.3">
      <c r="A28" s="28" t="s">
        <v>76</v>
      </c>
      <c r="B28" s="28" t="s">
        <v>62</v>
      </c>
      <c r="C28" s="28" t="s">
        <v>64</v>
      </c>
      <c r="D28">
        <v>13762</v>
      </c>
      <c r="E28" s="28">
        <v>27</v>
      </c>
      <c r="F28">
        <v>94013</v>
      </c>
      <c r="G28" s="28" t="s">
        <v>37</v>
      </c>
      <c r="J28">
        <v>22</v>
      </c>
      <c r="N28">
        <v>22</v>
      </c>
      <c r="O28">
        <v>2</v>
      </c>
      <c r="P28" s="28" t="s">
        <v>135</v>
      </c>
      <c r="Q28">
        <v>44</v>
      </c>
      <c r="R28">
        <v>5.28</v>
      </c>
      <c r="S28">
        <v>8.26</v>
      </c>
      <c r="T28" s="28" t="s">
        <v>57</v>
      </c>
      <c r="U28" s="28" t="s">
        <v>59</v>
      </c>
      <c r="V28" s="28" t="s">
        <v>75</v>
      </c>
      <c r="W28">
        <v>19</v>
      </c>
      <c r="X28">
        <v>19</v>
      </c>
    </row>
    <row r="29" spans="1:24" x14ac:dyDescent="0.3">
      <c r="A29" s="28" t="s">
        <v>76</v>
      </c>
      <c r="B29" s="28" t="s">
        <v>62</v>
      </c>
      <c r="C29" s="28" t="s">
        <v>64</v>
      </c>
      <c r="D29">
        <v>13762</v>
      </c>
      <c r="E29" s="28">
        <v>28</v>
      </c>
      <c r="F29">
        <v>94013</v>
      </c>
      <c r="G29" s="28" t="s">
        <v>37</v>
      </c>
      <c r="J29">
        <v>19</v>
      </c>
      <c r="N29">
        <v>19</v>
      </c>
      <c r="O29">
        <v>1</v>
      </c>
      <c r="P29" s="28" t="s">
        <v>136</v>
      </c>
      <c r="Q29">
        <v>19</v>
      </c>
      <c r="R29">
        <v>4.5599999999999996</v>
      </c>
      <c r="S29">
        <v>7.26</v>
      </c>
      <c r="T29" s="28" t="s">
        <v>57</v>
      </c>
      <c r="U29" s="28" t="s">
        <v>59</v>
      </c>
      <c r="V29" s="28" t="s">
        <v>75</v>
      </c>
      <c r="W29">
        <v>20</v>
      </c>
      <c r="X29">
        <v>20</v>
      </c>
    </row>
    <row r="30" spans="1:24" x14ac:dyDescent="0.3">
      <c r="A30" s="28" t="s">
        <v>76</v>
      </c>
      <c r="B30" s="28" t="s">
        <v>62</v>
      </c>
      <c r="C30" s="28" t="s">
        <v>64</v>
      </c>
      <c r="D30">
        <v>13762</v>
      </c>
      <c r="E30" s="28">
        <v>29</v>
      </c>
      <c r="F30">
        <v>94013</v>
      </c>
      <c r="G30" s="28" t="s">
        <v>37</v>
      </c>
      <c r="K30">
        <v>22</v>
      </c>
      <c r="N30">
        <v>22</v>
      </c>
      <c r="O30">
        <v>2</v>
      </c>
      <c r="P30" s="28" t="s">
        <v>137</v>
      </c>
      <c r="Q30">
        <v>44</v>
      </c>
      <c r="R30">
        <v>5.41</v>
      </c>
      <c r="S30">
        <v>8.39</v>
      </c>
      <c r="T30" s="28" t="s">
        <v>57</v>
      </c>
      <c r="U30" s="28" t="s">
        <v>59</v>
      </c>
      <c r="V30" s="28" t="s">
        <v>75</v>
      </c>
      <c r="W30">
        <v>21</v>
      </c>
      <c r="X30">
        <v>21</v>
      </c>
    </row>
    <row r="31" spans="1:24" x14ac:dyDescent="0.3">
      <c r="A31" s="28" t="s">
        <v>76</v>
      </c>
      <c r="B31" s="28" t="s">
        <v>62</v>
      </c>
      <c r="C31" s="28" t="s">
        <v>64</v>
      </c>
      <c r="D31">
        <v>13762</v>
      </c>
      <c r="E31" s="28">
        <v>30</v>
      </c>
      <c r="F31">
        <v>94013</v>
      </c>
      <c r="G31" s="28" t="s">
        <v>37</v>
      </c>
      <c r="K31">
        <v>22</v>
      </c>
      <c r="N31">
        <v>22</v>
      </c>
      <c r="O31">
        <v>2</v>
      </c>
      <c r="P31" s="28" t="s">
        <v>137</v>
      </c>
      <c r="Q31">
        <v>44</v>
      </c>
      <c r="R31">
        <v>5.41</v>
      </c>
      <c r="S31">
        <v>8.39</v>
      </c>
      <c r="T31" s="28" t="s">
        <v>57</v>
      </c>
      <c r="U31" s="28" t="s">
        <v>59</v>
      </c>
      <c r="V31" s="28" t="s">
        <v>75</v>
      </c>
      <c r="W31">
        <v>21</v>
      </c>
      <c r="X31">
        <v>21</v>
      </c>
    </row>
    <row r="32" spans="1:24" x14ac:dyDescent="0.3">
      <c r="A32" s="28" t="s">
        <v>76</v>
      </c>
      <c r="B32" s="28" t="s">
        <v>62</v>
      </c>
      <c r="C32" s="28" t="s">
        <v>64</v>
      </c>
      <c r="D32">
        <v>13762</v>
      </c>
      <c r="E32" s="28">
        <v>31</v>
      </c>
      <c r="F32">
        <v>94013</v>
      </c>
      <c r="G32" s="28" t="s">
        <v>37</v>
      </c>
      <c r="L32">
        <v>20</v>
      </c>
      <c r="N32">
        <v>20</v>
      </c>
      <c r="O32">
        <v>1</v>
      </c>
      <c r="P32" s="28" t="s">
        <v>138</v>
      </c>
      <c r="Q32">
        <v>20</v>
      </c>
      <c r="R32">
        <v>5.04</v>
      </c>
      <c r="S32">
        <v>7.83</v>
      </c>
      <c r="T32" s="28" t="s">
        <v>57</v>
      </c>
      <c r="U32" s="28" t="s">
        <v>59</v>
      </c>
      <c r="V32" s="28" t="s">
        <v>75</v>
      </c>
      <c r="W32">
        <v>22</v>
      </c>
      <c r="X32">
        <v>22</v>
      </c>
    </row>
    <row r="33" spans="1:24" x14ac:dyDescent="0.3">
      <c r="A33" s="28" t="s">
        <v>76</v>
      </c>
      <c r="B33" s="28" t="s">
        <v>62</v>
      </c>
      <c r="C33" s="28" t="s">
        <v>64</v>
      </c>
      <c r="D33">
        <v>13762</v>
      </c>
      <c r="E33" s="28">
        <v>32</v>
      </c>
      <c r="F33">
        <v>94013</v>
      </c>
      <c r="G33" s="28" t="s">
        <v>37</v>
      </c>
      <c r="H33">
        <v>1</v>
      </c>
      <c r="K33">
        <v>13</v>
      </c>
      <c r="M33">
        <v>5</v>
      </c>
      <c r="N33">
        <v>19</v>
      </c>
      <c r="O33">
        <v>1</v>
      </c>
      <c r="P33" s="28" t="s">
        <v>139</v>
      </c>
      <c r="Q33">
        <v>19</v>
      </c>
      <c r="R33">
        <v>4.6900000000000004</v>
      </c>
      <c r="S33">
        <v>7.39</v>
      </c>
      <c r="T33" s="28" t="s">
        <v>57</v>
      </c>
      <c r="U33" s="28" t="s">
        <v>59</v>
      </c>
      <c r="V33" s="28" t="s">
        <v>75</v>
      </c>
      <c r="W33">
        <v>23</v>
      </c>
      <c r="X33">
        <v>23</v>
      </c>
    </row>
    <row r="34" spans="1:24" x14ac:dyDescent="0.3">
      <c r="A34" s="28" t="s">
        <v>76</v>
      </c>
      <c r="B34" s="28" t="s">
        <v>62</v>
      </c>
      <c r="C34" s="28" t="s">
        <v>64</v>
      </c>
      <c r="D34">
        <v>13762</v>
      </c>
      <c r="E34" s="28">
        <v>33</v>
      </c>
      <c r="F34">
        <v>94013</v>
      </c>
      <c r="G34" s="28" t="s">
        <v>37</v>
      </c>
      <c r="L34">
        <v>17</v>
      </c>
      <c r="N34">
        <v>17</v>
      </c>
      <c r="O34">
        <v>1</v>
      </c>
      <c r="P34" s="28" t="s">
        <v>140</v>
      </c>
      <c r="Q34">
        <v>17</v>
      </c>
      <c r="R34">
        <v>4.28</v>
      </c>
      <c r="S34">
        <v>6.79</v>
      </c>
      <c r="T34" s="28" t="s">
        <v>57</v>
      </c>
      <c r="U34" s="28" t="s">
        <v>59</v>
      </c>
      <c r="V34" s="28" t="s">
        <v>75</v>
      </c>
      <c r="W34">
        <v>24</v>
      </c>
      <c r="X34">
        <v>24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D5DA-29DF-4502-A81E-6F3087389977}">
  <dimension ref="A1:V13"/>
  <sheetViews>
    <sheetView zoomScale="94" zoomScaleNormal="94" workbookViewId="0">
      <selection activeCell="B1" sqref="B1:B1048576"/>
    </sheetView>
  </sheetViews>
  <sheetFormatPr defaultColWidth="11.33203125" defaultRowHeight="14.4" x14ac:dyDescent="0.3"/>
  <cols>
    <col min="1" max="1" width="7.6640625" style="2" bestFit="1" customWidth="1"/>
    <col min="2" max="2" width="8.44140625" style="2" bestFit="1" customWidth="1"/>
    <col min="3" max="3" width="47.88671875" style="2" bestFit="1" customWidth="1"/>
    <col min="4" max="4" width="6.33203125" style="2" bestFit="1" customWidth="1"/>
    <col min="5" max="5" width="4.44140625" style="2" bestFit="1" customWidth="1"/>
    <col min="6" max="6" width="7.109375" style="2" bestFit="1" customWidth="1"/>
    <col min="7" max="7" width="19.88671875" style="9" bestFit="1" customWidth="1"/>
    <col min="8" max="13" width="5.6640625" style="2" bestFit="1" customWidth="1"/>
    <col min="14" max="14" width="8.44140625" style="2" bestFit="1" customWidth="1"/>
    <col min="15" max="15" width="4.33203125" style="2" bestFit="1" customWidth="1"/>
    <col min="16" max="16" width="8" style="2" bestFit="1" customWidth="1"/>
    <col min="17" max="17" width="9.6640625" style="2" bestFit="1" customWidth="1"/>
    <col min="18" max="19" width="8.33203125" style="2" bestFit="1" customWidth="1"/>
    <col min="20" max="20" width="12.33203125" style="2" bestFit="1" customWidth="1"/>
    <col min="21" max="21" width="5.44140625" style="2" bestFit="1" customWidth="1"/>
    <col min="22" max="22" width="12.88671875" style="2" bestFit="1" customWidth="1"/>
    <col min="23" max="16384" width="11.33203125" style="2"/>
  </cols>
  <sheetData>
    <row r="1" spans="1:22" x14ac:dyDescent="0.3">
      <c r="R1" s="2" t="s">
        <v>12</v>
      </c>
      <c r="S1" s="2" t="s">
        <v>13</v>
      </c>
      <c r="T1" s="2" t="s">
        <v>14</v>
      </c>
    </row>
    <row r="2" spans="1:22" x14ac:dyDescent="0.3">
      <c r="H2" s="6">
        <v>0.156</v>
      </c>
      <c r="I2" s="6">
        <v>0.16400000000000001</v>
      </c>
      <c r="J2" s="6">
        <v>0.17</v>
      </c>
      <c r="K2" s="6">
        <v>0.17599999999999999</v>
      </c>
      <c r="L2" s="6">
        <v>0.188</v>
      </c>
      <c r="M2" s="6">
        <v>0.19600000000000001</v>
      </c>
      <c r="Q2" s="7"/>
      <c r="R2" s="3"/>
      <c r="S2" s="3">
        <v>0.8</v>
      </c>
      <c r="T2" s="3">
        <v>2.9000000000000001E-2</v>
      </c>
    </row>
    <row r="4" spans="1:22" x14ac:dyDescent="0.3">
      <c r="A4" s="4" t="s">
        <v>0</v>
      </c>
      <c r="B4" s="4" t="s">
        <v>72</v>
      </c>
      <c r="C4" s="4" t="s">
        <v>73</v>
      </c>
      <c r="D4" s="4" t="s">
        <v>27</v>
      </c>
      <c r="E4" s="4" t="s">
        <v>15</v>
      </c>
      <c r="F4" s="4" t="s">
        <v>2</v>
      </c>
      <c r="G4" s="4" t="s">
        <v>26</v>
      </c>
      <c r="H4" s="4" t="s">
        <v>3</v>
      </c>
      <c r="I4" s="4" t="s">
        <v>4</v>
      </c>
      <c r="J4" s="4" t="s">
        <v>5</v>
      </c>
      <c r="K4" s="4" t="s">
        <v>6</v>
      </c>
      <c r="L4" s="4" t="s">
        <v>7</v>
      </c>
      <c r="M4" s="4" t="s">
        <v>61</v>
      </c>
      <c r="N4" s="1" t="s">
        <v>16</v>
      </c>
      <c r="O4" s="1" t="s">
        <v>8</v>
      </c>
      <c r="P4" s="4" t="s">
        <v>1</v>
      </c>
      <c r="Q4" s="1" t="s">
        <v>74</v>
      </c>
      <c r="R4" s="4" t="s">
        <v>9</v>
      </c>
      <c r="S4" s="4" t="s">
        <v>10</v>
      </c>
      <c r="T4" s="4" t="s">
        <v>56</v>
      </c>
      <c r="U4" s="4" t="s">
        <v>58</v>
      </c>
      <c r="V4" s="4" t="s">
        <v>11</v>
      </c>
    </row>
    <row r="5" spans="1:22" ht="28.8" x14ac:dyDescent="0.3">
      <c r="A5" s="3" t="s">
        <v>19</v>
      </c>
      <c r="B5" s="3" t="s">
        <v>28</v>
      </c>
      <c r="C5" s="8" t="s">
        <v>38</v>
      </c>
      <c r="D5" s="3">
        <v>13750</v>
      </c>
      <c r="E5" s="3"/>
      <c r="F5" s="3" t="s">
        <v>18</v>
      </c>
      <c r="G5" s="8" t="s">
        <v>39</v>
      </c>
      <c r="H5" s="3">
        <v>20</v>
      </c>
      <c r="I5" s="3"/>
      <c r="J5" s="3"/>
      <c r="K5" s="3"/>
      <c r="L5" s="3"/>
      <c r="M5" s="3"/>
      <c r="N5" s="3">
        <f t="shared" ref="N5:N13" si="0">SUM(H5:M5)</f>
        <v>20</v>
      </c>
      <c r="O5" s="3">
        <v>5</v>
      </c>
      <c r="P5" s="5" t="str">
        <f>IF(ISBLANK(O5),"",IF(O5=1,CONCATENATE(SUM($O$5:O5)),CONCATENATE(SUM($O$5:O5)-O5+1,"-",SUM($O$5:O5))))</f>
        <v>1-5</v>
      </c>
      <c r="Q5" s="3">
        <f t="shared" ref="Q5:Q13" si="1">N5*O5</f>
        <v>100</v>
      </c>
      <c r="R5" s="3">
        <f t="shared" ref="R5:R13" si="2">ROUND(SUMPRODUCT($H$2:$M$2,H5:M5)+$R$2,2)</f>
        <v>3.12</v>
      </c>
      <c r="S5" s="3">
        <f t="shared" ref="S5:S13" si="3">ROUND(R5+$S$2+(N5*$T$2),2)</f>
        <v>4.5</v>
      </c>
      <c r="T5" s="3" t="s">
        <v>57</v>
      </c>
      <c r="U5" s="3" t="s">
        <v>59</v>
      </c>
      <c r="V5" s="3" t="s">
        <v>55</v>
      </c>
    </row>
    <row r="6" spans="1:22" ht="28.8" x14ac:dyDescent="0.3">
      <c r="A6" s="3" t="s">
        <v>19</v>
      </c>
      <c r="B6" s="3" t="s">
        <v>28</v>
      </c>
      <c r="C6" s="8" t="s">
        <v>38</v>
      </c>
      <c r="D6" s="3">
        <v>13750</v>
      </c>
      <c r="E6" s="3"/>
      <c r="F6" s="3" t="s">
        <v>18</v>
      </c>
      <c r="G6" s="8" t="s">
        <v>39</v>
      </c>
      <c r="H6" s="3"/>
      <c r="I6" s="3">
        <v>20</v>
      </c>
      <c r="J6" s="3"/>
      <c r="K6" s="3"/>
      <c r="L6" s="3"/>
      <c r="M6" s="3"/>
      <c r="N6" s="3">
        <f t="shared" si="0"/>
        <v>20</v>
      </c>
      <c r="O6" s="3">
        <v>6</v>
      </c>
      <c r="P6" s="5" t="str">
        <f>IF(ISBLANK(O6),"",IF(O6=1,CONCATENATE(SUM($O$5:O6)),CONCATENATE(SUM($O$5:O6)-O6+1,"-",SUM($O$5:O6))))</f>
        <v>6-11</v>
      </c>
      <c r="Q6" s="3">
        <f t="shared" si="1"/>
        <v>120</v>
      </c>
      <c r="R6" s="3">
        <f t="shared" si="2"/>
        <v>3.28</v>
      </c>
      <c r="S6" s="3">
        <f t="shared" si="3"/>
        <v>4.66</v>
      </c>
      <c r="T6" s="3" t="s">
        <v>57</v>
      </c>
      <c r="U6" s="3" t="s">
        <v>59</v>
      </c>
      <c r="V6" s="3" t="s">
        <v>55</v>
      </c>
    </row>
    <row r="7" spans="1:22" ht="28.8" x14ac:dyDescent="0.3">
      <c r="A7" s="3" t="s">
        <v>19</v>
      </c>
      <c r="B7" s="3" t="s">
        <v>28</v>
      </c>
      <c r="C7" s="8" t="s">
        <v>38</v>
      </c>
      <c r="D7" s="3">
        <v>13750</v>
      </c>
      <c r="E7" s="3"/>
      <c r="F7" s="3" t="s">
        <v>18</v>
      </c>
      <c r="G7" s="8" t="s">
        <v>39</v>
      </c>
      <c r="H7" s="3"/>
      <c r="I7" s="3"/>
      <c r="J7" s="3">
        <v>20</v>
      </c>
      <c r="K7" s="3"/>
      <c r="L7" s="3"/>
      <c r="M7" s="3"/>
      <c r="N7" s="3">
        <f t="shared" si="0"/>
        <v>20</v>
      </c>
      <c r="O7" s="3">
        <v>6</v>
      </c>
      <c r="P7" s="5" t="str">
        <f>IF(ISBLANK(O7),"",IF(O7=1,CONCATENATE(SUM($O$5:O7)),CONCATENATE(SUM($O$5:O7)-O7+1,"-",SUM($O$5:O7))))</f>
        <v>12-17</v>
      </c>
      <c r="Q7" s="3">
        <f t="shared" si="1"/>
        <v>120</v>
      </c>
      <c r="R7" s="3">
        <f t="shared" si="2"/>
        <v>3.4</v>
      </c>
      <c r="S7" s="3">
        <f t="shared" si="3"/>
        <v>4.78</v>
      </c>
      <c r="T7" s="3" t="s">
        <v>57</v>
      </c>
      <c r="U7" s="3" t="s">
        <v>59</v>
      </c>
      <c r="V7" s="3" t="s">
        <v>55</v>
      </c>
    </row>
    <row r="8" spans="1:22" ht="28.8" x14ac:dyDescent="0.3">
      <c r="A8" s="3" t="s">
        <v>19</v>
      </c>
      <c r="B8" s="3" t="s">
        <v>28</v>
      </c>
      <c r="C8" s="8" t="s">
        <v>38</v>
      </c>
      <c r="D8" s="3">
        <v>13750</v>
      </c>
      <c r="E8" s="3"/>
      <c r="F8" s="3" t="s">
        <v>18</v>
      </c>
      <c r="G8" s="8" t="s">
        <v>39</v>
      </c>
      <c r="H8" s="3"/>
      <c r="I8" s="3"/>
      <c r="J8" s="3"/>
      <c r="K8" s="3">
        <v>20</v>
      </c>
      <c r="L8" s="3"/>
      <c r="M8" s="3"/>
      <c r="N8" s="3">
        <f t="shared" si="0"/>
        <v>20</v>
      </c>
      <c r="O8" s="3">
        <v>5</v>
      </c>
      <c r="P8" s="5" t="str">
        <f>IF(ISBLANK(O8),"",IF(O8=1,CONCATENATE(SUM($O$5:O8)),CONCATENATE(SUM($O$5:O8)-O8+1,"-",SUM($O$5:O8))))</f>
        <v>18-22</v>
      </c>
      <c r="Q8" s="3">
        <f t="shared" si="1"/>
        <v>100</v>
      </c>
      <c r="R8" s="3">
        <f t="shared" si="2"/>
        <v>3.52</v>
      </c>
      <c r="S8" s="3">
        <f t="shared" si="3"/>
        <v>4.9000000000000004</v>
      </c>
      <c r="T8" s="3" t="s">
        <v>57</v>
      </c>
      <c r="U8" s="3" t="s">
        <v>59</v>
      </c>
      <c r="V8" s="3" t="s">
        <v>55</v>
      </c>
    </row>
    <row r="9" spans="1:22" ht="28.8" x14ac:dyDescent="0.3">
      <c r="A9" s="3" t="s">
        <v>19</v>
      </c>
      <c r="B9" s="3" t="s">
        <v>28</v>
      </c>
      <c r="C9" s="8" t="s">
        <v>38</v>
      </c>
      <c r="D9" s="3">
        <v>13750</v>
      </c>
      <c r="E9" s="3"/>
      <c r="F9" s="3" t="s">
        <v>18</v>
      </c>
      <c r="G9" s="8" t="s">
        <v>39</v>
      </c>
      <c r="H9" s="3"/>
      <c r="I9" s="3"/>
      <c r="J9" s="3"/>
      <c r="K9" s="3"/>
      <c r="L9" s="3">
        <v>30</v>
      </c>
      <c r="M9" s="3"/>
      <c r="N9" s="3">
        <f t="shared" si="0"/>
        <v>30</v>
      </c>
      <c r="O9" s="3">
        <v>2</v>
      </c>
      <c r="P9" s="5" t="str">
        <f>IF(ISBLANK(O9),"",IF(O9=1,CONCATENATE(SUM($O$5:O9)),CONCATENATE(SUM($O$5:O9)-O9+1,"-",SUM($O$5:O9))))</f>
        <v>23-24</v>
      </c>
      <c r="Q9" s="3">
        <f t="shared" si="1"/>
        <v>60</v>
      </c>
      <c r="R9" s="3">
        <f t="shared" si="2"/>
        <v>5.64</v>
      </c>
      <c r="S9" s="3">
        <f t="shared" si="3"/>
        <v>7.31</v>
      </c>
      <c r="T9" s="3" t="s">
        <v>57</v>
      </c>
      <c r="U9" s="3" t="s">
        <v>59</v>
      </c>
      <c r="V9" s="3" t="s">
        <v>55</v>
      </c>
    </row>
    <row r="10" spans="1:22" ht="28.8" x14ac:dyDescent="0.3">
      <c r="A10" s="3" t="s">
        <v>19</v>
      </c>
      <c r="B10" s="3" t="s">
        <v>28</v>
      </c>
      <c r="C10" s="8" t="s">
        <v>38</v>
      </c>
      <c r="D10" s="3">
        <v>13750</v>
      </c>
      <c r="E10" s="3"/>
      <c r="F10" s="3" t="s">
        <v>18</v>
      </c>
      <c r="G10" s="8" t="s">
        <v>39</v>
      </c>
      <c r="H10" s="3"/>
      <c r="I10" s="3"/>
      <c r="J10" s="3"/>
      <c r="K10" s="3"/>
      <c r="L10" s="3"/>
      <c r="M10" s="3">
        <v>26</v>
      </c>
      <c r="N10" s="3">
        <f t="shared" si="0"/>
        <v>26</v>
      </c>
      <c r="O10" s="3">
        <v>1</v>
      </c>
      <c r="P10" s="5" t="str">
        <f>IF(ISBLANK(O10),"",IF(O10=1,CONCATENATE(SUM($O$5:O10)),CONCATENATE(SUM($O$5:O10)-O10+1,"-",SUM($O$5:O10))))</f>
        <v>25</v>
      </c>
      <c r="Q10" s="3">
        <f t="shared" si="1"/>
        <v>26</v>
      </c>
      <c r="R10" s="3">
        <f t="shared" si="2"/>
        <v>5.0999999999999996</v>
      </c>
      <c r="S10" s="3">
        <f t="shared" si="3"/>
        <v>6.65</v>
      </c>
      <c r="T10" s="3" t="s">
        <v>57</v>
      </c>
      <c r="U10" s="3" t="s">
        <v>59</v>
      </c>
      <c r="V10" s="3" t="s">
        <v>55</v>
      </c>
    </row>
    <row r="11" spans="1:22" ht="28.8" x14ac:dyDescent="0.3">
      <c r="A11" s="3" t="s">
        <v>19</v>
      </c>
      <c r="B11" s="3" t="s">
        <v>28</v>
      </c>
      <c r="C11" s="8" t="s">
        <v>38</v>
      </c>
      <c r="D11" s="3">
        <v>13750</v>
      </c>
      <c r="E11" s="3"/>
      <c r="F11" s="3" t="s">
        <v>18</v>
      </c>
      <c r="G11" s="8" t="s">
        <v>39</v>
      </c>
      <c r="H11" s="3"/>
      <c r="I11" s="3">
        <v>15</v>
      </c>
      <c r="J11" s="3"/>
      <c r="K11" s="3"/>
      <c r="L11" s="3"/>
      <c r="M11" s="3">
        <v>11</v>
      </c>
      <c r="N11" s="3">
        <f t="shared" si="0"/>
        <v>26</v>
      </c>
      <c r="O11" s="3">
        <v>1</v>
      </c>
      <c r="P11" s="5" t="str">
        <f>IF(ISBLANK(O11),"",IF(O11=1,CONCATENATE(SUM($O$5:O11)),CONCATENATE(SUM($O$5:O11)-O11+1,"-",SUM($O$5:O11))))</f>
        <v>26</v>
      </c>
      <c r="Q11" s="3">
        <f t="shared" si="1"/>
        <v>26</v>
      </c>
      <c r="R11" s="3">
        <f t="shared" si="2"/>
        <v>4.62</v>
      </c>
      <c r="S11" s="3">
        <f t="shared" si="3"/>
        <v>6.17</v>
      </c>
      <c r="T11" s="3" t="s">
        <v>57</v>
      </c>
      <c r="U11" s="3" t="s">
        <v>59</v>
      </c>
      <c r="V11" s="3" t="s">
        <v>55</v>
      </c>
    </row>
    <row r="12" spans="1:22" ht="28.8" x14ac:dyDescent="0.3">
      <c r="A12" s="3" t="s">
        <v>19</v>
      </c>
      <c r="B12" s="3" t="s">
        <v>28</v>
      </c>
      <c r="C12" s="8" t="s">
        <v>38</v>
      </c>
      <c r="D12" s="3">
        <v>13750</v>
      </c>
      <c r="E12" s="3"/>
      <c r="F12" s="3" t="s">
        <v>18</v>
      </c>
      <c r="G12" s="8" t="s">
        <v>39</v>
      </c>
      <c r="H12" s="3"/>
      <c r="I12" s="3"/>
      <c r="J12" s="3">
        <v>16</v>
      </c>
      <c r="K12" s="3">
        <v>5</v>
      </c>
      <c r="L12" s="3"/>
      <c r="M12" s="3"/>
      <c r="N12" s="3">
        <f t="shared" si="0"/>
        <v>21</v>
      </c>
      <c r="O12" s="3">
        <v>1</v>
      </c>
      <c r="P12" s="5" t="str">
        <f>IF(ISBLANK(O12),"",IF(O12=1,CONCATENATE(SUM($O$5:O12)),CONCATENATE(SUM($O$5:O12)-O12+1,"-",SUM($O$5:O12))))</f>
        <v>27</v>
      </c>
      <c r="Q12" s="3">
        <f t="shared" si="1"/>
        <v>21</v>
      </c>
      <c r="R12" s="3">
        <f t="shared" si="2"/>
        <v>3.6</v>
      </c>
      <c r="S12" s="3">
        <f t="shared" si="3"/>
        <v>5.01</v>
      </c>
      <c r="T12" s="3" t="s">
        <v>57</v>
      </c>
      <c r="U12" s="3" t="s">
        <v>59</v>
      </c>
      <c r="V12" s="3" t="s">
        <v>55</v>
      </c>
    </row>
    <row r="13" spans="1:22" ht="28.8" x14ac:dyDescent="0.3">
      <c r="A13" s="3" t="s">
        <v>19</v>
      </c>
      <c r="B13" s="3" t="s">
        <v>28</v>
      </c>
      <c r="C13" s="8" t="s">
        <v>38</v>
      </c>
      <c r="D13" s="3">
        <v>13750</v>
      </c>
      <c r="E13" s="3"/>
      <c r="F13" s="3" t="s">
        <v>18</v>
      </c>
      <c r="G13" s="8" t="s">
        <v>39</v>
      </c>
      <c r="H13" s="3">
        <v>8</v>
      </c>
      <c r="I13" s="3"/>
      <c r="J13" s="3"/>
      <c r="K13" s="3"/>
      <c r="L13" s="3">
        <v>19</v>
      </c>
      <c r="M13" s="3"/>
      <c r="N13" s="3">
        <f t="shared" si="0"/>
        <v>27</v>
      </c>
      <c r="O13" s="3">
        <v>1</v>
      </c>
      <c r="P13" s="3" t="str">
        <f>IF(ISBLANK(O13),"",IF(O13=1,CONCATENATE(SUM($O$5:O13)),CONCATENATE(SUM($O$5:O13)-O13+1,"-",SUM($O$5:O13))))</f>
        <v>28</v>
      </c>
      <c r="Q13" s="3">
        <f t="shared" si="1"/>
        <v>27</v>
      </c>
      <c r="R13" s="3">
        <f t="shared" si="2"/>
        <v>4.82</v>
      </c>
      <c r="S13" s="3">
        <f t="shared" si="3"/>
        <v>6.4</v>
      </c>
      <c r="T13" s="3" t="s">
        <v>57</v>
      </c>
      <c r="U13" s="3" t="s">
        <v>59</v>
      </c>
      <c r="V13" s="3" t="s">
        <v>55</v>
      </c>
    </row>
  </sheetData>
  <conditionalFormatting sqref="P1:P3 P5:P1048576">
    <cfRule type="duplicateValues" dxfId="29" priority="2"/>
  </conditionalFormatting>
  <conditionalFormatting sqref="P4">
    <cfRule type="duplicateValues" dxfId="28" priority="1"/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67D0-F299-434B-9245-43CB6D2E0F3A}">
  <dimension ref="A1:V20"/>
  <sheetViews>
    <sheetView zoomScale="94" zoomScaleNormal="94" workbookViewId="0">
      <selection activeCell="B1" sqref="B1:B1048576"/>
    </sheetView>
  </sheetViews>
  <sheetFormatPr defaultColWidth="11.33203125" defaultRowHeight="14.4" x14ac:dyDescent="0.3"/>
  <cols>
    <col min="1" max="1" width="7.6640625" style="10" bestFit="1" customWidth="1"/>
    <col min="2" max="2" width="8.44140625" style="10" bestFit="1" customWidth="1"/>
    <col min="3" max="3" width="40.33203125" style="10" bestFit="1" customWidth="1"/>
    <col min="4" max="4" width="6.33203125" style="10" bestFit="1" customWidth="1"/>
    <col min="5" max="5" width="4.44140625" style="10" bestFit="1" customWidth="1"/>
    <col min="6" max="6" width="6.33203125" style="10" bestFit="1" customWidth="1"/>
    <col min="7" max="7" width="11" style="10" bestFit="1" customWidth="1"/>
    <col min="8" max="13" width="5.6640625" style="10" bestFit="1" customWidth="1"/>
    <col min="14" max="14" width="8.44140625" style="10" bestFit="1" customWidth="1"/>
    <col min="15" max="15" width="4.33203125" style="10" bestFit="1" customWidth="1"/>
    <col min="16" max="16" width="8" style="10" bestFit="1" customWidth="1"/>
    <col min="17" max="17" width="9.6640625" style="10" bestFit="1" customWidth="1"/>
    <col min="18" max="19" width="8.33203125" style="10" bestFit="1" customWidth="1"/>
    <col min="20" max="20" width="12.33203125" style="10" bestFit="1" customWidth="1"/>
    <col min="21" max="21" width="5.44140625" style="10" bestFit="1" customWidth="1"/>
    <col min="22" max="22" width="12.88671875" style="10" bestFit="1" customWidth="1"/>
    <col min="23" max="16384" width="11.33203125" style="10"/>
  </cols>
  <sheetData>
    <row r="1" spans="1:22" x14ac:dyDescent="0.3">
      <c r="R1" s="10" t="s">
        <v>12</v>
      </c>
      <c r="S1" s="10" t="s">
        <v>13</v>
      </c>
      <c r="T1" s="10" t="s">
        <v>14</v>
      </c>
    </row>
    <row r="2" spans="1:22" x14ac:dyDescent="0.3">
      <c r="H2" s="11">
        <v>0.156</v>
      </c>
      <c r="I2" s="11">
        <v>0.16400000000000001</v>
      </c>
      <c r="J2" s="11">
        <v>0.17399999999999999</v>
      </c>
      <c r="K2" s="11">
        <v>0.17799999999999999</v>
      </c>
      <c r="L2" s="11">
        <v>0.188</v>
      </c>
      <c r="M2" s="11">
        <v>0.2</v>
      </c>
      <c r="Q2" s="12"/>
      <c r="R2" s="13"/>
      <c r="S2" s="13">
        <v>0.9</v>
      </c>
      <c r="T2" s="13">
        <v>2.4E-2</v>
      </c>
    </row>
    <row r="4" spans="1:22" s="2" customFormat="1" x14ac:dyDescent="0.3">
      <c r="A4" s="4" t="s">
        <v>0</v>
      </c>
      <c r="B4" s="4" t="s">
        <v>72</v>
      </c>
      <c r="C4" s="4" t="s">
        <v>73</v>
      </c>
      <c r="D4" s="4" t="s">
        <v>27</v>
      </c>
      <c r="E4" s="4" t="s">
        <v>15</v>
      </c>
      <c r="F4" s="4" t="s">
        <v>2</v>
      </c>
      <c r="G4" s="4" t="s">
        <v>26</v>
      </c>
      <c r="H4" s="4" t="s">
        <v>3</v>
      </c>
      <c r="I4" s="4" t="s">
        <v>4</v>
      </c>
      <c r="J4" s="4" t="s">
        <v>5</v>
      </c>
      <c r="K4" s="4" t="s">
        <v>6</v>
      </c>
      <c r="L4" s="4" t="s">
        <v>7</v>
      </c>
      <c r="M4" s="4" t="s">
        <v>61</v>
      </c>
      <c r="N4" s="1" t="s">
        <v>16</v>
      </c>
      <c r="O4" s="1" t="s">
        <v>8</v>
      </c>
      <c r="P4" s="4" t="s">
        <v>1</v>
      </c>
      <c r="Q4" s="1" t="s">
        <v>74</v>
      </c>
      <c r="R4" s="4" t="s">
        <v>9</v>
      </c>
      <c r="S4" s="4" t="s">
        <v>10</v>
      </c>
      <c r="T4" s="4" t="s">
        <v>56</v>
      </c>
      <c r="U4" s="4" t="s">
        <v>58</v>
      </c>
      <c r="V4" s="4" t="s">
        <v>11</v>
      </c>
    </row>
    <row r="5" spans="1:22" ht="28.8" x14ac:dyDescent="0.3">
      <c r="A5" s="13" t="s">
        <v>20</v>
      </c>
      <c r="B5" s="13" t="s">
        <v>28</v>
      </c>
      <c r="C5" s="14" t="s">
        <v>40</v>
      </c>
      <c r="D5" s="13">
        <v>13752</v>
      </c>
      <c r="E5" s="13"/>
      <c r="F5" s="13">
        <v>61219</v>
      </c>
      <c r="G5" s="13" t="s">
        <v>35</v>
      </c>
      <c r="H5" s="13">
        <v>20</v>
      </c>
      <c r="I5" s="13"/>
      <c r="J5" s="13"/>
      <c r="K5" s="13"/>
      <c r="L5" s="13"/>
      <c r="M5" s="13"/>
      <c r="N5" s="13">
        <f t="shared" ref="N5:N13" si="0">SUM(H5:M5)</f>
        <v>20</v>
      </c>
      <c r="O5" s="13">
        <v>2</v>
      </c>
      <c r="P5" s="15" t="str">
        <f>IF(ISBLANK(O5),"",IF(O5=1,CONCATENATE(SUM($O$5:O5)),CONCATENATE(SUM($O$5:O5)-O5+1,"-",SUM($O$5:O5))))</f>
        <v>1-2</v>
      </c>
      <c r="Q5" s="13">
        <f t="shared" ref="Q5:Q13" si="1">N5*O5</f>
        <v>40</v>
      </c>
      <c r="R5" s="13">
        <f t="shared" ref="R5:R13" si="2">ROUND(SUMPRODUCT($H$2:$M$2,H5:M5)+$R$2,2)</f>
        <v>3.12</v>
      </c>
      <c r="S5" s="13">
        <f t="shared" ref="S5:S10" si="3">ROUND(R5+$S$2+(N5*$T$2),2)</f>
        <v>4.5</v>
      </c>
      <c r="T5" s="13" t="s">
        <v>57</v>
      </c>
      <c r="U5" s="13" t="s">
        <v>59</v>
      </c>
      <c r="V5" s="13" t="s">
        <v>60</v>
      </c>
    </row>
    <row r="6" spans="1:22" ht="28.8" x14ac:dyDescent="0.3">
      <c r="A6" s="13" t="s">
        <v>20</v>
      </c>
      <c r="B6" s="13" t="s">
        <v>28</v>
      </c>
      <c r="C6" s="14" t="s">
        <v>40</v>
      </c>
      <c r="D6" s="13">
        <v>13752</v>
      </c>
      <c r="E6" s="13"/>
      <c r="F6" s="13">
        <v>61219</v>
      </c>
      <c r="G6" s="13" t="s">
        <v>35</v>
      </c>
      <c r="H6" s="13"/>
      <c r="I6" s="13">
        <v>20</v>
      </c>
      <c r="J6" s="13"/>
      <c r="K6" s="13"/>
      <c r="L6" s="13"/>
      <c r="M6" s="13"/>
      <c r="N6" s="13">
        <f t="shared" si="0"/>
        <v>20</v>
      </c>
      <c r="O6" s="13">
        <v>3</v>
      </c>
      <c r="P6" s="15" t="str">
        <f>IF(ISBLANK(O6),"",IF(O6=1,CONCATENATE(SUM($O$5:O6)),CONCATENATE(SUM($O$5:O6)-O6+1,"-",SUM($O$5:O6))))</f>
        <v>3-5</v>
      </c>
      <c r="Q6" s="13">
        <f t="shared" si="1"/>
        <v>60</v>
      </c>
      <c r="R6" s="13">
        <f t="shared" si="2"/>
        <v>3.28</v>
      </c>
      <c r="S6" s="13">
        <f t="shared" si="3"/>
        <v>4.66</v>
      </c>
      <c r="T6" s="13" t="s">
        <v>57</v>
      </c>
      <c r="U6" s="13" t="s">
        <v>59</v>
      </c>
      <c r="V6" s="13" t="s">
        <v>60</v>
      </c>
    </row>
    <row r="7" spans="1:22" ht="28.8" x14ac:dyDescent="0.3">
      <c r="A7" s="13" t="s">
        <v>20</v>
      </c>
      <c r="B7" s="13" t="s">
        <v>28</v>
      </c>
      <c r="C7" s="14" t="s">
        <v>40</v>
      </c>
      <c r="D7" s="13">
        <v>13752</v>
      </c>
      <c r="E7" s="13"/>
      <c r="F7" s="13">
        <v>61219</v>
      </c>
      <c r="G7" s="13" t="s">
        <v>35</v>
      </c>
      <c r="H7" s="13"/>
      <c r="I7" s="13"/>
      <c r="J7" s="13">
        <v>20</v>
      </c>
      <c r="K7" s="13"/>
      <c r="L7" s="13"/>
      <c r="M7" s="13"/>
      <c r="N7" s="13">
        <f t="shared" si="0"/>
        <v>20</v>
      </c>
      <c r="O7" s="13">
        <v>3</v>
      </c>
      <c r="P7" s="15" t="str">
        <f>IF(ISBLANK(O7),"",IF(O7=1,CONCATENATE(SUM($O$5:O7)),CONCATENATE(SUM($O$5:O7)-O7+1,"-",SUM($O$5:O7))))</f>
        <v>6-8</v>
      </c>
      <c r="Q7" s="13">
        <f t="shared" si="1"/>
        <v>60</v>
      </c>
      <c r="R7" s="13">
        <f t="shared" si="2"/>
        <v>3.48</v>
      </c>
      <c r="S7" s="13">
        <f t="shared" si="3"/>
        <v>4.8600000000000003</v>
      </c>
      <c r="T7" s="13" t="s">
        <v>57</v>
      </c>
      <c r="U7" s="13" t="s">
        <v>59</v>
      </c>
      <c r="V7" s="13" t="s">
        <v>60</v>
      </c>
    </row>
    <row r="8" spans="1:22" ht="28.8" x14ac:dyDescent="0.3">
      <c r="A8" s="13" t="s">
        <v>20</v>
      </c>
      <c r="B8" s="13" t="s">
        <v>28</v>
      </c>
      <c r="C8" s="14" t="s">
        <v>40</v>
      </c>
      <c r="D8" s="13">
        <v>13752</v>
      </c>
      <c r="E8" s="13"/>
      <c r="F8" s="13">
        <v>61219</v>
      </c>
      <c r="G8" s="13" t="s">
        <v>35</v>
      </c>
      <c r="H8" s="13"/>
      <c r="I8" s="13"/>
      <c r="J8" s="13">
        <v>17</v>
      </c>
      <c r="K8" s="13"/>
      <c r="L8" s="13"/>
      <c r="M8" s="13"/>
      <c r="N8" s="13">
        <f t="shared" si="0"/>
        <v>17</v>
      </c>
      <c r="O8" s="13">
        <v>1</v>
      </c>
      <c r="P8" s="15" t="str">
        <f>IF(ISBLANK(O8),"",IF(O8=1,CONCATENATE(SUM($O$5:O8)),CONCATENATE(SUM($O$5:O8)-O8+1,"-",SUM($O$5:O8))))</f>
        <v>9</v>
      </c>
      <c r="Q8" s="13">
        <f t="shared" si="1"/>
        <v>17</v>
      </c>
      <c r="R8" s="13">
        <f t="shared" si="2"/>
        <v>2.96</v>
      </c>
      <c r="S8" s="13">
        <f>ROUND(R8+0.8+(N8*$T$2),2)</f>
        <v>4.17</v>
      </c>
      <c r="T8" s="13" t="s">
        <v>57</v>
      </c>
      <c r="U8" s="13" t="s">
        <v>59</v>
      </c>
      <c r="V8" s="13" t="s">
        <v>55</v>
      </c>
    </row>
    <row r="9" spans="1:22" ht="28.8" x14ac:dyDescent="0.3">
      <c r="A9" s="13" t="s">
        <v>20</v>
      </c>
      <c r="B9" s="13" t="s">
        <v>28</v>
      </c>
      <c r="C9" s="14" t="s">
        <v>40</v>
      </c>
      <c r="D9" s="13">
        <v>13752</v>
      </c>
      <c r="E9" s="13"/>
      <c r="F9" s="13">
        <v>61219</v>
      </c>
      <c r="G9" s="13" t="s">
        <v>35</v>
      </c>
      <c r="H9" s="13"/>
      <c r="I9" s="13"/>
      <c r="J9" s="13"/>
      <c r="K9" s="13">
        <v>20</v>
      </c>
      <c r="L9" s="13"/>
      <c r="M9" s="13"/>
      <c r="N9" s="13">
        <f t="shared" si="0"/>
        <v>20</v>
      </c>
      <c r="O9" s="13">
        <v>2</v>
      </c>
      <c r="P9" s="15" t="str">
        <f>IF(ISBLANK(O9),"",IF(O9=1,CONCATENATE(SUM($O$5:O9)),CONCATENATE(SUM($O$5:O9)-O9+1,"-",SUM($O$5:O9))))</f>
        <v>10-11</v>
      </c>
      <c r="Q9" s="13">
        <f t="shared" si="1"/>
        <v>40</v>
      </c>
      <c r="R9" s="13">
        <f t="shared" si="2"/>
        <v>3.56</v>
      </c>
      <c r="S9" s="13">
        <f t="shared" si="3"/>
        <v>4.9400000000000004</v>
      </c>
      <c r="T9" s="13" t="s">
        <v>57</v>
      </c>
      <c r="U9" s="13" t="s">
        <v>59</v>
      </c>
      <c r="V9" s="13" t="s">
        <v>60</v>
      </c>
    </row>
    <row r="10" spans="1:22" ht="28.8" x14ac:dyDescent="0.3">
      <c r="A10" s="13" t="s">
        <v>20</v>
      </c>
      <c r="B10" s="13" t="s">
        <v>28</v>
      </c>
      <c r="C10" s="14" t="s">
        <v>40</v>
      </c>
      <c r="D10" s="13">
        <v>13752</v>
      </c>
      <c r="E10" s="13"/>
      <c r="F10" s="13">
        <v>61219</v>
      </c>
      <c r="G10" s="13" t="s">
        <v>35</v>
      </c>
      <c r="H10" s="13"/>
      <c r="I10" s="13"/>
      <c r="J10" s="13"/>
      <c r="K10" s="13"/>
      <c r="L10" s="13">
        <v>24</v>
      </c>
      <c r="M10" s="13"/>
      <c r="N10" s="13">
        <f t="shared" si="0"/>
        <v>24</v>
      </c>
      <c r="O10" s="13">
        <v>2</v>
      </c>
      <c r="P10" s="15" t="str">
        <f>IF(ISBLANK(O10),"",IF(O10=1,CONCATENATE(SUM($O$5:O10)),CONCATENATE(SUM($O$5:O10)-O10+1,"-",SUM($O$5:O10))))</f>
        <v>12-13</v>
      </c>
      <c r="Q10" s="13">
        <f t="shared" si="1"/>
        <v>48</v>
      </c>
      <c r="R10" s="13">
        <f t="shared" si="2"/>
        <v>4.51</v>
      </c>
      <c r="S10" s="13">
        <f t="shared" si="3"/>
        <v>5.99</v>
      </c>
      <c r="T10" s="13" t="s">
        <v>57</v>
      </c>
      <c r="U10" s="13" t="s">
        <v>59</v>
      </c>
      <c r="V10" s="13" t="s">
        <v>60</v>
      </c>
    </row>
    <row r="11" spans="1:22" ht="28.8" x14ac:dyDescent="0.3">
      <c r="A11" s="13" t="s">
        <v>20</v>
      </c>
      <c r="B11" s="13" t="s">
        <v>28</v>
      </c>
      <c r="C11" s="14" t="s">
        <v>40</v>
      </c>
      <c r="D11" s="13">
        <v>13752</v>
      </c>
      <c r="E11" s="13"/>
      <c r="F11" s="13">
        <v>61219</v>
      </c>
      <c r="G11" s="13" t="s">
        <v>35</v>
      </c>
      <c r="H11" s="13"/>
      <c r="I11" s="13"/>
      <c r="J11" s="13"/>
      <c r="K11" s="13"/>
      <c r="L11" s="13"/>
      <c r="M11" s="13">
        <v>19</v>
      </c>
      <c r="N11" s="13">
        <f t="shared" si="0"/>
        <v>19</v>
      </c>
      <c r="O11" s="13">
        <v>1</v>
      </c>
      <c r="P11" s="15" t="str">
        <f>IF(ISBLANK(O11),"",IF(O11=1,CONCATENATE(SUM($O$5:O11)),CONCATENATE(SUM($O$5:O11)-O11+1,"-",SUM($O$5:O11))))</f>
        <v>14</v>
      </c>
      <c r="Q11" s="13">
        <f t="shared" si="1"/>
        <v>19</v>
      </c>
      <c r="R11" s="13">
        <f t="shared" si="2"/>
        <v>3.8</v>
      </c>
      <c r="S11" s="13">
        <f>ROUND(R11+0.8+(N11*$T$2),2)</f>
        <v>5.0599999999999996</v>
      </c>
      <c r="T11" s="13" t="s">
        <v>57</v>
      </c>
      <c r="U11" s="13" t="s">
        <v>59</v>
      </c>
      <c r="V11" s="13" t="s">
        <v>55</v>
      </c>
    </row>
    <row r="12" spans="1:22" ht="28.8" x14ac:dyDescent="0.3">
      <c r="A12" s="13" t="s">
        <v>20</v>
      </c>
      <c r="B12" s="13" t="s">
        <v>28</v>
      </c>
      <c r="C12" s="14" t="s">
        <v>40</v>
      </c>
      <c r="D12" s="13">
        <v>13752</v>
      </c>
      <c r="E12" s="13"/>
      <c r="F12" s="13">
        <v>61219</v>
      </c>
      <c r="G12" s="13" t="s">
        <v>35</v>
      </c>
      <c r="H12" s="13">
        <v>5</v>
      </c>
      <c r="I12" s="13">
        <v>8</v>
      </c>
      <c r="J12" s="13"/>
      <c r="K12" s="13"/>
      <c r="L12" s="13"/>
      <c r="M12" s="13"/>
      <c r="N12" s="13">
        <f t="shared" si="0"/>
        <v>13</v>
      </c>
      <c r="O12" s="13">
        <v>1</v>
      </c>
      <c r="P12" s="15" t="str">
        <f>IF(ISBLANK(O12),"",IF(O12=1,CONCATENATE(SUM($O$5:O12)),CONCATENATE(SUM($O$5:O12)-O12+1,"-",SUM($O$5:O12))))</f>
        <v>15</v>
      </c>
      <c r="Q12" s="13">
        <f t="shared" si="1"/>
        <v>13</v>
      </c>
      <c r="R12" s="13">
        <f t="shared" si="2"/>
        <v>2.09</v>
      </c>
      <c r="S12" s="13">
        <f>ROUND(R12+0.8+(N12*$T$2),2)</f>
        <v>3.2</v>
      </c>
      <c r="T12" s="13" t="s">
        <v>57</v>
      </c>
      <c r="U12" s="13" t="s">
        <v>59</v>
      </c>
      <c r="V12" s="13" t="s">
        <v>55</v>
      </c>
    </row>
    <row r="13" spans="1:22" ht="28.8" x14ac:dyDescent="0.3">
      <c r="A13" s="13" t="s">
        <v>20</v>
      </c>
      <c r="B13" s="13" t="s">
        <v>28</v>
      </c>
      <c r="C13" s="14" t="s">
        <v>40</v>
      </c>
      <c r="D13" s="13">
        <v>13752</v>
      </c>
      <c r="E13" s="13"/>
      <c r="F13" s="13">
        <v>61219</v>
      </c>
      <c r="G13" s="13" t="s">
        <v>35</v>
      </c>
      <c r="H13" s="13"/>
      <c r="I13" s="13"/>
      <c r="J13" s="13"/>
      <c r="K13" s="13">
        <v>15</v>
      </c>
      <c r="L13" s="13"/>
      <c r="M13" s="13"/>
      <c r="N13" s="13">
        <f t="shared" si="0"/>
        <v>15</v>
      </c>
      <c r="O13" s="13">
        <v>1</v>
      </c>
      <c r="P13" s="13" t="str">
        <f>IF(ISBLANK(O13),"",IF(O13=1,CONCATENATE(SUM($O$5:O13)),CONCATENATE(SUM($O$5:O13)-O13+1,"-",SUM($O$5:O13))))</f>
        <v>16</v>
      </c>
      <c r="Q13" s="13">
        <f t="shared" si="1"/>
        <v>15</v>
      </c>
      <c r="R13" s="13">
        <f t="shared" si="2"/>
        <v>2.67</v>
      </c>
      <c r="S13" s="13">
        <f>ROUND(R13+0.8+(N13*$T$2),2)</f>
        <v>3.83</v>
      </c>
      <c r="T13" s="13" t="s">
        <v>57</v>
      </c>
      <c r="U13" s="13" t="s">
        <v>59</v>
      </c>
      <c r="V13" s="13" t="s">
        <v>55</v>
      </c>
    </row>
    <row r="14" spans="1:22" ht="28.8" x14ac:dyDescent="0.3">
      <c r="A14" s="13" t="s">
        <v>20</v>
      </c>
      <c r="B14" s="13" t="s">
        <v>28</v>
      </c>
      <c r="C14" s="14" t="s">
        <v>40</v>
      </c>
      <c r="D14" s="13">
        <v>13752</v>
      </c>
      <c r="E14" s="13"/>
      <c r="F14" s="13">
        <v>94013</v>
      </c>
      <c r="G14" s="13" t="s">
        <v>37</v>
      </c>
      <c r="H14" s="13">
        <v>20</v>
      </c>
      <c r="I14" s="13"/>
      <c r="J14" s="13"/>
      <c r="K14" s="13"/>
      <c r="L14" s="13"/>
      <c r="M14" s="13"/>
      <c r="N14" s="13">
        <f t="shared" ref="N14:N20" si="4">SUM(H14:M14)</f>
        <v>20</v>
      </c>
      <c r="O14" s="13">
        <v>2</v>
      </c>
      <c r="P14" s="13" t="str">
        <f>IF(ISBLANK(O14),"",IF(O14=1,CONCATENATE(SUM($O$5:O14)),CONCATENATE(SUM($O$5:O14)-O14+1,"-",SUM($O$5:O14))))</f>
        <v>17-18</v>
      </c>
      <c r="Q14" s="13">
        <f t="shared" ref="Q14:Q20" si="5">N14*O14</f>
        <v>40</v>
      </c>
      <c r="R14" s="13">
        <f t="shared" ref="R14:R20" si="6">ROUND(SUMPRODUCT($H$2:$M$2,H14:M14)+$R$2,2)</f>
        <v>3.12</v>
      </c>
      <c r="S14" s="13">
        <f t="shared" ref="S14:S20" si="7">ROUND(R14+$S$2+(N14*$T$2),2)</f>
        <v>4.5</v>
      </c>
      <c r="T14" s="13" t="s">
        <v>57</v>
      </c>
      <c r="U14" s="13" t="s">
        <v>59</v>
      </c>
      <c r="V14" s="13" t="s">
        <v>60</v>
      </c>
    </row>
    <row r="15" spans="1:22" ht="28.8" x14ac:dyDescent="0.3">
      <c r="A15" s="13" t="s">
        <v>20</v>
      </c>
      <c r="B15" s="13" t="s">
        <v>28</v>
      </c>
      <c r="C15" s="14" t="s">
        <v>40</v>
      </c>
      <c r="D15" s="13">
        <v>13752</v>
      </c>
      <c r="E15" s="13"/>
      <c r="F15" s="13">
        <v>94013</v>
      </c>
      <c r="G15" s="13" t="s">
        <v>37</v>
      </c>
      <c r="H15" s="13"/>
      <c r="I15" s="13">
        <v>20</v>
      </c>
      <c r="J15" s="13"/>
      <c r="K15" s="13"/>
      <c r="L15" s="13"/>
      <c r="M15" s="13"/>
      <c r="N15" s="13">
        <f t="shared" si="4"/>
        <v>20</v>
      </c>
      <c r="O15" s="13">
        <v>3</v>
      </c>
      <c r="P15" s="13" t="str">
        <f>IF(ISBLANK(O15),"",IF(O15=1,CONCATENATE(SUM($O$5:O15)),CONCATENATE(SUM($O$5:O15)-O15+1,"-",SUM($O$5:O15))))</f>
        <v>19-21</v>
      </c>
      <c r="Q15" s="13">
        <f t="shared" si="5"/>
        <v>60</v>
      </c>
      <c r="R15" s="13">
        <f t="shared" si="6"/>
        <v>3.28</v>
      </c>
      <c r="S15" s="13">
        <f t="shared" si="7"/>
        <v>4.66</v>
      </c>
      <c r="T15" s="13" t="s">
        <v>57</v>
      </c>
      <c r="U15" s="13" t="s">
        <v>59</v>
      </c>
      <c r="V15" s="13" t="s">
        <v>60</v>
      </c>
    </row>
    <row r="16" spans="1:22" ht="28.8" x14ac:dyDescent="0.3">
      <c r="A16" s="13" t="s">
        <v>20</v>
      </c>
      <c r="B16" s="13" t="s">
        <v>28</v>
      </c>
      <c r="C16" s="14" t="s">
        <v>40</v>
      </c>
      <c r="D16" s="13">
        <v>13752</v>
      </c>
      <c r="E16" s="13"/>
      <c r="F16" s="13">
        <v>94013</v>
      </c>
      <c r="G16" s="13" t="s">
        <v>37</v>
      </c>
      <c r="H16" s="13"/>
      <c r="I16" s="13"/>
      <c r="J16" s="13">
        <v>20</v>
      </c>
      <c r="K16" s="13"/>
      <c r="L16" s="13"/>
      <c r="M16" s="13"/>
      <c r="N16" s="13">
        <f t="shared" si="4"/>
        <v>20</v>
      </c>
      <c r="O16" s="13">
        <v>3</v>
      </c>
      <c r="P16" s="13" t="str">
        <f>IF(ISBLANK(O16),"",IF(O16=1,CONCATENATE(SUM($O$5:O16)),CONCATENATE(SUM($O$5:O16)-O16+1,"-",SUM($O$5:O16))))</f>
        <v>22-24</v>
      </c>
      <c r="Q16" s="13">
        <f t="shared" si="5"/>
        <v>60</v>
      </c>
      <c r="R16" s="13">
        <f t="shared" si="6"/>
        <v>3.48</v>
      </c>
      <c r="S16" s="13">
        <f t="shared" si="7"/>
        <v>4.8600000000000003</v>
      </c>
      <c r="T16" s="13" t="s">
        <v>57</v>
      </c>
      <c r="U16" s="13" t="s">
        <v>59</v>
      </c>
      <c r="V16" s="13" t="s">
        <v>60</v>
      </c>
    </row>
    <row r="17" spans="1:22" ht="28.8" x14ac:dyDescent="0.3">
      <c r="A17" s="13" t="s">
        <v>20</v>
      </c>
      <c r="B17" s="13" t="s">
        <v>28</v>
      </c>
      <c r="C17" s="14" t="s">
        <v>40</v>
      </c>
      <c r="D17" s="13">
        <v>13752</v>
      </c>
      <c r="E17" s="13"/>
      <c r="F17" s="13">
        <v>94013</v>
      </c>
      <c r="G17" s="13" t="s">
        <v>37</v>
      </c>
      <c r="H17" s="13"/>
      <c r="I17" s="13"/>
      <c r="J17" s="13"/>
      <c r="K17" s="13">
        <v>20</v>
      </c>
      <c r="L17" s="13"/>
      <c r="M17" s="13"/>
      <c r="N17" s="13">
        <f t="shared" si="4"/>
        <v>20</v>
      </c>
      <c r="O17" s="13">
        <v>2</v>
      </c>
      <c r="P17" s="13"/>
      <c r="Q17" s="13">
        <f t="shared" si="5"/>
        <v>40</v>
      </c>
      <c r="R17" s="13">
        <f t="shared" si="6"/>
        <v>3.56</v>
      </c>
      <c r="S17" s="13">
        <f t="shared" si="7"/>
        <v>4.9400000000000004</v>
      </c>
      <c r="T17" s="13" t="s">
        <v>57</v>
      </c>
      <c r="U17" s="13" t="s">
        <v>59</v>
      </c>
      <c r="V17" s="13" t="s">
        <v>60</v>
      </c>
    </row>
    <row r="18" spans="1:22" ht="28.8" x14ac:dyDescent="0.3">
      <c r="A18" s="13" t="s">
        <v>20</v>
      </c>
      <c r="B18" s="13" t="s">
        <v>28</v>
      </c>
      <c r="C18" s="14" t="s">
        <v>40</v>
      </c>
      <c r="D18" s="13">
        <v>13752</v>
      </c>
      <c r="E18" s="13"/>
      <c r="F18" s="13">
        <v>94013</v>
      </c>
      <c r="G18" s="13" t="s">
        <v>37</v>
      </c>
      <c r="H18" s="13"/>
      <c r="I18" s="13"/>
      <c r="J18" s="13"/>
      <c r="K18" s="13"/>
      <c r="L18" s="13">
        <v>24</v>
      </c>
      <c r="M18" s="13"/>
      <c r="N18" s="13">
        <f t="shared" si="4"/>
        <v>24</v>
      </c>
      <c r="O18" s="13">
        <v>1</v>
      </c>
      <c r="P18" s="13" t="str">
        <f>IF(ISBLANK(O18),"",IF(O18=1,CONCATENATE(SUM($O$5:O18)),CONCATENATE(SUM($O$5:O18)-O18+1,"-",SUM($O$5:O18))))</f>
        <v>27</v>
      </c>
      <c r="Q18" s="13">
        <f t="shared" si="5"/>
        <v>24</v>
      </c>
      <c r="R18" s="13">
        <f t="shared" si="6"/>
        <v>4.51</v>
      </c>
      <c r="S18" s="13">
        <f t="shared" si="7"/>
        <v>5.99</v>
      </c>
      <c r="T18" s="13" t="s">
        <v>57</v>
      </c>
      <c r="U18" s="13" t="s">
        <v>59</v>
      </c>
      <c r="V18" s="13" t="s">
        <v>60</v>
      </c>
    </row>
    <row r="19" spans="1:22" ht="28.8" x14ac:dyDescent="0.3">
      <c r="A19" s="13" t="s">
        <v>20</v>
      </c>
      <c r="B19" s="13" t="s">
        <v>28</v>
      </c>
      <c r="C19" s="14" t="s">
        <v>40</v>
      </c>
      <c r="D19" s="13">
        <v>13752</v>
      </c>
      <c r="E19" s="13"/>
      <c r="F19" s="13">
        <v>94013</v>
      </c>
      <c r="G19" s="13" t="s">
        <v>37</v>
      </c>
      <c r="H19" s="13">
        <v>8</v>
      </c>
      <c r="I19" s="13"/>
      <c r="J19" s="13">
        <v>2</v>
      </c>
      <c r="K19" s="13">
        <v>8</v>
      </c>
      <c r="L19" s="13"/>
      <c r="M19" s="13"/>
      <c r="N19" s="13">
        <f t="shared" si="4"/>
        <v>18</v>
      </c>
      <c r="O19" s="13">
        <v>1</v>
      </c>
      <c r="P19" s="13" t="str">
        <f>IF(ISBLANK(O19),"",IF(O19=1,CONCATENATE(SUM($O$5:O19)),CONCATENATE(SUM($O$5:O19)-O19+1,"-",SUM($O$5:O19))))</f>
        <v>28</v>
      </c>
      <c r="Q19" s="13">
        <f t="shared" si="5"/>
        <v>18</v>
      </c>
      <c r="R19" s="13">
        <f t="shared" si="6"/>
        <v>3.02</v>
      </c>
      <c r="S19" s="13">
        <f>ROUND(R19+0.8+(N19*$T$2),2)</f>
        <v>4.25</v>
      </c>
      <c r="T19" s="13" t="s">
        <v>57</v>
      </c>
      <c r="U19" s="13" t="s">
        <v>59</v>
      </c>
      <c r="V19" s="13" t="s">
        <v>55</v>
      </c>
    </row>
    <row r="20" spans="1:22" ht="28.8" x14ac:dyDescent="0.3">
      <c r="A20" s="13" t="s">
        <v>20</v>
      </c>
      <c r="B20" s="13" t="s">
        <v>28</v>
      </c>
      <c r="C20" s="14" t="s">
        <v>40</v>
      </c>
      <c r="D20" s="13">
        <v>13752</v>
      </c>
      <c r="E20" s="13"/>
      <c r="F20" s="13">
        <v>94013</v>
      </c>
      <c r="G20" s="13" t="s">
        <v>37</v>
      </c>
      <c r="H20" s="13"/>
      <c r="I20" s="13"/>
      <c r="J20" s="13"/>
      <c r="K20" s="13"/>
      <c r="L20" s="13">
        <v>12</v>
      </c>
      <c r="M20" s="13">
        <v>11</v>
      </c>
      <c r="N20" s="13">
        <f t="shared" si="4"/>
        <v>23</v>
      </c>
      <c r="O20" s="13">
        <v>1</v>
      </c>
      <c r="P20" s="13" t="str">
        <f>IF(ISBLANK(O20),"",IF(O20=1,CONCATENATE(SUM($O$5:O20)),CONCATENATE(SUM($O$5:O20)-O20+1,"-",SUM($O$5:O20))))</f>
        <v>29</v>
      </c>
      <c r="Q20" s="13">
        <f t="shared" si="5"/>
        <v>23</v>
      </c>
      <c r="R20" s="13">
        <f t="shared" si="6"/>
        <v>4.46</v>
      </c>
      <c r="S20" s="13">
        <f t="shared" si="7"/>
        <v>5.91</v>
      </c>
      <c r="T20" s="13" t="s">
        <v>57</v>
      </c>
      <c r="U20" s="13" t="s">
        <v>59</v>
      </c>
      <c r="V20" s="13" t="s">
        <v>60</v>
      </c>
    </row>
  </sheetData>
  <conditionalFormatting sqref="P1:P3 P5:P1048576">
    <cfRule type="duplicateValues" dxfId="27" priority="2"/>
  </conditionalFormatting>
  <conditionalFormatting sqref="P4">
    <cfRule type="duplicateValues" dxfId="26" priority="1"/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C707-DFA2-4F67-9FEB-74F819AB55A7}">
  <dimension ref="A1:V20"/>
  <sheetViews>
    <sheetView zoomScale="94" zoomScaleNormal="94" workbookViewId="0">
      <selection activeCell="B1" sqref="B1:B1048576"/>
    </sheetView>
  </sheetViews>
  <sheetFormatPr defaultColWidth="11.33203125" defaultRowHeight="14.4" x14ac:dyDescent="0.3"/>
  <cols>
    <col min="1" max="1" width="8.33203125" style="2" bestFit="1" customWidth="1"/>
    <col min="2" max="2" width="8.44140625" style="2" bestFit="1" customWidth="1"/>
    <col min="3" max="3" width="46.88671875" style="2" bestFit="1" customWidth="1"/>
    <col min="4" max="4" width="6.33203125" style="2" bestFit="1" customWidth="1"/>
    <col min="5" max="5" width="4.44140625" style="2" bestFit="1" customWidth="1"/>
    <col min="6" max="6" width="6.33203125" style="2" bestFit="1" customWidth="1"/>
    <col min="7" max="7" width="12.5546875" style="9" bestFit="1" customWidth="1"/>
    <col min="8" max="13" width="5.6640625" style="2" bestFit="1" customWidth="1"/>
    <col min="14" max="14" width="8.44140625" style="2" bestFit="1" customWidth="1"/>
    <col min="15" max="15" width="4.33203125" style="2" bestFit="1" customWidth="1"/>
    <col min="16" max="16" width="8" style="2" bestFit="1" customWidth="1"/>
    <col min="17" max="17" width="9.6640625" style="2" bestFit="1" customWidth="1"/>
    <col min="18" max="19" width="8.33203125" style="2" bestFit="1" customWidth="1"/>
    <col min="20" max="20" width="12.33203125" style="2" bestFit="1" customWidth="1"/>
    <col min="21" max="21" width="5.44140625" style="2" bestFit="1" customWidth="1"/>
    <col min="22" max="22" width="12.88671875" style="2" bestFit="1" customWidth="1"/>
    <col min="23" max="16384" width="11.33203125" style="2"/>
  </cols>
  <sheetData>
    <row r="1" spans="1:22" x14ac:dyDescent="0.3">
      <c r="R1" s="2" t="s">
        <v>12</v>
      </c>
      <c r="S1" s="2" t="s">
        <v>13</v>
      </c>
      <c r="T1" s="2" t="s">
        <v>14</v>
      </c>
    </row>
    <row r="2" spans="1:22" x14ac:dyDescent="0.3">
      <c r="H2" s="6">
        <v>0.16200000000000001</v>
      </c>
      <c r="I2" s="6">
        <v>0.17</v>
      </c>
      <c r="J2" s="6">
        <v>0.17799999999999999</v>
      </c>
      <c r="K2" s="6">
        <v>0.19</v>
      </c>
      <c r="L2" s="6">
        <v>0.19400000000000001</v>
      </c>
      <c r="M2" s="6">
        <v>0.20599999999999999</v>
      </c>
      <c r="Q2" s="7"/>
      <c r="R2" s="3"/>
      <c r="S2" s="3">
        <v>0.8</v>
      </c>
      <c r="T2" s="3">
        <v>2.3E-2</v>
      </c>
    </row>
    <row r="4" spans="1:22" x14ac:dyDescent="0.3">
      <c r="A4" s="4" t="s">
        <v>0</v>
      </c>
      <c r="B4" s="4" t="s">
        <v>72</v>
      </c>
      <c r="C4" s="4" t="s">
        <v>73</v>
      </c>
      <c r="D4" s="4" t="s">
        <v>27</v>
      </c>
      <c r="E4" s="4" t="s">
        <v>15</v>
      </c>
      <c r="F4" s="4" t="s">
        <v>2</v>
      </c>
      <c r="G4" s="4" t="s">
        <v>26</v>
      </c>
      <c r="H4" s="4" t="s">
        <v>3</v>
      </c>
      <c r="I4" s="4" t="s">
        <v>4</v>
      </c>
      <c r="J4" s="4" t="s">
        <v>5</v>
      </c>
      <c r="K4" s="4" t="s">
        <v>6</v>
      </c>
      <c r="L4" s="4" t="s">
        <v>7</v>
      </c>
      <c r="M4" s="4" t="s">
        <v>61</v>
      </c>
      <c r="N4" s="1" t="s">
        <v>16</v>
      </c>
      <c r="O4" s="1" t="s">
        <v>8</v>
      </c>
      <c r="P4" s="4" t="s">
        <v>1</v>
      </c>
      <c r="Q4" s="1" t="s">
        <v>74</v>
      </c>
      <c r="R4" s="4" t="s">
        <v>9</v>
      </c>
      <c r="S4" s="4" t="s">
        <v>10</v>
      </c>
      <c r="T4" s="4" t="s">
        <v>56</v>
      </c>
      <c r="U4" s="4" t="s">
        <v>58</v>
      </c>
      <c r="V4" s="4" t="s">
        <v>11</v>
      </c>
    </row>
    <row r="5" spans="1:22" ht="28.8" x14ac:dyDescent="0.3">
      <c r="A5" s="3" t="s">
        <v>41</v>
      </c>
      <c r="B5" s="3" t="s">
        <v>28</v>
      </c>
      <c r="C5" s="8" t="s">
        <v>42</v>
      </c>
      <c r="D5" s="3">
        <v>13758</v>
      </c>
      <c r="E5" s="3"/>
      <c r="F5" s="3">
        <v>76206</v>
      </c>
      <c r="G5" s="8" t="s">
        <v>36</v>
      </c>
      <c r="H5" s="3">
        <v>20</v>
      </c>
      <c r="I5" s="3"/>
      <c r="J5" s="3"/>
      <c r="K5" s="3"/>
      <c r="L5" s="3"/>
      <c r="M5" s="3"/>
      <c r="N5" s="3">
        <f t="shared" ref="N5:N20" si="0">SUM(H5:M5)</f>
        <v>20</v>
      </c>
      <c r="O5" s="3">
        <v>4</v>
      </c>
      <c r="P5" s="5" t="str">
        <f>IF(ISBLANK(O5),"",IF(O5=1,CONCATENATE(SUM($O$5:O5)),CONCATENATE(SUM($O$5:O5)-O5+1,"-",SUM($O$5:O5))))</f>
        <v>1-4</v>
      </c>
      <c r="Q5" s="3">
        <f t="shared" ref="Q5:Q20" si="1">N5*O5</f>
        <v>80</v>
      </c>
      <c r="R5" s="3">
        <f t="shared" ref="R5:R20" si="2">ROUND(SUMPRODUCT($H$2:$M$2,H5:M5)+$R$2,2)</f>
        <v>3.24</v>
      </c>
      <c r="S5" s="3">
        <f t="shared" ref="S5:S20" si="3">ROUND(R5+$S$2+(N5*$T$2),2)</f>
        <v>4.5</v>
      </c>
      <c r="T5" s="3" t="s">
        <v>57</v>
      </c>
      <c r="U5" s="3" t="s">
        <v>59</v>
      </c>
      <c r="V5" s="3" t="s">
        <v>55</v>
      </c>
    </row>
    <row r="6" spans="1:22" ht="28.8" x14ac:dyDescent="0.3">
      <c r="A6" s="3" t="s">
        <v>41</v>
      </c>
      <c r="B6" s="3" t="s">
        <v>28</v>
      </c>
      <c r="C6" s="8" t="s">
        <v>42</v>
      </c>
      <c r="D6" s="3">
        <v>13758</v>
      </c>
      <c r="E6" s="3"/>
      <c r="F6" s="3">
        <v>76206</v>
      </c>
      <c r="G6" s="8" t="s">
        <v>36</v>
      </c>
      <c r="H6" s="3"/>
      <c r="I6" s="3">
        <v>20</v>
      </c>
      <c r="J6" s="3"/>
      <c r="K6" s="3"/>
      <c r="L6" s="3"/>
      <c r="M6" s="3"/>
      <c r="N6" s="3">
        <f t="shared" si="0"/>
        <v>20</v>
      </c>
      <c r="O6" s="3">
        <v>6</v>
      </c>
      <c r="P6" s="5" t="str">
        <f>IF(ISBLANK(O6),"",IF(O6=1,CONCATENATE(SUM($O$5:O6)),CONCATENATE(SUM($O$5:O6)-O6+1,"-",SUM($O$5:O6))))</f>
        <v>5-10</v>
      </c>
      <c r="Q6" s="3">
        <f t="shared" si="1"/>
        <v>120</v>
      </c>
      <c r="R6" s="3">
        <f t="shared" si="2"/>
        <v>3.4</v>
      </c>
      <c r="S6" s="3">
        <f t="shared" si="3"/>
        <v>4.66</v>
      </c>
      <c r="T6" s="3" t="s">
        <v>57</v>
      </c>
      <c r="U6" s="3" t="s">
        <v>59</v>
      </c>
      <c r="V6" s="3" t="s">
        <v>55</v>
      </c>
    </row>
    <row r="7" spans="1:22" ht="28.8" x14ac:dyDescent="0.3">
      <c r="A7" s="3" t="s">
        <v>41</v>
      </c>
      <c r="B7" s="3" t="s">
        <v>28</v>
      </c>
      <c r="C7" s="8" t="s">
        <v>42</v>
      </c>
      <c r="D7" s="3">
        <v>13758</v>
      </c>
      <c r="E7" s="3"/>
      <c r="F7" s="3">
        <v>76206</v>
      </c>
      <c r="G7" s="8" t="s">
        <v>36</v>
      </c>
      <c r="H7" s="3"/>
      <c r="I7" s="3"/>
      <c r="J7" s="3">
        <v>20</v>
      </c>
      <c r="K7" s="3"/>
      <c r="L7" s="3"/>
      <c r="M7" s="3"/>
      <c r="N7" s="3">
        <f t="shared" si="0"/>
        <v>20</v>
      </c>
      <c r="O7" s="3">
        <v>7</v>
      </c>
      <c r="P7" s="5" t="str">
        <f>IF(ISBLANK(O7),"",IF(O7=1,CONCATENATE(SUM($O$5:O7)),CONCATENATE(SUM($O$5:O7)-O7+1,"-",SUM($O$5:O7))))</f>
        <v>11-17</v>
      </c>
      <c r="Q7" s="3">
        <f t="shared" si="1"/>
        <v>140</v>
      </c>
      <c r="R7" s="3">
        <f t="shared" si="2"/>
        <v>3.56</v>
      </c>
      <c r="S7" s="3">
        <f t="shared" si="3"/>
        <v>4.82</v>
      </c>
      <c r="T7" s="3" t="s">
        <v>57</v>
      </c>
      <c r="U7" s="3" t="s">
        <v>59</v>
      </c>
      <c r="V7" s="3" t="s">
        <v>55</v>
      </c>
    </row>
    <row r="8" spans="1:22" ht="28.8" x14ac:dyDescent="0.3">
      <c r="A8" s="3" t="s">
        <v>41</v>
      </c>
      <c r="B8" s="3" t="s">
        <v>28</v>
      </c>
      <c r="C8" s="8" t="s">
        <v>42</v>
      </c>
      <c r="D8" s="3">
        <v>13758</v>
      </c>
      <c r="E8" s="3"/>
      <c r="F8" s="3">
        <v>76206</v>
      </c>
      <c r="G8" s="8" t="s">
        <v>36</v>
      </c>
      <c r="H8" s="3"/>
      <c r="I8" s="3"/>
      <c r="J8" s="3"/>
      <c r="K8" s="3">
        <v>20</v>
      </c>
      <c r="L8" s="3"/>
      <c r="M8" s="3"/>
      <c r="N8" s="3">
        <f t="shared" si="0"/>
        <v>20</v>
      </c>
      <c r="O8" s="3">
        <v>4</v>
      </c>
      <c r="P8" s="5" t="str">
        <f>IF(ISBLANK(O8),"",IF(O8=1,CONCATENATE(SUM($O$5:O8)),CONCATENATE(SUM($O$5:O8)-O8+1,"-",SUM($O$5:O8))))</f>
        <v>18-21</v>
      </c>
      <c r="Q8" s="3">
        <f t="shared" si="1"/>
        <v>80</v>
      </c>
      <c r="R8" s="3">
        <f t="shared" si="2"/>
        <v>3.8</v>
      </c>
      <c r="S8" s="3">
        <f t="shared" si="3"/>
        <v>5.0599999999999996</v>
      </c>
      <c r="T8" s="3" t="s">
        <v>57</v>
      </c>
      <c r="U8" s="3" t="s">
        <v>59</v>
      </c>
      <c r="V8" s="3" t="s">
        <v>55</v>
      </c>
    </row>
    <row r="9" spans="1:22" ht="28.8" x14ac:dyDescent="0.3">
      <c r="A9" s="3" t="s">
        <v>41</v>
      </c>
      <c r="B9" s="3" t="s">
        <v>28</v>
      </c>
      <c r="C9" s="8" t="s">
        <v>42</v>
      </c>
      <c r="D9" s="3">
        <v>13758</v>
      </c>
      <c r="E9" s="3"/>
      <c r="F9" s="3">
        <v>76206</v>
      </c>
      <c r="G9" s="8" t="s">
        <v>36</v>
      </c>
      <c r="H9" s="3"/>
      <c r="I9" s="3"/>
      <c r="J9" s="3"/>
      <c r="K9" s="3">
        <v>17</v>
      </c>
      <c r="L9" s="3"/>
      <c r="M9" s="3"/>
      <c r="N9" s="3">
        <f t="shared" si="0"/>
        <v>17</v>
      </c>
      <c r="O9" s="3">
        <v>1</v>
      </c>
      <c r="P9" s="5" t="str">
        <f>IF(ISBLANK(O9),"",IF(O9=1,CONCATENATE(SUM($O$5:O9)),CONCATENATE(SUM($O$5:O9)-O9+1,"-",SUM($O$5:O9))))</f>
        <v>22</v>
      </c>
      <c r="Q9" s="3">
        <f t="shared" si="1"/>
        <v>17</v>
      </c>
      <c r="R9" s="3">
        <f t="shared" si="2"/>
        <v>3.23</v>
      </c>
      <c r="S9" s="3">
        <f t="shared" si="3"/>
        <v>4.42</v>
      </c>
      <c r="T9" s="3" t="s">
        <v>57</v>
      </c>
      <c r="U9" s="3" t="s">
        <v>59</v>
      </c>
      <c r="V9" s="3" t="s">
        <v>55</v>
      </c>
    </row>
    <row r="10" spans="1:22" ht="28.8" x14ac:dyDescent="0.3">
      <c r="A10" s="3" t="s">
        <v>41</v>
      </c>
      <c r="B10" s="3" t="s">
        <v>28</v>
      </c>
      <c r="C10" s="8" t="s">
        <v>42</v>
      </c>
      <c r="D10" s="3">
        <v>13758</v>
      </c>
      <c r="E10" s="3"/>
      <c r="F10" s="3">
        <v>76206</v>
      </c>
      <c r="G10" s="8" t="s">
        <v>36</v>
      </c>
      <c r="H10" s="3"/>
      <c r="I10" s="3"/>
      <c r="J10" s="3"/>
      <c r="K10" s="3"/>
      <c r="L10" s="3">
        <v>24</v>
      </c>
      <c r="M10" s="3"/>
      <c r="N10" s="3">
        <f t="shared" si="0"/>
        <v>24</v>
      </c>
      <c r="O10" s="3">
        <v>2</v>
      </c>
      <c r="P10" s="5" t="str">
        <f>IF(ISBLANK(O10),"",IF(O10=1,CONCATENATE(SUM($O$5:O10)),CONCATENATE(SUM($O$5:O10)-O10+1,"-",SUM($O$5:O10))))</f>
        <v>23-24</v>
      </c>
      <c r="Q10" s="3">
        <f t="shared" si="1"/>
        <v>48</v>
      </c>
      <c r="R10" s="3">
        <f t="shared" si="2"/>
        <v>4.66</v>
      </c>
      <c r="S10" s="3">
        <f t="shared" si="3"/>
        <v>6.01</v>
      </c>
      <c r="T10" s="3" t="s">
        <v>57</v>
      </c>
      <c r="U10" s="3" t="s">
        <v>59</v>
      </c>
      <c r="V10" s="3" t="s">
        <v>55</v>
      </c>
    </row>
    <row r="11" spans="1:22" ht="28.8" x14ac:dyDescent="0.3">
      <c r="A11" s="3" t="s">
        <v>41</v>
      </c>
      <c r="B11" s="3" t="s">
        <v>28</v>
      </c>
      <c r="C11" s="8" t="s">
        <v>42</v>
      </c>
      <c r="D11" s="3">
        <v>13758</v>
      </c>
      <c r="E11" s="3"/>
      <c r="F11" s="3">
        <v>76206</v>
      </c>
      <c r="G11" s="8" t="s">
        <v>36</v>
      </c>
      <c r="H11" s="3"/>
      <c r="I11" s="3"/>
      <c r="J11" s="3"/>
      <c r="K11" s="3"/>
      <c r="L11" s="3"/>
      <c r="M11" s="3">
        <v>24</v>
      </c>
      <c r="N11" s="3">
        <f t="shared" si="0"/>
        <v>24</v>
      </c>
      <c r="O11" s="3">
        <v>1</v>
      </c>
      <c r="P11" s="5" t="str">
        <f>IF(ISBLANK(O11),"",IF(O11=1,CONCATENATE(SUM($O$5:O11)),CONCATENATE(SUM($O$5:O11)-O11+1,"-",SUM($O$5:O11))))</f>
        <v>25</v>
      </c>
      <c r="Q11" s="3">
        <f t="shared" si="1"/>
        <v>24</v>
      </c>
      <c r="R11" s="3">
        <f t="shared" si="2"/>
        <v>4.9400000000000004</v>
      </c>
      <c r="S11" s="3">
        <f t="shared" si="3"/>
        <v>6.29</v>
      </c>
      <c r="T11" s="3" t="s">
        <v>57</v>
      </c>
      <c r="U11" s="3" t="s">
        <v>59</v>
      </c>
      <c r="V11" s="3" t="s">
        <v>55</v>
      </c>
    </row>
    <row r="12" spans="1:22" ht="28.8" x14ac:dyDescent="0.3">
      <c r="A12" s="3" t="s">
        <v>41</v>
      </c>
      <c r="B12" s="3" t="s">
        <v>28</v>
      </c>
      <c r="C12" s="8" t="s">
        <v>42</v>
      </c>
      <c r="D12" s="3">
        <v>13758</v>
      </c>
      <c r="E12" s="3"/>
      <c r="F12" s="3">
        <v>76206</v>
      </c>
      <c r="G12" s="8" t="s">
        <v>36</v>
      </c>
      <c r="H12" s="3"/>
      <c r="I12" s="3"/>
      <c r="J12" s="3"/>
      <c r="K12" s="3"/>
      <c r="L12" s="3">
        <v>8</v>
      </c>
      <c r="M12" s="3">
        <v>3</v>
      </c>
      <c r="N12" s="3">
        <f t="shared" si="0"/>
        <v>11</v>
      </c>
      <c r="O12" s="3">
        <v>1</v>
      </c>
      <c r="P12" s="5" t="str">
        <f>IF(ISBLANK(O12),"",IF(O12=1,CONCATENATE(SUM($O$5:O12)),CONCATENATE(SUM($O$5:O12)-O12+1,"-",SUM($O$5:O12))))</f>
        <v>26</v>
      </c>
      <c r="Q12" s="3">
        <f t="shared" si="1"/>
        <v>11</v>
      </c>
      <c r="R12" s="3">
        <f t="shared" si="2"/>
        <v>2.17</v>
      </c>
      <c r="S12" s="3">
        <f t="shared" si="3"/>
        <v>3.22</v>
      </c>
      <c r="T12" s="3" t="s">
        <v>57</v>
      </c>
      <c r="U12" s="3" t="s">
        <v>59</v>
      </c>
      <c r="V12" s="3" t="s">
        <v>55</v>
      </c>
    </row>
    <row r="13" spans="1:22" ht="28.8" x14ac:dyDescent="0.3">
      <c r="A13" s="3" t="s">
        <v>41</v>
      </c>
      <c r="B13" s="3" t="s">
        <v>28</v>
      </c>
      <c r="C13" s="8" t="s">
        <v>42</v>
      </c>
      <c r="D13" s="3">
        <v>13758</v>
      </c>
      <c r="E13" s="3"/>
      <c r="F13" s="3">
        <v>76206</v>
      </c>
      <c r="G13" s="8" t="s">
        <v>36</v>
      </c>
      <c r="H13" s="3">
        <v>3</v>
      </c>
      <c r="I13" s="3">
        <v>9</v>
      </c>
      <c r="J13" s="3">
        <v>8</v>
      </c>
      <c r="K13" s="3"/>
      <c r="L13" s="3"/>
      <c r="M13" s="3"/>
      <c r="N13" s="3">
        <f t="shared" si="0"/>
        <v>20</v>
      </c>
      <c r="O13" s="3">
        <v>1</v>
      </c>
      <c r="P13" s="3" t="str">
        <f>IF(ISBLANK(O13),"",IF(O13=1,CONCATENATE(SUM($O$5:O13)),CONCATENATE(SUM($O$5:O13)-O13+1,"-",SUM($O$5:O13))))</f>
        <v>27</v>
      </c>
      <c r="Q13" s="3">
        <f t="shared" si="1"/>
        <v>20</v>
      </c>
      <c r="R13" s="3">
        <f t="shared" si="2"/>
        <v>3.44</v>
      </c>
      <c r="S13" s="3">
        <f t="shared" si="3"/>
        <v>4.7</v>
      </c>
      <c r="T13" s="3" t="s">
        <v>57</v>
      </c>
      <c r="U13" s="3" t="s">
        <v>59</v>
      </c>
      <c r="V13" s="3" t="s">
        <v>55</v>
      </c>
    </row>
    <row r="14" spans="1:22" ht="28.8" x14ac:dyDescent="0.3">
      <c r="A14" s="3" t="s">
        <v>41</v>
      </c>
      <c r="B14" s="3" t="s">
        <v>28</v>
      </c>
      <c r="C14" s="8" t="s">
        <v>42</v>
      </c>
      <c r="D14" s="3">
        <v>13758</v>
      </c>
      <c r="E14" s="3"/>
      <c r="F14" s="3">
        <v>94013</v>
      </c>
      <c r="G14" s="8" t="s">
        <v>37</v>
      </c>
      <c r="H14" s="3">
        <v>20</v>
      </c>
      <c r="I14" s="3"/>
      <c r="J14" s="3"/>
      <c r="K14" s="3"/>
      <c r="L14" s="3"/>
      <c r="M14" s="3"/>
      <c r="N14" s="3">
        <f t="shared" si="0"/>
        <v>20</v>
      </c>
      <c r="O14" s="3">
        <v>1</v>
      </c>
      <c r="P14" s="3" t="str">
        <f>IF(ISBLANK(O14),"",IF(O14=1,CONCATENATE(SUM($O$5:O14)),CONCATENATE(SUM($O$5:O14)-O14+1,"-",SUM($O$5:O14))))</f>
        <v>28</v>
      </c>
      <c r="Q14" s="3">
        <f t="shared" si="1"/>
        <v>20</v>
      </c>
      <c r="R14" s="3">
        <f t="shared" si="2"/>
        <v>3.24</v>
      </c>
      <c r="S14" s="3">
        <f t="shared" si="3"/>
        <v>4.5</v>
      </c>
      <c r="T14" s="3" t="s">
        <v>57</v>
      </c>
      <c r="U14" s="3" t="s">
        <v>59</v>
      </c>
      <c r="V14" s="3" t="s">
        <v>55</v>
      </c>
    </row>
    <row r="15" spans="1:22" ht="28.8" x14ac:dyDescent="0.3">
      <c r="A15" s="3" t="s">
        <v>41</v>
      </c>
      <c r="B15" s="3" t="s">
        <v>28</v>
      </c>
      <c r="C15" s="8" t="s">
        <v>42</v>
      </c>
      <c r="D15" s="3">
        <v>13758</v>
      </c>
      <c r="E15" s="3"/>
      <c r="F15" s="3">
        <v>94013</v>
      </c>
      <c r="G15" s="8" t="s">
        <v>37</v>
      </c>
      <c r="H15" s="3"/>
      <c r="I15" s="3">
        <v>20</v>
      </c>
      <c r="J15" s="3"/>
      <c r="K15" s="3"/>
      <c r="L15" s="3"/>
      <c r="M15" s="3"/>
      <c r="N15" s="3">
        <f t="shared" si="0"/>
        <v>20</v>
      </c>
      <c r="O15" s="3">
        <v>2</v>
      </c>
      <c r="P15" s="3" t="str">
        <f>IF(ISBLANK(O15),"",IF(O15=1,CONCATENATE(SUM($O$5:O15)),CONCATENATE(SUM($O$5:O15)-O15+1,"-",SUM($O$5:O15))))</f>
        <v>29-30</v>
      </c>
      <c r="Q15" s="3">
        <f t="shared" si="1"/>
        <v>40</v>
      </c>
      <c r="R15" s="3">
        <f t="shared" si="2"/>
        <v>3.4</v>
      </c>
      <c r="S15" s="3">
        <f t="shared" si="3"/>
        <v>4.66</v>
      </c>
      <c r="T15" s="3" t="s">
        <v>57</v>
      </c>
      <c r="U15" s="3" t="s">
        <v>59</v>
      </c>
      <c r="V15" s="3" t="s">
        <v>55</v>
      </c>
    </row>
    <row r="16" spans="1:22" ht="28.8" x14ac:dyDescent="0.3">
      <c r="A16" s="3" t="s">
        <v>41</v>
      </c>
      <c r="B16" s="3" t="s">
        <v>28</v>
      </c>
      <c r="C16" s="8" t="s">
        <v>42</v>
      </c>
      <c r="D16" s="3">
        <v>13758</v>
      </c>
      <c r="E16" s="3"/>
      <c r="F16" s="3">
        <v>94013</v>
      </c>
      <c r="G16" s="8" t="s">
        <v>37</v>
      </c>
      <c r="H16" s="3"/>
      <c r="I16" s="3"/>
      <c r="J16" s="3">
        <v>20</v>
      </c>
      <c r="K16" s="3"/>
      <c r="L16" s="3"/>
      <c r="M16" s="3"/>
      <c r="N16" s="3">
        <f t="shared" si="0"/>
        <v>20</v>
      </c>
      <c r="O16" s="3">
        <v>3</v>
      </c>
      <c r="P16" s="3" t="str">
        <f>IF(ISBLANK(O16),"",IF(O16=1,CONCATENATE(SUM($O$5:O16)),CONCATENATE(SUM($O$5:O16)-O16+1,"-",SUM($O$5:O16))))</f>
        <v>31-33</v>
      </c>
      <c r="Q16" s="3">
        <f t="shared" si="1"/>
        <v>60</v>
      </c>
      <c r="R16" s="3">
        <f t="shared" si="2"/>
        <v>3.56</v>
      </c>
      <c r="S16" s="3">
        <f t="shared" si="3"/>
        <v>4.82</v>
      </c>
      <c r="T16" s="3" t="s">
        <v>57</v>
      </c>
      <c r="U16" s="3" t="s">
        <v>59</v>
      </c>
      <c r="V16" s="3" t="s">
        <v>55</v>
      </c>
    </row>
    <row r="17" spans="1:22" ht="28.8" x14ac:dyDescent="0.3">
      <c r="A17" s="3" t="s">
        <v>41</v>
      </c>
      <c r="B17" s="3" t="s">
        <v>28</v>
      </c>
      <c r="C17" s="8" t="s">
        <v>42</v>
      </c>
      <c r="D17" s="3">
        <v>13758</v>
      </c>
      <c r="E17" s="3"/>
      <c r="F17" s="3">
        <v>94013</v>
      </c>
      <c r="G17" s="8" t="s">
        <v>37</v>
      </c>
      <c r="H17" s="3"/>
      <c r="I17" s="3"/>
      <c r="J17" s="3"/>
      <c r="K17" s="3">
        <v>20</v>
      </c>
      <c r="L17" s="3"/>
      <c r="M17" s="3"/>
      <c r="N17" s="3">
        <f t="shared" si="0"/>
        <v>20</v>
      </c>
      <c r="O17" s="3">
        <v>2</v>
      </c>
      <c r="P17" s="3"/>
      <c r="Q17" s="3">
        <f t="shared" si="1"/>
        <v>40</v>
      </c>
      <c r="R17" s="3">
        <f t="shared" si="2"/>
        <v>3.8</v>
      </c>
      <c r="S17" s="3">
        <f t="shared" si="3"/>
        <v>5.0599999999999996</v>
      </c>
      <c r="T17" s="3" t="s">
        <v>57</v>
      </c>
      <c r="U17" s="3" t="s">
        <v>59</v>
      </c>
      <c r="V17" s="3" t="s">
        <v>55</v>
      </c>
    </row>
    <row r="18" spans="1:22" ht="28.8" x14ac:dyDescent="0.3">
      <c r="A18" s="3" t="s">
        <v>41</v>
      </c>
      <c r="B18" s="3" t="s">
        <v>28</v>
      </c>
      <c r="C18" s="8" t="s">
        <v>42</v>
      </c>
      <c r="D18" s="3">
        <v>13758</v>
      </c>
      <c r="E18" s="3"/>
      <c r="F18" s="3">
        <v>94013</v>
      </c>
      <c r="G18" s="8" t="s">
        <v>37</v>
      </c>
      <c r="H18" s="3"/>
      <c r="I18" s="3"/>
      <c r="J18" s="3"/>
      <c r="K18" s="3"/>
      <c r="L18" s="3">
        <v>22</v>
      </c>
      <c r="M18" s="3"/>
      <c r="N18" s="3">
        <f t="shared" si="0"/>
        <v>22</v>
      </c>
      <c r="O18" s="3">
        <v>1</v>
      </c>
      <c r="P18" s="3" t="str">
        <f>IF(ISBLANK(O18),"",IF(O18=1,CONCATENATE(SUM($O$5:O18)),CONCATENATE(SUM($O$5:O18)-O18+1,"-",SUM($O$5:O18))))</f>
        <v>36</v>
      </c>
      <c r="Q18" s="3">
        <f t="shared" si="1"/>
        <v>22</v>
      </c>
      <c r="R18" s="3">
        <f t="shared" si="2"/>
        <v>4.2699999999999996</v>
      </c>
      <c r="S18" s="3">
        <f t="shared" si="3"/>
        <v>5.58</v>
      </c>
      <c r="T18" s="3" t="s">
        <v>57</v>
      </c>
      <c r="U18" s="3" t="s">
        <v>59</v>
      </c>
      <c r="V18" s="3" t="s">
        <v>55</v>
      </c>
    </row>
    <row r="19" spans="1:22" ht="28.8" x14ac:dyDescent="0.3">
      <c r="A19" s="3" t="s">
        <v>41</v>
      </c>
      <c r="B19" s="3" t="s">
        <v>28</v>
      </c>
      <c r="C19" s="8" t="s">
        <v>42</v>
      </c>
      <c r="D19" s="3">
        <v>13758</v>
      </c>
      <c r="E19" s="3"/>
      <c r="F19" s="3">
        <v>94013</v>
      </c>
      <c r="G19" s="8" t="s">
        <v>37</v>
      </c>
      <c r="H19" s="3"/>
      <c r="I19" s="3">
        <v>12</v>
      </c>
      <c r="J19" s="3">
        <v>9</v>
      </c>
      <c r="K19" s="3"/>
      <c r="L19" s="3"/>
      <c r="M19" s="3"/>
      <c r="N19" s="3">
        <f t="shared" si="0"/>
        <v>21</v>
      </c>
      <c r="O19" s="3">
        <v>1</v>
      </c>
      <c r="P19" s="3" t="str">
        <f>IF(ISBLANK(O19),"",IF(O19=1,CONCATENATE(SUM($O$5:O19)),CONCATENATE(SUM($O$5:O19)-O19+1,"-",SUM($O$5:O19))))</f>
        <v>37</v>
      </c>
      <c r="Q19" s="3">
        <f t="shared" si="1"/>
        <v>21</v>
      </c>
      <c r="R19" s="3">
        <f t="shared" si="2"/>
        <v>3.64</v>
      </c>
      <c r="S19" s="3">
        <f t="shared" si="3"/>
        <v>4.92</v>
      </c>
      <c r="T19" s="3" t="s">
        <v>57</v>
      </c>
      <c r="U19" s="3" t="s">
        <v>59</v>
      </c>
      <c r="V19" s="3" t="s">
        <v>55</v>
      </c>
    </row>
    <row r="20" spans="1:22" ht="28.8" x14ac:dyDescent="0.3">
      <c r="A20" s="3" t="s">
        <v>41</v>
      </c>
      <c r="B20" s="3" t="s">
        <v>28</v>
      </c>
      <c r="C20" s="8" t="s">
        <v>42</v>
      </c>
      <c r="D20" s="3">
        <v>13758</v>
      </c>
      <c r="E20" s="3"/>
      <c r="F20" s="3">
        <v>94013</v>
      </c>
      <c r="G20" s="8" t="s">
        <v>37</v>
      </c>
      <c r="H20" s="3"/>
      <c r="I20" s="3"/>
      <c r="J20" s="3"/>
      <c r="K20" s="3">
        <v>4</v>
      </c>
      <c r="L20" s="3"/>
      <c r="M20" s="3">
        <v>2</v>
      </c>
      <c r="N20" s="3">
        <f t="shared" si="0"/>
        <v>6</v>
      </c>
      <c r="O20" s="3">
        <v>1</v>
      </c>
      <c r="P20" s="3" t="str">
        <f>IF(ISBLANK(O20),"",IF(O20=1,CONCATENATE(SUM($O$5:O20)),CONCATENATE(SUM($O$5:O20)-O20+1,"-",SUM($O$5:O20))))</f>
        <v>38</v>
      </c>
      <c r="Q20" s="3">
        <f t="shared" si="1"/>
        <v>6</v>
      </c>
      <c r="R20" s="3">
        <f t="shared" si="2"/>
        <v>1.17</v>
      </c>
      <c r="S20" s="3">
        <f t="shared" si="3"/>
        <v>2.11</v>
      </c>
      <c r="T20" s="3" t="s">
        <v>57</v>
      </c>
      <c r="U20" s="3" t="s">
        <v>59</v>
      </c>
      <c r="V20" s="3" t="s">
        <v>55</v>
      </c>
    </row>
  </sheetData>
  <conditionalFormatting sqref="P1:P3 P5:P1048576">
    <cfRule type="duplicateValues" dxfId="25" priority="2"/>
  </conditionalFormatting>
  <conditionalFormatting sqref="P4">
    <cfRule type="duplicateValues" dxfId="24" priority="1"/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57D49-5068-44A0-80C0-A9FC05F151DF}">
  <dimension ref="A1:V27"/>
  <sheetViews>
    <sheetView zoomScale="94" zoomScaleNormal="94" workbookViewId="0">
      <selection activeCell="A4" sqref="A4:XFD4"/>
    </sheetView>
  </sheetViews>
  <sheetFormatPr defaultColWidth="11.33203125" defaultRowHeight="14.4" x14ac:dyDescent="0.3"/>
  <cols>
    <col min="1" max="1" width="7.6640625" style="2" bestFit="1" customWidth="1"/>
    <col min="2" max="2" width="8.44140625" style="2" bestFit="1" customWidth="1"/>
    <col min="3" max="3" width="45.109375" style="2" bestFit="1" customWidth="1"/>
    <col min="4" max="4" width="6.33203125" style="2" bestFit="1" customWidth="1"/>
    <col min="5" max="5" width="4.44140625" style="2" bestFit="1" customWidth="1"/>
    <col min="6" max="6" width="7.109375" style="2" bestFit="1" customWidth="1"/>
    <col min="7" max="7" width="20.33203125" style="9" bestFit="1" customWidth="1"/>
    <col min="8" max="13" width="5.6640625" style="2" bestFit="1" customWidth="1"/>
    <col min="14" max="14" width="8.44140625" style="2" bestFit="1" customWidth="1"/>
    <col min="15" max="15" width="4.33203125" style="2" bestFit="1" customWidth="1"/>
    <col min="16" max="16" width="8" style="2" bestFit="1" customWidth="1"/>
    <col min="17" max="17" width="9.6640625" style="2" bestFit="1" customWidth="1"/>
    <col min="18" max="19" width="8.33203125" style="2" bestFit="1" customWidth="1"/>
    <col min="20" max="20" width="12.33203125" style="2" bestFit="1" customWidth="1"/>
    <col min="21" max="21" width="5.44140625" style="2" bestFit="1" customWidth="1"/>
    <col min="22" max="22" width="12.88671875" style="2" bestFit="1" customWidth="1"/>
    <col min="23" max="16384" width="11.33203125" style="2"/>
  </cols>
  <sheetData>
    <row r="1" spans="1:22" x14ac:dyDescent="0.3">
      <c r="R1" s="2" t="s">
        <v>12</v>
      </c>
      <c r="S1" s="2" t="s">
        <v>13</v>
      </c>
      <c r="T1" s="2" t="s">
        <v>14</v>
      </c>
    </row>
    <row r="2" spans="1:22" x14ac:dyDescent="0.3">
      <c r="H2" s="6">
        <v>0.154</v>
      </c>
      <c r="I2" s="6">
        <v>0.16200000000000001</v>
      </c>
      <c r="J2" s="6">
        <v>0.17399999999999999</v>
      </c>
      <c r="K2" s="6">
        <v>0.17799999999999999</v>
      </c>
      <c r="L2" s="6">
        <v>0.185</v>
      </c>
      <c r="M2" s="6">
        <v>0.192</v>
      </c>
      <c r="Q2" s="7"/>
      <c r="R2" s="3"/>
      <c r="S2" s="3">
        <v>0.8</v>
      </c>
      <c r="T2" s="3">
        <v>3.1E-2</v>
      </c>
    </row>
    <row r="4" spans="1:22" x14ac:dyDescent="0.3">
      <c r="A4" s="4" t="s">
        <v>0</v>
      </c>
      <c r="B4" s="4" t="s">
        <v>72</v>
      </c>
      <c r="C4" s="4" t="s">
        <v>73</v>
      </c>
      <c r="D4" s="4" t="s">
        <v>27</v>
      </c>
      <c r="E4" s="4" t="s">
        <v>15</v>
      </c>
      <c r="F4" s="4" t="s">
        <v>2</v>
      </c>
      <c r="G4" s="4" t="s">
        <v>26</v>
      </c>
      <c r="H4" s="4" t="s">
        <v>3</v>
      </c>
      <c r="I4" s="4" t="s">
        <v>4</v>
      </c>
      <c r="J4" s="4" t="s">
        <v>5</v>
      </c>
      <c r="K4" s="4" t="s">
        <v>6</v>
      </c>
      <c r="L4" s="4" t="s">
        <v>7</v>
      </c>
      <c r="M4" s="4" t="s">
        <v>61</v>
      </c>
      <c r="N4" s="1" t="s">
        <v>16</v>
      </c>
      <c r="O4" s="1" t="s">
        <v>8</v>
      </c>
      <c r="P4" s="4" t="s">
        <v>1</v>
      </c>
      <c r="Q4" s="1" t="s">
        <v>74</v>
      </c>
      <c r="R4" s="4" t="s">
        <v>9</v>
      </c>
      <c r="S4" s="4" t="s">
        <v>10</v>
      </c>
      <c r="T4" s="4" t="s">
        <v>56</v>
      </c>
      <c r="U4" s="4" t="s">
        <v>58</v>
      </c>
      <c r="V4" s="4" t="s">
        <v>11</v>
      </c>
    </row>
    <row r="5" spans="1:22" ht="28.8" x14ac:dyDescent="0.3">
      <c r="A5" s="3" t="s">
        <v>21</v>
      </c>
      <c r="B5" s="3" t="s">
        <v>28</v>
      </c>
      <c r="C5" s="8" t="s">
        <v>29</v>
      </c>
      <c r="D5" s="3">
        <v>13760</v>
      </c>
      <c r="E5" s="3"/>
      <c r="F5" s="3" t="s">
        <v>22</v>
      </c>
      <c r="G5" s="8" t="s">
        <v>43</v>
      </c>
      <c r="H5" s="3">
        <v>20</v>
      </c>
      <c r="I5" s="3"/>
      <c r="J5" s="3"/>
      <c r="K5" s="3"/>
      <c r="L5" s="3"/>
      <c r="M5" s="3"/>
      <c r="N5" s="3">
        <f t="shared" ref="N5:N20" si="0">SUM(H5:M5)</f>
        <v>20</v>
      </c>
      <c r="O5" s="3">
        <v>2</v>
      </c>
      <c r="P5" s="5" t="str">
        <f>IF(ISBLANK(O5),"",IF(O5=1,CONCATENATE(SUM($O$5:O5)),CONCATENATE(SUM($O$5:O5)-O5+1,"-",SUM($O$5:O5))))</f>
        <v>1-2</v>
      </c>
      <c r="Q5" s="3">
        <f t="shared" ref="Q5:Q20" si="1">N5*O5</f>
        <v>40</v>
      </c>
      <c r="R5" s="3">
        <f t="shared" ref="R5:R20" si="2">ROUND(SUMPRODUCT($H$2:$M$2,H5:M5)+$R$2,2)</f>
        <v>3.08</v>
      </c>
      <c r="S5" s="3">
        <f t="shared" ref="S5:S20" si="3">ROUND(R5+$S$2+(N5*$T$2),2)</f>
        <v>4.5</v>
      </c>
      <c r="T5" s="3" t="s">
        <v>57</v>
      </c>
      <c r="U5" s="3" t="s">
        <v>59</v>
      </c>
      <c r="V5" s="3" t="s">
        <v>55</v>
      </c>
    </row>
    <row r="6" spans="1:22" ht="28.8" x14ac:dyDescent="0.3">
      <c r="A6" s="3" t="s">
        <v>21</v>
      </c>
      <c r="B6" s="3" t="s">
        <v>28</v>
      </c>
      <c r="C6" s="8" t="s">
        <v>29</v>
      </c>
      <c r="D6" s="3">
        <v>13760</v>
      </c>
      <c r="E6" s="3"/>
      <c r="F6" s="3" t="s">
        <v>22</v>
      </c>
      <c r="G6" s="8" t="s">
        <v>43</v>
      </c>
      <c r="H6" s="3"/>
      <c r="I6" s="3">
        <v>20</v>
      </c>
      <c r="J6" s="3"/>
      <c r="K6" s="3"/>
      <c r="L6" s="3"/>
      <c r="M6" s="3"/>
      <c r="N6" s="3">
        <f t="shared" si="0"/>
        <v>20</v>
      </c>
      <c r="O6" s="3">
        <v>3</v>
      </c>
      <c r="P6" s="5" t="str">
        <f>IF(ISBLANK(O6),"",IF(O6=1,CONCATENATE(SUM($O$5:O6)),CONCATENATE(SUM($O$5:O6)-O6+1,"-",SUM($O$5:O6))))</f>
        <v>3-5</v>
      </c>
      <c r="Q6" s="3">
        <f t="shared" si="1"/>
        <v>60</v>
      </c>
      <c r="R6" s="3">
        <f t="shared" si="2"/>
        <v>3.24</v>
      </c>
      <c r="S6" s="3">
        <f t="shared" si="3"/>
        <v>4.66</v>
      </c>
      <c r="T6" s="3" t="s">
        <v>57</v>
      </c>
      <c r="U6" s="3" t="s">
        <v>59</v>
      </c>
      <c r="V6" s="3" t="s">
        <v>55</v>
      </c>
    </row>
    <row r="7" spans="1:22" ht="28.8" x14ac:dyDescent="0.3">
      <c r="A7" s="3" t="s">
        <v>21</v>
      </c>
      <c r="B7" s="3" t="s">
        <v>28</v>
      </c>
      <c r="C7" s="8" t="s">
        <v>29</v>
      </c>
      <c r="D7" s="3">
        <v>13760</v>
      </c>
      <c r="E7" s="3"/>
      <c r="F7" s="3" t="s">
        <v>22</v>
      </c>
      <c r="G7" s="8" t="s">
        <v>43</v>
      </c>
      <c r="H7" s="3"/>
      <c r="I7" s="3"/>
      <c r="J7" s="3">
        <v>20</v>
      </c>
      <c r="K7" s="3"/>
      <c r="L7" s="3"/>
      <c r="M7" s="3"/>
      <c r="N7" s="3">
        <f t="shared" si="0"/>
        <v>20</v>
      </c>
      <c r="O7" s="3">
        <v>3</v>
      </c>
      <c r="P7" s="5" t="str">
        <f>IF(ISBLANK(O7),"",IF(O7=1,CONCATENATE(SUM($O$5:O7)),CONCATENATE(SUM($O$5:O7)-O7+1,"-",SUM($O$5:O7))))</f>
        <v>6-8</v>
      </c>
      <c r="Q7" s="3">
        <f t="shared" si="1"/>
        <v>60</v>
      </c>
      <c r="R7" s="3">
        <f t="shared" si="2"/>
        <v>3.48</v>
      </c>
      <c r="S7" s="3">
        <f t="shared" si="3"/>
        <v>4.9000000000000004</v>
      </c>
      <c r="T7" s="3" t="s">
        <v>57</v>
      </c>
      <c r="U7" s="3" t="s">
        <v>59</v>
      </c>
      <c r="V7" s="3" t="s">
        <v>55</v>
      </c>
    </row>
    <row r="8" spans="1:22" ht="28.8" x14ac:dyDescent="0.3">
      <c r="A8" s="3" t="s">
        <v>21</v>
      </c>
      <c r="B8" s="3" t="s">
        <v>28</v>
      </c>
      <c r="C8" s="8" t="s">
        <v>29</v>
      </c>
      <c r="D8" s="3">
        <v>13760</v>
      </c>
      <c r="E8" s="3"/>
      <c r="F8" s="3" t="s">
        <v>22</v>
      </c>
      <c r="G8" s="8" t="s">
        <v>43</v>
      </c>
      <c r="H8" s="3"/>
      <c r="I8" s="3"/>
      <c r="J8" s="3"/>
      <c r="K8" s="3">
        <v>20</v>
      </c>
      <c r="L8" s="3"/>
      <c r="M8" s="3"/>
      <c r="N8" s="3">
        <f t="shared" si="0"/>
        <v>20</v>
      </c>
      <c r="O8" s="3">
        <v>3</v>
      </c>
      <c r="P8" s="5" t="str">
        <f>IF(ISBLANK(O8),"",IF(O8=1,CONCATENATE(SUM($O$5:O8)),CONCATENATE(SUM($O$5:O8)-O8+1,"-",SUM($O$5:O8))))</f>
        <v>9-11</v>
      </c>
      <c r="Q8" s="3">
        <f t="shared" si="1"/>
        <v>60</v>
      </c>
      <c r="R8" s="3">
        <f t="shared" si="2"/>
        <v>3.56</v>
      </c>
      <c r="S8" s="3">
        <f t="shared" si="3"/>
        <v>4.9800000000000004</v>
      </c>
      <c r="T8" s="3" t="s">
        <v>57</v>
      </c>
      <c r="U8" s="3" t="s">
        <v>59</v>
      </c>
      <c r="V8" s="3" t="s">
        <v>55</v>
      </c>
    </row>
    <row r="9" spans="1:22" ht="28.8" x14ac:dyDescent="0.3">
      <c r="A9" s="3" t="s">
        <v>21</v>
      </c>
      <c r="B9" s="3" t="s">
        <v>28</v>
      </c>
      <c r="C9" s="8" t="s">
        <v>29</v>
      </c>
      <c r="D9" s="3">
        <v>13760</v>
      </c>
      <c r="E9" s="3"/>
      <c r="F9" s="3" t="s">
        <v>22</v>
      </c>
      <c r="G9" s="8" t="s">
        <v>43</v>
      </c>
      <c r="H9" s="3"/>
      <c r="I9" s="3"/>
      <c r="J9" s="3"/>
      <c r="K9" s="3"/>
      <c r="L9" s="3">
        <v>24</v>
      </c>
      <c r="M9" s="3"/>
      <c r="N9" s="3">
        <f t="shared" si="0"/>
        <v>24</v>
      </c>
      <c r="O9" s="3">
        <v>2</v>
      </c>
      <c r="P9" s="5" t="str">
        <f>IF(ISBLANK(O9),"",IF(O9=1,CONCATENATE(SUM($O$5:O9)),CONCATENATE(SUM($O$5:O9)-O9+1,"-",SUM($O$5:O9))))</f>
        <v>12-13</v>
      </c>
      <c r="Q9" s="3">
        <f t="shared" si="1"/>
        <v>48</v>
      </c>
      <c r="R9" s="3">
        <f t="shared" si="2"/>
        <v>4.4400000000000004</v>
      </c>
      <c r="S9" s="3">
        <f t="shared" si="3"/>
        <v>5.98</v>
      </c>
      <c r="T9" s="3" t="s">
        <v>57</v>
      </c>
      <c r="U9" s="3" t="s">
        <v>59</v>
      </c>
      <c r="V9" s="3" t="s">
        <v>55</v>
      </c>
    </row>
    <row r="10" spans="1:22" ht="28.8" x14ac:dyDescent="0.3">
      <c r="A10" s="3" t="s">
        <v>21</v>
      </c>
      <c r="B10" s="3" t="s">
        <v>28</v>
      </c>
      <c r="C10" s="8" t="s">
        <v>29</v>
      </c>
      <c r="D10" s="3">
        <v>13760</v>
      </c>
      <c r="E10" s="3"/>
      <c r="F10" s="3" t="s">
        <v>22</v>
      </c>
      <c r="G10" s="8" t="s">
        <v>43</v>
      </c>
      <c r="H10" s="3">
        <v>13</v>
      </c>
      <c r="I10" s="3">
        <v>10</v>
      </c>
      <c r="J10" s="3"/>
      <c r="K10" s="3"/>
      <c r="L10" s="3"/>
      <c r="M10" s="3"/>
      <c r="N10" s="3">
        <f t="shared" si="0"/>
        <v>23</v>
      </c>
      <c r="O10" s="3">
        <v>1</v>
      </c>
      <c r="P10" s="5" t="str">
        <f>IF(ISBLANK(O10),"",IF(O10=1,CONCATENATE(SUM($O$5:O10)),CONCATENATE(SUM($O$5:O10)-O10+1,"-",SUM($O$5:O10))))</f>
        <v>14</v>
      </c>
      <c r="Q10" s="3">
        <f t="shared" si="1"/>
        <v>23</v>
      </c>
      <c r="R10" s="3">
        <f t="shared" si="2"/>
        <v>3.62</v>
      </c>
      <c r="S10" s="3">
        <f t="shared" si="3"/>
        <v>5.13</v>
      </c>
      <c r="T10" s="3" t="s">
        <v>57</v>
      </c>
      <c r="U10" s="3" t="s">
        <v>59</v>
      </c>
      <c r="V10" s="3" t="s">
        <v>55</v>
      </c>
    </row>
    <row r="11" spans="1:22" ht="28.8" x14ac:dyDescent="0.3">
      <c r="A11" s="3" t="s">
        <v>21</v>
      </c>
      <c r="B11" s="3" t="s">
        <v>28</v>
      </c>
      <c r="C11" s="8" t="s">
        <v>29</v>
      </c>
      <c r="D11" s="3">
        <v>13760</v>
      </c>
      <c r="E11" s="3"/>
      <c r="F11" s="3" t="s">
        <v>22</v>
      </c>
      <c r="G11" s="8" t="s">
        <v>43</v>
      </c>
      <c r="H11" s="3"/>
      <c r="I11" s="3"/>
      <c r="J11" s="3">
        <v>4</v>
      </c>
      <c r="K11" s="3">
        <v>2</v>
      </c>
      <c r="L11" s="3">
        <v>5</v>
      </c>
      <c r="M11" s="3"/>
      <c r="N11" s="3">
        <f t="shared" si="0"/>
        <v>11</v>
      </c>
      <c r="O11" s="3">
        <v>1</v>
      </c>
      <c r="P11" s="5" t="str">
        <f>IF(ISBLANK(O11),"",IF(O11=1,CONCATENATE(SUM($O$5:O11)),CONCATENATE(SUM($O$5:O11)-O11+1,"-",SUM($O$5:O11))))</f>
        <v>15</v>
      </c>
      <c r="Q11" s="3">
        <f t="shared" si="1"/>
        <v>11</v>
      </c>
      <c r="R11" s="3">
        <f t="shared" si="2"/>
        <v>1.98</v>
      </c>
      <c r="S11" s="3">
        <f t="shared" si="3"/>
        <v>3.12</v>
      </c>
      <c r="T11" s="3" t="s">
        <v>57</v>
      </c>
      <c r="U11" s="3" t="s">
        <v>59</v>
      </c>
      <c r="V11" s="3" t="s">
        <v>55</v>
      </c>
    </row>
    <row r="12" spans="1:22" ht="28.8" x14ac:dyDescent="0.3">
      <c r="A12" s="3" t="s">
        <v>21</v>
      </c>
      <c r="B12" s="3" t="s">
        <v>28</v>
      </c>
      <c r="C12" s="8" t="s">
        <v>29</v>
      </c>
      <c r="D12" s="3">
        <v>13760</v>
      </c>
      <c r="E12" s="3"/>
      <c r="F12" s="3" t="s">
        <v>23</v>
      </c>
      <c r="G12" s="8" t="s">
        <v>44</v>
      </c>
      <c r="H12" s="3">
        <v>20</v>
      </c>
      <c r="I12" s="3"/>
      <c r="J12" s="3"/>
      <c r="K12" s="3"/>
      <c r="L12" s="3"/>
      <c r="M12" s="3"/>
      <c r="N12" s="3">
        <f t="shared" si="0"/>
        <v>20</v>
      </c>
      <c r="O12" s="3">
        <v>1</v>
      </c>
      <c r="P12" s="5" t="str">
        <f>IF(ISBLANK(O12),"",IF(O12=1,CONCATENATE(SUM($O$5:O12)),CONCATENATE(SUM($O$5:O12)-O12+1,"-",SUM($O$5:O12))))</f>
        <v>16</v>
      </c>
      <c r="Q12" s="3">
        <f t="shared" si="1"/>
        <v>20</v>
      </c>
      <c r="R12" s="3">
        <f t="shared" si="2"/>
        <v>3.08</v>
      </c>
      <c r="S12" s="3">
        <f t="shared" si="3"/>
        <v>4.5</v>
      </c>
      <c r="T12" s="3" t="s">
        <v>57</v>
      </c>
      <c r="U12" s="3" t="s">
        <v>59</v>
      </c>
      <c r="V12" s="3" t="s">
        <v>55</v>
      </c>
    </row>
    <row r="13" spans="1:22" ht="28.8" x14ac:dyDescent="0.3">
      <c r="A13" s="3" t="s">
        <v>21</v>
      </c>
      <c r="B13" s="3" t="s">
        <v>28</v>
      </c>
      <c r="C13" s="8" t="s">
        <v>29</v>
      </c>
      <c r="D13" s="3">
        <v>13760</v>
      </c>
      <c r="E13" s="3"/>
      <c r="F13" s="3" t="s">
        <v>23</v>
      </c>
      <c r="G13" s="8" t="s">
        <v>44</v>
      </c>
      <c r="H13" s="3"/>
      <c r="I13" s="3">
        <v>20</v>
      </c>
      <c r="J13" s="3"/>
      <c r="K13" s="3"/>
      <c r="L13" s="3"/>
      <c r="M13" s="3"/>
      <c r="N13" s="3">
        <f t="shared" si="0"/>
        <v>20</v>
      </c>
      <c r="O13" s="3">
        <v>2</v>
      </c>
      <c r="P13" s="3" t="str">
        <f>IF(ISBLANK(O13),"",IF(O13=1,CONCATENATE(SUM($O$5:O13)),CONCATENATE(SUM($O$5:O13)-O13+1,"-",SUM($O$5:O13))))</f>
        <v>17-18</v>
      </c>
      <c r="Q13" s="3">
        <f t="shared" si="1"/>
        <v>40</v>
      </c>
      <c r="R13" s="3">
        <f t="shared" si="2"/>
        <v>3.24</v>
      </c>
      <c r="S13" s="3">
        <f t="shared" si="3"/>
        <v>4.66</v>
      </c>
      <c r="T13" s="3" t="s">
        <v>57</v>
      </c>
      <c r="U13" s="3" t="s">
        <v>59</v>
      </c>
      <c r="V13" s="3" t="s">
        <v>55</v>
      </c>
    </row>
    <row r="14" spans="1:22" ht="28.8" x14ac:dyDescent="0.3">
      <c r="A14" s="3" t="s">
        <v>21</v>
      </c>
      <c r="B14" s="3" t="s">
        <v>28</v>
      </c>
      <c r="C14" s="8" t="s">
        <v>29</v>
      </c>
      <c r="D14" s="3">
        <v>13760</v>
      </c>
      <c r="E14" s="3"/>
      <c r="F14" s="3" t="s">
        <v>23</v>
      </c>
      <c r="G14" s="8" t="s">
        <v>44</v>
      </c>
      <c r="H14" s="3"/>
      <c r="I14" s="3"/>
      <c r="J14" s="3">
        <v>20</v>
      </c>
      <c r="K14" s="3"/>
      <c r="L14" s="3"/>
      <c r="M14" s="3"/>
      <c r="N14" s="3">
        <f t="shared" si="0"/>
        <v>20</v>
      </c>
      <c r="O14" s="3">
        <v>3</v>
      </c>
      <c r="P14" s="3" t="str">
        <f>IF(ISBLANK(O14),"",IF(O14=1,CONCATENATE(SUM($O$5:O14)),CONCATENATE(SUM($O$5:O14)-O14+1,"-",SUM($O$5:O14))))</f>
        <v>19-21</v>
      </c>
      <c r="Q14" s="3">
        <f t="shared" si="1"/>
        <v>60</v>
      </c>
      <c r="R14" s="3">
        <f t="shared" si="2"/>
        <v>3.48</v>
      </c>
      <c r="S14" s="3">
        <f t="shared" si="3"/>
        <v>4.9000000000000004</v>
      </c>
      <c r="T14" s="3" t="s">
        <v>57</v>
      </c>
      <c r="U14" s="3" t="s">
        <v>59</v>
      </c>
      <c r="V14" s="3" t="s">
        <v>55</v>
      </c>
    </row>
    <row r="15" spans="1:22" ht="28.8" x14ac:dyDescent="0.3">
      <c r="A15" s="3" t="s">
        <v>21</v>
      </c>
      <c r="B15" s="3" t="s">
        <v>28</v>
      </c>
      <c r="C15" s="8" t="s">
        <v>29</v>
      </c>
      <c r="D15" s="3">
        <v>13760</v>
      </c>
      <c r="E15" s="3"/>
      <c r="F15" s="3" t="s">
        <v>23</v>
      </c>
      <c r="G15" s="8" t="s">
        <v>44</v>
      </c>
      <c r="H15" s="3"/>
      <c r="I15" s="3"/>
      <c r="J15" s="3"/>
      <c r="K15" s="3">
        <v>20</v>
      </c>
      <c r="L15" s="3"/>
      <c r="M15" s="3"/>
      <c r="N15" s="3">
        <f t="shared" si="0"/>
        <v>20</v>
      </c>
      <c r="O15" s="3">
        <v>2</v>
      </c>
      <c r="P15" s="3" t="str">
        <f>IF(ISBLANK(O15),"",IF(O15=1,CONCATENATE(SUM($O$5:O15)),CONCATENATE(SUM($O$5:O15)-O15+1,"-",SUM($O$5:O15))))</f>
        <v>22-23</v>
      </c>
      <c r="Q15" s="3">
        <f t="shared" si="1"/>
        <v>40</v>
      </c>
      <c r="R15" s="3">
        <f t="shared" si="2"/>
        <v>3.56</v>
      </c>
      <c r="S15" s="3">
        <f t="shared" si="3"/>
        <v>4.9800000000000004</v>
      </c>
      <c r="T15" s="3" t="s">
        <v>57</v>
      </c>
      <c r="U15" s="3" t="s">
        <v>59</v>
      </c>
      <c r="V15" s="3" t="s">
        <v>55</v>
      </c>
    </row>
    <row r="16" spans="1:22" ht="28.8" x14ac:dyDescent="0.3">
      <c r="A16" s="3" t="s">
        <v>21</v>
      </c>
      <c r="B16" s="3" t="s">
        <v>28</v>
      </c>
      <c r="C16" s="8" t="s">
        <v>29</v>
      </c>
      <c r="D16" s="3">
        <v>13760</v>
      </c>
      <c r="E16" s="3"/>
      <c r="F16" s="3" t="s">
        <v>23</v>
      </c>
      <c r="G16" s="8" t="s">
        <v>44</v>
      </c>
      <c r="H16" s="3"/>
      <c r="I16" s="3"/>
      <c r="J16" s="3"/>
      <c r="K16" s="3"/>
      <c r="L16" s="3">
        <v>24</v>
      </c>
      <c r="M16" s="3"/>
      <c r="N16" s="3">
        <f t="shared" si="0"/>
        <v>24</v>
      </c>
      <c r="O16" s="3">
        <v>1</v>
      </c>
      <c r="P16" s="3" t="str">
        <f>IF(ISBLANK(O16),"",IF(O16=1,CONCATENATE(SUM($O$5:O16)),CONCATENATE(SUM($O$5:O16)-O16+1,"-",SUM($O$5:O16))))</f>
        <v>24</v>
      </c>
      <c r="Q16" s="3">
        <f t="shared" si="1"/>
        <v>24</v>
      </c>
      <c r="R16" s="3">
        <f t="shared" si="2"/>
        <v>4.4400000000000004</v>
      </c>
      <c r="S16" s="3">
        <f t="shared" si="3"/>
        <v>5.98</v>
      </c>
      <c r="T16" s="3" t="s">
        <v>57</v>
      </c>
      <c r="U16" s="3" t="s">
        <v>59</v>
      </c>
      <c r="V16" s="3" t="s">
        <v>55</v>
      </c>
    </row>
    <row r="17" spans="1:22" ht="28.8" x14ac:dyDescent="0.3">
      <c r="A17" s="3" t="s">
        <v>21</v>
      </c>
      <c r="B17" s="3" t="s">
        <v>28</v>
      </c>
      <c r="C17" s="8" t="s">
        <v>29</v>
      </c>
      <c r="D17" s="3">
        <v>13760</v>
      </c>
      <c r="E17" s="3"/>
      <c r="F17" s="3" t="s">
        <v>23</v>
      </c>
      <c r="G17" s="8" t="s">
        <v>44</v>
      </c>
      <c r="H17" s="3"/>
      <c r="I17" s="3"/>
      <c r="J17" s="3"/>
      <c r="K17" s="3"/>
      <c r="L17" s="3">
        <v>15</v>
      </c>
      <c r="M17" s="3"/>
      <c r="N17" s="3">
        <f t="shared" si="0"/>
        <v>15</v>
      </c>
      <c r="O17" s="3">
        <v>1</v>
      </c>
      <c r="P17" s="3"/>
      <c r="Q17" s="3">
        <f t="shared" si="1"/>
        <v>15</v>
      </c>
      <c r="R17" s="3">
        <f t="shared" si="2"/>
        <v>2.78</v>
      </c>
      <c r="S17" s="3">
        <f t="shared" si="3"/>
        <v>4.05</v>
      </c>
      <c r="T17" s="3" t="s">
        <v>57</v>
      </c>
      <c r="U17" s="3" t="s">
        <v>59</v>
      </c>
      <c r="V17" s="3" t="s">
        <v>55</v>
      </c>
    </row>
    <row r="18" spans="1:22" ht="28.8" x14ac:dyDescent="0.3">
      <c r="A18" s="3" t="s">
        <v>21</v>
      </c>
      <c r="B18" s="3" t="s">
        <v>28</v>
      </c>
      <c r="C18" s="8" t="s">
        <v>29</v>
      </c>
      <c r="D18" s="3">
        <v>13760</v>
      </c>
      <c r="E18" s="3"/>
      <c r="F18" s="3" t="s">
        <v>23</v>
      </c>
      <c r="G18" s="8" t="s">
        <v>44</v>
      </c>
      <c r="H18" s="3">
        <v>7</v>
      </c>
      <c r="I18" s="3"/>
      <c r="J18" s="3"/>
      <c r="K18" s="3"/>
      <c r="L18" s="3"/>
      <c r="M18" s="3">
        <v>13</v>
      </c>
      <c r="N18" s="3">
        <f t="shared" si="0"/>
        <v>20</v>
      </c>
      <c r="O18" s="3">
        <v>1</v>
      </c>
      <c r="P18" s="3" t="str">
        <f>IF(ISBLANK(O18),"",IF(O18=1,CONCATENATE(SUM($O$5:O18)),CONCATENATE(SUM($O$5:O18)-O18+1,"-",SUM($O$5:O18))))</f>
        <v>26</v>
      </c>
      <c r="Q18" s="3">
        <f t="shared" si="1"/>
        <v>20</v>
      </c>
      <c r="R18" s="3">
        <f t="shared" si="2"/>
        <v>3.57</v>
      </c>
      <c r="S18" s="3">
        <f t="shared" si="3"/>
        <v>4.99</v>
      </c>
      <c r="T18" s="3" t="s">
        <v>57</v>
      </c>
      <c r="U18" s="3" t="s">
        <v>59</v>
      </c>
      <c r="V18" s="3" t="s">
        <v>55</v>
      </c>
    </row>
    <row r="19" spans="1:22" ht="28.8" x14ac:dyDescent="0.3">
      <c r="A19" s="3" t="s">
        <v>21</v>
      </c>
      <c r="B19" s="3" t="s">
        <v>28</v>
      </c>
      <c r="C19" s="8" t="s">
        <v>29</v>
      </c>
      <c r="D19" s="3">
        <v>13760</v>
      </c>
      <c r="E19" s="3"/>
      <c r="F19" s="3" t="s">
        <v>23</v>
      </c>
      <c r="G19" s="8" t="s">
        <v>44</v>
      </c>
      <c r="H19" s="3"/>
      <c r="I19" s="3">
        <v>5</v>
      </c>
      <c r="J19" s="3">
        <v>3</v>
      </c>
      <c r="K19" s="3">
        <v>7</v>
      </c>
      <c r="L19" s="3"/>
      <c r="M19" s="3"/>
      <c r="N19" s="3">
        <f t="shared" si="0"/>
        <v>15</v>
      </c>
      <c r="O19" s="3">
        <v>1</v>
      </c>
      <c r="P19" s="3" t="str">
        <f>IF(ISBLANK(O19),"",IF(O19=1,CONCATENATE(SUM($O$5:O19)),CONCATENATE(SUM($O$5:O19)-O19+1,"-",SUM($O$5:O19))))</f>
        <v>27</v>
      </c>
      <c r="Q19" s="3">
        <f t="shared" si="1"/>
        <v>15</v>
      </c>
      <c r="R19" s="3">
        <f t="shared" si="2"/>
        <v>2.58</v>
      </c>
      <c r="S19" s="3">
        <f t="shared" si="3"/>
        <v>3.85</v>
      </c>
      <c r="T19" s="3" t="s">
        <v>57</v>
      </c>
      <c r="U19" s="3" t="s">
        <v>59</v>
      </c>
      <c r="V19" s="3" t="s">
        <v>55</v>
      </c>
    </row>
    <row r="20" spans="1:22" ht="28.8" x14ac:dyDescent="0.3">
      <c r="A20" s="3" t="s">
        <v>21</v>
      </c>
      <c r="B20" s="3" t="s">
        <v>28</v>
      </c>
      <c r="C20" s="8" t="s">
        <v>29</v>
      </c>
      <c r="D20" s="3">
        <v>13760</v>
      </c>
      <c r="E20" s="3"/>
      <c r="F20" s="3" t="s">
        <v>24</v>
      </c>
      <c r="G20" s="8" t="s">
        <v>45</v>
      </c>
      <c r="H20" s="3">
        <v>20</v>
      </c>
      <c r="I20" s="3"/>
      <c r="J20" s="3"/>
      <c r="K20" s="3"/>
      <c r="L20" s="3"/>
      <c r="M20" s="3"/>
      <c r="N20" s="3">
        <f t="shared" si="0"/>
        <v>20</v>
      </c>
      <c r="O20" s="3">
        <v>1</v>
      </c>
      <c r="P20" s="3" t="str">
        <f>IF(ISBLANK(O20),"",IF(O20=1,CONCATENATE(SUM($O$5:O20)),CONCATENATE(SUM($O$5:O20)-O20+1,"-",SUM($O$5:O20))))</f>
        <v>28</v>
      </c>
      <c r="Q20" s="3">
        <f t="shared" si="1"/>
        <v>20</v>
      </c>
      <c r="R20" s="3">
        <f t="shared" si="2"/>
        <v>3.08</v>
      </c>
      <c r="S20" s="3">
        <f t="shared" si="3"/>
        <v>4.5</v>
      </c>
      <c r="T20" s="3" t="s">
        <v>57</v>
      </c>
      <c r="U20" s="3" t="s">
        <v>59</v>
      </c>
      <c r="V20" s="3" t="s">
        <v>55</v>
      </c>
    </row>
    <row r="21" spans="1:22" ht="28.8" x14ac:dyDescent="0.3">
      <c r="A21" s="3" t="s">
        <v>21</v>
      </c>
      <c r="B21" s="3" t="s">
        <v>28</v>
      </c>
      <c r="C21" s="8" t="s">
        <v>29</v>
      </c>
      <c r="D21" s="3">
        <v>13760</v>
      </c>
      <c r="E21" s="3"/>
      <c r="F21" s="3" t="s">
        <v>24</v>
      </c>
      <c r="G21" s="8" t="s">
        <v>45</v>
      </c>
      <c r="H21" s="3"/>
      <c r="I21" s="3">
        <v>20</v>
      </c>
      <c r="J21" s="3"/>
      <c r="K21" s="3"/>
      <c r="L21" s="3"/>
      <c r="M21" s="3"/>
      <c r="N21" s="3">
        <f t="shared" ref="N21:N27" si="4">SUM(H21:M21)</f>
        <v>20</v>
      </c>
      <c r="O21" s="3">
        <v>2</v>
      </c>
      <c r="P21" s="3" t="str">
        <f>IF(ISBLANK(O21),"",IF(O21=1,CONCATENATE(SUM($O$5:O21)),CONCATENATE(SUM($O$5:O21)-O21+1,"-",SUM($O$5:O21))))</f>
        <v>29-30</v>
      </c>
      <c r="Q21" s="3">
        <f t="shared" ref="Q21:Q27" si="5">N21*O21</f>
        <v>40</v>
      </c>
      <c r="R21" s="3">
        <f t="shared" ref="R21:R27" si="6">ROUND(SUMPRODUCT($H$2:$M$2,H21:M21)+$R$2,2)</f>
        <v>3.24</v>
      </c>
      <c r="S21" s="3">
        <f t="shared" ref="S21:S27" si="7">ROUND(R21+$S$2+(N21*$T$2),2)</f>
        <v>4.66</v>
      </c>
      <c r="T21" s="3" t="s">
        <v>57</v>
      </c>
      <c r="U21" s="3" t="s">
        <v>59</v>
      </c>
      <c r="V21" s="3" t="s">
        <v>55</v>
      </c>
    </row>
    <row r="22" spans="1:22" ht="28.8" x14ac:dyDescent="0.3">
      <c r="A22" s="3" t="s">
        <v>21</v>
      </c>
      <c r="B22" s="3" t="s">
        <v>28</v>
      </c>
      <c r="C22" s="8" t="s">
        <v>29</v>
      </c>
      <c r="D22" s="3">
        <v>13760</v>
      </c>
      <c r="E22" s="3"/>
      <c r="F22" s="3" t="s">
        <v>24</v>
      </c>
      <c r="G22" s="8" t="s">
        <v>45</v>
      </c>
      <c r="H22" s="3"/>
      <c r="I22" s="3"/>
      <c r="J22" s="3">
        <v>20</v>
      </c>
      <c r="K22" s="3"/>
      <c r="L22" s="3"/>
      <c r="M22" s="3"/>
      <c r="N22" s="3">
        <f t="shared" si="4"/>
        <v>20</v>
      </c>
      <c r="O22" s="3">
        <v>3</v>
      </c>
      <c r="P22" s="3" t="str">
        <f>IF(ISBLANK(O22),"",IF(O22=1,CONCATENATE(SUM($O$5:O22)),CONCATENATE(SUM($O$5:O22)-O22+1,"-",SUM($O$5:O22))))</f>
        <v>31-33</v>
      </c>
      <c r="Q22" s="3">
        <f t="shared" si="5"/>
        <v>60</v>
      </c>
      <c r="R22" s="3">
        <f t="shared" si="6"/>
        <v>3.48</v>
      </c>
      <c r="S22" s="3">
        <f t="shared" si="7"/>
        <v>4.9000000000000004</v>
      </c>
      <c r="T22" s="3" t="s">
        <v>57</v>
      </c>
      <c r="U22" s="3" t="s">
        <v>59</v>
      </c>
      <c r="V22" s="3" t="s">
        <v>55</v>
      </c>
    </row>
    <row r="23" spans="1:22" ht="28.8" x14ac:dyDescent="0.3">
      <c r="A23" s="3" t="s">
        <v>21</v>
      </c>
      <c r="B23" s="3" t="s">
        <v>28</v>
      </c>
      <c r="C23" s="8" t="s">
        <v>29</v>
      </c>
      <c r="D23" s="3">
        <v>13760</v>
      </c>
      <c r="E23" s="3"/>
      <c r="F23" s="3" t="s">
        <v>24</v>
      </c>
      <c r="G23" s="8" t="s">
        <v>45</v>
      </c>
      <c r="H23" s="3"/>
      <c r="I23" s="3"/>
      <c r="J23" s="3"/>
      <c r="K23" s="3">
        <v>20</v>
      </c>
      <c r="L23" s="3"/>
      <c r="M23" s="3"/>
      <c r="N23" s="3">
        <f t="shared" si="4"/>
        <v>20</v>
      </c>
      <c r="O23" s="3">
        <v>2</v>
      </c>
      <c r="P23" s="3" t="str">
        <f>IF(ISBLANK(O23),"",IF(O23=1,CONCATENATE(SUM($O$5:O23)),CONCATENATE(SUM($O$5:O23)-O23+1,"-",SUM($O$5:O23))))</f>
        <v>34-35</v>
      </c>
      <c r="Q23" s="3">
        <f t="shared" si="5"/>
        <v>40</v>
      </c>
      <c r="R23" s="3">
        <f t="shared" si="6"/>
        <v>3.56</v>
      </c>
      <c r="S23" s="3">
        <f t="shared" si="7"/>
        <v>4.9800000000000004</v>
      </c>
      <c r="T23" s="3" t="s">
        <v>57</v>
      </c>
      <c r="U23" s="3" t="s">
        <v>59</v>
      </c>
      <c r="V23" s="3" t="s">
        <v>55</v>
      </c>
    </row>
    <row r="24" spans="1:22" ht="28.8" x14ac:dyDescent="0.3">
      <c r="A24" s="3" t="s">
        <v>21</v>
      </c>
      <c r="B24" s="3" t="s">
        <v>28</v>
      </c>
      <c r="C24" s="8" t="s">
        <v>29</v>
      </c>
      <c r="D24" s="3">
        <v>13760</v>
      </c>
      <c r="E24" s="3"/>
      <c r="F24" s="3" t="s">
        <v>24</v>
      </c>
      <c r="G24" s="8" t="s">
        <v>45</v>
      </c>
      <c r="H24" s="3"/>
      <c r="I24" s="3"/>
      <c r="J24" s="3"/>
      <c r="K24" s="3"/>
      <c r="L24" s="3">
        <v>24</v>
      </c>
      <c r="M24" s="3"/>
      <c r="N24" s="3">
        <f t="shared" si="4"/>
        <v>24</v>
      </c>
      <c r="O24" s="3">
        <v>1</v>
      </c>
      <c r="P24" s="3" t="str">
        <f>IF(ISBLANK(O24),"",IF(O24=1,CONCATENATE(SUM($O$5:O24)),CONCATENATE(SUM($O$5:O24)-O24+1,"-",SUM($O$5:O24))))</f>
        <v>36</v>
      </c>
      <c r="Q24" s="3">
        <f t="shared" si="5"/>
        <v>24</v>
      </c>
      <c r="R24" s="3">
        <f t="shared" si="6"/>
        <v>4.4400000000000004</v>
      </c>
      <c r="S24" s="3">
        <f t="shared" si="7"/>
        <v>5.98</v>
      </c>
      <c r="T24" s="3" t="s">
        <v>57</v>
      </c>
      <c r="U24" s="3" t="s">
        <v>59</v>
      </c>
      <c r="V24" s="3" t="s">
        <v>55</v>
      </c>
    </row>
    <row r="25" spans="1:22" ht="28.8" x14ac:dyDescent="0.3">
      <c r="A25" s="3" t="s">
        <v>21</v>
      </c>
      <c r="B25" s="3" t="s">
        <v>28</v>
      </c>
      <c r="C25" s="8" t="s">
        <v>29</v>
      </c>
      <c r="D25" s="3">
        <v>13760</v>
      </c>
      <c r="E25" s="3"/>
      <c r="F25" s="3" t="s">
        <v>24</v>
      </c>
      <c r="G25" s="8" t="s">
        <v>45</v>
      </c>
      <c r="H25" s="3">
        <v>14</v>
      </c>
      <c r="I25" s="3"/>
      <c r="J25" s="3"/>
      <c r="K25" s="3"/>
      <c r="L25" s="3">
        <v>9</v>
      </c>
      <c r="M25" s="3"/>
      <c r="N25" s="3">
        <f t="shared" si="4"/>
        <v>23</v>
      </c>
      <c r="O25" s="3">
        <v>1</v>
      </c>
      <c r="P25" s="3" t="str">
        <f>IF(ISBLANK(O25),"",IF(O25=1,CONCATENATE(SUM($O$5:O25)),CONCATENATE(SUM($O$5:O25)-O25+1,"-",SUM($O$5:O25))))</f>
        <v>37</v>
      </c>
      <c r="Q25" s="3">
        <f t="shared" si="5"/>
        <v>23</v>
      </c>
      <c r="R25" s="3">
        <f t="shared" si="6"/>
        <v>3.82</v>
      </c>
      <c r="S25" s="3">
        <f t="shared" si="7"/>
        <v>5.33</v>
      </c>
      <c r="T25" s="3" t="s">
        <v>57</v>
      </c>
      <c r="U25" s="3" t="s">
        <v>59</v>
      </c>
      <c r="V25" s="3" t="s">
        <v>55</v>
      </c>
    </row>
    <row r="26" spans="1:22" ht="28.8" x14ac:dyDescent="0.3">
      <c r="A26" s="3" t="s">
        <v>21</v>
      </c>
      <c r="B26" s="3" t="s">
        <v>28</v>
      </c>
      <c r="C26" s="8" t="s">
        <v>29</v>
      </c>
      <c r="D26" s="3">
        <v>13760</v>
      </c>
      <c r="E26" s="3"/>
      <c r="F26" s="3" t="s">
        <v>24</v>
      </c>
      <c r="G26" s="8" t="s">
        <v>45</v>
      </c>
      <c r="H26" s="3"/>
      <c r="I26" s="3">
        <v>11</v>
      </c>
      <c r="J26" s="3"/>
      <c r="K26" s="3"/>
      <c r="L26" s="3"/>
      <c r="M26" s="3">
        <v>9</v>
      </c>
      <c r="N26" s="3">
        <f t="shared" si="4"/>
        <v>20</v>
      </c>
      <c r="O26" s="3">
        <v>1</v>
      </c>
      <c r="P26" s="3" t="str">
        <f>IF(ISBLANK(O26),"",IF(O26=1,CONCATENATE(SUM($O$5:O26)),CONCATENATE(SUM($O$5:O26)-O26+1,"-",SUM($O$5:O26))))</f>
        <v>38</v>
      </c>
      <c r="Q26" s="3">
        <f t="shared" si="5"/>
        <v>20</v>
      </c>
      <c r="R26" s="3">
        <f t="shared" si="6"/>
        <v>3.51</v>
      </c>
      <c r="S26" s="3">
        <f t="shared" si="7"/>
        <v>4.93</v>
      </c>
      <c r="T26" s="3" t="s">
        <v>57</v>
      </c>
      <c r="U26" s="3" t="s">
        <v>59</v>
      </c>
      <c r="V26" s="3" t="s">
        <v>55</v>
      </c>
    </row>
    <row r="27" spans="1:22" ht="28.8" x14ac:dyDescent="0.3">
      <c r="A27" s="3" t="s">
        <v>21</v>
      </c>
      <c r="B27" s="3" t="s">
        <v>28</v>
      </c>
      <c r="C27" s="8" t="s">
        <v>29</v>
      </c>
      <c r="D27" s="3">
        <v>13760</v>
      </c>
      <c r="E27" s="3"/>
      <c r="F27" s="3" t="s">
        <v>24</v>
      </c>
      <c r="G27" s="8" t="s">
        <v>45</v>
      </c>
      <c r="H27" s="3"/>
      <c r="I27" s="3"/>
      <c r="J27" s="3">
        <v>10</v>
      </c>
      <c r="K27" s="3">
        <v>10</v>
      </c>
      <c r="L27" s="3"/>
      <c r="M27" s="3"/>
      <c r="N27" s="3">
        <f t="shared" si="4"/>
        <v>20</v>
      </c>
      <c r="O27" s="3">
        <v>1</v>
      </c>
      <c r="P27" s="3" t="str">
        <f>IF(ISBLANK(O27),"",IF(O27=1,CONCATENATE(SUM($O$5:O27)),CONCATENATE(SUM($O$5:O27)-O27+1,"-",SUM($O$5:O27))))</f>
        <v>39</v>
      </c>
      <c r="Q27" s="3">
        <f t="shared" si="5"/>
        <v>20</v>
      </c>
      <c r="R27" s="3">
        <f t="shared" si="6"/>
        <v>3.52</v>
      </c>
      <c r="S27" s="3">
        <f t="shared" si="7"/>
        <v>4.9400000000000004</v>
      </c>
      <c r="T27" s="3" t="s">
        <v>57</v>
      </c>
      <c r="U27" s="3" t="s">
        <v>59</v>
      </c>
      <c r="V27" s="3" t="s">
        <v>55</v>
      </c>
    </row>
  </sheetData>
  <conditionalFormatting sqref="P1:P3 P5:P1048576">
    <cfRule type="duplicateValues" dxfId="23" priority="2"/>
  </conditionalFormatting>
  <conditionalFormatting sqref="P4">
    <cfRule type="duplicateValues" dxfId="22" priority="1"/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232A-C45C-4F34-A3F1-E4C81D256512}">
  <dimension ref="A1:V12"/>
  <sheetViews>
    <sheetView zoomScale="80" zoomScaleNormal="80" workbookViewId="0">
      <selection activeCell="B1" sqref="B1:B1048576"/>
    </sheetView>
  </sheetViews>
  <sheetFormatPr defaultColWidth="11.33203125" defaultRowHeight="14.4" x14ac:dyDescent="0.3"/>
  <cols>
    <col min="1" max="1" width="7.88671875" style="2" bestFit="1" customWidth="1"/>
    <col min="2" max="2" width="8.44140625" style="2" bestFit="1" customWidth="1"/>
    <col min="3" max="3" width="24.33203125" style="2" bestFit="1" customWidth="1"/>
    <col min="4" max="4" width="6" style="2" bestFit="1" customWidth="1"/>
    <col min="5" max="5" width="4.44140625" style="2" bestFit="1" customWidth="1"/>
    <col min="6" max="6" width="6.6640625" style="2" bestFit="1" customWidth="1"/>
    <col min="7" max="7" width="11.33203125" style="9" bestFit="1" customWidth="1"/>
    <col min="8" max="13" width="5.5546875" style="2" bestFit="1" customWidth="1"/>
    <col min="14" max="14" width="8.5546875" style="2" bestFit="1" customWidth="1"/>
    <col min="15" max="15" width="4.33203125" style="2" bestFit="1" customWidth="1"/>
    <col min="16" max="16" width="8.33203125" style="2" bestFit="1" customWidth="1"/>
    <col min="17" max="17" width="10" style="2" bestFit="1" customWidth="1"/>
    <col min="18" max="18" width="8.5546875" style="2" bestFit="1" customWidth="1"/>
    <col min="19" max="19" width="8.44140625" style="2" bestFit="1" customWidth="1"/>
    <col min="20" max="20" width="13" style="2" bestFit="1" customWidth="1"/>
    <col min="21" max="21" width="5.33203125" style="2" bestFit="1" customWidth="1"/>
    <col min="22" max="22" width="12.33203125" style="2" bestFit="1" customWidth="1"/>
    <col min="23" max="16384" width="11.33203125" style="2"/>
  </cols>
  <sheetData>
    <row r="1" spans="1:22" x14ac:dyDescent="0.3">
      <c r="R1" s="2" t="s">
        <v>12</v>
      </c>
      <c r="S1" s="2" t="s">
        <v>13</v>
      </c>
      <c r="T1" s="2" t="s">
        <v>14</v>
      </c>
    </row>
    <row r="2" spans="1:22" x14ac:dyDescent="0.3">
      <c r="H2" s="6">
        <v>0.156</v>
      </c>
      <c r="I2" s="6">
        <v>0.16600000000000001</v>
      </c>
      <c r="J2" s="6">
        <v>0.17</v>
      </c>
      <c r="K2" s="6">
        <v>0.18</v>
      </c>
      <c r="L2" s="6">
        <v>0.19</v>
      </c>
      <c r="M2" s="6">
        <v>0.19800000000000001</v>
      </c>
      <c r="Q2" s="7"/>
      <c r="R2" s="3"/>
      <c r="S2" s="3">
        <v>0.8</v>
      </c>
      <c r="T2" s="3">
        <v>2.9000000000000001E-2</v>
      </c>
    </row>
    <row r="4" spans="1:22" x14ac:dyDescent="0.3">
      <c r="A4" s="4" t="s">
        <v>0</v>
      </c>
      <c r="B4" s="4" t="s">
        <v>72</v>
      </c>
      <c r="C4" s="4" t="s">
        <v>73</v>
      </c>
      <c r="D4" s="4" t="s">
        <v>27</v>
      </c>
      <c r="E4" s="4" t="s">
        <v>15</v>
      </c>
      <c r="F4" s="4" t="s">
        <v>2</v>
      </c>
      <c r="G4" s="4" t="s">
        <v>26</v>
      </c>
      <c r="H4" s="4" t="s">
        <v>3</v>
      </c>
      <c r="I4" s="4" t="s">
        <v>4</v>
      </c>
      <c r="J4" s="4" t="s">
        <v>5</v>
      </c>
      <c r="K4" s="4" t="s">
        <v>6</v>
      </c>
      <c r="L4" s="4" t="s">
        <v>7</v>
      </c>
      <c r="M4" s="4" t="s">
        <v>61</v>
      </c>
      <c r="N4" s="1" t="s">
        <v>16</v>
      </c>
      <c r="O4" s="1" t="s">
        <v>8</v>
      </c>
      <c r="P4" s="4" t="s">
        <v>1</v>
      </c>
      <c r="Q4" s="1" t="s">
        <v>74</v>
      </c>
      <c r="R4" s="4" t="s">
        <v>9</v>
      </c>
      <c r="S4" s="4" t="s">
        <v>10</v>
      </c>
      <c r="T4" s="4" t="s">
        <v>56</v>
      </c>
      <c r="U4" s="4" t="s">
        <v>58</v>
      </c>
      <c r="V4" s="4" t="s">
        <v>11</v>
      </c>
    </row>
    <row r="5" spans="1:22" ht="43.2" x14ac:dyDescent="0.3">
      <c r="A5" s="3" t="s">
        <v>46</v>
      </c>
      <c r="B5" s="3" t="s">
        <v>28</v>
      </c>
      <c r="C5" s="8" t="s">
        <v>47</v>
      </c>
      <c r="D5" s="3">
        <v>13759</v>
      </c>
      <c r="E5" s="3"/>
      <c r="F5" s="3" t="s">
        <v>25</v>
      </c>
      <c r="G5" s="8" t="s">
        <v>48</v>
      </c>
      <c r="H5" s="3">
        <v>20</v>
      </c>
      <c r="I5" s="3"/>
      <c r="J5" s="3"/>
      <c r="K5" s="3"/>
      <c r="L5" s="3"/>
      <c r="M5" s="3"/>
      <c r="N5" s="3">
        <f t="shared" ref="N5:N12" si="0">SUM(H5:M5)</f>
        <v>20</v>
      </c>
      <c r="O5" s="3">
        <v>5</v>
      </c>
      <c r="P5" s="5" t="str">
        <f>IF(ISBLANK(O5),"",IF(O5=1,CONCATENATE(SUM($O$5:O5)),CONCATENATE(SUM($O$5:O5)-O5+1,"-",SUM($O$5:O5))))</f>
        <v>1-5</v>
      </c>
      <c r="Q5" s="3">
        <f t="shared" ref="Q5:Q12" si="1">N5*O5</f>
        <v>100</v>
      </c>
      <c r="R5" s="3">
        <f t="shared" ref="R5:R12" si="2">ROUND(SUMPRODUCT($H$2:$M$2,H5:M5)+$R$2,2)</f>
        <v>3.12</v>
      </c>
      <c r="S5" s="3">
        <f t="shared" ref="S5:S12" si="3">ROUND(R5+$S$2+(N5*$T$2),2)</f>
        <v>4.5</v>
      </c>
      <c r="T5" s="3" t="s">
        <v>57</v>
      </c>
      <c r="U5" s="3" t="s">
        <v>59</v>
      </c>
      <c r="V5" s="3" t="s">
        <v>55</v>
      </c>
    </row>
    <row r="6" spans="1:22" ht="43.2" x14ac:dyDescent="0.3">
      <c r="A6" s="3" t="s">
        <v>46</v>
      </c>
      <c r="B6" s="3" t="s">
        <v>28</v>
      </c>
      <c r="C6" s="8" t="s">
        <v>47</v>
      </c>
      <c r="D6" s="3">
        <v>13759</v>
      </c>
      <c r="E6" s="3"/>
      <c r="F6" s="3" t="s">
        <v>25</v>
      </c>
      <c r="G6" s="8" t="s">
        <v>48</v>
      </c>
      <c r="H6" s="3"/>
      <c r="I6" s="3">
        <v>20</v>
      </c>
      <c r="J6" s="3"/>
      <c r="K6" s="3"/>
      <c r="L6" s="3"/>
      <c r="M6" s="3"/>
      <c r="N6" s="3">
        <f t="shared" si="0"/>
        <v>20</v>
      </c>
      <c r="O6" s="3">
        <v>6</v>
      </c>
      <c r="P6" s="5" t="str">
        <f>IF(ISBLANK(O6),"",IF(O6=1,CONCATENATE(SUM($O$5:O6)),CONCATENATE(SUM($O$5:O6)-O6+1,"-",SUM($O$5:O6))))</f>
        <v>6-11</v>
      </c>
      <c r="Q6" s="3">
        <f t="shared" si="1"/>
        <v>120</v>
      </c>
      <c r="R6" s="3">
        <f t="shared" si="2"/>
        <v>3.32</v>
      </c>
      <c r="S6" s="3">
        <f t="shared" si="3"/>
        <v>4.7</v>
      </c>
      <c r="T6" s="3" t="s">
        <v>57</v>
      </c>
      <c r="U6" s="3" t="s">
        <v>59</v>
      </c>
      <c r="V6" s="3" t="s">
        <v>55</v>
      </c>
    </row>
    <row r="7" spans="1:22" ht="43.2" x14ac:dyDescent="0.3">
      <c r="A7" s="3" t="s">
        <v>46</v>
      </c>
      <c r="B7" s="3" t="s">
        <v>28</v>
      </c>
      <c r="C7" s="8" t="s">
        <v>47</v>
      </c>
      <c r="D7" s="3">
        <v>13759</v>
      </c>
      <c r="E7" s="3"/>
      <c r="F7" s="3" t="s">
        <v>25</v>
      </c>
      <c r="G7" s="8" t="s">
        <v>48</v>
      </c>
      <c r="H7" s="3"/>
      <c r="I7" s="3"/>
      <c r="J7" s="3">
        <v>20</v>
      </c>
      <c r="K7" s="3"/>
      <c r="L7" s="3"/>
      <c r="M7" s="3"/>
      <c r="N7" s="3">
        <f t="shared" si="0"/>
        <v>20</v>
      </c>
      <c r="O7" s="3">
        <v>7</v>
      </c>
      <c r="P7" s="5" t="str">
        <f>IF(ISBLANK(O7),"",IF(O7=1,CONCATENATE(SUM($O$5:O7)),CONCATENATE(SUM($O$5:O7)-O7+1,"-",SUM($O$5:O7))))</f>
        <v>12-18</v>
      </c>
      <c r="Q7" s="3">
        <f t="shared" si="1"/>
        <v>140</v>
      </c>
      <c r="R7" s="3">
        <f t="shared" si="2"/>
        <v>3.4</v>
      </c>
      <c r="S7" s="3">
        <f t="shared" si="3"/>
        <v>4.78</v>
      </c>
      <c r="T7" s="3" t="s">
        <v>57</v>
      </c>
      <c r="U7" s="3" t="s">
        <v>59</v>
      </c>
      <c r="V7" s="3" t="s">
        <v>55</v>
      </c>
    </row>
    <row r="8" spans="1:22" ht="43.2" x14ac:dyDescent="0.3">
      <c r="A8" s="3" t="s">
        <v>46</v>
      </c>
      <c r="B8" s="3" t="s">
        <v>28</v>
      </c>
      <c r="C8" s="8" t="s">
        <v>47</v>
      </c>
      <c r="D8" s="3">
        <v>13759</v>
      </c>
      <c r="E8" s="3"/>
      <c r="F8" s="3" t="s">
        <v>25</v>
      </c>
      <c r="G8" s="8" t="s">
        <v>48</v>
      </c>
      <c r="H8" s="3"/>
      <c r="I8" s="3"/>
      <c r="J8" s="3"/>
      <c r="K8" s="3">
        <v>20</v>
      </c>
      <c r="L8" s="3"/>
      <c r="M8" s="3"/>
      <c r="N8" s="3">
        <f t="shared" si="0"/>
        <v>20</v>
      </c>
      <c r="O8" s="3">
        <v>6</v>
      </c>
      <c r="P8" s="5" t="str">
        <f>IF(ISBLANK(O8),"",IF(O8=1,CONCATENATE(SUM($O$5:O8)),CONCATENATE(SUM($O$5:O8)-O8+1,"-",SUM($O$5:O8))))</f>
        <v>19-24</v>
      </c>
      <c r="Q8" s="3">
        <f t="shared" si="1"/>
        <v>120</v>
      </c>
      <c r="R8" s="3">
        <f t="shared" si="2"/>
        <v>3.6</v>
      </c>
      <c r="S8" s="3">
        <f t="shared" si="3"/>
        <v>4.9800000000000004</v>
      </c>
      <c r="T8" s="3" t="s">
        <v>57</v>
      </c>
      <c r="U8" s="3" t="s">
        <v>59</v>
      </c>
      <c r="V8" s="3" t="s">
        <v>55</v>
      </c>
    </row>
    <row r="9" spans="1:22" ht="43.2" x14ac:dyDescent="0.3">
      <c r="A9" s="3" t="s">
        <v>46</v>
      </c>
      <c r="B9" s="3" t="s">
        <v>28</v>
      </c>
      <c r="C9" s="8" t="s">
        <v>47</v>
      </c>
      <c r="D9" s="3">
        <v>13759</v>
      </c>
      <c r="E9" s="3"/>
      <c r="F9" s="3" t="s">
        <v>25</v>
      </c>
      <c r="G9" s="8" t="s">
        <v>48</v>
      </c>
      <c r="H9" s="3"/>
      <c r="I9" s="3"/>
      <c r="J9" s="3"/>
      <c r="K9" s="3"/>
      <c r="L9" s="3">
        <v>30</v>
      </c>
      <c r="M9" s="3"/>
      <c r="N9" s="3">
        <f t="shared" si="0"/>
        <v>30</v>
      </c>
      <c r="O9" s="3">
        <v>2</v>
      </c>
      <c r="P9" s="5" t="str">
        <f>IF(ISBLANK(O9),"",IF(O9=1,CONCATENATE(SUM($O$5:O9)),CONCATENATE(SUM($O$5:O9)-O9+1,"-",SUM($O$5:O9))))</f>
        <v>25-26</v>
      </c>
      <c r="Q9" s="3">
        <f t="shared" si="1"/>
        <v>60</v>
      </c>
      <c r="R9" s="3">
        <f t="shared" si="2"/>
        <v>5.7</v>
      </c>
      <c r="S9" s="3">
        <f t="shared" si="3"/>
        <v>7.37</v>
      </c>
      <c r="T9" s="3" t="s">
        <v>57</v>
      </c>
      <c r="U9" s="3" t="s">
        <v>59</v>
      </c>
      <c r="V9" s="3" t="s">
        <v>55</v>
      </c>
    </row>
    <row r="10" spans="1:22" ht="43.2" x14ac:dyDescent="0.3">
      <c r="A10" s="3" t="s">
        <v>46</v>
      </c>
      <c r="B10" s="3" t="s">
        <v>28</v>
      </c>
      <c r="C10" s="8" t="s">
        <v>47</v>
      </c>
      <c r="D10" s="3">
        <v>13759</v>
      </c>
      <c r="E10" s="3"/>
      <c r="F10" s="3" t="s">
        <v>25</v>
      </c>
      <c r="G10" s="8" t="s">
        <v>48</v>
      </c>
      <c r="H10" s="3"/>
      <c r="I10" s="3"/>
      <c r="J10" s="3"/>
      <c r="K10" s="3"/>
      <c r="L10" s="3">
        <v>10</v>
      </c>
      <c r="M10" s="3">
        <v>20</v>
      </c>
      <c r="N10" s="3">
        <f t="shared" si="0"/>
        <v>30</v>
      </c>
      <c r="O10" s="3">
        <v>1</v>
      </c>
      <c r="P10" s="5" t="str">
        <f>IF(ISBLANK(O10),"",IF(O10=1,CONCATENATE(SUM($O$5:O10)),CONCATENATE(SUM($O$5:O10)-O10+1,"-",SUM($O$5:O10))))</f>
        <v>27</v>
      </c>
      <c r="Q10" s="3">
        <f t="shared" si="1"/>
        <v>30</v>
      </c>
      <c r="R10" s="3">
        <f t="shared" si="2"/>
        <v>5.86</v>
      </c>
      <c r="S10" s="3">
        <f t="shared" si="3"/>
        <v>7.53</v>
      </c>
      <c r="T10" s="3" t="s">
        <v>57</v>
      </c>
      <c r="U10" s="3" t="s">
        <v>59</v>
      </c>
      <c r="V10" s="3" t="s">
        <v>55</v>
      </c>
    </row>
    <row r="11" spans="1:22" ht="43.2" x14ac:dyDescent="0.3">
      <c r="A11" s="3" t="s">
        <v>46</v>
      </c>
      <c r="B11" s="3" t="s">
        <v>28</v>
      </c>
      <c r="C11" s="8" t="s">
        <v>47</v>
      </c>
      <c r="D11" s="3">
        <v>13759</v>
      </c>
      <c r="E11" s="3"/>
      <c r="F11" s="3" t="s">
        <v>25</v>
      </c>
      <c r="G11" s="8" t="s">
        <v>48</v>
      </c>
      <c r="H11" s="3">
        <v>8</v>
      </c>
      <c r="I11" s="3"/>
      <c r="J11" s="3"/>
      <c r="K11" s="3">
        <v>6</v>
      </c>
      <c r="L11" s="3"/>
      <c r="M11" s="3"/>
      <c r="N11" s="3">
        <f t="shared" si="0"/>
        <v>14</v>
      </c>
      <c r="O11" s="3">
        <v>1</v>
      </c>
      <c r="P11" s="5" t="str">
        <f>IF(ISBLANK(O11),"",IF(O11=1,CONCATENATE(SUM($O$5:O11)),CONCATENATE(SUM($O$5:O11)-O11+1,"-",SUM($O$5:O11))))</f>
        <v>28</v>
      </c>
      <c r="Q11" s="3">
        <f t="shared" si="1"/>
        <v>14</v>
      </c>
      <c r="R11" s="3">
        <f t="shared" si="2"/>
        <v>2.33</v>
      </c>
      <c r="S11" s="3">
        <f t="shared" si="3"/>
        <v>3.54</v>
      </c>
      <c r="T11" s="3" t="s">
        <v>57</v>
      </c>
      <c r="U11" s="3" t="s">
        <v>59</v>
      </c>
      <c r="V11" s="3" t="s">
        <v>55</v>
      </c>
    </row>
    <row r="12" spans="1:22" ht="43.2" x14ac:dyDescent="0.3">
      <c r="A12" s="3" t="s">
        <v>46</v>
      </c>
      <c r="B12" s="3" t="s">
        <v>28</v>
      </c>
      <c r="C12" s="8" t="s">
        <v>47</v>
      </c>
      <c r="D12" s="3">
        <v>13759</v>
      </c>
      <c r="E12" s="3"/>
      <c r="F12" s="3" t="s">
        <v>25</v>
      </c>
      <c r="G12" s="8" t="s">
        <v>48</v>
      </c>
      <c r="H12" s="3"/>
      <c r="I12" s="3">
        <v>18</v>
      </c>
      <c r="J12" s="3"/>
      <c r="K12" s="3"/>
      <c r="L12" s="3"/>
      <c r="M12" s="3"/>
      <c r="N12" s="3">
        <f t="shared" si="0"/>
        <v>18</v>
      </c>
      <c r="O12" s="3">
        <v>1</v>
      </c>
      <c r="P12" s="5" t="str">
        <f>IF(ISBLANK(O12),"",IF(O12=1,CONCATENATE(SUM($O$5:O12)),CONCATENATE(SUM($O$5:O12)-O12+1,"-",SUM($O$5:O12))))</f>
        <v>29</v>
      </c>
      <c r="Q12" s="3">
        <f t="shared" si="1"/>
        <v>18</v>
      </c>
      <c r="R12" s="3">
        <f t="shared" si="2"/>
        <v>2.99</v>
      </c>
      <c r="S12" s="3">
        <f t="shared" si="3"/>
        <v>4.3099999999999996</v>
      </c>
      <c r="T12" s="3" t="s">
        <v>57</v>
      </c>
      <c r="U12" s="3" t="s">
        <v>59</v>
      </c>
      <c r="V12" s="3" t="s">
        <v>55</v>
      </c>
    </row>
  </sheetData>
  <conditionalFormatting sqref="P1:P3 P5:P1048576">
    <cfRule type="duplicateValues" dxfId="21" priority="2"/>
  </conditionalFormatting>
  <conditionalFormatting sqref="P4">
    <cfRule type="duplicateValues" dxfId="20" priority="1"/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0122-FDC0-4770-B631-F99D87B8A0A1}">
  <sheetPr filterMode="1"/>
  <dimension ref="A1:V25"/>
  <sheetViews>
    <sheetView zoomScale="94" zoomScaleNormal="94" workbookViewId="0">
      <selection activeCell="B1" sqref="B1:B1048576"/>
    </sheetView>
  </sheetViews>
  <sheetFormatPr defaultColWidth="11.33203125" defaultRowHeight="14.4" x14ac:dyDescent="0.3"/>
  <cols>
    <col min="1" max="1" width="8.33203125" style="2" bestFit="1" customWidth="1"/>
    <col min="2" max="2" width="8.44140625" style="2" bestFit="1" customWidth="1"/>
    <col min="3" max="3" width="33.6640625" style="2" bestFit="1" customWidth="1"/>
    <col min="4" max="4" width="6.33203125" style="2" bestFit="1" customWidth="1"/>
    <col min="5" max="5" width="9.109375" style="2" bestFit="1" customWidth="1"/>
    <col min="6" max="6" width="10.109375" style="2" bestFit="1" customWidth="1"/>
    <col min="7" max="7" width="15.6640625" style="9" bestFit="1" customWidth="1"/>
    <col min="8" max="8" width="6.6640625" style="2" bestFit="1" customWidth="1"/>
    <col min="9" max="9" width="7.5546875" style="2" bestFit="1" customWidth="1"/>
    <col min="10" max="10" width="6.6640625" style="2" bestFit="1" customWidth="1"/>
    <col min="11" max="11" width="7.6640625" style="2" bestFit="1" customWidth="1"/>
    <col min="12" max="12" width="8.6640625" style="2" bestFit="1" customWidth="1"/>
    <col min="13" max="13" width="9.6640625" style="2" bestFit="1" customWidth="1"/>
    <col min="14" max="14" width="13.109375" style="2" bestFit="1" customWidth="1"/>
    <col min="15" max="15" width="9" style="2" bestFit="1" customWidth="1"/>
    <col min="16" max="16" width="12.6640625" style="2" bestFit="1" customWidth="1"/>
    <col min="17" max="17" width="14.5546875" style="2" bestFit="1" customWidth="1"/>
    <col min="18" max="19" width="13" style="2" bestFit="1" customWidth="1"/>
    <col min="20" max="20" width="12.33203125" style="2" bestFit="1" customWidth="1"/>
    <col min="21" max="21" width="8" style="2" bestFit="1" customWidth="1"/>
    <col min="22" max="22" width="16" style="2" bestFit="1" customWidth="1"/>
    <col min="23" max="16384" width="11.33203125" style="2"/>
  </cols>
  <sheetData>
    <row r="1" spans="1:22" x14ac:dyDescent="0.3">
      <c r="R1" s="2" t="s">
        <v>12</v>
      </c>
      <c r="S1" s="2" t="s">
        <v>13</v>
      </c>
      <c r="T1" s="2" t="s">
        <v>14</v>
      </c>
    </row>
    <row r="2" spans="1:22" x14ac:dyDescent="0.3">
      <c r="H2" s="6">
        <v>0.18</v>
      </c>
      <c r="I2" s="6">
        <v>0.186</v>
      </c>
      <c r="J2" s="6">
        <v>0.19400000000000001</v>
      </c>
      <c r="K2" s="6">
        <v>0.2</v>
      </c>
      <c r="L2" s="6">
        <v>0.214</v>
      </c>
      <c r="M2" s="6">
        <v>0.22</v>
      </c>
      <c r="Q2" s="7"/>
      <c r="R2" s="3"/>
      <c r="S2" s="3">
        <v>0.9</v>
      </c>
      <c r="T2" s="3">
        <v>4.2500000000000003E-2</v>
      </c>
    </row>
    <row r="4" spans="1:22" x14ac:dyDescent="0.3">
      <c r="A4" s="4" t="s">
        <v>0</v>
      </c>
      <c r="B4" s="4" t="s">
        <v>72</v>
      </c>
      <c r="C4" s="4" t="s">
        <v>73</v>
      </c>
      <c r="D4" s="4" t="s">
        <v>27</v>
      </c>
      <c r="E4" s="4" t="s">
        <v>15</v>
      </c>
      <c r="F4" s="4" t="s">
        <v>2</v>
      </c>
      <c r="G4" s="4" t="s">
        <v>26</v>
      </c>
      <c r="H4" s="4" t="s">
        <v>3</v>
      </c>
      <c r="I4" s="4" t="s">
        <v>4</v>
      </c>
      <c r="J4" s="4" t="s">
        <v>5</v>
      </c>
      <c r="K4" s="4" t="s">
        <v>6</v>
      </c>
      <c r="L4" s="4" t="s">
        <v>7</v>
      </c>
      <c r="M4" s="4" t="s">
        <v>61</v>
      </c>
      <c r="N4" s="1" t="s">
        <v>16</v>
      </c>
      <c r="O4" s="1" t="s">
        <v>8</v>
      </c>
      <c r="P4" s="4" t="s">
        <v>1</v>
      </c>
      <c r="Q4" s="1" t="s">
        <v>74</v>
      </c>
      <c r="R4" s="4" t="s">
        <v>9</v>
      </c>
      <c r="S4" s="4" t="s">
        <v>10</v>
      </c>
      <c r="T4" s="4" t="s">
        <v>56</v>
      </c>
      <c r="U4" s="4" t="s">
        <v>58</v>
      </c>
      <c r="V4" s="4" t="s">
        <v>11</v>
      </c>
    </row>
    <row r="5" spans="1:22" ht="28.8" x14ac:dyDescent="0.3">
      <c r="A5" s="3" t="s">
        <v>49</v>
      </c>
      <c r="B5" s="3" t="s">
        <v>28</v>
      </c>
      <c r="C5" s="8" t="s">
        <v>50</v>
      </c>
      <c r="D5" s="3">
        <v>13754</v>
      </c>
      <c r="E5" s="3"/>
      <c r="F5" s="3">
        <v>11001</v>
      </c>
      <c r="G5" s="8" t="s">
        <v>51</v>
      </c>
      <c r="H5" s="3">
        <v>22</v>
      </c>
      <c r="I5" s="3"/>
      <c r="J5" s="3"/>
      <c r="K5" s="3"/>
      <c r="L5" s="3"/>
      <c r="M5" s="3"/>
      <c r="N5" s="3">
        <f t="shared" ref="N5" si="0">SUM(H5:M5)</f>
        <v>22</v>
      </c>
      <c r="O5" s="3">
        <v>1</v>
      </c>
      <c r="P5" s="5" t="str">
        <f>IF(ISBLANK(O5),"",IF(O5=1,CONCATENATE(SUM($O$5:O5)),CONCATENATE(SUM($O$5:O5)-O5+1,"-",SUM($O$5:O5))))</f>
        <v>1</v>
      </c>
      <c r="Q5" s="3">
        <f t="shared" ref="Q5" si="1">N5*O5</f>
        <v>22</v>
      </c>
      <c r="R5" s="3">
        <f>ROUND(SUMPRODUCT($H$2:$M$2,H5:M5)+$R$2,2)</f>
        <v>3.96</v>
      </c>
      <c r="S5" s="3">
        <f>ROUND(R5+$S$2+(N5*$T$2),2)</f>
        <v>5.8</v>
      </c>
      <c r="T5" s="3" t="s">
        <v>57</v>
      </c>
      <c r="U5" s="3" t="s">
        <v>59</v>
      </c>
      <c r="V5" s="3" t="s">
        <v>55</v>
      </c>
    </row>
    <row r="6" spans="1:22" ht="28.8" x14ac:dyDescent="0.3">
      <c r="A6" s="3" t="s">
        <v>49</v>
      </c>
      <c r="B6" s="3" t="s">
        <v>28</v>
      </c>
      <c r="C6" s="8" t="s">
        <v>50</v>
      </c>
      <c r="D6" s="3">
        <v>13754</v>
      </c>
      <c r="E6" s="3"/>
      <c r="F6" s="3">
        <v>11001</v>
      </c>
      <c r="G6" s="8" t="s">
        <v>51</v>
      </c>
      <c r="H6" s="3"/>
      <c r="I6" s="3">
        <v>22</v>
      </c>
      <c r="J6" s="3"/>
      <c r="K6" s="3"/>
      <c r="L6" s="3"/>
      <c r="M6" s="3"/>
      <c r="N6" s="3">
        <f t="shared" ref="N6:N25" si="2">SUM(H6:M6)</f>
        <v>22</v>
      </c>
      <c r="O6" s="3">
        <v>3</v>
      </c>
      <c r="P6" s="5" t="str">
        <f>IF(ISBLANK(O6),"",IF(O6=1,CONCATENATE(SUM($O$5:O6)),CONCATENATE(SUM($O$5:O6)-O6+1,"-",SUM($O$5:O6))))</f>
        <v>2-4</v>
      </c>
      <c r="Q6" s="3">
        <f t="shared" ref="Q6:Q25" si="3">N6*O6</f>
        <v>66</v>
      </c>
      <c r="R6" s="3">
        <f t="shared" ref="R6:R25" si="4">ROUND(SUMPRODUCT($H$2:$M$2,H6:M6)+$R$2,2)</f>
        <v>4.09</v>
      </c>
      <c r="S6" s="3">
        <f>ROUND(R6+$S$2+(N6*$T$2),2)</f>
        <v>5.93</v>
      </c>
      <c r="T6" s="3" t="s">
        <v>57</v>
      </c>
      <c r="U6" s="3" t="s">
        <v>59</v>
      </c>
      <c r="V6" s="3" t="s">
        <v>55</v>
      </c>
    </row>
    <row r="7" spans="1:22" ht="28.8" x14ac:dyDescent="0.3">
      <c r="A7" s="3" t="s">
        <v>49</v>
      </c>
      <c r="B7" s="3" t="s">
        <v>28</v>
      </c>
      <c r="C7" s="8" t="s">
        <v>50</v>
      </c>
      <c r="D7" s="3">
        <v>13754</v>
      </c>
      <c r="E7" s="3"/>
      <c r="F7" s="3">
        <v>11001</v>
      </c>
      <c r="G7" s="8" t="s">
        <v>51</v>
      </c>
      <c r="H7" s="3"/>
      <c r="I7" s="3"/>
      <c r="J7" s="3">
        <v>22</v>
      </c>
      <c r="K7" s="3"/>
      <c r="L7" s="3"/>
      <c r="M7" s="3"/>
      <c r="N7" s="3">
        <f t="shared" si="2"/>
        <v>22</v>
      </c>
      <c r="O7" s="3">
        <v>3</v>
      </c>
      <c r="P7" s="5" t="str">
        <f>IF(ISBLANK(O7),"",IF(O7=1,CONCATENATE(SUM($O$5:O7)),CONCATENATE(SUM($O$5:O7)-O7+1,"-",SUM($O$5:O7))))</f>
        <v>5-7</v>
      </c>
      <c r="Q7" s="3">
        <f t="shared" si="3"/>
        <v>66</v>
      </c>
      <c r="R7" s="3">
        <f t="shared" si="4"/>
        <v>4.2699999999999996</v>
      </c>
      <c r="S7" s="3">
        <f>ROUND(R7+$S$2+(N7*$T$2),2)</f>
        <v>6.11</v>
      </c>
      <c r="T7" s="3" t="s">
        <v>57</v>
      </c>
      <c r="U7" s="3" t="s">
        <v>59</v>
      </c>
      <c r="V7" s="3" t="s">
        <v>55</v>
      </c>
    </row>
    <row r="8" spans="1:22" ht="28.8" x14ac:dyDescent="0.3">
      <c r="A8" s="3" t="s">
        <v>49</v>
      </c>
      <c r="B8" s="3" t="s">
        <v>28</v>
      </c>
      <c r="C8" s="8" t="s">
        <v>50</v>
      </c>
      <c r="D8" s="3">
        <v>13754</v>
      </c>
      <c r="E8" s="3"/>
      <c r="F8" s="3">
        <v>11001</v>
      </c>
      <c r="G8" s="8" t="s">
        <v>51</v>
      </c>
      <c r="H8" s="3"/>
      <c r="I8" s="3"/>
      <c r="J8" s="3"/>
      <c r="K8" s="3">
        <v>22</v>
      </c>
      <c r="L8" s="3"/>
      <c r="M8" s="3"/>
      <c r="N8" s="3">
        <f t="shared" si="2"/>
        <v>22</v>
      </c>
      <c r="O8" s="3">
        <v>3</v>
      </c>
      <c r="P8" s="5" t="str">
        <f>IF(ISBLANK(O8),"",IF(O8=1,CONCATENATE(SUM($O$5:O8)),CONCATENATE(SUM($O$5:O8)-O8+1,"-",SUM($O$5:O8))))</f>
        <v>8-10</v>
      </c>
      <c r="Q8" s="3">
        <f t="shared" si="3"/>
        <v>66</v>
      </c>
      <c r="R8" s="3">
        <f t="shared" si="4"/>
        <v>4.4000000000000004</v>
      </c>
      <c r="S8" s="3">
        <f t="shared" ref="S8:S25" si="5">ROUND(R8+$S$2+(N8*$T$2),2)</f>
        <v>6.24</v>
      </c>
      <c r="T8" s="3" t="s">
        <v>57</v>
      </c>
      <c r="U8" s="3" t="s">
        <v>59</v>
      </c>
      <c r="V8" s="3" t="s">
        <v>55</v>
      </c>
    </row>
    <row r="9" spans="1:22" ht="28.8" x14ac:dyDescent="0.3">
      <c r="A9" s="3" t="s">
        <v>49</v>
      </c>
      <c r="B9" s="3" t="s">
        <v>28</v>
      </c>
      <c r="C9" s="8" t="s">
        <v>50</v>
      </c>
      <c r="D9" s="3">
        <v>13754</v>
      </c>
      <c r="E9" s="3"/>
      <c r="F9" s="3">
        <v>11001</v>
      </c>
      <c r="G9" s="8" t="s">
        <v>51</v>
      </c>
      <c r="H9" s="3"/>
      <c r="I9" s="3"/>
      <c r="J9" s="3"/>
      <c r="K9" s="3"/>
      <c r="L9" s="3">
        <v>20</v>
      </c>
      <c r="M9" s="3"/>
      <c r="N9" s="3">
        <f t="shared" si="2"/>
        <v>20</v>
      </c>
      <c r="O9" s="3">
        <v>3</v>
      </c>
      <c r="P9" s="5" t="str">
        <f>IF(ISBLANK(O9),"",IF(O9=1,CONCATENATE(SUM($O$5:O9)),CONCATENATE(SUM($O$5:O9)-O9+1,"-",SUM($O$5:O9))))</f>
        <v>11-13</v>
      </c>
      <c r="Q9" s="3">
        <f t="shared" si="3"/>
        <v>60</v>
      </c>
      <c r="R9" s="3">
        <f t="shared" si="4"/>
        <v>4.28</v>
      </c>
      <c r="S9" s="3">
        <f t="shared" si="5"/>
        <v>6.03</v>
      </c>
      <c r="T9" s="3" t="s">
        <v>57</v>
      </c>
      <c r="U9" s="3" t="s">
        <v>59</v>
      </c>
      <c r="V9" s="3" t="s">
        <v>55</v>
      </c>
    </row>
    <row r="10" spans="1:22" ht="28.8" x14ac:dyDescent="0.3">
      <c r="A10" s="3" t="s">
        <v>49</v>
      </c>
      <c r="B10" s="3" t="s">
        <v>28</v>
      </c>
      <c r="C10" s="8" t="s">
        <v>50</v>
      </c>
      <c r="D10" s="3">
        <v>13754</v>
      </c>
      <c r="E10" s="3"/>
      <c r="F10" s="3">
        <v>11001</v>
      </c>
      <c r="G10" s="8" t="s">
        <v>51</v>
      </c>
      <c r="H10" s="3">
        <v>5</v>
      </c>
      <c r="I10" s="3"/>
      <c r="J10" s="3">
        <v>3</v>
      </c>
      <c r="K10" s="3"/>
      <c r="L10" s="3">
        <v>4</v>
      </c>
      <c r="M10" s="3">
        <v>10</v>
      </c>
      <c r="N10" s="3">
        <f t="shared" si="2"/>
        <v>22</v>
      </c>
      <c r="O10" s="3">
        <v>1</v>
      </c>
      <c r="P10" s="5" t="str">
        <f>IF(ISBLANK(O10),"",IF(O10=1,CONCATENATE(SUM($O$5:O10)),CONCATENATE(SUM($O$5:O10)-O10+1,"-",SUM($O$5:O10))))</f>
        <v>14</v>
      </c>
      <c r="Q10" s="3">
        <f t="shared" si="3"/>
        <v>22</v>
      </c>
      <c r="R10" s="3">
        <f t="shared" si="4"/>
        <v>4.54</v>
      </c>
      <c r="S10" s="3">
        <f t="shared" si="5"/>
        <v>6.38</v>
      </c>
      <c r="T10" s="3" t="s">
        <v>57</v>
      </c>
      <c r="U10" s="3" t="s">
        <v>59</v>
      </c>
      <c r="V10" s="3" t="s">
        <v>60</v>
      </c>
    </row>
    <row r="11" spans="1:22" ht="28.8" x14ac:dyDescent="0.3">
      <c r="A11" s="3" t="s">
        <v>49</v>
      </c>
      <c r="B11" s="3" t="s">
        <v>28</v>
      </c>
      <c r="C11" s="8" t="s">
        <v>50</v>
      </c>
      <c r="D11" s="3">
        <v>13754</v>
      </c>
      <c r="E11" s="3"/>
      <c r="F11" s="3">
        <v>30935</v>
      </c>
      <c r="G11" s="8" t="s">
        <v>31</v>
      </c>
      <c r="H11" s="3">
        <v>22</v>
      </c>
      <c r="I11" s="3"/>
      <c r="J11" s="3"/>
      <c r="K11" s="3"/>
      <c r="L11" s="3"/>
      <c r="M11" s="3"/>
      <c r="N11" s="3">
        <f t="shared" si="2"/>
        <v>22</v>
      </c>
      <c r="O11" s="3">
        <v>2</v>
      </c>
      <c r="P11" s="5" t="str">
        <f>IF(ISBLANK(O11),"",IF(O11=1,CONCATENATE(SUM($O$5:O11)),CONCATENATE(SUM($O$5:O11)-O11+1,"-",SUM($O$5:O11))))</f>
        <v>15-16</v>
      </c>
      <c r="Q11" s="3">
        <f t="shared" si="3"/>
        <v>44</v>
      </c>
      <c r="R11" s="3">
        <f t="shared" si="4"/>
        <v>3.96</v>
      </c>
      <c r="S11" s="3">
        <f t="shared" si="5"/>
        <v>5.8</v>
      </c>
      <c r="T11" s="3" t="s">
        <v>57</v>
      </c>
      <c r="U11" s="3" t="s">
        <v>59</v>
      </c>
      <c r="V11" s="3" t="s">
        <v>55</v>
      </c>
    </row>
    <row r="12" spans="1:22" ht="28.8" x14ac:dyDescent="0.3">
      <c r="A12" s="3" t="s">
        <v>49</v>
      </c>
      <c r="B12" s="3" t="s">
        <v>28</v>
      </c>
      <c r="C12" s="8" t="s">
        <v>50</v>
      </c>
      <c r="D12" s="3">
        <v>13754</v>
      </c>
      <c r="E12" s="3"/>
      <c r="F12" s="3">
        <v>30935</v>
      </c>
      <c r="G12" s="8" t="s">
        <v>31</v>
      </c>
      <c r="H12" s="3"/>
      <c r="I12" s="3">
        <v>22</v>
      </c>
      <c r="J12" s="3"/>
      <c r="K12" s="3"/>
      <c r="L12" s="3"/>
      <c r="M12" s="3"/>
      <c r="N12" s="3">
        <f t="shared" si="2"/>
        <v>22</v>
      </c>
      <c r="O12" s="3">
        <v>2</v>
      </c>
      <c r="P12" s="5" t="str">
        <f>IF(ISBLANK(O12),"",IF(O12=1,CONCATENATE(SUM($O$5:O12)),CONCATENATE(SUM($O$5:O12)-O12+1,"-",SUM($O$5:O12))))</f>
        <v>17-18</v>
      </c>
      <c r="Q12" s="3">
        <f t="shared" si="3"/>
        <v>44</v>
      </c>
      <c r="R12" s="3">
        <f t="shared" si="4"/>
        <v>4.09</v>
      </c>
      <c r="S12" s="3">
        <f t="shared" si="5"/>
        <v>5.93</v>
      </c>
      <c r="T12" s="3" t="s">
        <v>57</v>
      </c>
      <c r="U12" s="3" t="s">
        <v>59</v>
      </c>
      <c r="V12" s="3" t="s">
        <v>55</v>
      </c>
    </row>
    <row r="13" spans="1:22" ht="28.8" x14ac:dyDescent="0.3">
      <c r="A13" s="3" t="s">
        <v>49</v>
      </c>
      <c r="B13" s="3" t="s">
        <v>28</v>
      </c>
      <c r="C13" s="8" t="s">
        <v>50</v>
      </c>
      <c r="D13" s="3">
        <v>13754</v>
      </c>
      <c r="E13" s="3"/>
      <c r="F13" s="3">
        <v>30935</v>
      </c>
      <c r="G13" s="8" t="s">
        <v>31</v>
      </c>
      <c r="H13" s="3"/>
      <c r="I13" s="3"/>
      <c r="J13" s="3">
        <v>22</v>
      </c>
      <c r="K13" s="3"/>
      <c r="L13" s="3"/>
      <c r="M13" s="3"/>
      <c r="N13" s="3">
        <f t="shared" si="2"/>
        <v>22</v>
      </c>
      <c r="O13" s="3">
        <v>3</v>
      </c>
      <c r="P13" s="5" t="str">
        <f>IF(ISBLANK(O13),"",IF(O13=1,CONCATENATE(SUM($O$5:O13)),CONCATENATE(SUM($O$5:O13)-O13+1,"-",SUM($O$5:O13))))</f>
        <v>19-21</v>
      </c>
      <c r="Q13" s="3">
        <f t="shared" si="3"/>
        <v>66</v>
      </c>
      <c r="R13" s="3">
        <f t="shared" si="4"/>
        <v>4.2699999999999996</v>
      </c>
      <c r="S13" s="3">
        <f t="shared" si="5"/>
        <v>6.11</v>
      </c>
      <c r="T13" s="3" t="s">
        <v>57</v>
      </c>
      <c r="U13" s="3" t="s">
        <v>59</v>
      </c>
      <c r="V13" s="3" t="s">
        <v>55</v>
      </c>
    </row>
    <row r="14" spans="1:22" ht="28.8" x14ac:dyDescent="0.3">
      <c r="A14" s="3" t="s">
        <v>49</v>
      </c>
      <c r="B14" s="3" t="s">
        <v>28</v>
      </c>
      <c r="C14" s="8" t="s">
        <v>50</v>
      </c>
      <c r="D14" s="3">
        <v>13754</v>
      </c>
      <c r="E14" s="3"/>
      <c r="F14" s="3">
        <v>30935</v>
      </c>
      <c r="G14" s="8" t="s">
        <v>31</v>
      </c>
      <c r="H14" s="3"/>
      <c r="I14" s="3"/>
      <c r="J14" s="3"/>
      <c r="K14" s="3">
        <v>22</v>
      </c>
      <c r="L14" s="3"/>
      <c r="M14" s="3"/>
      <c r="N14" s="3">
        <f t="shared" si="2"/>
        <v>22</v>
      </c>
      <c r="O14" s="3">
        <v>3</v>
      </c>
      <c r="P14" s="5" t="str">
        <f>IF(ISBLANK(O14),"",IF(O14=1,CONCATENATE(SUM($O$5:O14)),CONCATENATE(SUM($O$5:O14)-O14+1,"-",SUM($O$5:O14))))</f>
        <v>22-24</v>
      </c>
      <c r="Q14" s="3">
        <f t="shared" si="3"/>
        <v>66</v>
      </c>
      <c r="R14" s="3">
        <f t="shared" si="4"/>
        <v>4.4000000000000004</v>
      </c>
      <c r="S14" s="3">
        <f t="shared" si="5"/>
        <v>6.24</v>
      </c>
      <c r="T14" s="3" t="s">
        <v>57</v>
      </c>
      <c r="U14" s="3" t="s">
        <v>59</v>
      </c>
      <c r="V14" s="3" t="s">
        <v>55</v>
      </c>
    </row>
    <row r="15" spans="1:22" ht="28.8" x14ac:dyDescent="0.3">
      <c r="A15" s="3" t="s">
        <v>49</v>
      </c>
      <c r="B15" s="3" t="s">
        <v>28</v>
      </c>
      <c r="C15" s="8" t="s">
        <v>50</v>
      </c>
      <c r="D15" s="3">
        <v>13754</v>
      </c>
      <c r="E15" s="3"/>
      <c r="F15" s="3">
        <v>30935</v>
      </c>
      <c r="G15" s="8" t="s">
        <v>31</v>
      </c>
      <c r="H15" s="3"/>
      <c r="I15" s="3"/>
      <c r="J15" s="3"/>
      <c r="K15" s="3"/>
      <c r="L15" s="3">
        <v>20</v>
      </c>
      <c r="M15" s="3"/>
      <c r="N15" s="3">
        <f t="shared" si="2"/>
        <v>20</v>
      </c>
      <c r="O15" s="3">
        <v>2</v>
      </c>
      <c r="P15" s="5" t="str">
        <f>IF(ISBLANK(O15),"",IF(O15=1,CONCATENATE(SUM($O$5:O15)),CONCATENATE(SUM($O$5:O15)-O15+1,"-",SUM($O$5:O15))))</f>
        <v>25-26</v>
      </c>
      <c r="Q15" s="3">
        <f t="shared" si="3"/>
        <v>40</v>
      </c>
      <c r="R15" s="3">
        <f t="shared" si="4"/>
        <v>4.28</v>
      </c>
      <c r="S15" s="3">
        <f t="shared" si="5"/>
        <v>6.03</v>
      </c>
      <c r="T15" s="3" t="s">
        <v>57</v>
      </c>
      <c r="U15" s="3" t="s">
        <v>59</v>
      </c>
      <c r="V15" s="3" t="s">
        <v>55</v>
      </c>
    </row>
    <row r="16" spans="1:22" ht="28.8" x14ac:dyDescent="0.3">
      <c r="A16" s="3" t="s">
        <v>49</v>
      </c>
      <c r="B16" s="3" t="s">
        <v>28</v>
      </c>
      <c r="C16" s="8" t="s">
        <v>50</v>
      </c>
      <c r="D16" s="3">
        <v>13754</v>
      </c>
      <c r="E16" s="3"/>
      <c r="F16" s="3">
        <v>30935</v>
      </c>
      <c r="G16" s="8" t="s">
        <v>31</v>
      </c>
      <c r="H16" s="3">
        <v>4</v>
      </c>
      <c r="I16" s="3">
        <v>18</v>
      </c>
      <c r="J16" s="3"/>
      <c r="K16" s="3"/>
      <c r="L16" s="3"/>
      <c r="M16" s="3"/>
      <c r="N16" s="3">
        <f t="shared" si="2"/>
        <v>22</v>
      </c>
      <c r="O16" s="3">
        <v>1</v>
      </c>
      <c r="P16" s="5" t="str">
        <f>IF(ISBLANK(O16),"",IF(O16=1,CONCATENATE(SUM($O$5:O16)),CONCATENATE(SUM($O$5:O16)-O16+1,"-",SUM($O$5:O16))))</f>
        <v>27</v>
      </c>
      <c r="Q16" s="3">
        <f t="shared" si="3"/>
        <v>22</v>
      </c>
      <c r="R16" s="3">
        <f t="shared" si="4"/>
        <v>4.07</v>
      </c>
      <c r="S16" s="3">
        <f t="shared" si="5"/>
        <v>5.91</v>
      </c>
      <c r="T16" s="3" t="s">
        <v>57</v>
      </c>
      <c r="U16" s="3" t="s">
        <v>59</v>
      </c>
      <c r="V16" s="3" t="s">
        <v>55</v>
      </c>
    </row>
    <row r="17" spans="1:22" ht="28.8" x14ac:dyDescent="0.3">
      <c r="A17" s="3" t="s">
        <v>49</v>
      </c>
      <c r="B17" s="3" t="s">
        <v>28</v>
      </c>
      <c r="C17" s="8" t="s">
        <v>50</v>
      </c>
      <c r="D17" s="3">
        <v>13754</v>
      </c>
      <c r="E17" s="3"/>
      <c r="F17" s="3">
        <v>30935</v>
      </c>
      <c r="G17" s="8" t="s">
        <v>31</v>
      </c>
      <c r="H17" s="3"/>
      <c r="I17" s="3"/>
      <c r="J17" s="3">
        <v>4</v>
      </c>
      <c r="K17" s="3">
        <v>2</v>
      </c>
      <c r="L17" s="3">
        <v>2</v>
      </c>
      <c r="M17" s="3">
        <v>12</v>
      </c>
      <c r="N17" s="3">
        <f t="shared" si="2"/>
        <v>20</v>
      </c>
      <c r="O17" s="3">
        <v>1</v>
      </c>
      <c r="P17" s="5"/>
      <c r="Q17" s="3">
        <f t="shared" si="3"/>
        <v>20</v>
      </c>
      <c r="R17" s="3">
        <f t="shared" si="4"/>
        <v>4.24</v>
      </c>
      <c r="S17" s="3">
        <f t="shared" si="5"/>
        <v>5.99</v>
      </c>
      <c r="T17" s="3" t="s">
        <v>57</v>
      </c>
      <c r="U17" s="3" t="s">
        <v>59</v>
      </c>
      <c r="V17" s="3" t="s">
        <v>60</v>
      </c>
    </row>
    <row r="18" spans="1:22" ht="28.8" x14ac:dyDescent="0.3">
      <c r="A18" s="3" t="s">
        <v>49</v>
      </c>
      <c r="B18" s="3" t="s">
        <v>28</v>
      </c>
      <c r="C18" s="8" t="s">
        <v>50</v>
      </c>
      <c r="D18" s="3">
        <v>13754</v>
      </c>
      <c r="E18" s="3"/>
      <c r="F18" s="3">
        <v>94013</v>
      </c>
      <c r="G18" s="8" t="s">
        <v>37</v>
      </c>
      <c r="H18" s="3">
        <v>22</v>
      </c>
      <c r="I18" s="3"/>
      <c r="J18" s="3"/>
      <c r="K18" s="3"/>
      <c r="L18" s="3"/>
      <c r="M18" s="3"/>
      <c r="N18" s="3">
        <f t="shared" si="2"/>
        <v>22</v>
      </c>
      <c r="O18" s="3">
        <v>1</v>
      </c>
      <c r="P18" s="5" t="str">
        <f>IF(ISBLANK(O18),"",IF(O18=1,CONCATENATE(SUM($O$5:O18)),CONCATENATE(SUM($O$5:O18)-O18+1,"-",SUM($O$5:O18))))</f>
        <v>29</v>
      </c>
      <c r="Q18" s="3">
        <f t="shared" si="3"/>
        <v>22</v>
      </c>
      <c r="R18" s="3">
        <f t="shared" si="4"/>
        <v>3.96</v>
      </c>
      <c r="S18" s="3">
        <f t="shared" si="5"/>
        <v>5.8</v>
      </c>
      <c r="T18" s="3" t="s">
        <v>57</v>
      </c>
      <c r="U18" s="3" t="s">
        <v>59</v>
      </c>
      <c r="V18" s="3" t="s">
        <v>55</v>
      </c>
    </row>
    <row r="19" spans="1:22" ht="28.8" x14ac:dyDescent="0.3">
      <c r="A19" s="3" t="s">
        <v>49</v>
      </c>
      <c r="B19" s="3" t="s">
        <v>28</v>
      </c>
      <c r="C19" s="8" t="s">
        <v>50</v>
      </c>
      <c r="D19" s="3">
        <v>13754</v>
      </c>
      <c r="E19" s="3"/>
      <c r="F19" s="3">
        <v>94013</v>
      </c>
      <c r="G19" s="8" t="s">
        <v>37</v>
      </c>
      <c r="H19" s="3"/>
      <c r="I19" s="3">
        <v>22</v>
      </c>
      <c r="J19" s="3"/>
      <c r="K19" s="3"/>
      <c r="L19" s="3"/>
      <c r="M19" s="3"/>
      <c r="N19" s="3">
        <f t="shared" si="2"/>
        <v>22</v>
      </c>
      <c r="O19" s="3">
        <v>2</v>
      </c>
      <c r="P19" s="5" t="str">
        <f>IF(ISBLANK(O19),"",IF(O19=1,CONCATENATE(SUM($O$5:O19)),CONCATENATE(SUM($O$5:O19)-O19+1,"-",SUM($O$5:O19))))</f>
        <v>30-31</v>
      </c>
      <c r="Q19" s="3">
        <f t="shared" si="3"/>
        <v>44</v>
      </c>
      <c r="R19" s="3">
        <f t="shared" si="4"/>
        <v>4.09</v>
      </c>
      <c r="S19" s="3">
        <f t="shared" si="5"/>
        <v>5.93</v>
      </c>
      <c r="T19" s="3" t="s">
        <v>57</v>
      </c>
      <c r="U19" s="3" t="s">
        <v>59</v>
      </c>
      <c r="V19" s="3" t="s">
        <v>55</v>
      </c>
    </row>
    <row r="20" spans="1:22" ht="28.8" x14ac:dyDescent="0.3">
      <c r="A20" s="3" t="s">
        <v>49</v>
      </c>
      <c r="B20" s="3" t="s">
        <v>28</v>
      </c>
      <c r="C20" s="8" t="s">
        <v>50</v>
      </c>
      <c r="D20" s="3">
        <v>13754</v>
      </c>
      <c r="E20" s="3"/>
      <c r="F20" s="3">
        <v>94013</v>
      </c>
      <c r="G20" s="8" t="s">
        <v>37</v>
      </c>
      <c r="H20" s="3"/>
      <c r="I20" s="3"/>
      <c r="J20" s="3">
        <v>22</v>
      </c>
      <c r="K20" s="3"/>
      <c r="L20" s="3"/>
      <c r="M20" s="3"/>
      <c r="N20" s="3">
        <f t="shared" si="2"/>
        <v>22</v>
      </c>
      <c r="O20" s="3">
        <v>2</v>
      </c>
      <c r="P20" s="5" t="str">
        <f>IF(ISBLANK(O20),"",IF(O20=1,CONCATENATE(SUM($O$5:O20)),CONCATENATE(SUM($O$5:O20)-O20+1,"-",SUM($O$5:O20))))</f>
        <v>32-33</v>
      </c>
      <c r="Q20" s="3">
        <f t="shared" si="3"/>
        <v>44</v>
      </c>
      <c r="R20" s="3">
        <f t="shared" si="4"/>
        <v>4.2699999999999996</v>
      </c>
      <c r="S20" s="3">
        <f t="shared" si="5"/>
        <v>6.11</v>
      </c>
      <c r="T20" s="3" t="s">
        <v>57</v>
      </c>
      <c r="U20" s="3" t="s">
        <v>59</v>
      </c>
      <c r="V20" s="3" t="s">
        <v>55</v>
      </c>
    </row>
    <row r="21" spans="1:22" ht="28.8" x14ac:dyDescent="0.3">
      <c r="A21" s="3" t="s">
        <v>49</v>
      </c>
      <c r="B21" s="3" t="s">
        <v>28</v>
      </c>
      <c r="C21" s="8" t="s">
        <v>50</v>
      </c>
      <c r="D21" s="3">
        <v>13754</v>
      </c>
      <c r="E21" s="3"/>
      <c r="F21" s="3">
        <v>94013</v>
      </c>
      <c r="G21" s="8" t="s">
        <v>37</v>
      </c>
      <c r="H21" s="3"/>
      <c r="I21" s="3"/>
      <c r="J21" s="3"/>
      <c r="K21" s="3">
        <v>22</v>
      </c>
      <c r="L21" s="3"/>
      <c r="M21" s="3"/>
      <c r="N21" s="3">
        <f t="shared" si="2"/>
        <v>22</v>
      </c>
      <c r="O21" s="3">
        <v>2</v>
      </c>
      <c r="P21" s="5" t="str">
        <f>IF(ISBLANK(O21),"",IF(O21=1,CONCATENATE(SUM($O$5:O21)),CONCATENATE(SUM($O$5:O21)-O21+1,"-",SUM($O$5:O21))))</f>
        <v>34-35</v>
      </c>
      <c r="Q21" s="3">
        <f t="shared" si="3"/>
        <v>44</v>
      </c>
      <c r="R21" s="3">
        <f t="shared" si="4"/>
        <v>4.4000000000000004</v>
      </c>
      <c r="S21" s="3">
        <f t="shared" si="5"/>
        <v>6.24</v>
      </c>
      <c r="T21" s="3" t="s">
        <v>57</v>
      </c>
      <c r="U21" s="3" t="s">
        <v>59</v>
      </c>
      <c r="V21" s="3" t="s">
        <v>55</v>
      </c>
    </row>
    <row r="22" spans="1:22" ht="28.8" x14ac:dyDescent="0.3">
      <c r="A22" s="3" t="s">
        <v>49</v>
      </c>
      <c r="B22" s="3" t="s">
        <v>28</v>
      </c>
      <c r="C22" s="8" t="s">
        <v>50</v>
      </c>
      <c r="D22" s="3">
        <v>13754</v>
      </c>
      <c r="E22" s="3"/>
      <c r="F22" s="3">
        <v>94013</v>
      </c>
      <c r="G22" s="8" t="s">
        <v>37</v>
      </c>
      <c r="H22" s="3"/>
      <c r="I22" s="3"/>
      <c r="J22" s="3"/>
      <c r="K22" s="3"/>
      <c r="L22" s="3">
        <v>20</v>
      </c>
      <c r="M22" s="3"/>
      <c r="N22" s="3">
        <f t="shared" si="2"/>
        <v>20</v>
      </c>
      <c r="O22" s="3">
        <v>1</v>
      </c>
      <c r="P22" s="5" t="str">
        <f>IF(ISBLANK(O22),"",IF(O22=1,CONCATENATE(SUM($O$5:O22)),CONCATENATE(SUM($O$5:O22)-O22+1,"-",SUM($O$5:O22))))</f>
        <v>36</v>
      </c>
      <c r="Q22" s="3">
        <f t="shared" si="3"/>
        <v>20</v>
      </c>
      <c r="R22" s="3">
        <f t="shared" si="4"/>
        <v>4.28</v>
      </c>
      <c r="S22" s="3">
        <f t="shared" si="5"/>
        <v>6.03</v>
      </c>
      <c r="T22" s="3" t="s">
        <v>57</v>
      </c>
      <c r="U22" s="3" t="s">
        <v>59</v>
      </c>
      <c r="V22" s="3" t="s">
        <v>55</v>
      </c>
    </row>
    <row r="23" spans="1:22" ht="28.8" x14ac:dyDescent="0.3">
      <c r="A23" s="3" t="s">
        <v>49</v>
      </c>
      <c r="B23" s="3" t="s">
        <v>28</v>
      </c>
      <c r="C23" s="8" t="s">
        <v>50</v>
      </c>
      <c r="D23" s="3">
        <v>13754</v>
      </c>
      <c r="E23" s="3"/>
      <c r="F23" s="3">
        <v>94013</v>
      </c>
      <c r="G23" s="8" t="s">
        <v>37</v>
      </c>
      <c r="H23" s="3"/>
      <c r="I23" s="3">
        <v>12</v>
      </c>
      <c r="J23" s="3"/>
      <c r="K23" s="3"/>
      <c r="L23" s="3"/>
      <c r="M23" s="3">
        <v>11</v>
      </c>
      <c r="N23" s="3">
        <f t="shared" si="2"/>
        <v>23</v>
      </c>
      <c r="O23" s="3">
        <v>1</v>
      </c>
      <c r="P23" s="5" t="str">
        <f>IF(ISBLANK(O23),"",IF(O23=1,CONCATENATE(SUM($O$5:O23)),CONCATENATE(SUM($O$5:O23)-O23+1,"-",SUM($O$5:O23))))</f>
        <v>37</v>
      </c>
      <c r="Q23" s="3">
        <f t="shared" si="3"/>
        <v>23</v>
      </c>
      <c r="R23" s="3">
        <f t="shared" si="4"/>
        <v>4.6500000000000004</v>
      </c>
      <c r="S23" s="3">
        <f t="shared" si="5"/>
        <v>6.53</v>
      </c>
      <c r="T23" s="3" t="s">
        <v>57</v>
      </c>
      <c r="U23" s="3" t="s">
        <v>59</v>
      </c>
      <c r="V23" s="3" t="s">
        <v>60</v>
      </c>
    </row>
    <row r="24" spans="1:22" ht="28.8" x14ac:dyDescent="0.3">
      <c r="A24" s="3" t="s">
        <v>49</v>
      </c>
      <c r="B24" s="3" t="s">
        <v>28</v>
      </c>
      <c r="C24" s="8" t="s">
        <v>50</v>
      </c>
      <c r="D24" s="3">
        <v>13754</v>
      </c>
      <c r="E24" s="3"/>
      <c r="F24" s="3">
        <v>94013</v>
      </c>
      <c r="G24" s="8" t="s">
        <v>37</v>
      </c>
      <c r="H24" s="3">
        <v>4</v>
      </c>
      <c r="I24" s="3"/>
      <c r="J24" s="3">
        <v>17</v>
      </c>
      <c r="K24" s="3"/>
      <c r="L24" s="3"/>
      <c r="M24" s="3"/>
      <c r="N24" s="3">
        <f t="shared" si="2"/>
        <v>21</v>
      </c>
      <c r="O24" s="3">
        <v>1</v>
      </c>
      <c r="P24" s="5" t="str">
        <f>IF(ISBLANK(O24),"",IF(O24=1,CONCATENATE(SUM($O$5:O24)),CONCATENATE(SUM($O$5:O24)-O24+1,"-",SUM($O$5:O24))))</f>
        <v>38</v>
      </c>
      <c r="Q24" s="3">
        <f t="shared" si="3"/>
        <v>21</v>
      </c>
      <c r="R24" s="3">
        <f t="shared" si="4"/>
        <v>4.0199999999999996</v>
      </c>
      <c r="S24" s="3">
        <f t="shared" si="5"/>
        <v>5.81</v>
      </c>
      <c r="T24" s="3" t="s">
        <v>57</v>
      </c>
      <c r="U24" s="3" t="s">
        <v>59</v>
      </c>
      <c r="V24" s="3" t="s">
        <v>55</v>
      </c>
    </row>
    <row r="25" spans="1:22" ht="28.8" x14ac:dyDescent="0.3">
      <c r="A25" s="3" t="s">
        <v>49</v>
      </c>
      <c r="B25" s="3" t="s">
        <v>28</v>
      </c>
      <c r="C25" s="8" t="s">
        <v>50</v>
      </c>
      <c r="D25" s="3">
        <v>13754</v>
      </c>
      <c r="E25" s="3"/>
      <c r="F25" s="3">
        <v>94013</v>
      </c>
      <c r="G25" s="8" t="s">
        <v>37</v>
      </c>
      <c r="H25" s="3"/>
      <c r="I25" s="3"/>
      <c r="J25" s="3"/>
      <c r="K25" s="3">
        <v>5</v>
      </c>
      <c r="L25" s="3">
        <v>17</v>
      </c>
      <c r="M25" s="3"/>
      <c r="N25" s="3">
        <f t="shared" si="2"/>
        <v>22</v>
      </c>
      <c r="O25" s="3">
        <v>1</v>
      </c>
      <c r="P25" s="5" t="str">
        <f>IF(ISBLANK(O25),"",IF(O25=1,CONCATENATE(SUM($O$5:O25)),CONCATENATE(SUM($O$5:O25)-O25+1,"-",SUM($O$5:O25))))</f>
        <v>39</v>
      </c>
      <c r="Q25" s="3">
        <f t="shared" si="3"/>
        <v>22</v>
      </c>
      <c r="R25" s="3">
        <f t="shared" si="4"/>
        <v>4.6399999999999997</v>
      </c>
      <c r="S25" s="3">
        <f t="shared" si="5"/>
        <v>6.48</v>
      </c>
      <c r="T25" s="3" t="s">
        <v>57</v>
      </c>
      <c r="U25" s="3" t="s">
        <v>59</v>
      </c>
      <c r="V25" s="3" t="s">
        <v>55</v>
      </c>
    </row>
  </sheetData>
  <autoFilter ref="E4:V25" xr:uid="{42710122-FDC0-4770-B631-F99D87B8A0A1}">
    <filterColumn colId="7">
      <customFilters>
        <customFilter operator="notEqual" val=" "/>
      </customFilters>
    </filterColumn>
  </autoFilter>
  <conditionalFormatting sqref="P1:P3 P5:P1048576">
    <cfRule type="duplicateValues" dxfId="19" priority="2"/>
  </conditionalFormatting>
  <conditionalFormatting sqref="P4">
    <cfRule type="duplicateValues" dxfId="18" priority="1"/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92C1-9F9A-441B-A11A-E3D43D96B127}">
  <dimension ref="A1:V12"/>
  <sheetViews>
    <sheetView zoomScale="94" zoomScaleNormal="94" workbookViewId="0">
      <selection sqref="A1:A1048576"/>
    </sheetView>
  </sheetViews>
  <sheetFormatPr defaultColWidth="11.33203125" defaultRowHeight="14.4" x14ac:dyDescent="0.3"/>
  <cols>
    <col min="1" max="1" width="8.33203125" style="2" bestFit="1" customWidth="1"/>
    <col min="2" max="2" width="8.44140625" style="2" bestFit="1" customWidth="1"/>
    <col min="3" max="3" width="39" style="2" bestFit="1" customWidth="1"/>
    <col min="4" max="4" width="6.33203125" style="2" bestFit="1" customWidth="1"/>
    <col min="5" max="5" width="4.44140625" style="2" bestFit="1" customWidth="1"/>
    <col min="6" max="6" width="6.33203125" style="2" bestFit="1" customWidth="1"/>
    <col min="7" max="7" width="11" style="2" bestFit="1" customWidth="1"/>
    <col min="8" max="13" width="5.6640625" style="2" bestFit="1" customWidth="1"/>
    <col min="14" max="14" width="8.44140625" style="2" bestFit="1" customWidth="1"/>
    <col min="15" max="15" width="4.33203125" style="2" bestFit="1" customWidth="1"/>
    <col min="16" max="16" width="8" style="2" bestFit="1" customWidth="1"/>
    <col min="17" max="17" width="9.6640625" style="2" bestFit="1" customWidth="1"/>
    <col min="18" max="19" width="8.33203125" style="2" bestFit="1" customWidth="1"/>
    <col min="20" max="20" width="12.33203125" style="2" bestFit="1" customWidth="1"/>
    <col min="21" max="21" width="5.44140625" style="2" bestFit="1" customWidth="1"/>
    <col min="22" max="22" width="12.88671875" style="2" bestFit="1" customWidth="1"/>
    <col min="23" max="16384" width="11.33203125" style="2"/>
  </cols>
  <sheetData>
    <row r="1" spans="1:22" x14ac:dyDescent="0.3">
      <c r="R1" s="2" t="s">
        <v>12</v>
      </c>
      <c r="S1" s="2" t="s">
        <v>13</v>
      </c>
      <c r="T1" s="2" t="s">
        <v>14</v>
      </c>
    </row>
    <row r="2" spans="1:22" x14ac:dyDescent="0.3">
      <c r="H2" s="6">
        <v>0.154</v>
      </c>
      <c r="I2" s="6">
        <v>0.158</v>
      </c>
      <c r="J2" s="6">
        <v>0.16800000000000001</v>
      </c>
      <c r="K2" s="6">
        <v>0.17399999999999999</v>
      </c>
      <c r="L2" s="6">
        <v>0.184</v>
      </c>
      <c r="M2" s="6">
        <v>0.19</v>
      </c>
      <c r="Q2" s="7"/>
      <c r="R2" s="3"/>
      <c r="S2" s="3">
        <v>0.8</v>
      </c>
      <c r="T2" s="3">
        <v>2.5999999999999999E-2</v>
      </c>
    </row>
    <row r="4" spans="1:22" x14ac:dyDescent="0.3">
      <c r="A4" s="4" t="s">
        <v>0</v>
      </c>
      <c r="B4" s="4" t="s">
        <v>72</v>
      </c>
      <c r="C4" s="4" t="s">
        <v>73</v>
      </c>
      <c r="D4" s="4" t="s">
        <v>27</v>
      </c>
      <c r="E4" s="4" t="s">
        <v>15</v>
      </c>
      <c r="F4" s="4" t="s">
        <v>2</v>
      </c>
      <c r="G4" s="4" t="s">
        <v>26</v>
      </c>
      <c r="H4" s="4" t="s">
        <v>3</v>
      </c>
      <c r="I4" s="4" t="s">
        <v>4</v>
      </c>
      <c r="J4" s="4" t="s">
        <v>5</v>
      </c>
      <c r="K4" s="4" t="s">
        <v>6</v>
      </c>
      <c r="L4" s="4" t="s">
        <v>7</v>
      </c>
      <c r="M4" s="4" t="s">
        <v>61</v>
      </c>
      <c r="N4" s="1" t="s">
        <v>16</v>
      </c>
      <c r="O4" s="1" t="s">
        <v>8</v>
      </c>
      <c r="P4" s="4" t="s">
        <v>1</v>
      </c>
      <c r="Q4" s="1" t="s">
        <v>74</v>
      </c>
      <c r="R4" s="4" t="s">
        <v>9</v>
      </c>
      <c r="S4" s="4" t="s">
        <v>10</v>
      </c>
      <c r="T4" s="4" t="s">
        <v>56</v>
      </c>
      <c r="U4" s="4" t="s">
        <v>58</v>
      </c>
      <c r="V4" s="4" t="s">
        <v>11</v>
      </c>
    </row>
    <row r="5" spans="1:22" ht="28.8" x14ac:dyDescent="0.3">
      <c r="A5" s="3" t="s">
        <v>52</v>
      </c>
      <c r="B5" s="3" t="s">
        <v>28</v>
      </c>
      <c r="C5" s="8" t="s">
        <v>53</v>
      </c>
      <c r="D5" s="3">
        <v>13753</v>
      </c>
      <c r="E5" s="3"/>
      <c r="F5" s="3">
        <v>46305</v>
      </c>
      <c r="G5" s="3" t="s">
        <v>54</v>
      </c>
      <c r="H5" s="3">
        <v>20</v>
      </c>
      <c r="I5" s="3"/>
      <c r="J5" s="3"/>
      <c r="K5" s="3"/>
      <c r="L5" s="3"/>
      <c r="M5" s="3"/>
      <c r="N5" s="3">
        <f t="shared" ref="N5:N12" si="0">SUM(H5:M5)</f>
        <v>20</v>
      </c>
      <c r="O5" s="3">
        <v>1</v>
      </c>
      <c r="P5" s="5" t="str">
        <f>IF(ISBLANK(O5),"",IF(O5=1,CONCATENATE(SUM($O$5:O5)),CONCATENATE(SUM($O$5:O5)-O5+1,"-",SUM($O$5:O5))))</f>
        <v>1</v>
      </c>
      <c r="Q5" s="3">
        <f t="shared" ref="Q5:Q12" si="1">N5*O5</f>
        <v>20</v>
      </c>
      <c r="R5" s="3">
        <f>ROUND(SUMPRODUCT($H$2:$M$2,H5:M5)+$R$2,2)</f>
        <v>3.08</v>
      </c>
      <c r="S5" s="3">
        <f>ROUND(R5+$S$2+(N5*$T$2),2)</f>
        <v>4.4000000000000004</v>
      </c>
      <c r="T5" s="3" t="s">
        <v>57</v>
      </c>
      <c r="U5" s="3" t="s">
        <v>59</v>
      </c>
      <c r="V5" s="3" t="s">
        <v>55</v>
      </c>
    </row>
    <row r="6" spans="1:22" ht="28.8" x14ac:dyDescent="0.3">
      <c r="A6" s="3" t="s">
        <v>52</v>
      </c>
      <c r="B6" s="3" t="s">
        <v>28</v>
      </c>
      <c r="C6" s="8" t="s">
        <v>53</v>
      </c>
      <c r="D6" s="3">
        <v>13753</v>
      </c>
      <c r="E6" s="3"/>
      <c r="F6" s="3">
        <v>46305</v>
      </c>
      <c r="G6" s="3" t="s">
        <v>54</v>
      </c>
      <c r="H6" s="3"/>
      <c r="I6" s="3">
        <v>20</v>
      </c>
      <c r="J6" s="3"/>
      <c r="K6" s="3"/>
      <c r="L6" s="3"/>
      <c r="M6" s="3"/>
      <c r="N6" s="3">
        <f t="shared" si="0"/>
        <v>20</v>
      </c>
      <c r="O6" s="3">
        <v>3</v>
      </c>
      <c r="P6" s="5" t="str">
        <f>IF(ISBLANK(O6),"",IF(O6=1,CONCATENATE(SUM($O$5:O6)),CONCATENATE(SUM($O$5:O6)-O6+1,"-",SUM($O$5:O6))))</f>
        <v>2-4</v>
      </c>
      <c r="Q6" s="3">
        <f t="shared" si="1"/>
        <v>60</v>
      </c>
      <c r="R6" s="3">
        <f t="shared" ref="R6:R12" si="2">ROUND(SUMPRODUCT($H$2:$M$2,H6:M6)+$R$2,2)</f>
        <v>3.16</v>
      </c>
      <c r="S6" s="3">
        <f t="shared" ref="S6:S9" si="3">ROUND(R6+$S$2+(N6*$T$2),2)</f>
        <v>4.4800000000000004</v>
      </c>
      <c r="T6" s="3" t="s">
        <v>57</v>
      </c>
      <c r="U6" s="3" t="s">
        <v>59</v>
      </c>
      <c r="V6" s="3" t="s">
        <v>55</v>
      </c>
    </row>
    <row r="7" spans="1:22" ht="28.8" x14ac:dyDescent="0.3">
      <c r="A7" s="3" t="s">
        <v>52</v>
      </c>
      <c r="B7" s="3" t="s">
        <v>28</v>
      </c>
      <c r="C7" s="8" t="s">
        <v>53</v>
      </c>
      <c r="D7" s="3">
        <v>13753</v>
      </c>
      <c r="E7" s="3"/>
      <c r="F7" s="3">
        <v>46305</v>
      </c>
      <c r="G7" s="3" t="s">
        <v>54</v>
      </c>
      <c r="H7" s="3"/>
      <c r="I7" s="3">
        <v>19</v>
      </c>
      <c r="J7" s="3"/>
      <c r="K7" s="3"/>
      <c r="L7" s="3"/>
      <c r="M7" s="3"/>
      <c r="N7" s="3">
        <f t="shared" si="0"/>
        <v>19</v>
      </c>
      <c r="O7" s="3">
        <v>1</v>
      </c>
      <c r="P7" s="5" t="str">
        <f>IF(ISBLANK(O7),"",IF(O7=1,CONCATENATE(SUM($O$5:O7)),CONCATENATE(SUM($O$5:O7)-O7+1,"-",SUM($O$5:O7))))</f>
        <v>5</v>
      </c>
      <c r="Q7" s="3">
        <f t="shared" si="1"/>
        <v>19</v>
      </c>
      <c r="R7" s="3">
        <f t="shared" si="2"/>
        <v>3</v>
      </c>
      <c r="S7" s="3">
        <f t="shared" si="3"/>
        <v>4.29</v>
      </c>
      <c r="T7" s="3" t="s">
        <v>57</v>
      </c>
      <c r="U7" s="3" t="s">
        <v>59</v>
      </c>
      <c r="V7" s="3" t="s">
        <v>55</v>
      </c>
    </row>
    <row r="8" spans="1:22" ht="28.8" x14ac:dyDescent="0.3">
      <c r="A8" s="3" t="s">
        <v>52</v>
      </c>
      <c r="B8" s="3" t="s">
        <v>28</v>
      </c>
      <c r="C8" s="8" t="s">
        <v>53</v>
      </c>
      <c r="D8" s="3">
        <v>13753</v>
      </c>
      <c r="E8" s="3"/>
      <c r="F8" s="3">
        <v>46305</v>
      </c>
      <c r="G8" s="3" t="s">
        <v>54</v>
      </c>
      <c r="H8" s="3"/>
      <c r="I8" s="3"/>
      <c r="J8" s="3">
        <v>20</v>
      </c>
      <c r="K8" s="3"/>
      <c r="L8" s="3"/>
      <c r="M8" s="3"/>
      <c r="N8" s="3">
        <f t="shared" si="0"/>
        <v>20</v>
      </c>
      <c r="O8" s="3">
        <v>4</v>
      </c>
      <c r="P8" s="5" t="str">
        <f>IF(ISBLANK(O8),"",IF(O8=1,CONCATENATE(SUM($O$5:O8)),CONCATENATE(SUM($O$5:O8)-O8+1,"-",SUM($O$5:O8))))</f>
        <v>6-9</v>
      </c>
      <c r="Q8" s="3">
        <f t="shared" si="1"/>
        <v>80</v>
      </c>
      <c r="R8" s="3">
        <f t="shared" si="2"/>
        <v>3.36</v>
      </c>
      <c r="S8" s="3">
        <f t="shared" si="3"/>
        <v>4.68</v>
      </c>
      <c r="T8" s="3" t="s">
        <v>57</v>
      </c>
      <c r="U8" s="3" t="s">
        <v>59</v>
      </c>
      <c r="V8" s="3" t="s">
        <v>55</v>
      </c>
    </row>
    <row r="9" spans="1:22" ht="28.8" x14ac:dyDescent="0.3">
      <c r="A9" s="3" t="s">
        <v>52</v>
      </c>
      <c r="B9" s="3" t="s">
        <v>28</v>
      </c>
      <c r="C9" s="8" t="s">
        <v>53</v>
      </c>
      <c r="D9" s="3">
        <v>13753</v>
      </c>
      <c r="E9" s="3"/>
      <c r="F9" s="3">
        <v>46305</v>
      </c>
      <c r="G9" s="3" t="s">
        <v>54</v>
      </c>
      <c r="H9" s="3"/>
      <c r="I9" s="3"/>
      <c r="J9" s="3"/>
      <c r="K9" s="3">
        <v>20</v>
      </c>
      <c r="L9" s="3"/>
      <c r="M9" s="3"/>
      <c r="N9" s="3">
        <f t="shared" si="0"/>
        <v>20</v>
      </c>
      <c r="O9" s="3">
        <v>3</v>
      </c>
      <c r="P9" s="5" t="str">
        <f>IF(ISBLANK(O9),"",IF(O9=1,CONCATENATE(SUM($O$5:O9)),CONCATENATE(SUM($O$5:O9)-O9+1,"-",SUM($O$5:O9))))</f>
        <v>10-12</v>
      </c>
      <c r="Q9" s="3">
        <f t="shared" si="1"/>
        <v>60</v>
      </c>
      <c r="R9" s="3">
        <f t="shared" si="2"/>
        <v>3.48</v>
      </c>
      <c r="S9" s="3">
        <f t="shared" si="3"/>
        <v>4.8</v>
      </c>
      <c r="T9" s="3" t="s">
        <v>57</v>
      </c>
      <c r="U9" s="3" t="s">
        <v>59</v>
      </c>
      <c r="V9" s="3" t="s">
        <v>55</v>
      </c>
    </row>
    <row r="10" spans="1:22" ht="28.8" x14ac:dyDescent="0.3">
      <c r="A10" s="3" t="s">
        <v>52</v>
      </c>
      <c r="B10" s="3" t="s">
        <v>28</v>
      </c>
      <c r="C10" s="8" t="s">
        <v>53</v>
      </c>
      <c r="D10" s="3">
        <v>13753</v>
      </c>
      <c r="E10" s="3"/>
      <c r="F10" s="3">
        <v>46305</v>
      </c>
      <c r="G10" s="3" t="s">
        <v>54</v>
      </c>
      <c r="H10" s="3"/>
      <c r="I10" s="3"/>
      <c r="J10" s="3"/>
      <c r="K10" s="3"/>
      <c r="L10" s="3">
        <v>24</v>
      </c>
      <c r="M10" s="3"/>
      <c r="N10" s="3">
        <f t="shared" si="0"/>
        <v>24</v>
      </c>
      <c r="O10" s="3">
        <v>1</v>
      </c>
      <c r="P10" s="5" t="str">
        <f>IF(ISBLANK(O10),"",IF(O10=1,CONCATENATE(SUM($O$5:O10)),CONCATENATE(SUM($O$5:O10)-O10+1,"-",SUM($O$5:O10))))</f>
        <v>13</v>
      </c>
      <c r="Q10" s="3">
        <f t="shared" si="1"/>
        <v>24</v>
      </c>
      <c r="R10" s="3">
        <f t="shared" si="2"/>
        <v>4.42</v>
      </c>
      <c r="S10" s="3">
        <f>ROUND(R10+0.9+(N10*$T$2),2)</f>
        <v>5.94</v>
      </c>
      <c r="T10" s="3" t="s">
        <v>57</v>
      </c>
      <c r="U10" s="3" t="s">
        <v>59</v>
      </c>
      <c r="V10" s="3" t="s">
        <v>60</v>
      </c>
    </row>
    <row r="11" spans="1:22" ht="28.8" x14ac:dyDescent="0.3">
      <c r="A11" s="3" t="s">
        <v>52</v>
      </c>
      <c r="B11" s="3" t="s">
        <v>28</v>
      </c>
      <c r="C11" s="8" t="s">
        <v>53</v>
      </c>
      <c r="D11" s="3">
        <v>13753</v>
      </c>
      <c r="E11" s="3"/>
      <c r="F11" s="3">
        <v>46305</v>
      </c>
      <c r="G11" s="3" t="s">
        <v>54</v>
      </c>
      <c r="H11" s="3"/>
      <c r="I11" s="3"/>
      <c r="J11" s="3"/>
      <c r="K11" s="3"/>
      <c r="L11" s="3">
        <v>10</v>
      </c>
      <c r="M11" s="3">
        <v>11</v>
      </c>
      <c r="N11" s="3">
        <f t="shared" si="0"/>
        <v>21</v>
      </c>
      <c r="O11" s="3">
        <v>1</v>
      </c>
      <c r="P11" s="5" t="str">
        <f>IF(ISBLANK(O11),"",IF(O11=1,CONCATENATE(SUM($O$5:O11)),CONCATENATE(SUM($O$5:O11)-O11+1,"-",SUM($O$5:O11))))</f>
        <v>14</v>
      </c>
      <c r="Q11" s="3">
        <f t="shared" si="1"/>
        <v>21</v>
      </c>
      <c r="R11" s="3">
        <f t="shared" si="2"/>
        <v>3.93</v>
      </c>
      <c r="S11" s="3">
        <f t="shared" ref="S11:S12" si="4">ROUND(R11+0.9+(N11*$T$2),2)</f>
        <v>5.38</v>
      </c>
      <c r="T11" s="3" t="s">
        <v>57</v>
      </c>
      <c r="U11" s="3" t="s">
        <v>59</v>
      </c>
      <c r="V11" s="3" t="s">
        <v>60</v>
      </c>
    </row>
    <row r="12" spans="1:22" ht="28.8" x14ac:dyDescent="0.3">
      <c r="A12" s="3" t="s">
        <v>52</v>
      </c>
      <c r="B12" s="3" t="s">
        <v>28</v>
      </c>
      <c r="C12" s="8" t="s">
        <v>53</v>
      </c>
      <c r="D12" s="3">
        <v>13753</v>
      </c>
      <c r="E12" s="3"/>
      <c r="F12" s="3">
        <v>46305</v>
      </c>
      <c r="G12" s="3" t="s">
        <v>54</v>
      </c>
      <c r="H12" s="3">
        <v>4</v>
      </c>
      <c r="I12" s="3"/>
      <c r="J12" s="3">
        <v>2</v>
      </c>
      <c r="K12" s="3">
        <v>6</v>
      </c>
      <c r="L12" s="3">
        <v>6</v>
      </c>
      <c r="M12" s="3"/>
      <c r="N12" s="3">
        <f t="shared" si="0"/>
        <v>18</v>
      </c>
      <c r="O12" s="3">
        <v>1</v>
      </c>
      <c r="P12" s="3" t="str">
        <f>IF(ISBLANK(O12),"",IF(O12=1,CONCATENATE(SUM($O$5:O12)),CONCATENATE(SUM($O$5:O12)-O12+1,"-",SUM($O$5:O12))))</f>
        <v>15</v>
      </c>
      <c r="Q12" s="3">
        <f t="shared" si="1"/>
        <v>18</v>
      </c>
      <c r="R12" s="3">
        <f t="shared" si="2"/>
        <v>3.1</v>
      </c>
      <c r="S12" s="3">
        <f t="shared" si="4"/>
        <v>4.47</v>
      </c>
      <c r="T12" s="3" t="s">
        <v>57</v>
      </c>
      <c r="U12" s="3" t="s">
        <v>59</v>
      </c>
      <c r="V12" s="3" t="s">
        <v>60</v>
      </c>
    </row>
  </sheetData>
  <conditionalFormatting sqref="P1:P3 P5:P1048576">
    <cfRule type="duplicateValues" dxfId="17" priority="2"/>
  </conditionalFormatting>
  <conditionalFormatting sqref="P4">
    <cfRule type="duplicateValues" dxfId="16" priority="1"/>
  </conditionalFormatting>
  <pageMargins left="0.7" right="0.7" top="0.75" bottom="0.75" header="0.3" footer="0.3"/>
  <pageSetup orientation="portrait" horizontalDpi="0" verticalDpi="0" r:id="rId1"/>
  <ignoredErrors>
    <ignoredError sqref="P6:P1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8A2-91FA-401B-9BD1-E88C2056108D}">
  <dimension ref="A1:V139"/>
  <sheetViews>
    <sheetView zoomScale="90" zoomScaleNormal="90" workbookViewId="0">
      <selection sqref="A1:A1048576"/>
    </sheetView>
  </sheetViews>
  <sheetFormatPr defaultColWidth="11.33203125" defaultRowHeight="14.4" x14ac:dyDescent="0.3"/>
  <cols>
    <col min="1" max="1" width="8.109375" style="2" bestFit="1" customWidth="1"/>
    <col min="2" max="2" width="8.6640625" style="2" bestFit="1" customWidth="1"/>
    <col min="3" max="3" width="28.88671875" style="2" bestFit="1" customWidth="1"/>
    <col min="4" max="4" width="6.6640625" style="2" bestFit="1" customWidth="1"/>
    <col min="5" max="5" width="4.5546875" style="2" bestFit="1" customWidth="1"/>
    <col min="6" max="6" width="6.6640625" style="2" bestFit="1" customWidth="1"/>
    <col min="7" max="7" width="15.6640625" style="9" bestFit="1" customWidth="1"/>
    <col min="8" max="13" width="6" style="2" bestFit="1" customWidth="1"/>
    <col min="14" max="14" width="8.6640625" style="2" bestFit="1" customWidth="1"/>
    <col min="15" max="15" width="4.44140625" style="2" bestFit="1" customWidth="1"/>
    <col min="16" max="16" width="8.33203125" style="2" bestFit="1" customWidth="1"/>
    <col min="17" max="17" width="10.33203125" style="2" bestFit="1" customWidth="1"/>
    <col min="18" max="19" width="8.6640625" style="2" bestFit="1" customWidth="1"/>
    <col min="20" max="20" width="12.6640625" style="2" bestFit="1" customWidth="1"/>
    <col min="21" max="21" width="5.6640625" style="2" bestFit="1" customWidth="1"/>
    <col min="22" max="22" width="13.44140625" style="2" bestFit="1" customWidth="1"/>
    <col min="23" max="16384" width="11.33203125" style="2"/>
  </cols>
  <sheetData>
    <row r="1" spans="1:22" x14ac:dyDescent="0.3">
      <c r="R1" s="2" t="s">
        <v>12</v>
      </c>
      <c r="S1" s="2" t="s">
        <v>13</v>
      </c>
      <c r="T1" s="2" t="s">
        <v>14</v>
      </c>
    </row>
    <row r="2" spans="1:22" x14ac:dyDescent="0.3">
      <c r="H2" s="6">
        <v>0.21199999999999999</v>
      </c>
      <c r="I2" s="6">
        <v>0.23200000000000001</v>
      </c>
      <c r="J2" s="6">
        <v>0.24</v>
      </c>
      <c r="K2" s="6">
        <v>0.245</v>
      </c>
      <c r="L2" s="6">
        <v>0.25600000000000001</v>
      </c>
      <c r="M2" s="6">
        <v>0.26200000000000001</v>
      </c>
      <c r="Q2" s="7"/>
      <c r="R2" s="3"/>
      <c r="S2" s="3">
        <v>0.9</v>
      </c>
      <c r="T2" s="3">
        <v>2.9000000000000001E-2</v>
      </c>
    </row>
    <row r="4" spans="1:22" x14ac:dyDescent="0.3">
      <c r="A4" s="4" t="s">
        <v>0</v>
      </c>
      <c r="B4" s="4" t="s">
        <v>72</v>
      </c>
      <c r="C4" s="4" t="s">
        <v>73</v>
      </c>
      <c r="D4" s="4" t="s">
        <v>27</v>
      </c>
      <c r="E4" s="4" t="s">
        <v>15</v>
      </c>
      <c r="F4" s="4" t="s">
        <v>2</v>
      </c>
      <c r="G4" s="4" t="s">
        <v>26</v>
      </c>
      <c r="H4" s="4" t="s">
        <v>3</v>
      </c>
      <c r="I4" s="4" t="s">
        <v>4</v>
      </c>
      <c r="J4" s="4" t="s">
        <v>5</v>
      </c>
      <c r="K4" s="4" t="s">
        <v>6</v>
      </c>
      <c r="L4" s="4" t="s">
        <v>7</v>
      </c>
      <c r="M4" s="4" t="s">
        <v>61</v>
      </c>
      <c r="N4" s="1" t="s">
        <v>16</v>
      </c>
      <c r="O4" s="1" t="s">
        <v>8</v>
      </c>
      <c r="P4" s="4" t="s">
        <v>1</v>
      </c>
      <c r="Q4" s="1" t="s">
        <v>74</v>
      </c>
      <c r="R4" s="4" t="s">
        <v>9</v>
      </c>
      <c r="S4" s="4" t="s">
        <v>10</v>
      </c>
      <c r="T4" s="4" t="s">
        <v>56</v>
      </c>
      <c r="U4" s="4" t="s">
        <v>58</v>
      </c>
      <c r="V4" s="4" t="s">
        <v>11</v>
      </c>
    </row>
    <row r="5" spans="1:22" x14ac:dyDescent="0.3">
      <c r="A5" s="3" t="s">
        <v>63</v>
      </c>
      <c r="B5" s="3" t="s">
        <v>62</v>
      </c>
      <c r="C5" s="8" t="s">
        <v>64</v>
      </c>
      <c r="D5" s="3">
        <v>13761</v>
      </c>
      <c r="E5" s="3"/>
      <c r="F5" s="3">
        <v>11001</v>
      </c>
      <c r="G5" s="8" t="s">
        <v>51</v>
      </c>
      <c r="H5" s="3">
        <v>22</v>
      </c>
      <c r="I5" s="3"/>
      <c r="J5" s="3"/>
      <c r="K5" s="3"/>
      <c r="L5" s="3"/>
      <c r="M5" s="3"/>
      <c r="N5" s="3">
        <f t="shared" ref="N5:N10" si="0">SUM(H5:M5)</f>
        <v>22</v>
      </c>
      <c r="O5" s="3">
        <v>5</v>
      </c>
      <c r="P5" s="5" t="str">
        <f>IF(ISBLANK(O5),"",IF(O5=1,CONCATENATE(SUM($O$5:O5)),CONCATENATE(SUM($O$5:O5)-O5+1,"-",SUM($O$5:O5))))</f>
        <v>1-5</v>
      </c>
      <c r="Q5" s="3">
        <f>N5*O5</f>
        <v>110</v>
      </c>
      <c r="R5" s="3">
        <f>ROUND(SUMPRODUCT($H$2:$M$2,H5:M5)+$R$2,2)</f>
        <v>4.66</v>
      </c>
      <c r="S5" s="3">
        <f>ROUND(R5+$S$2+(N5*$T$2),2)</f>
        <v>6.2</v>
      </c>
      <c r="T5" s="3" t="s">
        <v>57</v>
      </c>
      <c r="U5" s="3" t="s">
        <v>59</v>
      </c>
      <c r="V5" s="3" t="s">
        <v>60</v>
      </c>
    </row>
    <row r="6" spans="1:22" x14ac:dyDescent="0.3">
      <c r="A6" s="3" t="s">
        <v>63</v>
      </c>
      <c r="B6" s="3" t="s">
        <v>62</v>
      </c>
      <c r="C6" s="8" t="s">
        <v>64</v>
      </c>
      <c r="D6" s="3">
        <v>13761</v>
      </c>
      <c r="E6" s="3"/>
      <c r="F6" s="3">
        <v>11001</v>
      </c>
      <c r="G6" s="8" t="s">
        <v>51</v>
      </c>
      <c r="H6" s="3"/>
      <c r="I6" s="3">
        <v>22</v>
      </c>
      <c r="J6" s="3"/>
      <c r="K6" s="3"/>
      <c r="L6" s="3"/>
      <c r="M6" s="3"/>
      <c r="N6" s="3">
        <f t="shared" si="0"/>
        <v>22</v>
      </c>
      <c r="O6" s="3">
        <v>9</v>
      </c>
      <c r="P6" s="5" t="str">
        <f>IF(ISBLANK(O6),"",IF(O6=1,CONCATENATE(SUM($O$5:O6)),CONCATENATE(SUM($O$5:O6)-O6+1,"-",SUM($O$5:O6))))</f>
        <v>6-14</v>
      </c>
      <c r="Q6" s="3">
        <f t="shared" ref="Q6:Q69" si="1">N6*O6</f>
        <v>198</v>
      </c>
      <c r="R6" s="3">
        <f t="shared" ref="R6:R69" si="2">ROUND(SUMPRODUCT($H$2:$M$2,H6:M6)+$R$2,2)</f>
        <v>5.0999999999999996</v>
      </c>
      <c r="S6" s="3">
        <f t="shared" ref="S6:S69" si="3">ROUND(R6+$S$2+(N6*$T$2),2)</f>
        <v>6.64</v>
      </c>
      <c r="T6" s="3" t="s">
        <v>57</v>
      </c>
      <c r="U6" s="3" t="s">
        <v>59</v>
      </c>
      <c r="V6" s="3" t="s">
        <v>60</v>
      </c>
    </row>
    <row r="7" spans="1:22" x14ac:dyDescent="0.3">
      <c r="A7" s="3" t="s">
        <v>63</v>
      </c>
      <c r="B7" s="3" t="s">
        <v>62</v>
      </c>
      <c r="C7" s="8" t="s">
        <v>64</v>
      </c>
      <c r="D7" s="3">
        <v>13761</v>
      </c>
      <c r="E7" s="3"/>
      <c r="F7" s="3">
        <v>11001</v>
      </c>
      <c r="G7" s="8" t="s">
        <v>51</v>
      </c>
      <c r="H7" s="3"/>
      <c r="I7" s="3"/>
      <c r="J7" s="3">
        <v>22</v>
      </c>
      <c r="K7" s="3"/>
      <c r="L7" s="3"/>
      <c r="M7" s="3"/>
      <c r="N7" s="3">
        <f t="shared" si="0"/>
        <v>22</v>
      </c>
      <c r="O7" s="3">
        <v>10</v>
      </c>
      <c r="P7" s="5" t="str">
        <f>IF(ISBLANK(O7),"",IF(O7=1,CONCATENATE(SUM($O$5:O7)),CONCATENATE(SUM($O$5:O7)-O7+1,"-",SUM($O$5:O7))))</f>
        <v>15-24</v>
      </c>
      <c r="Q7" s="3">
        <f t="shared" si="1"/>
        <v>220</v>
      </c>
      <c r="R7" s="3">
        <f t="shared" si="2"/>
        <v>5.28</v>
      </c>
      <c r="S7" s="3">
        <f t="shared" si="3"/>
        <v>6.82</v>
      </c>
      <c r="T7" s="3" t="s">
        <v>57</v>
      </c>
      <c r="U7" s="3" t="s">
        <v>59</v>
      </c>
      <c r="V7" s="3" t="s">
        <v>60</v>
      </c>
    </row>
    <row r="8" spans="1:22" x14ac:dyDescent="0.3">
      <c r="A8" s="3" t="s">
        <v>63</v>
      </c>
      <c r="B8" s="3" t="s">
        <v>62</v>
      </c>
      <c r="C8" s="8" t="s">
        <v>64</v>
      </c>
      <c r="D8" s="3">
        <v>13761</v>
      </c>
      <c r="E8" s="3"/>
      <c r="F8" s="3">
        <v>11001</v>
      </c>
      <c r="G8" s="8" t="s">
        <v>51</v>
      </c>
      <c r="H8" s="3"/>
      <c r="I8" s="3"/>
      <c r="J8" s="3"/>
      <c r="K8" s="3">
        <v>22</v>
      </c>
      <c r="L8" s="3"/>
      <c r="M8" s="3"/>
      <c r="N8" s="3">
        <f t="shared" si="0"/>
        <v>22</v>
      </c>
      <c r="O8" s="3">
        <v>7</v>
      </c>
      <c r="P8" s="5" t="str">
        <f>IF(ISBLANK(O8),"",IF(O8=1,CONCATENATE(SUM($O$5:O8)),CONCATENATE(SUM($O$5:O8)-O8+1,"-",SUM($O$5:O8))))</f>
        <v>25-31</v>
      </c>
      <c r="Q8" s="3">
        <f t="shared" si="1"/>
        <v>154</v>
      </c>
      <c r="R8" s="3">
        <f t="shared" si="2"/>
        <v>5.39</v>
      </c>
      <c r="S8" s="3">
        <f t="shared" si="3"/>
        <v>6.93</v>
      </c>
      <c r="T8" s="3" t="s">
        <v>57</v>
      </c>
      <c r="U8" s="3" t="s">
        <v>59</v>
      </c>
      <c r="V8" s="3" t="s">
        <v>60</v>
      </c>
    </row>
    <row r="9" spans="1:22" x14ac:dyDescent="0.3">
      <c r="A9" s="3" t="s">
        <v>63</v>
      </c>
      <c r="B9" s="3" t="s">
        <v>62</v>
      </c>
      <c r="C9" s="8" t="s">
        <v>64</v>
      </c>
      <c r="D9" s="3">
        <v>13761</v>
      </c>
      <c r="E9" s="3"/>
      <c r="F9" s="3">
        <v>11001</v>
      </c>
      <c r="G9" s="8" t="s">
        <v>51</v>
      </c>
      <c r="H9" s="3"/>
      <c r="I9" s="3"/>
      <c r="J9" s="3"/>
      <c r="K9" s="3"/>
      <c r="L9" s="3">
        <v>20</v>
      </c>
      <c r="M9" s="3"/>
      <c r="N9" s="3">
        <f t="shared" si="0"/>
        <v>20</v>
      </c>
      <c r="O9" s="3">
        <v>5</v>
      </c>
      <c r="P9" s="5" t="str">
        <f>IF(ISBLANK(O9),"",IF(O9=1,CONCATENATE(SUM($O$5:O9)),CONCATENATE(SUM($O$5:O9)-O9+1,"-",SUM($O$5:O9))))</f>
        <v>32-36</v>
      </c>
      <c r="Q9" s="3">
        <f t="shared" si="1"/>
        <v>100</v>
      </c>
      <c r="R9" s="3">
        <f t="shared" si="2"/>
        <v>5.12</v>
      </c>
      <c r="S9" s="3">
        <f t="shared" si="3"/>
        <v>6.6</v>
      </c>
      <c r="T9" s="3" t="s">
        <v>57</v>
      </c>
      <c r="U9" s="3" t="s">
        <v>59</v>
      </c>
      <c r="V9" s="3" t="s">
        <v>60</v>
      </c>
    </row>
    <row r="10" spans="1:22" x14ac:dyDescent="0.3">
      <c r="A10" s="3" t="s">
        <v>63</v>
      </c>
      <c r="B10" s="3" t="s">
        <v>62</v>
      </c>
      <c r="C10" s="8" t="s">
        <v>64</v>
      </c>
      <c r="D10" s="3">
        <v>13761</v>
      </c>
      <c r="E10" s="3"/>
      <c r="F10" s="3">
        <v>11001</v>
      </c>
      <c r="G10" s="8" t="s">
        <v>51</v>
      </c>
      <c r="H10" s="3"/>
      <c r="I10" s="3"/>
      <c r="J10" s="3"/>
      <c r="K10" s="3"/>
      <c r="L10" s="3"/>
      <c r="M10" s="3">
        <v>20</v>
      </c>
      <c r="N10" s="3">
        <f t="shared" si="0"/>
        <v>20</v>
      </c>
      <c r="O10" s="3">
        <v>2</v>
      </c>
      <c r="P10" s="5" t="str">
        <f>IF(ISBLANK(O10),"",IF(O10=1,CONCATENATE(SUM($O$5:O10)),CONCATENATE(SUM($O$5:O10)-O10+1,"-",SUM($O$5:O10))))</f>
        <v>37-38</v>
      </c>
      <c r="Q10" s="3">
        <f t="shared" si="1"/>
        <v>40</v>
      </c>
      <c r="R10" s="3">
        <f t="shared" si="2"/>
        <v>5.24</v>
      </c>
      <c r="S10" s="3">
        <f t="shared" si="3"/>
        <v>6.72</v>
      </c>
      <c r="T10" s="3" t="s">
        <v>57</v>
      </c>
      <c r="U10" s="3" t="s">
        <v>59</v>
      </c>
      <c r="V10" s="3" t="s">
        <v>60</v>
      </c>
    </row>
    <row r="11" spans="1:22" x14ac:dyDescent="0.3">
      <c r="A11" s="3" t="s">
        <v>63</v>
      </c>
      <c r="B11" s="3" t="s">
        <v>62</v>
      </c>
      <c r="C11" s="8" t="s">
        <v>64</v>
      </c>
      <c r="D11" s="3">
        <v>13761</v>
      </c>
      <c r="E11" s="3"/>
      <c r="F11" s="3">
        <v>11001</v>
      </c>
      <c r="G11" s="8" t="s">
        <v>51</v>
      </c>
      <c r="H11" s="3">
        <v>18</v>
      </c>
      <c r="I11" s="3">
        <v>1</v>
      </c>
      <c r="J11" s="3">
        <v>2</v>
      </c>
      <c r="K11" s="3"/>
      <c r="L11" s="3"/>
      <c r="M11" s="3"/>
      <c r="N11" s="3">
        <f t="shared" ref="N11:N74" si="4">SUM(H11:M11)</f>
        <v>21</v>
      </c>
      <c r="O11" s="3">
        <v>1</v>
      </c>
      <c r="P11" s="5" t="str">
        <f>IF(ISBLANK(O11),"",IF(O11=1,CONCATENATE(SUM($O$5:O11)),CONCATENATE(SUM($O$5:O11)-O11+1,"-",SUM($O$5:O11))))</f>
        <v>39</v>
      </c>
      <c r="Q11" s="3">
        <f t="shared" si="1"/>
        <v>21</v>
      </c>
      <c r="R11" s="3">
        <f t="shared" si="2"/>
        <v>4.53</v>
      </c>
      <c r="S11" s="3">
        <f t="shared" si="3"/>
        <v>6.04</v>
      </c>
      <c r="T11" s="3" t="s">
        <v>57</v>
      </c>
      <c r="U11" s="3" t="s">
        <v>59</v>
      </c>
      <c r="V11" s="3" t="s">
        <v>60</v>
      </c>
    </row>
    <row r="12" spans="1:22" x14ac:dyDescent="0.3">
      <c r="A12" s="3" t="s">
        <v>63</v>
      </c>
      <c r="B12" s="3" t="s">
        <v>62</v>
      </c>
      <c r="C12" s="8" t="s">
        <v>64</v>
      </c>
      <c r="D12" s="3">
        <v>13761</v>
      </c>
      <c r="E12" s="3"/>
      <c r="F12" s="3">
        <v>11001</v>
      </c>
      <c r="G12" s="8" t="s">
        <v>51</v>
      </c>
      <c r="H12" s="3"/>
      <c r="I12" s="3"/>
      <c r="J12" s="3"/>
      <c r="K12" s="3">
        <v>6</v>
      </c>
      <c r="L12" s="3">
        <v>11</v>
      </c>
      <c r="M12" s="3"/>
      <c r="N12" s="3">
        <f t="shared" si="4"/>
        <v>17</v>
      </c>
      <c r="O12" s="3">
        <v>1</v>
      </c>
      <c r="P12" s="5" t="str">
        <f>IF(ISBLANK(O12),"",IF(O12=1,CONCATENATE(SUM($O$5:O12)),CONCATENATE(SUM($O$5:O12)-O12+1,"-",SUM($O$5:O12))))</f>
        <v>40</v>
      </c>
      <c r="Q12" s="3">
        <f t="shared" si="1"/>
        <v>17</v>
      </c>
      <c r="R12" s="3">
        <f t="shared" si="2"/>
        <v>4.29</v>
      </c>
      <c r="S12" s="3">
        <f t="shared" si="3"/>
        <v>5.68</v>
      </c>
      <c r="T12" s="3" t="s">
        <v>57</v>
      </c>
      <c r="U12" s="3" t="s">
        <v>59</v>
      </c>
      <c r="V12" s="3" t="s">
        <v>60</v>
      </c>
    </row>
    <row r="13" spans="1:22" x14ac:dyDescent="0.3">
      <c r="A13" s="3" t="s">
        <v>63</v>
      </c>
      <c r="B13" s="3" t="s">
        <v>62</v>
      </c>
      <c r="C13" s="8" t="s">
        <v>64</v>
      </c>
      <c r="D13" s="3">
        <v>13761</v>
      </c>
      <c r="E13" s="3"/>
      <c r="F13" s="3">
        <v>11001</v>
      </c>
      <c r="G13" s="8" t="s">
        <v>51</v>
      </c>
      <c r="H13" s="3"/>
      <c r="I13" s="3"/>
      <c r="J13" s="3"/>
      <c r="K13" s="3"/>
      <c r="L13" s="3"/>
      <c r="M13" s="3">
        <v>15</v>
      </c>
      <c r="N13" s="3">
        <f t="shared" si="4"/>
        <v>15</v>
      </c>
      <c r="O13" s="3">
        <v>1</v>
      </c>
      <c r="P13" s="5" t="str">
        <f>IF(ISBLANK(O13),"",IF(O13=1,CONCATENATE(SUM($O$5:O13)),CONCATENATE(SUM($O$5:O13)-O13+1,"-",SUM($O$5:O13))))</f>
        <v>41</v>
      </c>
      <c r="Q13" s="3">
        <f t="shared" si="1"/>
        <v>15</v>
      </c>
      <c r="R13" s="3">
        <f t="shared" si="2"/>
        <v>3.93</v>
      </c>
      <c r="S13" s="3">
        <f t="shared" si="3"/>
        <v>5.27</v>
      </c>
      <c r="T13" s="3" t="s">
        <v>57</v>
      </c>
      <c r="U13" s="3" t="s">
        <v>59</v>
      </c>
      <c r="V13" s="3" t="s">
        <v>60</v>
      </c>
    </row>
    <row r="14" spans="1:22" x14ac:dyDescent="0.3">
      <c r="A14" s="3" t="s">
        <v>63</v>
      </c>
      <c r="B14" s="3" t="s">
        <v>62</v>
      </c>
      <c r="C14" s="8" t="s">
        <v>64</v>
      </c>
      <c r="D14" s="3">
        <v>13761</v>
      </c>
      <c r="E14" s="3"/>
      <c r="F14" s="3">
        <v>22222</v>
      </c>
      <c r="G14" s="8" t="s">
        <v>65</v>
      </c>
      <c r="H14" s="3">
        <v>22</v>
      </c>
      <c r="I14" s="3"/>
      <c r="J14" s="3"/>
      <c r="K14" s="3"/>
      <c r="L14" s="3"/>
      <c r="M14" s="3"/>
      <c r="N14" s="3">
        <f t="shared" si="4"/>
        <v>22</v>
      </c>
      <c r="O14" s="3">
        <v>5</v>
      </c>
      <c r="P14" s="5" t="str">
        <f>IF(ISBLANK(O14),"",IF(O14=1,CONCATENATE(SUM($O$5:O14)),CONCATENATE(SUM($O$5:O14)-O14+1,"-",SUM($O$5:O14))))</f>
        <v>42-46</v>
      </c>
      <c r="Q14" s="3">
        <f t="shared" si="1"/>
        <v>110</v>
      </c>
      <c r="R14" s="3">
        <f t="shared" si="2"/>
        <v>4.66</v>
      </c>
      <c r="S14" s="3">
        <f t="shared" si="3"/>
        <v>6.2</v>
      </c>
      <c r="T14" s="3" t="s">
        <v>57</v>
      </c>
      <c r="U14" s="3" t="s">
        <v>59</v>
      </c>
      <c r="V14" s="3" t="s">
        <v>60</v>
      </c>
    </row>
    <row r="15" spans="1:22" x14ac:dyDescent="0.3">
      <c r="A15" s="3" t="s">
        <v>63</v>
      </c>
      <c r="B15" s="3" t="s">
        <v>62</v>
      </c>
      <c r="C15" s="8" t="s">
        <v>64</v>
      </c>
      <c r="D15" s="3">
        <v>13761</v>
      </c>
      <c r="E15" s="3"/>
      <c r="F15" s="3">
        <v>22222</v>
      </c>
      <c r="G15" s="8" t="s">
        <v>65</v>
      </c>
      <c r="H15" s="3"/>
      <c r="I15" s="3">
        <v>22</v>
      </c>
      <c r="J15" s="3"/>
      <c r="K15" s="3"/>
      <c r="L15" s="3"/>
      <c r="M15" s="3"/>
      <c r="N15" s="3">
        <f t="shared" si="4"/>
        <v>22</v>
      </c>
      <c r="O15" s="3">
        <v>9</v>
      </c>
      <c r="P15" s="5" t="str">
        <f>IF(ISBLANK(O15),"",IF(O15=1,CONCATENATE(SUM($O$5:O15)),CONCATENATE(SUM($O$5:O15)-O15+1,"-",SUM($O$5:O15))))</f>
        <v>47-55</v>
      </c>
      <c r="Q15" s="3">
        <f t="shared" si="1"/>
        <v>198</v>
      </c>
      <c r="R15" s="3">
        <f t="shared" si="2"/>
        <v>5.0999999999999996</v>
      </c>
      <c r="S15" s="3">
        <f t="shared" si="3"/>
        <v>6.64</v>
      </c>
      <c r="T15" s="3" t="s">
        <v>57</v>
      </c>
      <c r="U15" s="3" t="s">
        <v>59</v>
      </c>
      <c r="V15" s="3" t="s">
        <v>60</v>
      </c>
    </row>
    <row r="16" spans="1:22" x14ac:dyDescent="0.3">
      <c r="A16" s="3" t="s">
        <v>63</v>
      </c>
      <c r="B16" s="3" t="s">
        <v>62</v>
      </c>
      <c r="C16" s="8" t="s">
        <v>64</v>
      </c>
      <c r="D16" s="3">
        <v>13761</v>
      </c>
      <c r="E16" s="3"/>
      <c r="F16" s="3">
        <v>22222</v>
      </c>
      <c r="G16" s="8" t="s">
        <v>65</v>
      </c>
      <c r="H16" s="3"/>
      <c r="I16" s="3"/>
      <c r="J16" s="3">
        <v>22</v>
      </c>
      <c r="K16" s="3"/>
      <c r="L16" s="3"/>
      <c r="M16" s="3"/>
      <c r="N16" s="3">
        <f t="shared" si="4"/>
        <v>22</v>
      </c>
      <c r="O16" s="3">
        <v>10</v>
      </c>
      <c r="P16" s="5" t="str">
        <f>IF(ISBLANK(O16),"",IF(O16=1,CONCATENATE(SUM($O$5:O16)),CONCATENATE(SUM($O$5:O16)-O16+1,"-",SUM($O$5:O16))))</f>
        <v>56-65</v>
      </c>
      <c r="Q16" s="3">
        <f t="shared" si="1"/>
        <v>220</v>
      </c>
      <c r="R16" s="3">
        <f t="shared" si="2"/>
        <v>5.28</v>
      </c>
      <c r="S16" s="3">
        <f t="shared" si="3"/>
        <v>6.82</v>
      </c>
      <c r="T16" s="3" t="s">
        <v>57</v>
      </c>
      <c r="U16" s="3" t="s">
        <v>59</v>
      </c>
      <c r="V16" s="3" t="s">
        <v>60</v>
      </c>
    </row>
    <row r="17" spans="1:22" x14ac:dyDescent="0.3">
      <c r="A17" s="3" t="s">
        <v>63</v>
      </c>
      <c r="B17" s="3" t="s">
        <v>62</v>
      </c>
      <c r="C17" s="8" t="s">
        <v>64</v>
      </c>
      <c r="D17" s="3">
        <v>13761</v>
      </c>
      <c r="E17" s="3"/>
      <c r="F17" s="3">
        <v>22222</v>
      </c>
      <c r="G17" s="8" t="s">
        <v>65</v>
      </c>
      <c r="H17" s="3"/>
      <c r="I17" s="3"/>
      <c r="J17" s="3"/>
      <c r="K17" s="3">
        <v>22</v>
      </c>
      <c r="L17" s="3"/>
      <c r="M17" s="3"/>
      <c r="N17" s="3">
        <f t="shared" si="4"/>
        <v>22</v>
      </c>
      <c r="O17" s="3">
        <v>7</v>
      </c>
      <c r="P17" s="5"/>
      <c r="Q17" s="3">
        <f t="shared" si="1"/>
        <v>154</v>
      </c>
      <c r="R17" s="3">
        <f t="shared" si="2"/>
        <v>5.39</v>
      </c>
      <c r="S17" s="3">
        <f t="shared" si="3"/>
        <v>6.93</v>
      </c>
      <c r="T17" s="3" t="s">
        <v>57</v>
      </c>
      <c r="U17" s="3" t="s">
        <v>59</v>
      </c>
      <c r="V17" s="3" t="s">
        <v>60</v>
      </c>
    </row>
    <row r="18" spans="1:22" x14ac:dyDescent="0.3">
      <c r="A18" s="3" t="s">
        <v>63</v>
      </c>
      <c r="B18" s="3" t="s">
        <v>62</v>
      </c>
      <c r="C18" s="8" t="s">
        <v>64</v>
      </c>
      <c r="D18" s="3">
        <v>13761</v>
      </c>
      <c r="E18" s="3"/>
      <c r="F18" s="3">
        <v>22222</v>
      </c>
      <c r="G18" s="8" t="s">
        <v>65</v>
      </c>
      <c r="H18" s="3"/>
      <c r="I18" s="3"/>
      <c r="J18" s="3"/>
      <c r="K18" s="3"/>
      <c r="L18" s="3">
        <v>20</v>
      </c>
      <c r="M18" s="3"/>
      <c r="N18" s="3">
        <f t="shared" si="4"/>
        <v>20</v>
      </c>
      <c r="O18" s="3">
        <v>6</v>
      </c>
      <c r="P18" s="5" t="str">
        <f>IF(ISBLANK(O18),"",IF(O18=1,CONCATENATE(SUM($O$5:O18)),CONCATENATE(SUM($O$5:O18)-O18+1,"-",SUM($O$5:O18))))</f>
        <v>73-78</v>
      </c>
      <c r="Q18" s="3">
        <f t="shared" si="1"/>
        <v>120</v>
      </c>
      <c r="R18" s="3">
        <f t="shared" si="2"/>
        <v>5.12</v>
      </c>
      <c r="S18" s="3">
        <f t="shared" si="3"/>
        <v>6.6</v>
      </c>
      <c r="T18" s="3" t="s">
        <v>57</v>
      </c>
      <c r="U18" s="3" t="s">
        <v>59</v>
      </c>
      <c r="V18" s="3" t="s">
        <v>60</v>
      </c>
    </row>
    <row r="19" spans="1:22" x14ac:dyDescent="0.3">
      <c r="A19" s="3" t="s">
        <v>63</v>
      </c>
      <c r="B19" s="3" t="s">
        <v>62</v>
      </c>
      <c r="C19" s="8" t="s">
        <v>64</v>
      </c>
      <c r="D19" s="3">
        <v>13761</v>
      </c>
      <c r="E19" s="3"/>
      <c r="F19" s="3">
        <v>22222</v>
      </c>
      <c r="G19" s="8" t="s">
        <v>65</v>
      </c>
      <c r="H19" s="3"/>
      <c r="I19" s="3"/>
      <c r="J19" s="3"/>
      <c r="K19" s="3"/>
      <c r="L19" s="3"/>
      <c r="M19" s="3">
        <v>20</v>
      </c>
      <c r="N19" s="3">
        <f t="shared" si="4"/>
        <v>20</v>
      </c>
      <c r="O19" s="3">
        <v>2</v>
      </c>
      <c r="P19" s="5" t="str">
        <f>IF(ISBLANK(O19),"",IF(O19=1,CONCATENATE(SUM($O$5:O19)),CONCATENATE(SUM($O$5:O19)-O19+1,"-",SUM($O$5:O19))))</f>
        <v>79-80</v>
      </c>
      <c r="Q19" s="3">
        <f t="shared" si="1"/>
        <v>40</v>
      </c>
      <c r="R19" s="3">
        <f t="shared" si="2"/>
        <v>5.24</v>
      </c>
      <c r="S19" s="3">
        <f t="shared" si="3"/>
        <v>6.72</v>
      </c>
      <c r="T19" s="3" t="s">
        <v>57</v>
      </c>
      <c r="U19" s="3" t="s">
        <v>59</v>
      </c>
      <c r="V19" s="3" t="s">
        <v>60</v>
      </c>
    </row>
    <row r="20" spans="1:22" x14ac:dyDescent="0.3">
      <c r="A20" s="3" t="s">
        <v>63</v>
      </c>
      <c r="B20" s="3" t="s">
        <v>62</v>
      </c>
      <c r="C20" s="8" t="s">
        <v>64</v>
      </c>
      <c r="D20" s="3">
        <v>13761</v>
      </c>
      <c r="E20" s="3"/>
      <c r="F20" s="3">
        <v>22222</v>
      </c>
      <c r="G20" s="8" t="s">
        <v>65</v>
      </c>
      <c r="H20" s="3">
        <v>7</v>
      </c>
      <c r="I20" s="3">
        <v>7</v>
      </c>
      <c r="J20" s="3"/>
      <c r="K20" s="3"/>
      <c r="L20" s="3">
        <v>1</v>
      </c>
      <c r="M20" s="3">
        <v>9</v>
      </c>
      <c r="N20" s="3">
        <f t="shared" si="4"/>
        <v>24</v>
      </c>
      <c r="O20" s="3">
        <v>1</v>
      </c>
      <c r="P20" s="5" t="str">
        <f>IF(ISBLANK(O20),"",IF(O20=1,CONCATENATE(SUM($O$5:O20)),CONCATENATE(SUM($O$5:O20)-O20+1,"-",SUM($O$5:O20))))</f>
        <v>81</v>
      </c>
      <c r="Q20" s="3">
        <f t="shared" si="1"/>
        <v>24</v>
      </c>
      <c r="R20" s="3">
        <f t="shared" si="2"/>
        <v>5.72</v>
      </c>
      <c r="S20" s="3">
        <f t="shared" si="3"/>
        <v>7.32</v>
      </c>
      <c r="T20" s="3" t="s">
        <v>57</v>
      </c>
      <c r="U20" s="3" t="s">
        <v>59</v>
      </c>
      <c r="V20" s="3" t="s">
        <v>60</v>
      </c>
    </row>
    <row r="21" spans="1:22" x14ac:dyDescent="0.3">
      <c r="A21" s="3" t="s">
        <v>63</v>
      </c>
      <c r="B21" s="3" t="s">
        <v>62</v>
      </c>
      <c r="C21" s="8" t="s">
        <v>64</v>
      </c>
      <c r="D21" s="3">
        <v>13761</v>
      </c>
      <c r="E21" s="3"/>
      <c r="F21" s="3">
        <v>22222</v>
      </c>
      <c r="G21" s="8" t="s">
        <v>65</v>
      </c>
      <c r="H21" s="3"/>
      <c r="I21" s="3"/>
      <c r="J21" s="3">
        <v>13</v>
      </c>
      <c r="K21" s="3">
        <v>7</v>
      </c>
      <c r="L21" s="3"/>
      <c r="M21" s="3"/>
      <c r="N21" s="3">
        <f t="shared" si="4"/>
        <v>20</v>
      </c>
      <c r="O21" s="3">
        <v>1</v>
      </c>
      <c r="P21" s="5" t="str">
        <f>IF(ISBLANK(O21),"",IF(O21=1,CONCATENATE(SUM($O$5:O21)),CONCATENATE(SUM($O$5:O21)-O21+1,"-",SUM($O$5:O21))))</f>
        <v>82</v>
      </c>
      <c r="Q21" s="3">
        <f t="shared" si="1"/>
        <v>20</v>
      </c>
      <c r="R21" s="3">
        <f t="shared" si="2"/>
        <v>4.84</v>
      </c>
      <c r="S21" s="3">
        <f t="shared" si="3"/>
        <v>6.32</v>
      </c>
      <c r="T21" s="3" t="s">
        <v>57</v>
      </c>
      <c r="U21" s="3" t="s">
        <v>59</v>
      </c>
      <c r="V21" s="3" t="s">
        <v>60</v>
      </c>
    </row>
    <row r="22" spans="1:22" x14ac:dyDescent="0.3">
      <c r="A22" s="3" t="s">
        <v>63</v>
      </c>
      <c r="B22" s="3" t="s">
        <v>62</v>
      </c>
      <c r="C22" s="8" t="s">
        <v>64</v>
      </c>
      <c r="D22" s="3">
        <v>13761</v>
      </c>
      <c r="E22" s="3"/>
      <c r="F22" s="3">
        <v>30942</v>
      </c>
      <c r="G22" s="8" t="s">
        <v>66</v>
      </c>
      <c r="H22" s="3">
        <v>22</v>
      </c>
      <c r="I22" s="3"/>
      <c r="J22" s="3"/>
      <c r="K22" s="3"/>
      <c r="L22" s="3"/>
      <c r="M22" s="3"/>
      <c r="N22" s="3">
        <f t="shared" si="4"/>
        <v>22</v>
      </c>
      <c r="O22" s="3">
        <v>2</v>
      </c>
      <c r="P22" s="5" t="str">
        <f>IF(ISBLANK(O22),"",IF(O22=1,CONCATENATE(SUM($O$5:O22)),CONCATENATE(SUM($O$5:O22)-O22+1,"-",SUM($O$5:O22))))</f>
        <v>83-84</v>
      </c>
      <c r="Q22" s="3">
        <f t="shared" si="1"/>
        <v>44</v>
      </c>
      <c r="R22" s="3">
        <f t="shared" si="2"/>
        <v>4.66</v>
      </c>
      <c r="S22" s="3">
        <f t="shared" si="3"/>
        <v>6.2</v>
      </c>
      <c r="T22" s="3" t="s">
        <v>57</v>
      </c>
      <c r="U22" s="3" t="s">
        <v>59</v>
      </c>
      <c r="V22" s="3" t="s">
        <v>60</v>
      </c>
    </row>
    <row r="23" spans="1:22" x14ac:dyDescent="0.3">
      <c r="A23" s="3" t="s">
        <v>63</v>
      </c>
      <c r="B23" s="3" t="s">
        <v>62</v>
      </c>
      <c r="C23" s="8" t="s">
        <v>64</v>
      </c>
      <c r="D23" s="3">
        <v>13761</v>
      </c>
      <c r="E23" s="3"/>
      <c r="F23" s="3">
        <v>30942</v>
      </c>
      <c r="G23" s="8" t="s">
        <v>66</v>
      </c>
      <c r="H23" s="3"/>
      <c r="I23" s="3">
        <v>22</v>
      </c>
      <c r="J23" s="3"/>
      <c r="K23" s="3"/>
      <c r="L23" s="3"/>
      <c r="M23" s="3"/>
      <c r="N23" s="3">
        <f t="shared" si="4"/>
        <v>22</v>
      </c>
      <c r="O23" s="3">
        <v>2</v>
      </c>
      <c r="P23" s="5" t="str">
        <f>IF(ISBLANK(O23),"",IF(O23=1,CONCATENATE(SUM($O$5:O23)),CONCATENATE(SUM($O$5:O23)-O23+1,"-",SUM($O$5:O23))))</f>
        <v>85-86</v>
      </c>
      <c r="Q23" s="3">
        <f t="shared" si="1"/>
        <v>44</v>
      </c>
      <c r="R23" s="3">
        <f t="shared" si="2"/>
        <v>5.0999999999999996</v>
      </c>
      <c r="S23" s="3">
        <f t="shared" si="3"/>
        <v>6.64</v>
      </c>
      <c r="T23" s="3" t="s">
        <v>57</v>
      </c>
      <c r="U23" s="3" t="s">
        <v>59</v>
      </c>
      <c r="V23" s="3" t="s">
        <v>60</v>
      </c>
    </row>
    <row r="24" spans="1:22" x14ac:dyDescent="0.3">
      <c r="A24" s="3" t="s">
        <v>63</v>
      </c>
      <c r="B24" s="3" t="s">
        <v>62</v>
      </c>
      <c r="C24" s="8" t="s">
        <v>64</v>
      </c>
      <c r="D24" s="3">
        <v>13761</v>
      </c>
      <c r="E24" s="3"/>
      <c r="F24" s="3">
        <v>30942</v>
      </c>
      <c r="G24" s="8" t="s">
        <v>66</v>
      </c>
      <c r="H24" s="3"/>
      <c r="I24" s="3">
        <v>19</v>
      </c>
      <c r="J24" s="3"/>
      <c r="K24" s="3"/>
      <c r="L24" s="3"/>
      <c r="M24" s="3"/>
      <c r="N24" s="3">
        <f t="shared" si="4"/>
        <v>19</v>
      </c>
      <c r="O24" s="3">
        <v>1</v>
      </c>
      <c r="P24" s="5" t="str">
        <f>IF(ISBLANK(O24),"",IF(O24=1,CONCATENATE(SUM($O$5:O24)),CONCATENATE(SUM($O$5:O24)-O24+1,"-",SUM($O$5:O24))))</f>
        <v>87</v>
      </c>
      <c r="Q24" s="3">
        <f t="shared" si="1"/>
        <v>19</v>
      </c>
      <c r="R24" s="3">
        <f t="shared" si="2"/>
        <v>4.41</v>
      </c>
      <c r="S24" s="3">
        <f t="shared" si="3"/>
        <v>5.86</v>
      </c>
      <c r="T24" s="3" t="s">
        <v>57</v>
      </c>
      <c r="U24" s="3" t="s">
        <v>59</v>
      </c>
      <c r="V24" s="3" t="s">
        <v>60</v>
      </c>
    </row>
    <row r="25" spans="1:22" x14ac:dyDescent="0.3">
      <c r="A25" s="3" t="s">
        <v>63</v>
      </c>
      <c r="B25" s="3" t="s">
        <v>62</v>
      </c>
      <c r="C25" s="8" t="s">
        <v>64</v>
      </c>
      <c r="D25" s="3">
        <v>13761</v>
      </c>
      <c r="E25" s="3"/>
      <c r="F25" s="3">
        <v>30942</v>
      </c>
      <c r="G25" s="8" t="s">
        <v>66</v>
      </c>
      <c r="H25" s="3"/>
      <c r="I25" s="3"/>
      <c r="J25" s="3">
        <v>22</v>
      </c>
      <c r="K25" s="3"/>
      <c r="L25" s="3"/>
      <c r="M25" s="3"/>
      <c r="N25" s="3">
        <f t="shared" si="4"/>
        <v>22</v>
      </c>
      <c r="O25" s="3">
        <v>3</v>
      </c>
      <c r="P25" s="5" t="str">
        <f>IF(ISBLANK(O25),"",IF(O25=1,CONCATENATE(SUM($O$5:O25)),CONCATENATE(SUM($O$5:O25)-O25+1,"-",SUM($O$5:O25))))</f>
        <v>88-90</v>
      </c>
      <c r="Q25" s="3">
        <f t="shared" si="1"/>
        <v>66</v>
      </c>
      <c r="R25" s="3">
        <f t="shared" si="2"/>
        <v>5.28</v>
      </c>
      <c r="S25" s="3">
        <f t="shared" si="3"/>
        <v>6.82</v>
      </c>
      <c r="T25" s="3" t="s">
        <v>57</v>
      </c>
      <c r="U25" s="3" t="s">
        <v>59</v>
      </c>
      <c r="V25" s="3" t="s">
        <v>60</v>
      </c>
    </row>
    <row r="26" spans="1:22" x14ac:dyDescent="0.3">
      <c r="A26" s="3" t="s">
        <v>63</v>
      </c>
      <c r="B26" s="3" t="s">
        <v>62</v>
      </c>
      <c r="C26" s="8" t="s">
        <v>64</v>
      </c>
      <c r="D26" s="3">
        <v>13761</v>
      </c>
      <c r="E26" s="3"/>
      <c r="F26" s="3">
        <v>30942</v>
      </c>
      <c r="G26" s="8" t="s">
        <v>66</v>
      </c>
      <c r="H26" s="3"/>
      <c r="I26" s="3"/>
      <c r="J26" s="3"/>
      <c r="K26" s="3">
        <v>22</v>
      </c>
      <c r="L26" s="3"/>
      <c r="M26" s="3"/>
      <c r="N26" s="3">
        <f t="shared" si="4"/>
        <v>22</v>
      </c>
      <c r="O26" s="3">
        <v>2</v>
      </c>
      <c r="P26" s="5" t="str">
        <f>IF(ISBLANK(O26),"",IF(O26=1,CONCATENATE(SUM($O$5:O26)),CONCATENATE(SUM($O$5:O26)-O26+1,"-",SUM($O$5:O26))))</f>
        <v>91-92</v>
      </c>
      <c r="Q26" s="3">
        <f t="shared" si="1"/>
        <v>44</v>
      </c>
      <c r="R26" s="3">
        <f t="shared" si="2"/>
        <v>5.39</v>
      </c>
      <c r="S26" s="3">
        <f t="shared" si="3"/>
        <v>6.93</v>
      </c>
      <c r="T26" s="3" t="s">
        <v>57</v>
      </c>
      <c r="U26" s="3" t="s">
        <v>59</v>
      </c>
      <c r="V26" s="3" t="s">
        <v>60</v>
      </c>
    </row>
    <row r="27" spans="1:22" x14ac:dyDescent="0.3">
      <c r="A27" s="3" t="s">
        <v>63</v>
      </c>
      <c r="B27" s="3" t="s">
        <v>62</v>
      </c>
      <c r="C27" s="8" t="s">
        <v>64</v>
      </c>
      <c r="D27" s="3">
        <v>13761</v>
      </c>
      <c r="E27" s="3"/>
      <c r="F27" s="3">
        <v>30942</v>
      </c>
      <c r="G27" s="8" t="s">
        <v>66</v>
      </c>
      <c r="H27" s="3"/>
      <c r="I27" s="3"/>
      <c r="J27" s="3"/>
      <c r="K27" s="3"/>
      <c r="L27" s="3">
        <v>20</v>
      </c>
      <c r="M27" s="3"/>
      <c r="N27" s="3">
        <f t="shared" si="4"/>
        <v>20</v>
      </c>
      <c r="O27" s="3">
        <v>1</v>
      </c>
      <c r="P27" s="5" t="str">
        <f>IF(ISBLANK(O27),"",IF(O27=1,CONCATENATE(SUM($O$5:O27)),CONCATENATE(SUM($O$5:O27)-O27+1,"-",SUM($O$5:O27))))</f>
        <v>93</v>
      </c>
      <c r="Q27" s="3">
        <f t="shared" si="1"/>
        <v>20</v>
      </c>
      <c r="R27" s="3">
        <f t="shared" si="2"/>
        <v>5.12</v>
      </c>
      <c r="S27" s="3">
        <f t="shared" si="3"/>
        <v>6.6</v>
      </c>
      <c r="T27" s="3" t="s">
        <v>57</v>
      </c>
      <c r="U27" s="3" t="s">
        <v>59</v>
      </c>
      <c r="V27" s="3" t="s">
        <v>60</v>
      </c>
    </row>
    <row r="28" spans="1:22" x14ac:dyDescent="0.3">
      <c r="A28" s="3" t="s">
        <v>63</v>
      </c>
      <c r="B28" s="3" t="s">
        <v>62</v>
      </c>
      <c r="C28" s="8" t="s">
        <v>64</v>
      </c>
      <c r="D28" s="3">
        <v>13761</v>
      </c>
      <c r="E28" s="3"/>
      <c r="F28" s="3">
        <v>30942</v>
      </c>
      <c r="G28" s="8" t="s">
        <v>66</v>
      </c>
      <c r="H28" s="3"/>
      <c r="I28" s="3"/>
      <c r="J28" s="3"/>
      <c r="K28" s="3"/>
      <c r="L28" s="3"/>
      <c r="M28" s="3">
        <v>17</v>
      </c>
      <c r="N28" s="3">
        <f t="shared" si="4"/>
        <v>17</v>
      </c>
      <c r="O28" s="3">
        <v>1</v>
      </c>
      <c r="P28" s="5" t="str">
        <f>IF(ISBLANK(O28),"",IF(O28=1,CONCATENATE(SUM($O$5:O28)),CONCATENATE(SUM($O$5:O28)-O28+1,"-",SUM($O$5:O28))))</f>
        <v>94</v>
      </c>
      <c r="Q28" s="3">
        <f t="shared" si="1"/>
        <v>17</v>
      </c>
      <c r="R28" s="3">
        <f t="shared" si="2"/>
        <v>4.45</v>
      </c>
      <c r="S28" s="3">
        <f t="shared" si="3"/>
        <v>5.84</v>
      </c>
      <c r="T28" s="3" t="s">
        <v>57</v>
      </c>
      <c r="U28" s="3" t="s">
        <v>59</v>
      </c>
      <c r="V28" s="3" t="s">
        <v>60</v>
      </c>
    </row>
    <row r="29" spans="1:22" x14ac:dyDescent="0.3">
      <c r="A29" s="3" t="s">
        <v>63</v>
      </c>
      <c r="B29" s="3" t="s">
        <v>62</v>
      </c>
      <c r="C29" s="8" t="s">
        <v>64</v>
      </c>
      <c r="D29" s="3">
        <v>13761</v>
      </c>
      <c r="E29" s="3"/>
      <c r="F29" s="3">
        <v>30942</v>
      </c>
      <c r="G29" s="8" t="s">
        <v>66</v>
      </c>
      <c r="H29" s="3">
        <v>2</v>
      </c>
      <c r="I29" s="3"/>
      <c r="J29" s="3">
        <v>1</v>
      </c>
      <c r="K29" s="3">
        <v>1</v>
      </c>
      <c r="L29" s="3">
        <v>9</v>
      </c>
      <c r="M29" s="3"/>
      <c r="N29" s="3">
        <f t="shared" si="4"/>
        <v>13</v>
      </c>
      <c r="O29" s="3">
        <v>1</v>
      </c>
      <c r="P29" s="5" t="str">
        <f>IF(ISBLANK(O29),"",IF(O29=1,CONCATENATE(SUM($O$5:O29)),CONCATENATE(SUM($O$5:O29)-O29+1,"-",SUM($O$5:O29))))</f>
        <v>95</v>
      </c>
      <c r="Q29" s="3">
        <f t="shared" si="1"/>
        <v>13</v>
      </c>
      <c r="R29" s="3">
        <f t="shared" si="2"/>
        <v>3.21</v>
      </c>
      <c r="S29" s="3">
        <f t="shared" si="3"/>
        <v>4.49</v>
      </c>
      <c r="T29" s="3" t="s">
        <v>57</v>
      </c>
      <c r="U29" s="3" t="s">
        <v>59</v>
      </c>
      <c r="V29" s="3" t="s">
        <v>60</v>
      </c>
    </row>
    <row r="30" spans="1:22" x14ac:dyDescent="0.3">
      <c r="A30" s="3" t="s">
        <v>63</v>
      </c>
      <c r="B30" s="3" t="s">
        <v>62</v>
      </c>
      <c r="C30" s="8" t="s">
        <v>64</v>
      </c>
      <c r="D30" s="3">
        <v>13761</v>
      </c>
      <c r="E30" s="3"/>
      <c r="F30" s="3">
        <v>46305</v>
      </c>
      <c r="G30" s="8" t="s">
        <v>54</v>
      </c>
      <c r="H30" s="3">
        <v>22</v>
      </c>
      <c r="I30" s="3"/>
      <c r="J30" s="3"/>
      <c r="K30" s="3"/>
      <c r="L30" s="3"/>
      <c r="M30" s="3"/>
      <c r="N30" s="3">
        <f t="shared" si="4"/>
        <v>22</v>
      </c>
      <c r="O30" s="3">
        <v>1</v>
      </c>
      <c r="P30" s="5" t="str">
        <f>IF(ISBLANK(O30),"",IF(O30=1,CONCATENATE(SUM($O$5:O30)),CONCATENATE(SUM($O$5:O30)-O30+1,"-",SUM($O$5:O30))))</f>
        <v>96</v>
      </c>
      <c r="Q30" s="3">
        <f t="shared" si="1"/>
        <v>22</v>
      </c>
      <c r="R30" s="3">
        <f t="shared" si="2"/>
        <v>4.66</v>
      </c>
      <c r="S30" s="3">
        <f t="shared" si="3"/>
        <v>6.2</v>
      </c>
      <c r="T30" s="3" t="s">
        <v>57</v>
      </c>
      <c r="U30" s="3" t="s">
        <v>59</v>
      </c>
      <c r="V30" s="3" t="s">
        <v>60</v>
      </c>
    </row>
    <row r="31" spans="1:22" x14ac:dyDescent="0.3">
      <c r="A31" s="3" t="s">
        <v>63</v>
      </c>
      <c r="B31" s="3" t="s">
        <v>62</v>
      </c>
      <c r="C31" s="8" t="s">
        <v>64</v>
      </c>
      <c r="D31" s="3">
        <v>13761</v>
      </c>
      <c r="E31" s="3"/>
      <c r="F31" s="3">
        <v>46305</v>
      </c>
      <c r="G31" s="8" t="s">
        <v>54</v>
      </c>
      <c r="H31" s="3">
        <v>20</v>
      </c>
      <c r="I31" s="3"/>
      <c r="J31" s="3"/>
      <c r="K31" s="3"/>
      <c r="L31" s="3"/>
      <c r="M31" s="3"/>
      <c r="N31" s="3">
        <f t="shared" si="4"/>
        <v>20</v>
      </c>
      <c r="O31" s="3">
        <v>1</v>
      </c>
      <c r="P31" s="5" t="str">
        <f>IF(ISBLANK(O31),"",IF(O31=1,CONCATENATE(SUM($O$5:O31)),CONCATENATE(SUM($O$5:O31)-O31+1,"-",SUM($O$5:O31))))</f>
        <v>97</v>
      </c>
      <c r="Q31" s="3">
        <f t="shared" si="1"/>
        <v>20</v>
      </c>
      <c r="R31" s="3">
        <f t="shared" si="2"/>
        <v>4.24</v>
      </c>
      <c r="S31" s="3">
        <f t="shared" si="3"/>
        <v>5.72</v>
      </c>
      <c r="T31" s="3" t="s">
        <v>57</v>
      </c>
      <c r="U31" s="3" t="s">
        <v>59</v>
      </c>
      <c r="V31" s="3" t="s">
        <v>60</v>
      </c>
    </row>
    <row r="32" spans="1:22" x14ac:dyDescent="0.3">
      <c r="A32" s="3" t="s">
        <v>63</v>
      </c>
      <c r="B32" s="3" t="s">
        <v>62</v>
      </c>
      <c r="C32" s="8" t="s">
        <v>64</v>
      </c>
      <c r="D32" s="3">
        <v>13761</v>
      </c>
      <c r="E32" s="3"/>
      <c r="F32" s="3">
        <v>46305</v>
      </c>
      <c r="G32" s="8" t="s">
        <v>54</v>
      </c>
      <c r="H32" s="3"/>
      <c r="I32" s="3">
        <v>22</v>
      </c>
      <c r="J32" s="3"/>
      <c r="K32" s="3"/>
      <c r="L32" s="3"/>
      <c r="M32" s="3"/>
      <c r="N32" s="3">
        <f t="shared" si="4"/>
        <v>22</v>
      </c>
      <c r="O32" s="3">
        <v>4</v>
      </c>
      <c r="P32" s="5" t="str">
        <f>IF(ISBLANK(O32),"",IF(O32=1,CONCATENATE(SUM($O$5:O32)),CONCATENATE(SUM($O$5:O32)-O32+1,"-",SUM($O$5:O32))))</f>
        <v>98-101</v>
      </c>
      <c r="Q32" s="3">
        <f t="shared" si="1"/>
        <v>88</v>
      </c>
      <c r="R32" s="3">
        <f t="shared" si="2"/>
        <v>5.0999999999999996</v>
      </c>
      <c r="S32" s="3">
        <f t="shared" si="3"/>
        <v>6.64</v>
      </c>
      <c r="T32" s="3" t="s">
        <v>57</v>
      </c>
      <c r="U32" s="3" t="s">
        <v>59</v>
      </c>
      <c r="V32" s="3" t="s">
        <v>60</v>
      </c>
    </row>
    <row r="33" spans="1:22" x14ac:dyDescent="0.3">
      <c r="A33" s="3" t="s">
        <v>63</v>
      </c>
      <c r="B33" s="3" t="s">
        <v>62</v>
      </c>
      <c r="C33" s="8" t="s">
        <v>64</v>
      </c>
      <c r="D33" s="3">
        <v>13761</v>
      </c>
      <c r="E33" s="3"/>
      <c r="F33" s="3">
        <v>46305</v>
      </c>
      <c r="G33" s="8" t="s">
        <v>54</v>
      </c>
      <c r="H33" s="3"/>
      <c r="I33" s="3"/>
      <c r="J33" s="3">
        <v>22</v>
      </c>
      <c r="K33" s="3"/>
      <c r="L33" s="3"/>
      <c r="M33" s="3"/>
      <c r="N33" s="3">
        <f t="shared" si="4"/>
        <v>22</v>
      </c>
      <c r="O33" s="3">
        <v>4</v>
      </c>
      <c r="P33" s="5" t="str">
        <f>IF(ISBLANK(O33),"",IF(O33=1,CONCATENATE(SUM($O$5:O33)),CONCATENATE(SUM($O$5:O33)-O33+1,"-",SUM($O$5:O33))))</f>
        <v>102-105</v>
      </c>
      <c r="Q33" s="3">
        <f t="shared" si="1"/>
        <v>88</v>
      </c>
      <c r="R33" s="3">
        <f t="shared" si="2"/>
        <v>5.28</v>
      </c>
      <c r="S33" s="3">
        <f t="shared" si="3"/>
        <v>6.82</v>
      </c>
      <c r="T33" s="3" t="s">
        <v>57</v>
      </c>
      <c r="U33" s="3" t="s">
        <v>59</v>
      </c>
      <c r="V33" s="3" t="s">
        <v>60</v>
      </c>
    </row>
    <row r="34" spans="1:22" x14ac:dyDescent="0.3">
      <c r="A34" s="3" t="s">
        <v>63</v>
      </c>
      <c r="B34" s="3" t="s">
        <v>62</v>
      </c>
      <c r="C34" s="8" t="s">
        <v>64</v>
      </c>
      <c r="D34" s="3">
        <v>13761</v>
      </c>
      <c r="E34" s="3"/>
      <c r="F34" s="3">
        <v>46305</v>
      </c>
      <c r="G34" s="8" t="s">
        <v>54</v>
      </c>
      <c r="H34" s="3"/>
      <c r="I34" s="3"/>
      <c r="J34" s="3"/>
      <c r="K34" s="3">
        <v>22</v>
      </c>
      <c r="L34" s="3"/>
      <c r="M34" s="3"/>
      <c r="N34" s="3">
        <f t="shared" si="4"/>
        <v>22</v>
      </c>
      <c r="O34" s="3">
        <v>3</v>
      </c>
      <c r="P34" s="5" t="str">
        <f>IF(ISBLANK(O34),"",IF(O34=1,CONCATENATE(SUM($O$5:O34)),CONCATENATE(SUM($O$5:O34)-O34+1,"-",SUM($O$5:O34))))</f>
        <v>106-108</v>
      </c>
      <c r="Q34" s="3">
        <f t="shared" si="1"/>
        <v>66</v>
      </c>
      <c r="R34" s="3">
        <f t="shared" si="2"/>
        <v>5.39</v>
      </c>
      <c r="S34" s="3">
        <f t="shared" si="3"/>
        <v>6.93</v>
      </c>
      <c r="T34" s="3" t="s">
        <v>57</v>
      </c>
      <c r="U34" s="3" t="s">
        <v>59</v>
      </c>
      <c r="V34" s="3" t="s">
        <v>60</v>
      </c>
    </row>
    <row r="35" spans="1:22" x14ac:dyDescent="0.3">
      <c r="A35" s="3" t="s">
        <v>63</v>
      </c>
      <c r="B35" s="3" t="s">
        <v>62</v>
      </c>
      <c r="C35" s="8" t="s">
        <v>64</v>
      </c>
      <c r="D35" s="3">
        <v>13761</v>
      </c>
      <c r="E35" s="3"/>
      <c r="F35" s="3">
        <v>46305</v>
      </c>
      <c r="G35" s="8" t="s">
        <v>54</v>
      </c>
      <c r="H35" s="3"/>
      <c r="I35" s="3"/>
      <c r="J35" s="3"/>
      <c r="K35" s="3"/>
      <c r="L35" s="3">
        <v>20</v>
      </c>
      <c r="M35" s="3"/>
      <c r="N35" s="3">
        <f t="shared" si="4"/>
        <v>20</v>
      </c>
      <c r="O35" s="3">
        <v>2</v>
      </c>
      <c r="P35" s="5" t="str">
        <f>IF(ISBLANK(O35),"",IF(O35=1,CONCATENATE(SUM($O$5:O35)),CONCATENATE(SUM($O$5:O35)-O35+1,"-",SUM($O$5:O35))))</f>
        <v>109-110</v>
      </c>
      <c r="Q35" s="3">
        <f t="shared" si="1"/>
        <v>40</v>
      </c>
      <c r="R35" s="3">
        <f t="shared" si="2"/>
        <v>5.12</v>
      </c>
      <c r="S35" s="3">
        <f t="shared" si="3"/>
        <v>6.6</v>
      </c>
      <c r="T35" s="3" t="s">
        <v>57</v>
      </c>
      <c r="U35" s="3" t="s">
        <v>59</v>
      </c>
      <c r="V35" s="3" t="s">
        <v>60</v>
      </c>
    </row>
    <row r="36" spans="1:22" x14ac:dyDescent="0.3">
      <c r="A36" s="3" t="s">
        <v>63</v>
      </c>
      <c r="B36" s="3" t="s">
        <v>62</v>
      </c>
      <c r="C36" s="8" t="s">
        <v>64</v>
      </c>
      <c r="D36" s="3">
        <v>13761</v>
      </c>
      <c r="E36" s="3"/>
      <c r="F36" s="3">
        <v>46305</v>
      </c>
      <c r="G36" s="8" t="s">
        <v>54</v>
      </c>
      <c r="H36" s="3"/>
      <c r="I36" s="3"/>
      <c r="J36" s="3"/>
      <c r="K36" s="3"/>
      <c r="L36" s="3"/>
      <c r="M36" s="3">
        <v>20</v>
      </c>
      <c r="N36" s="3">
        <f t="shared" si="4"/>
        <v>20</v>
      </c>
      <c r="O36" s="3">
        <v>1</v>
      </c>
      <c r="P36" s="5" t="str">
        <f>IF(ISBLANK(O36),"",IF(O36=1,CONCATENATE(SUM($O$5:O36)),CONCATENATE(SUM($O$5:O36)-O36+1,"-",SUM($O$5:O36))))</f>
        <v>111</v>
      </c>
      <c r="Q36" s="3">
        <f t="shared" si="1"/>
        <v>20</v>
      </c>
      <c r="R36" s="3">
        <f t="shared" si="2"/>
        <v>5.24</v>
      </c>
      <c r="S36" s="3">
        <f t="shared" si="3"/>
        <v>6.72</v>
      </c>
      <c r="T36" s="3" t="s">
        <v>57</v>
      </c>
      <c r="U36" s="3" t="s">
        <v>59</v>
      </c>
      <c r="V36" s="3" t="s">
        <v>60</v>
      </c>
    </row>
    <row r="37" spans="1:22" x14ac:dyDescent="0.3">
      <c r="A37" s="3" t="s">
        <v>63</v>
      </c>
      <c r="B37" s="3" t="s">
        <v>62</v>
      </c>
      <c r="C37" s="8" t="s">
        <v>64</v>
      </c>
      <c r="D37" s="3">
        <v>13761</v>
      </c>
      <c r="E37" s="3"/>
      <c r="F37" s="3">
        <v>46305</v>
      </c>
      <c r="G37" s="8" t="s">
        <v>54</v>
      </c>
      <c r="H37" s="3"/>
      <c r="I37" s="3"/>
      <c r="J37" s="3"/>
      <c r="K37" s="3"/>
      <c r="L37" s="3">
        <v>16</v>
      </c>
      <c r="M37" s="3">
        <v>7</v>
      </c>
      <c r="N37" s="3">
        <f t="shared" si="4"/>
        <v>23</v>
      </c>
      <c r="O37" s="3">
        <v>1</v>
      </c>
      <c r="P37" s="5" t="str">
        <f>IF(ISBLANK(O37),"",IF(O37=1,CONCATENATE(SUM($O$5:O37)),CONCATENATE(SUM($O$5:O37)-O37+1,"-",SUM($O$5:O37))))</f>
        <v>112</v>
      </c>
      <c r="Q37" s="3">
        <f t="shared" si="1"/>
        <v>23</v>
      </c>
      <c r="R37" s="3">
        <f t="shared" si="2"/>
        <v>5.93</v>
      </c>
      <c r="S37" s="3">
        <f t="shared" si="3"/>
        <v>7.5</v>
      </c>
      <c r="T37" s="3" t="s">
        <v>57</v>
      </c>
      <c r="U37" s="3" t="s">
        <v>59</v>
      </c>
      <c r="V37" s="3" t="s">
        <v>60</v>
      </c>
    </row>
    <row r="38" spans="1:22" x14ac:dyDescent="0.3">
      <c r="A38" s="3" t="s">
        <v>63</v>
      </c>
      <c r="B38" s="3" t="s">
        <v>62</v>
      </c>
      <c r="C38" s="8" t="s">
        <v>64</v>
      </c>
      <c r="D38" s="3">
        <v>13761</v>
      </c>
      <c r="E38" s="3"/>
      <c r="F38" s="3">
        <v>46305</v>
      </c>
      <c r="G38" s="8" t="s">
        <v>54</v>
      </c>
      <c r="H38" s="3"/>
      <c r="I38" s="3"/>
      <c r="J38" s="3">
        <v>9</v>
      </c>
      <c r="K38" s="3">
        <v>13</v>
      </c>
      <c r="L38" s="3"/>
      <c r="M38" s="3"/>
      <c r="N38" s="3">
        <f t="shared" si="4"/>
        <v>22</v>
      </c>
      <c r="O38" s="3">
        <v>1</v>
      </c>
      <c r="P38" s="5" t="str">
        <f>IF(ISBLANK(O38),"",IF(O38=1,CONCATENATE(SUM($O$5:O38)),CONCATENATE(SUM($O$5:O38)-O38+1,"-",SUM($O$5:O38))))</f>
        <v>113</v>
      </c>
      <c r="Q38" s="3">
        <f t="shared" si="1"/>
        <v>22</v>
      </c>
      <c r="R38" s="3">
        <f t="shared" si="2"/>
        <v>5.35</v>
      </c>
      <c r="S38" s="3">
        <f t="shared" si="3"/>
        <v>6.89</v>
      </c>
      <c r="T38" s="3" t="s">
        <v>57</v>
      </c>
      <c r="U38" s="3" t="s">
        <v>59</v>
      </c>
      <c r="V38" s="3" t="s">
        <v>60</v>
      </c>
    </row>
    <row r="39" spans="1:22" x14ac:dyDescent="0.3">
      <c r="A39" s="3" t="s">
        <v>63</v>
      </c>
      <c r="B39" s="3" t="s">
        <v>62</v>
      </c>
      <c r="C39" s="8" t="s">
        <v>64</v>
      </c>
      <c r="D39" s="3">
        <v>13761</v>
      </c>
      <c r="E39" s="3"/>
      <c r="F39" s="3">
        <v>80515</v>
      </c>
      <c r="G39" s="8" t="s">
        <v>67</v>
      </c>
      <c r="H39" s="3">
        <v>19</v>
      </c>
      <c r="I39" s="3"/>
      <c r="J39" s="3"/>
      <c r="K39" s="3"/>
      <c r="L39" s="3"/>
      <c r="M39" s="3"/>
      <c r="N39" s="3">
        <f t="shared" si="4"/>
        <v>19</v>
      </c>
      <c r="O39" s="3">
        <v>1</v>
      </c>
      <c r="P39" s="5" t="str">
        <f>IF(ISBLANK(O39),"",IF(O39=1,CONCATENATE(SUM($O$5:O39)),CONCATENATE(SUM($O$5:O39)-O39+1,"-",SUM($O$5:O39))))</f>
        <v>114</v>
      </c>
      <c r="Q39" s="3">
        <f t="shared" si="1"/>
        <v>19</v>
      </c>
      <c r="R39" s="3">
        <f t="shared" si="2"/>
        <v>4.03</v>
      </c>
      <c r="S39" s="3">
        <f t="shared" si="3"/>
        <v>5.48</v>
      </c>
      <c r="T39" s="3" t="s">
        <v>57</v>
      </c>
      <c r="U39" s="3" t="s">
        <v>59</v>
      </c>
      <c r="V39" s="3" t="s">
        <v>60</v>
      </c>
    </row>
    <row r="40" spans="1:22" x14ac:dyDescent="0.3">
      <c r="A40" s="3" t="s">
        <v>63</v>
      </c>
      <c r="B40" s="3" t="s">
        <v>62</v>
      </c>
      <c r="C40" s="8" t="s">
        <v>64</v>
      </c>
      <c r="D40" s="3">
        <v>13761</v>
      </c>
      <c r="E40" s="3"/>
      <c r="F40" s="3">
        <v>80515</v>
      </c>
      <c r="G40" s="8" t="s">
        <v>67</v>
      </c>
      <c r="H40" s="3"/>
      <c r="I40" s="3">
        <v>22</v>
      </c>
      <c r="J40" s="3"/>
      <c r="K40" s="3"/>
      <c r="L40" s="3"/>
      <c r="M40" s="3"/>
      <c r="N40" s="3">
        <f t="shared" si="4"/>
        <v>22</v>
      </c>
      <c r="O40" s="3">
        <v>2</v>
      </c>
      <c r="P40" s="5" t="str">
        <f>IF(ISBLANK(O40),"",IF(O40=1,CONCATENATE(SUM($O$5:O40)),CONCATENATE(SUM($O$5:O40)-O40+1,"-",SUM($O$5:O40))))</f>
        <v>115-116</v>
      </c>
      <c r="Q40" s="3">
        <f t="shared" si="1"/>
        <v>44</v>
      </c>
      <c r="R40" s="3">
        <f t="shared" si="2"/>
        <v>5.0999999999999996</v>
      </c>
      <c r="S40" s="3">
        <f t="shared" si="3"/>
        <v>6.64</v>
      </c>
      <c r="T40" s="3" t="s">
        <v>57</v>
      </c>
      <c r="U40" s="3" t="s">
        <v>59</v>
      </c>
      <c r="V40" s="3" t="s">
        <v>60</v>
      </c>
    </row>
    <row r="41" spans="1:22" x14ac:dyDescent="0.3">
      <c r="A41" s="3" t="s">
        <v>63</v>
      </c>
      <c r="B41" s="3" t="s">
        <v>62</v>
      </c>
      <c r="C41" s="8" t="s">
        <v>64</v>
      </c>
      <c r="D41" s="3">
        <v>13761</v>
      </c>
      <c r="E41" s="3"/>
      <c r="F41" s="3">
        <v>80515</v>
      </c>
      <c r="G41" s="8" t="s">
        <v>67</v>
      </c>
      <c r="H41" s="3"/>
      <c r="I41" s="3"/>
      <c r="J41" s="3">
        <v>22</v>
      </c>
      <c r="K41" s="3"/>
      <c r="L41" s="3"/>
      <c r="M41" s="3"/>
      <c r="N41" s="3">
        <f t="shared" si="4"/>
        <v>22</v>
      </c>
      <c r="O41" s="3">
        <v>3</v>
      </c>
      <c r="P41" s="5" t="str">
        <f>IF(ISBLANK(O41),"",IF(O41=1,CONCATENATE(SUM($O$5:O41)),CONCATENATE(SUM($O$5:O41)-O41+1,"-",SUM($O$5:O41))))</f>
        <v>117-119</v>
      </c>
      <c r="Q41" s="3">
        <f t="shared" si="1"/>
        <v>66</v>
      </c>
      <c r="R41" s="3">
        <f t="shared" si="2"/>
        <v>5.28</v>
      </c>
      <c r="S41" s="3">
        <f t="shared" si="3"/>
        <v>6.82</v>
      </c>
      <c r="T41" s="3" t="s">
        <v>57</v>
      </c>
      <c r="U41" s="3" t="s">
        <v>59</v>
      </c>
      <c r="V41" s="3" t="s">
        <v>60</v>
      </c>
    </row>
    <row r="42" spans="1:22" x14ac:dyDescent="0.3">
      <c r="A42" s="3" t="s">
        <v>63</v>
      </c>
      <c r="B42" s="3" t="s">
        <v>62</v>
      </c>
      <c r="C42" s="8" t="s">
        <v>64</v>
      </c>
      <c r="D42" s="3">
        <v>13761</v>
      </c>
      <c r="E42" s="3"/>
      <c r="F42" s="3">
        <v>80515</v>
      </c>
      <c r="G42" s="8" t="s">
        <v>67</v>
      </c>
      <c r="H42" s="3"/>
      <c r="I42" s="3"/>
      <c r="J42" s="3"/>
      <c r="K42" s="3">
        <v>22</v>
      </c>
      <c r="L42" s="3"/>
      <c r="M42" s="3"/>
      <c r="N42" s="3">
        <f t="shared" si="4"/>
        <v>22</v>
      </c>
      <c r="O42" s="3">
        <v>1</v>
      </c>
      <c r="P42" s="5" t="str">
        <f>IF(ISBLANK(O42),"",IF(O42=1,CONCATENATE(SUM($O$5:O42)),CONCATENATE(SUM($O$5:O42)-O42+1,"-",SUM($O$5:O42))))</f>
        <v>120</v>
      </c>
      <c r="Q42" s="3">
        <f t="shared" si="1"/>
        <v>22</v>
      </c>
      <c r="R42" s="3">
        <f t="shared" si="2"/>
        <v>5.39</v>
      </c>
      <c r="S42" s="3">
        <f t="shared" si="3"/>
        <v>6.93</v>
      </c>
      <c r="T42" s="3" t="s">
        <v>57</v>
      </c>
      <c r="U42" s="3" t="s">
        <v>59</v>
      </c>
      <c r="V42" s="3" t="s">
        <v>60</v>
      </c>
    </row>
    <row r="43" spans="1:22" x14ac:dyDescent="0.3">
      <c r="A43" s="3" t="s">
        <v>63</v>
      </c>
      <c r="B43" s="3" t="s">
        <v>62</v>
      </c>
      <c r="C43" s="8" t="s">
        <v>64</v>
      </c>
      <c r="D43" s="3">
        <v>13761</v>
      </c>
      <c r="E43" s="3"/>
      <c r="F43" s="3">
        <v>80515</v>
      </c>
      <c r="G43" s="8" t="s">
        <v>67</v>
      </c>
      <c r="H43" s="3"/>
      <c r="I43" s="3"/>
      <c r="J43" s="3"/>
      <c r="K43" s="3">
        <v>18</v>
      </c>
      <c r="L43" s="3"/>
      <c r="M43" s="3"/>
      <c r="N43" s="3">
        <f t="shared" si="4"/>
        <v>18</v>
      </c>
      <c r="O43" s="3">
        <v>1</v>
      </c>
      <c r="P43" s="5" t="str">
        <f>IF(ISBLANK(O43),"",IF(O43=1,CONCATENATE(SUM($O$5:O43)),CONCATENATE(SUM($O$5:O43)-O43+1,"-",SUM($O$5:O43))))</f>
        <v>121</v>
      </c>
      <c r="Q43" s="3">
        <f t="shared" si="1"/>
        <v>18</v>
      </c>
      <c r="R43" s="3">
        <f t="shared" si="2"/>
        <v>4.41</v>
      </c>
      <c r="S43" s="3">
        <f t="shared" si="3"/>
        <v>5.83</v>
      </c>
      <c r="T43" s="3" t="s">
        <v>57</v>
      </c>
      <c r="U43" s="3" t="s">
        <v>59</v>
      </c>
      <c r="V43" s="3" t="s">
        <v>60</v>
      </c>
    </row>
    <row r="44" spans="1:22" x14ac:dyDescent="0.3">
      <c r="A44" s="3" t="s">
        <v>63</v>
      </c>
      <c r="B44" s="3" t="s">
        <v>62</v>
      </c>
      <c r="C44" s="8" t="s">
        <v>64</v>
      </c>
      <c r="D44" s="3">
        <v>13761</v>
      </c>
      <c r="E44" s="3"/>
      <c r="F44" s="3">
        <v>80515</v>
      </c>
      <c r="G44" s="8" t="s">
        <v>67</v>
      </c>
      <c r="H44" s="3"/>
      <c r="I44" s="3"/>
      <c r="J44" s="3"/>
      <c r="K44" s="3"/>
      <c r="L44" s="3">
        <v>20</v>
      </c>
      <c r="M44" s="3"/>
      <c r="N44" s="3">
        <f t="shared" si="4"/>
        <v>20</v>
      </c>
      <c r="O44" s="3">
        <v>1</v>
      </c>
      <c r="P44" s="5" t="str">
        <f>IF(ISBLANK(O44),"",IF(O44=1,CONCATENATE(SUM($O$5:O44)),CONCATENATE(SUM($O$5:O44)-O44+1,"-",SUM($O$5:O44))))</f>
        <v>122</v>
      </c>
      <c r="Q44" s="3">
        <f t="shared" si="1"/>
        <v>20</v>
      </c>
      <c r="R44" s="3">
        <f t="shared" si="2"/>
        <v>5.12</v>
      </c>
      <c r="S44" s="3">
        <f t="shared" si="3"/>
        <v>6.6</v>
      </c>
      <c r="T44" s="3" t="s">
        <v>57</v>
      </c>
      <c r="U44" s="3" t="s">
        <v>59</v>
      </c>
      <c r="V44" s="3" t="s">
        <v>60</v>
      </c>
    </row>
    <row r="45" spans="1:22" x14ac:dyDescent="0.3">
      <c r="A45" s="3" t="s">
        <v>63</v>
      </c>
      <c r="B45" s="3" t="s">
        <v>62</v>
      </c>
      <c r="C45" s="8" t="s">
        <v>64</v>
      </c>
      <c r="D45" s="3">
        <v>13761</v>
      </c>
      <c r="E45" s="3"/>
      <c r="F45" s="3">
        <v>80515</v>
      </c>
      <c r="G45" s="8" t="s">
        <v>67</v>
      </c>
      <c r="H45" s="3"/>
      <c r="I45" s="3">
        <v>17</v>
      </c>
      <c r="J45" s="3">
        <v>3</v>
      </c>
      <c r="K45" s="3"/>
      <c r="L45" s="3"/>
      <c r="M45" s="3"/>
      <c r="N45" s="3">
        <f t="shared" si="4"/>
        <v>20</v>
      </c>
      <c r="O45" s="3">
        <v>1</v>
      </c>
      <c r="P45" s="5" t="str">
        <f>IF(ISBLANK(O45),"",IF(O45=1,CONCATENATE(SUM($O$5:O45)),CONCATENATE(SUM($O$5:O45)-O45+1,"-",SUM($O$5:O45))))</f>
        <v>123</v>
      </c>
      <c r="Q45" s="3">
        <f t="shared" si="1"/>
        <v>20</v>
      </c>
      <c r="R45" s="3">
        <f t="shared" si="2"/>
        <v>4.66</v>
      </c>
      <c r="S45" s="3">
        <f t="shared" si="3"/>
        <v>6.14</v>
      </c>
      <c r="T45" s="3" t="s">
        <v>57</v>
      </c>
      <c r="U45" s="3" t="s">
        <v>59</v>
      </c>
      <c r="V45" s="3" t="s">
        <v>60</v>
      </c>
    </row>
    <row r="46" spans="1:22" x14ac:dyDescent="0.3">
      <c r="A46" s="3" t="s">
        <v>63</v>
      </c>
      <c r="B46" s="3" t="s">
        <v>62</v>
      </c>
      <c r="C46" s="8" t="s">
        <v>64</v>
      </c>
      <c r="D46" s="3">
        <v>13761</v>
      </c>
      <c r="E46" s="3"/>
      <c r="F46" s="3">
        <v>80515</v>
      </c>
      <c r="G46" s="8" t="s">
        <v>67</v>
      </c>
      <c r="H46" s="3"/>
      <c r="I46" s="3"/>
      <c r="J46" s="3"/>
      <c r="K46" s="3"/>
      <c r="L46" s="3">
        <v>9</v>
      </c>
      <c r="M46" s="3">
        <v>7</v>
      </c>
      <c r="N46" s="3">
        <f t="shared" si="4"/>
        <v>16</v>
      </c>
      <c r="O46" s="3">
        <v>1</v>
      </c>
      <c r="P46" s="5" t="str">
        <f>IF(ISBLANK(O46),"",IF(O46=1,CONCATENATE(SUM($O$5:O46)),CONCATENATE(SUM($O$5:O46)-O46+1,"-",SUM($O$5:O46))))</f>
        <v>124</v>
      </c>
      <c r="Q46" s="3">
        <f t="shared" si="1"/>
        <v>16</v>
      </c>
      <c r="R46" s="3">
        <f t="shared" si="2"/>
        <v>4.1399999999999997</v>
      </c>
      <c r="S46" s="3">
        <f t="shared" si="3"/>
        <v>5.5</v>
      </c>
      <c r="T46" s="3" t="s">
        <v>57</v>
      </c>
      <c r="U46" s="3" t="s">
        <v>59</v>
      </c>
      <c r="V46" s="3" t="s">
        <v>60</v>
      </c>
    </row>
    <row r="47" spans="1:22" x14ac:dyDescent="0.3">
      <c r="A47" s="3" t="s">
        <v>63</v>
      </c>
      <c r="B47" s="3" t="s">
        <v>62</v>
      </c>
      <c r="C47" s="8" t="s">
        <v>64</v>
      </c>
      <c r="D47" s="3">
        <v>13761</v>
      </c>
      <c r="E47" s="3"/>
      <c r="F47" s="3">
        <v>81449</v>
      </c>
      <c r="G47" s="8" t="s">
        <v>68</v>
      </c>
      <c r="H47" s="3">
        <v>22</v>
      </c>
      <c r="I47" s="3"/>
      <c r="J47" s="3"/>
      <c r="K47" s="3"/>
      <c r="L47" s="3"/>
      <c r="M47" s="3"/>
      <c r="N47" s="3">
        <f t="shared" si="4"/>
        <v>22</v>
      </c>
      <c r="O47" s="3">
        <v>1</v>
      </c>
      <c r="P47" s="5" t="str">
        <f>IF(ISBLANK(O47),"",IF(O47=1,CONCATENATE(SUM($O$5:O47)),CONCATENATE(SUM($O$5:O47)-O47+1,"-",SUM($O$5:O47))))</f>
        <v>125</v>
      </c>
      <c r="Q47" s="3">
        <f t="shared" si="1"/>
        <v>22</v>
      </c>
      <c r="R47" s="3">
        <f t="shared" si="2"/>
        <v>4.66</v>
      </c>
      <c r="S47" s="3">
        <f t="shared" si="3"/>
        <v>6.2</v>
      </c>
      <c r="T47" s="3" t="s">
        <v>57</v>
      </c>
      <c r="U47" s="3" t="s">
        <v>59</v>
      </c>
      <c r="V47" s="3" t="s">
        <v>60</v>
      </c>
    </row>
    <row r="48" spans="1:22" x14ac:dyDescent="0.3">
      <c r="A48" s="3" t="s">
        <v>63</v>
      </c>
      <c r="B48" s="3" t="s">
        <v>62</v>
      </c>
      <c r="C48" s="8" t="s">
        <v>64</v>
      </c>
      <c r="D48" s="3">
        <v>13761</v>
      </c>
      <c r="E48" s="3"/>
      <c r="F48" s="3">
        <v>81449</v>
      </c>
      <c r="G48" s="8" t="s">
        <v>68</v>
      </c>
      <c r="H48" s="3"/>
      <c r="I48" s="3">
        <v>22</v>
      </c>
      <c r="J48" s="3"/>
      <c r="K48" s="3"/>
      <c r="L48" s="3"/>
      <c r="M48" s="3"/>
      <c r="N48" s="3">
        <f t="shared" si="4"/>
        <v>22</v>
      </c>
      <c r="O48" s="3">
        <v>2</v>
      </c>
      <c r="P48" s="5" t="str">
        <f>IF(ISBLANK(O48),"",IF(O48=1,CONCATENATE(SUM($O$5:O48)),CONCATENATE(SUM($O$5:O48)-O48+1,"-",SUM($O$5:O48))))</f>
        <v>126-127</v>
      </c>
      <c r="Q48" s="3">
        <f t="shared" si="1"/>
        <v>44</v>
      </c>
      <c r="R48" s="3">
        <f t="shared" si="2"/>
        <v>5.0999999999999996</v>
      </c>
      <c r="S48" s="3">
        <f t="shared" si="3"/>
        <v>6.64</v>
      </c>
      <c r="T48" s="3" t="s">
        <v>57</v>
      </c>
      <c r="U48" s="3" t="s">
        <v>59</v>
      </c>
      <c r="V48" s="3" t="s">
        <v>60</v>
      </c>
    </row>
    <row r="49" spans="1:22" x14ac:dyDescent="0.3">
      <c r="A49" s="3" t="s">
        <v>63</v>
      </c>
      <c r="B49" s="3" t="s">
        <v>62</v>
      </c>
      <c r="C49" s="8" t="s">
        <v>64</v>
      </c>
      <c r="D49" s="3">
        <v>13761</v>
      </c>
      <c r="E49" s="3"/>
      <c r="F49" s="3">
        <v>81449</v>
      </c>
      <c r="G49" s="8" t="s">
        <v>68</v>
      </c>
      <c r="H49" s="3"/>
      <c r="I49" s="3"/>
      <c r="J49" s="3">
        <v>22</v>
      </c>
      <c r="K49" s="3"/>
      <c r="L49" s="3"/>
      <c r="M49" s="3"/>
      <c r="N49" s="3">
        <f t="shared" si="4"/>
        <v>22</v>
      </c>
      <c r="O49" s="3">
        <v>2</v>
      </c>
      <c r="P49" s="5" t="str">
        <f>IF(ISBLANK(O49),"",IF(O49=1,CONCATENATE(SUM($O$5:O49)),CONCATENATE(SUM($O$5:O49)-O49+1,"-",SUM($O$5:O49))))</f>
        <v>128-129</v>
      </c>
      <c r="Q49" s="3">
        <f t="shared" si="1"/>
        <v>44</v>
      </c>
      <c r="R49" s="3">
        <f t="shared" si="2"/>
        <v>5.28</v>
      </c>
      <c r="S49" s="3">
        <f t="shared" si="3"/>
        <v>6.82</v>
      </c>
      <c r="T49" s="3" t="s">
        <v>57</v>
      </c>
      <c r="U49" s="3" t="s">
        <v>59</v>
      </c>
      <c r="V49" s="3" t="s">
        <v>60</v>
      </c>
    </row>
    <row r="50" spans="1:22" x14ac:dyDescent="0.3">
      <c r="A50" s="3" t="s">
        <v>63</v>
      </c>
      <c r="B50" s="3" t="s">
        <v>62</v>
      </c>
      <c r="C50" s="8" t="s">
        <v>64</v>
      </c>
      <c r="D50" s="3">
        <v>13761</v>
      </c>
      <c r="E50" s="3"/>
      <c r="F50" s="3">
        <v>81449</v>
      </c>
      <c r="G50" s="8" t="s">
        <v>68</v>
      </c>
      <c r="H50" s="3"/>
      <c r="I50" s="3"/>
      <c r="J50" s="3"/>
      <c r="K50" s="3">
        <v>22</v>
      </c>
      <c r="L50" s="3"/>
      <c r="M50" s="3"/>
      <c r="N50" s="3">
        <f t="shared" si="4"/>
        <v>22</v>
      </c>
      <c r="O50" s="3">
        <v>1</v>
      </c>
      <c r="P50" s="5" t="str">
        <f>IF(ISBLANK(O50),"",IF(O50=1,CONCATENATE(SUM($O$5:O50)),CONCATENATE(SUM($O$5:O50)-O50+1,"-",SUM($O$5:O50))))</f>
        <v>130</v>
      </c>
      <c r="Q50" s="3">
        <f t="shared" si="1"/>
        <v>22</v>
      </c>
      <c r="R50" s="3">
        <f t="shared" si="2"/>
        <v>5.39</v>
      </c>
      <c r="S50" s="3">
        <f t="shared" si="3"/>
        <v>6.93</v>
      </c>
      <c r="T50" s="3" t="s">
        <v>57</v>
      </c>
      <c r="U50" s="3" t="s">
        <v>59</v>
      </c>
      <c r="V50" s="3" t="s">
        <v>60</v>
      </c>
    </row>
    <row r="51" spans="1:22" x14ac:dyDescent="0.3">
      <c r="A51" s="3" t="s">
        <v>63</v>
      </c>
      <c r="B51" s="3" t="s">
        <v>62</v>
      </c>
      <c r="C51" s="8" t="s">
        <v>64</v>
      </c>
      <c r="D51" s="3">
        <v>13761</v>
      </c>
      <c r="E51" s="3"/>
      <c r="F51" s="3">
        <v>81449</v>
      </c>
      <c r="G51" s="8" t="s">
        <v>68</v>
      </c>
      <c r="H51" s="3"/>
      <c r="I51" s="3"/>
      <c r="J51" s="3"/>
      <c r="K51" s="3">
        <v>18</v>
      </c>
      <c r="L51" s="3">
        <v>3</v>
      </c>
      <c r="M51" s="3"/>
      <c r="N51" s="3">
        <f t="shared" si="4"/>
        <v>21</v>
      </c>
      <c r="O51" s="3">
        <v>1</v>
      </c>
      <c r="P51" s="5" t="str">
        <f>IF(ISBLANK(O51),"",IF(O51=1,CONCATENATE(SUM($O$5:O51)),CONCATENATE(SUM($O$5:O51)-O51+1,"-",SUM($O$5:O51))))</f>
        <v>131</v>
      </c>
      <c r="Q51" s="3">
        <f t="shared" si="1"/>
        <v>21</v>
      </c>
      <c r="R51" s="3">
        <f t="shared" si="2"/>
        <v>5.18</v>
      </c>
      <c r="S51" s="3">
        <f t="shared" si="3"/>
        <v>6.69</v>
      </c>
      <c r="T51" s="3" t="s">
        <v>57</v>
      </c>
      <c r="U51" s="3" t="s">
        <v>59</v>
      </c>
      <c r="V51" s="3" t="s">
        <v>60</v>
      </c>
    </row>
    <row r="52" spans="1:22" x14ac:dyDescent="0.3">
      <c r="A52" s="3" t="s">
        <v>63</v>
      </c>
      <c r="B52" s="3" t="s">
        <v>62</v>
      </c>
      <c r="C52" s="8" t="s">
        <v>64</v>
      </c>
      <c r="D52" s="3">
        <v>13761</v>
      </c>
      <c r="E52" s="3"/>
      <c r="F52" s="3">
        <v>81449</v>
      </c>
      <c r="G52" s="8" t="s">
        <v>68</v>
      </c>
      <c r="H52" s="3"/>
      <c r="I52" s="3"/>
      <c r="J52" s="3"/>
      <c r="K52" s="3"/>
      <c r="L52" s="3">
        <v>20</v>
      </c>
      <c r="M52" s="3"/>
      <c r="N52" s="3">
        <f t="shared" si="4"/>
        <v>20</v>
      </c>
      <c r="O52" s="3">
        <v>1</v>
      </c>
      <c r="P52" s="5" t="str">
        <f>IF(ISBLANK(O52),"",IF(O52=1,CONCATENATE(SUM($O$5:O52)),CONCATENATE(SUM($O$5:O52)-O52+1,"-",SUM($O$5:O52))))</f>
        <v>132</v>
      </c>
      <c r="Q52" s="3">
        <f t="shared" si="1"/>
        <v>20</v>
      </c>
      <c r="R52" s="3">
        <f t="shared" si="2"/>
        <v>5.12</v>
      </c>
      <c r="S52" s="3">
        <f t="shared" si="3"/>
        <v>6.6</v>
      </c>
      <c r="T52" s="3" t="s">
        <v>57</v>
      </c>
      <c r="U52" s="3" t="s">
        <v>59</v>
      </c>
      <c r="V52" s="3" t="s">
        <v>60</v>
      </c>
    </row>
    <row r="53" spans="1:22" x14ac:dyDescent="0.3">
      <c r="A53" s="3" t="s">
        <v>63</v>
      </c>
      <c r="B53" s="3" t="s">
        <v>62</v>
      </c>
      <c r="C53" s="8" t="s">
        <v>64</v>
      </c>
      <c r="D53" s="3">
        <v>13761</v>
      </c>
      <c r="E53" s="3"/>
      <c r="F53" s="3">
        <v>81449</v>
      </c>
      <c r="G53" s="8" t="s">
        <v>68</v>
      </c>
      <c r="H53" s="3">
        <v>7</v>
      </c>
      <c r="I53" s="3"/>
      <c r="J53" s="3"/>
      <c r="K53" s="3"/>
      <c r="L53" s="3"/>
      <c r="M53" s="3">
        <v>7</v>
      </c>
      <c r="N53" s="3">
        <f t="shared" si="4"/>
        <v>14</v>
      </c>
      <c r="O53" s="3">
        <v>1</v>
      </c>
      <c r="P53" s="5" t="str">
        <f>IF(ISBLANK(O53),"",IF(O53=1,CONCATENATE(SUM($O$5:O53)),CONCATENATE(SUM($O$5:O53)-O53+1,"-",SUM($O$5:O53))))</f>
        <v>133</v>
      </c>
      <c r="Q53" s="3">
        <f t="shared" si="1"/>
        <v>14</v>
      </c>
      <c r="R53" s="3">
        <f t="shared" si="2"/>
        <v>3.32</v>
      </c>
      <c r="S53" s="3">
        <f t="shared" si="3"/>
        <v>4.63</v>
      </c>
      <c r="T53" s="3" t="s">
        <v>57</v>
      </c>
      <c r="U53" s="3" t="s">
        <v>59</v>
      </c>
      <c r="V53" s="3" t="s">
        <v>60</v>
      </c>
    </row>
    <row r="54" spans="1:22" x14ac:dyDescent="0.3">
      <c r="A54" s="3" t="s">
        <v>63</v>
      </c>
      <c r="B54" s="3" t="s">
        <v>62</v>
      </c>
      <c r="C54" s="8" t="s">
        <v>64</v>
      </c>
      <c r="D54" s="3">
        <v>13761</v>
      </c>
      <c r="E54" s="3"/>
      <c r="F54" s="3">
        <v>81449</v>
      </c>
      <c r="G54" s="8" t="s">
        <v>68</v>
      </c>
      <c r="H54" s="3"/>
      <c r="I54" s="3">
        <v>10</v>
      </c>
      <c r="J54" s="3">
        <v>10</v>
      </c>
      <c r="K54" s="3"/>
      <c r="L54" s="3"/>
      <c r="M54" s="3"/>
      <c r="N54" s="3">
        <f t="shared" si="4"/>
        <v>20</v>
      </c>
      <c r="O54" s="3">
        <v>1</v>
      </c>
      <c r="P54" s="5" t="str">
        <f>IF(ISBLANK(O54),"",IF(O54=1,CONCATENATE(SUM($O$5:O54)),CONCATENATE(SUM($O$5:O54)-O54+1,"-",SUM($O$5:O54))))</f>
        <v>134</v>
      </c>
      <c r="Q54" s="3">
        <f t="shared" si="1"/>
        <v>20</v>
      </c>
      <c r="R54" s="3">
        <f t="shared" si="2"/>
        <v>4.72</v>
      </c>
      <c r="S54" s="3">
        <f t="shared" si="3"/>
        <v>6.2</v>
      </c>
      <c r="T54" s="3" t="s">
        <v>57</v>
      </c>
      <c r="U54" s="3" t="s">
        <v>59</v>
      </c>
      <c r="V54" s="3" t="s">
        <v>60</v>
      </c>
    </row>
    <row r="55" spans="1:22" x14ac:dyDescent="0.3">
      <c r="A55" s="3" t="s">
        <v>63</v>
      </c>
      <c r="B55" s="3" t="s">
        <v>62</v>
      </c>
      <c r="C55" s="8" t="s">
        <v>64</v>
      </c>
      <c r="D55" s="3">
        <v>13761</v>
      </c>
      <c r="E55" s="3"/>
      <c r="F55" s="3">
        <v>93920</v>
      </c>
      <c r="G55" s="8" t="s">
        <v>69</v>
      </c>
      <c r="H55" s="3">
        <v>22</v>
      </c>
      <c r="I55" s="3"/>
      <c r="J55" s="3"/>
      <c r="K55" s="3"/>
      <c r="L55" s="3"/>
      <c r="M55" s="3"/>
      <c r="N55" s="3">
        <f t="shared" si="4"/>
        <v>22</v>
      </c>
      <c r="O55" s="3">
        <v>6</v>
      </c>
      <c r="P55" s="5" t="str">
        <f>IF(ISBLANK(O55),"",IF(O55=1,CONCATENATE(SUM($O$5:O55)),CONCATENATE(SUM($O$5:O55)-O55+1,"-",SUM($O$5:O55))))</f>
        <v>135-140</v>
      </c>
      <c r="Q55" s="3">
        <f t="shared" si="1"/>
        <v>132</v>
      </c>
      <c r="R55" s="3">
        <f t="shared" si="2"/>
        <v>4.66</v>
      </c>
      <c r="S55" s="3">
        <f t="shared" si="3"/>
        <v>6.2</v>
      </c>
      <c r="T55" s="3" t="s">
        <v>57</v>
      </c>
      <c r="U55" s="3" t="s">
        <v>59</v>
      </c>
      <c r="V55" s="3" t="s">
        <v>60</v>
      </c>
    </row>
    <row r="56" spans="1:22" x14ac:dyDescent="0.3">
      <c r="A56" s="3" t="s">
        <v>63</v>
      </c>
      <c r="B56" s="3" t="s">
        <v>62</v>
      </c>
      <c r="C56" s="8" t="s">
        <v>64</v>
      </c>
      <c r="D56" s="3">
        <v>13761</v>
      </c>
      <c r="E56" s="3"/>
      <c r="F56" s="3">
        <v>93920</v>
      </c>
      <c r="G56" s="8" t="s">
        <v>69</v>
      </c>
      <c r="H56" s="3"/>
      <c r="I56" s="3">
        <v>22</v>
      </c>
      <c r="J56" s="3"/>
      <c r="K56" s="3"/>
      <c r="L56" s="3"/>
      <c r="M56" s="3"/>
      <c r="N56" s="3">
        <f t="shared" si="4"/>
        <v>22</v>
      </c>
      <c r="O56" s="3">
        <v>9</v>
      </c>
      <c r="P56" s="5" t="str">
        <f>IF(ISBLANK(O56),"",IF(O56=1,CONCATENATE(SUM($O$5:O56)),CONCATENATE(SUM($O$5:O56)-O56+1,"-",SUM($O$5:O56))))</f>
        <v>141-149</v>
      </c>
      <c r="Q56" s="3">
        <f t="shared" si="1"/>
        <v>198</v>
      </c>
      <c r="R56" s="3">
        <f t="shared" si="2"/>
        <v>5.0999999999999996</v>
      </c>
      <c r="S56" s="3">
        <f t="shared" si="3"/>
        <v>6.64</v>
      </c>
      <c r="T56" s="3" t="s">
        <v>57</v>
      </c>
      <c r="U56" s="3" t="s">
        <v>59</v>
      </c>
      <c r="V56" s="3" t="s">
        <v>60</v>
      </c>
    </row>
    <row r="57" spans="1:22" x14ac:dyDescent="0.3">
      <c r="A57" s="3" t="s">
        <v>63</v>
      </c>
      <c r="B57" s="3" t="s">
        <v>62</v>
      </c>
      <c r="C57" s="8" t="s">
        <v>64</v>
      </c>
      <c r="D57" s="3">
        <v>13761</v>
      </c>
      <c r="E57" s="3"/>
      <c r="F57" s="3">
        <v>93920</v>
      </c>
      <c r="G57" s="8" t="s">
        <v>69</v>
      </c>
      <c r="H57" s="3"/>
      <c r="I57" s="3"/>
      <c r="J57" s="3">
        <v>22</v>
      </c>
      <c r="K57" s="3"/>
      <c r="L57" s="3"/>
      <c r="M57" s="3"/>
      <c r="N57" s="3">
        <f t="shared" si="4"/>
        <v>22</v>
      </c>
      <c r="O57" s="3">
        <v>10</v>
      </c>
      <c r="P57" s="5" t="str">
        <f>IF(ISBLANK(O57),"",IF(O57=1,CONCATENATE(SUM($O$5:O57)),CONCATENATE(SUM($O$5:O57)-O57+1,"-",SUM($O$5:O57))))</f>
        <v>150-159</v>
      </c>
      <c r="Q57" s="3">
        <f t="shared" si="1"/>
        <v>220</v>
      </c>
      <c r="R57" s="3">
        <f t="shared" si="2"/>
        <v>5.28</v>
      </c>
      <c r="S57" s="3">
        <f t="shared" si="3"/>
        <v>6.82</v>
      </c>
      <c r="T57" s="3" t="s">
        <v>57</v>
      </c>
      <c r="U57" s="3" t="s">
        <v>59</v>
      </c>
      <c r="V57" s="3" t="s">
        <v>60</v>
      </c>
    </row>
    <row r="58" spans="1:22" x14ac:dyDescent="0.3">
      <c r="A58" s="3" t="s">
        <v>63</v>
      </c>
      <c r="B58" s="3" t="s">
        <v>62</v>
      </c>
      <c r="C58" s="8" t="s">
        <v>64</v>
      </c>
      <c r="D58" s="3">
        <v>13761</v>
      </c>
      <c r="E58" s="3"/>
      <c r="F58" s="3">
        <v>93920</v>
      </c>
      <c r="G58" s="8" t="s">
        <v>69</v>
      </c>
      <c r="H58" s="3"/>
      <c r="I58" s="3"/>
      <c r="J58" s="3"/>
      <c r="K58" s="3">
        <v>22</v>
      </c>
      <c r="L58" s="3"/>
      <c r="M58" s="3"/>
      <c r="N58" s="3">
        <f t="shared" si="4"/>
        <v>22</v>
      </c>
      <c r="O58" s="3">
        <v>8</v>
      </c>
      <c r="P58" s="5" t="str">
        <f>IF(ISBLANK(O58),"",IF(O58=1,CONCATENATE(SUM($O$5:O58)),CONCATENATE(SUM($O$5:O58)-O58+1,"-",SUM($O$5:O58))))</f>
        <v>160-167</v>
      </c>
      <c r="Q58" s="3">
        <f t="shared" si="1"/>
        <v>176</v>
      </c>
      <c r="R58" s="3">
        <f t="shared" si="2"/>
        <v>5.39</v>
      </c>
      <c r="S58" s="3">
        <f t="shared" si="3"/>
        <v>6.93</v>
      </c>
      <c r="T58" s="3" t="s">
        <v>57</v>
      </c>
      <c r="U58" s="3" t="s">
        <v>59</v>
      </c>
      <c r="V58" s="3" t="s">
        <v>60</v>
      </c>
    </row>
    <row r="59" spans="1:22" x14ac:dyDescent="0.3">
      <c r="A59" s="3" t="s">
        <v>63</v>
      </c>
      <c r="B59" s="3" t="s">
        <v>62</v>
      </c>
      <c r="C59" s="8" t="s">
        <v>64</v>
      </c>
      <c r="D59" s="3">
        <v>13761</v>
      </c>
      <c r="E59" s="3"/>
      <c r="F59" s="3">
        <v>93920</v>
      </c>
      <c r="G59" s="8" t="s">
        <v>69</v>
      </c>
      <c r="H59" s="3"/>
      <c r="I59" s="3"/>
      <c r="J59" s="3"/>
      <c r="K59" s="3"/>
      <c r="L59" s="3">
        <v>20</v>
      </c>
      <c r="M59" s="3"/>
      <c r="N59" s="3">
        <f t="shared" si="4"/>
        <v>20</v>
      </c>
      <c r="O59" s="3">
        <v>6</v>
      </c>
      <c r="P59" s="5" t="str">
        <f>IF(ISBLANK(O59),"",IF(O59=1,CONCATENATE(SUM($O$5:O59)),CONCATENATE(SUM($O$5:O59)-O59+1,"-",SUM($O$5:O59))))</f>
        <v>168-173</v>
      </c>
      <c r="Q59" s="3">
        <f t="shared" si="1"/>
        <v>120</v>
      </c>
      <c r="R59" s="3">
        <f t="shared" si="2"/>
        <v>5.12</v>
      </c>
      <c r="S59" s="3">
        <f t="shared" si="3"/>
        <v>6.6</v>
      </c>
      <c r="T59" s="3" t="s">
        <v>57</v>
      </c>
      <c r="U59" s="3" t="s">
        <v>59</v>
      </c>
      <c r="V59" s="3" t="s">
        <v>60</v>
      </c>
    </row>
    <row r="60" spans="1:22" x14ac:dyDescent="0.3">
      <c r="A60" s="3" t="s">
        <v>63</v>
      </c>
      <c r="B60" s="3" t="s">
        <v>62</v>
      </c>
      <c r="C60" s="8" t="s">
        <v>64</v>
      </c>
      <c r="D60" s="3">
        <v>13761</v>
      </c>
      <c r="E60" s="3"/>
      <c r="F60" s="3">
        <v>93920</v>
      </c>
      <c r="G60" s="8" t="s">
        <v>69</v>
      </c>
      <c r="H60" s="3"/>
      <c r="I60" s="3"/>
      <c r="J60" s="3"/>
      <c r="K60" s="3"/>
      <c r="L60" s="3"/>
      <c r="M60" s="3">
        <v>20</v>
      </c>
      <c r="N60" s="3">
        <f t="shared" si="4"/>
        <v>20</v>
      </c>
      <c r="O60" s="3">
        <v>3</v>
      </c>
      <c r="P60" s="5" t="str">
        <f>IF(ISBLANK(O60),"",IF(O60=1,CONCATENATE(SUM($O$5:O60)),CONCATENATE(SUM($O$5:O60)-O60+1,"-",SUM($O$5:O60))))</f>
        <v>174-176</v>
      </c>
      <c r="Q60" s="3">
        <f t="shared" si="1"/>
        <v>60</v>
      </c>
      <c r="R60" s="3">
        <f t="shared" si="2"/>
        <v>5.24</v>
      </c>
      <c r="S60" s="3">
        <f t="shared" si="3"/>
        <v>6.72</v>
      </c>
      <c r="T60" s="3" t="s">
        <v>57</v>
      </c>
      <c r="U60" s="3" t="s">
        <v>59</v>
      </c>
      <c r="V60" s="3" t="s">
        <v>60</v>
      </c>
    </row>
    <row r="61" spans="1:22" x14ac:dyDescent="0.3">
      <c r="A61" s="3" t="s">
        <v>63</v>
      </c>
      <c r="B61" s="3" t="s">
        <v>62</v>
      </c>
      <c r="C61" s="8" t="s">
        <v>64</v>
      </c>
      <c r="D61" s="3">
        <v>13761</v>
      </c>
      <c r="E61" s="3"/>
      <c r="F61" s="3">
        <v>93920</v>
      </c>
      <c r="G61" s="8" t="s">
        <v>69</v>
      </c>
      <c r="H61" s="3">
        <v>2</v>
      </c>
      <c r="I61" s="3">
        <v>13</v>
      </c>
      <c r="J61" s="3"/>
      <c r="K61" s="3">
        <v>1</v>
      </c>
      <c r="L61" s="3"/>
      <c r="M61" s="3"/>
      <c r="N61" s="3">
        <f t="shared" si="4"/>
        <v>16</v>
      </c>
      <c r="O61" s="3">
        <v>1</v>
      </c>
      <c r="P61" s="5" t="str">
        <f>IF(ISBLANK(O61),"",IF(O61=1,CONCATENATE(SUM($O$5:O61)),CONCATENATE(SUM($O$5:O61)-O61+1,"-",SUM($O$5:O61))))</f>
        <v>177</v>
      </c>
      <c r="Q61" s="3">
        <f t="shared" si="1"/>
        <v>16</v>
      </c>
      <c r="R61" s="3">
        <f t="shared" si="2"/>
        <v>3.69</v>
      </c>
      <c r="S61" s="3">
        <f t="shared" si="3"/>
        <v>5.05</v>
      </c>
      <c r="T61" s="3" t="s">
        <v>57</v>
      </c>
      <c r="U61" s="3" t="s">
        <v>59</v>
      </c>
      <c r="V61" s="3" t="s">
        <v>60</v>
      </c>
    </row>
    <row r="62" spans="1:22" x14ac:dyDescent="0.3">
      <c r="A62" s="3" t="s">
        <v>63</v>
      </c>
      <c r="B62" s="3" t="s">
        <v>62</v>
      </c>
      <c r="C62" s="8" t="s">
        <v>64</v>
      </c>
      <c r="D62" s="3">
        <v>13761</v>
      </c>
      <c r="E62" s="3"/>
      <c r="F62" s="3">
        <v>93920</v>
      </c>
      <c r="G62" s="8" t="s">
        <v>69</v>
      </c>
      <c r="H62" s="3"/>
      <c r="I62" s="3"/>
      <c r="J62" s="3">
        <v>12</v>
      </c>
      <c r="K62" s="3"/>
      <c r="L62" s="3"/>
      <c r="M62" s="3">
        <v>8</v>
      </c>
      <c r="N62" s="3">
        <f t="shared" si="4"/>
        <v>20</v>
      </c>
      <c r="O62" s="3">
        <v>1</v>
      </c>
      <c r="P62" s="5" t="str">
        <f>IF(ISBLANK(O62),"",IF(O62=1,CONCATENATE(SUM($O$5:O62)),CONCATENATE(SUM($O$5:O62)-O62+1,"-",SUM($O$5:O62))))</f>
        <v>178</v>
      </c>
      <c r="Q62" s="3">
        <f t="shared" si="1"/>
        <v>20</v>
      </c>
      <c r="R62" s="3">
        <f t="shared" si="2"/>
        <v>4.9800000000000004</v>
      </c>
      <c r="S62" s="3">
        <f t="shared" si="3"/>
        <v>6.46</v>
      </c>
      <c r="T62" s="3" t="s">
        <v>57</v>
      </c>
      <c r="U62" s="3" t="s">
        <v>59</v>
      </c>
      <c r="V62" s="3" t="s">
        <v>60</v>
      </c>
    </row>
    <row r="63" spans="1:22" x14ac:dyDescent="0.3">
      <c r="A63" s="3" t="s">
        <v>63</v>
      </c>
      <c r="B63" s="3" t="s">
        <v>62</v>
      </c>
      <c r="C63" s="8" t="s">
        <v>64</v>
      </c>
      <c r="D63" s="3">
        <v>13761</v>
      </c>
      <c r="E63" s="3"/>
      <c r="F63" s="3">
        <v>93920</v>
      </c>
      <c r="G63" s="8" t="s">
        <v>69</v>
      </c>
      <c r="H63" s="3"/>
      <c r="I63" s="3"/>
      <c r="J63" s="3"/>
      <c r="K63" s="3"/>
      <c r="L63" s="3">
        <v>15</v>
      </c>
      <c r="M63" s="3"/>
      <c r="N63" s="3">
        <f t="shared" si="4"/>
        <v>15</v>
      </c>
      <c r="O63" s="3">
        <v>1</v>
      </c>
      <c r="P63" s="5" t="str">
        <f>IF(ISBLANK(O63),"",IF(O63=1,CONCATENATE(SUM($O$5:O63)),CONCATENATE(SUM($O$5:O63)-O63+1,"-",SUM($O$5:O63))))</f>
        <v>179</v>
      </c>
      <c r="Q63" s="3">
        <f t="shared" si="1"/>
        <v>15</v>
      </c>
      <c r="R63" s="3">
        <f t="shared" si="2"/>
        <v>3.84</v>
      </c>
      <c r="S63" s="3">
        <f t="shared" si="3"/>
        <v>5.18</v>
      </c>
      <c r="T63" s="3" t="s">
        <v>57</v>
      </c>
      <c r="U63" s="3" t="s">
        <v>59</v>
      </c>
      <c r="V63" s="3" t="s">
        <v>60</v>
      </c>
    </row>
    <row r="64" spans="1:22" x14ac:dyDescent="0.3">
      <c r="A64" s="3" t="s">
        <v>63</v>
      </c>
      <c r="B64" s="3" t="s">
        <v>62</v>
      </c>
      <c r="C64" s="8" t="s">
        <v>64</v>
      </c>
      <c r="D64" s="3">
        <v>13761</v>
      </c>
      <c r="E64" s="3"/>
      <c r="F64" s="3">
        <v>94013</v>
      </c>
      <c r="G64" s="8" t="s">
        <v>37</v>
      </c>
      <c r="H64" s="3">
        <v>22</v>
      </c>
      <c r="I64" s="3"/>
      <c r="J64" s="3"/>
      <c r="K64" s="3"/>
      <c r="L64" s="3"/>
      <c r="M64" s="3"/>
      <c r="N64" s="3">
        <f t="shared" si="4"/>
        <v>22</v>
      </c>
      <c r="O64" s="3">
        <v>5</v>
      </c>
      <c r="P64" s="5" t="str">
        <f>IF(ISBLANK(O64),"",IF(O64=1,CONCATENATE(SUM($O$5:O64)),CONCATENATE(SUM($O$5:O64)-O64+1,"-",SUM($O$5:O64))))</f>
        <v>180-184</v>
      </c>
      <c r="Q64" s="3">
        <f t="shared" si="1"/>
        <v>110</v>
      </c>
      <c r="R64" s="3">
        <f t="shared" si="2"/>
        <v>4.66</v>
      </c>
      <c r="S64" s="3">
        <f t="shared" si="3"/>
        <v>6.2</v>
      </c>
      <c r="T64" s="3" t="s">
        <v>57</v>
      </c>
      <c r="U64" s="3" t="s">
        <v>59</v>
      </c>
      <c r="V64" s="3" t="s">
        <v>60</v>
      </c>
    </row>
    <row r="65" spans="1:22" x14ac:dyDescent="0.3">
      <c r="A65" s="3" t="s">
        <v>63</v>
      </c>
      <c r="B65" s="3" t="s">
        <v>62</v>
      </c>
      <c r="C65" s="8" t="s">
        <v>64</v>
      </c>
      <c r="D65" s="3">
        <v>13761</v>
      </c>
      <c r="E65" s="3"/>
      <c r="F65" s="3">
        <v>94013</v>
      </c>
      <c r="G65" s="8" t="s">
        <v>37</v>
      </c>
      <c r="H65" s="3"/>
      <c r="I65" s="3">
        <v>22</v>
      </c>
      <c r="J65" s="3"/>
      <c r="K65" s="3"/>
      <c r="L65" s="3"/>
      <c r="M65" s="3"/>
      <c r="N65" s="3">
        <f t="shared" si="4"/>
        <v>22</v>
      </c>
      <c r="O65" s="3">
        <v>9</v>
      </c>
      <c r="P65" s="5" t="str">
        <f>IF(ISBLANK(O65),"",IF(O65=1,CONCATENATE(SUM($O$5:O65)),CONCATENATE(SUM($O$5:O65)-O65+1,"-",SUM($O$5:O65))))</f>
        <v>185-193</v>
      </c>
      <c r="Q65" s="3">
        <f t="shared" si="1"/>
        <v>198</v>
      </c>
      <c r="R65" s="3">
        <f t="shared" si="2"/>
        <v>5.0999999999999996</v>
      </c>
      <c r="S65" s="3">
        <f t="shared" si="3"/>
        <v>6.64</v>
      </c>
      <c r="T65" s="3" t="s">
        <v>57</v>
      </c>
      <c r="U65" s="3" t="s">
        <v>59</v>
      </c>
      <c r="V65" s="3" t="s">
        <v>60</v>
      </c>
    </row>
    <row r="66" spans="1:22" x14ac:dyDescent="0.3">
      <c r="A66" s="3" t="s">
        <v>63</v>
      </c>
      <c r="B66" s="3" t="s">
        <v>62</v>
      </c>
      <c r="C66" s="8" t="s">
        <v>64</v>
      </c>
      <c r="D66" s="3">
        <v>13761</v>
      </c>
      <c r="E66" s="3"/>
      <c r="F66" s="3">
        <v>94013</v>
      </c>
      <c r="G66" s="8" t="s">
        <v>37</v>
      </c>
      <c r="H66" s="3"/>
      <c r="I66" s="3"/>
      <c r="J66" s="3">
        <v>22</v>
      </c>
      <c r="K66" s="3"/>
      <c r="L66" s="3"/>
      <c r="M66" s="3"/>
      <c r="N66" s="3">
        <f t="shared" si="4"/>
        <v>22</v>
      </c>
      <c r="O66" s="3">
        <v>10</v>
      </c>
      <c r="P66" s="5" t="str">
        <f>IF(ISBLANK(O66),"",IF(O66=1,CONCATENATE(SUM($O$5:O66)),CONCATENATE(SUM($O$5:O66)-O66+1,"-",SUM($O$5:O66))))</f>
        <v>194-203</v>
      </c>
      <c r="Q66" s="3">
        <f t="shared" si="1"/>
        <v>220</v>
      </c>
      <c r="R66" s="3">
        <f t="shared" si="2"/>
        <v>5.28</v>
      </c>
      <c r="S66" s="3">
        <f t="shared" si="3"/>
        <v>6.82</v>
      </c>
      <c r="T66" s="3" t="s">
        <v>57</v>
      </c>
      <c r="U66" s="3" t="s">
        <v>59</v>
      </c>
      <c r="V66" s="3" t="s">
        <v>60</v>
      </c>
    </row>
    <row r="67" spans="1:22" x14ac:dyDescent="0.3">
      <c r="A67" s="3" t="s">
        <v>63</v>
      </c>
      <c r="B67" s="3" t="s">
        <v>62</v>
      </c>
      <c r="C67" s="8" t="s">
        <v>64</v>
      </c>
      <c r="D67" s="3">
        <v>13761</v>
      </c>
      <c r="E67" s="3"/>
      <c r="F67" s="3">
        <v>94013</v>
      </c>
      <c r="G67" s="8" t="s">
        <v>37</v>
      </c>
      <c r="H67" s="3"/>
      <c r="I67" s="3"/>
      <c r="J67" s="3"/>
      <c r="K67" s="3">
        <v>22</v>
      </c>
      <c r="L67" s="3"/>
      <c r="M67" s="3"/>
      <c r="N67" s="3">
        <f t="shared" si="4"/>
        <v>22</v>
      </c>
      <c r="O67" s="3">
        <v>7</v>
      </c>
      <c r="P67" s="5" t="str">
        <f>IF(ISBLANK(O67),"",IF(O67=1,CONCATENATE(SUM($O$5:O67)),CONCATENATE(SUM($O$5:O67)-O67+1,"-",SUM($O$5:O67))))</f>
        <v>204-210</v>
      </c>
      <c r="Q67" s="3">
        <f t="shared" si="1"/>
        <v>154</v>
      </c>
      <c r="R67" s="3">
        <f t="shared" si="2"/>
        <v>5.39</v>
      </c>
      <c r="S67" s="3">
        <f t="shared" si="3"/>
        <v>6.93</v>
      </c>
      <c r="T67" s="3" t="s">
        <v>57</v>
      </c>
      <c r="U67" s="3" t="s">
        <v>59</v>
      </c>
      <c r="V67" s="3" t="s">
        <v>60</v>
      </c>
    </row>
    <row r="68" spans="1:22" x14ac:dyDescent="0.3">
      <c r="A68" s="3" t="s">
        <v>63</v>
      </c>
      <c r="B68" s="3" t="s">
        <v>62</v>
      </c>
      <c r="C68" s="8" t="s">
        <v>64</v>
      </c>
      <c r="D68" s="3">
        <v>13761</v>
      </c>
      <c r="E68" s="3"/>
      <c r="F68" s="3">
        <v>94013</v>
      </c>
      <c r="G68" s="8" t="s">
        <v>37</v>
      </c>
      <c r="H68" s="3"/>
      <c r="I68" s="3"/>
      <c r="J68" s="3"/>
      <c r="K68" s="3"/>
      <c r="L68" s="3">
        <v>20</v>
      </c>
      <c r="M68" s="3"/>
      <c r="N68" s="3">
        <f t="shared" si="4"/>
        <v>20</v>
      </c>
      <c r="O68" s="3">
        <v>5</v>
      </c>
      <c r="P68" s="5" t="str">
        <f>IF(ISBLANK(O68),"",IF(O68=1,CONCATENATE(SUM($O$5:O68)),CONCATENATE(SUM($O$5:O68)-O68+1,"-",SUM($O$5:O68))))</f>
        <v>211-215</v>
      </c>
      <c r="Q68" s="3">
        <f t="shared" si="1"/>
        <v>100</v>
      </c>
      <c r="R68" s="3">
        <f t="shared" si="2"/>
        <v>5.12</v>
      </c>
      <c r="S68" s="3">
        <f t="shared" si="3"/>
        <v>6.6</v>
      </c>
      <c r="T68" s="3" t="s">
        <v>57</v>
      </c>
      <c r="U68" s="3" t="s">
        <v>59</v>
      </c>
      <c r="V68" s="3" t="s">
        <v>60</v>
      </c>
    </row>
    <row r="69" spans="1:22" x14ac:dyDescent="0.3">
      <c r="A69" s="3" t="s">
        <v>63</v>
      </c>
      <c r="B69" s="3" t="s">
        <v>62</v>
      </c>
      <c r="C69" s="8" t="s">
        <v>64</v>
      </c>
      <c r="D69" s="3">
        <v>13761</v>
      </c>
      <c r="E69" s="3"/>
      <c r="F69" s="3">
        <v>94013</v>
      </c>
      <c r="G69" s="8" t="s">
        <v>37</v>
      </c>
      <c r="H69" s="3"/>
      <c r="I69" s="3"/>
      <c r="J69" s="3"/>
      <c r="K69" s="3"/>
      <c r="L69" s="3"/>
      <c r="M69" s="3">
        <v>20</v>
      </c>
      <c r="N69" s="3">
        <f t="shared" si="4"/>
        <v>20</v>
      </c>
      <c r="O69" s="3">
        <v>2</v>
      </c>
      <c r="P69" s="5" t="str">
        <f>IF(ISBLANK(O69),"",IF(O69=1,CONCATENATE(SUM($O$5:O69)),CONCATENATE(SUM($O$5:O69)-O69+1,"-",SUM($O$5:O69))))</f>
        <v>216-217</v>
      </c>
      <c r="Q69" s="3">
        <f t="shared" si="1"/>
        <v>40</v>
      </c>
      <c r="R69" s="3">
        <f t="shared" si="2"/>
        <v>5.24</v>
      </c>
      <c r="S69" s="3">
        <f t="shared" si="3"/>
        <v>6.72</v>
      </c>
      <c r="T69" s="3" t="s">
        <v>57</v>
      </c>
      <c r="U69" s="3" t="s">
        <v>59</v>
      </c>
      <c r="V69" s="3" t="s">
        <v>60</v>
      </c>
    </row>
    <row r="70" spans="1:22" x14ac:dyDescent="0.3">
      <c r="A70" s="3" t="s">
        <v>63</v>
      </c>
      <c r="B70" s="3" t="s">
        <v>62</v>
      </c>
      <c r="C70" s="8" t="s">
        <v>64</v>
      </c>
      <c r="D70" s="3">
        <v>13761</v>
      </c>
      <c r="E70" s="3"/>
      <c r="F70" s="3">
        <v>94013</v>
      </c>
      <c r="G70" s="8" t="s">
        <v>37</v>
      </c>
      <c r="H70" s="3">
        <v>6</v>
      </c>
      <c r="I70" s="3"/>
      <c r="J70" s="3"/>
      <c r="K70" s="3">
        <v>6</v>
      </c>
      <c r="L70" s="3">
        <v>4</v>
      </c>
      <c r="M70" s="3"/>
      <c r="N70" s="3">
        <f t="shared" si="4"/>
        <v>16</v>
      </c>
      <c r="O70" s="3">
        <v>1</v>
      </c>
      <c r="P70" s="5" t="str">
        <f>IF(ISBLANK(O70),"",IF(O70=1,CONCATENATE(SUM($O$5:O70)),CONCATENATE(SUM($O$5:O70)-O70+1,"-",SUM($O$5:O70))))</f>
        <v>218</v>
      </c>
      <c r="Q70" s="3">
        <f t="shared" ref="Q70:Q82" si="5">N70*O70</f>
        <v>16</v>
      </c>
      <c r="R70" s="3">
        <f t="shared" ref="R70:R82" si="6">ROUND(SUMPRODUCT($H$2:$M$2,H70:M70)+$R$2,2)</f>
        <v>3.77</v>
      </c>
      <c r="S70" s="3">
        <f t="shared" ref="S70:S82" si="7">ROUND(R70+$S$2+(N70*$T$2),2)</f>
        <v>5.13</v>
      </c>
      <c r="T70" s="3" t="s">
        <v>57</v>
      </c>
      <c r="U70" s="3" t="s">
        <v>59</v>
      </c>
      <c r="V70" s="3" t="s">
        <v>60</v>
      </c>
    </row>
    <row r="71" spans="1:22" x14ac:dyDescent="0.3">
      <c r="A71" s="3" t="s">
        <v>63</v>
      </c>
      <c r="B71" s="3" t="s">
        <v>62</v>
      </c>
      <c r="C71" s="8" t="s">
        <v>64</v>
      </c>
      <c r="D71" s="3">
        <v>13761</v>
      </c>
      <c r="E71" s="3"/>
      <c r="F71" s="3">
        <v>94013</v>
      </c>
      <c r="G71" s="8" t="s">
        <v>37</v>
      </c>
      <c r="H71" s="3"/>
      <c r="I71" s="3">
        <v>19</v>
      </c>
      <c r="J71" s="3"/>
      <c r="K71" s="3"/>
      <c r="L71" s="3"/>
      <c r="M71" s="3"/>
      <c r="N71" s="3">
        <f t="shared" si="4"/>
        <v>19</v>
      </c>
      <c r="O71" s="3">
        <v>1</v>
      </c>
      <c r="P71" s="5" t="str">
        <f>IF(ISBLANK(O71),"",IF(O71=1,CONCATENATE(SUM($O$5:O71)),CONCATENATE(SUM($O$5:O71)-O71+1,"-",SUM($O$5:O71))))</f>
        <v>219</v>
      </c>
      <c r="Q71" s="3">
        <f t="shared" si="5"/>
        <v>19</v>
      </c>
      <c r="R71" s="3">
        <f t="shared" si="6"/>
        <v>4.41</v>
      </c>
      <c r="S71" s="3">
        <f t="shared" si="7"/>
        <v>5.86</v>
      </c>
      <c r="T71" s="3" t="s">
        <v>57</v>
      </c>
      <c r="U71" s="3" t="s">
        <v>59</v>
      </c>
      <c r="V71" s="3" t="s">
        <v>60</v>
      </c>
    </row>
    <row r="72" spans="1:22" x14ac:dyDescent="0.3">
      <c r="A72" s="3" t="s">
        <v>63</v>
      </c>
      <c r="B72" s="3" t="s">
        <v>62</v>
      </c>
      <c r="C72" s="8" t="s">
        <v>64</v>
      </c>
      <c r="D72" s="3">
        <v>13761</v>
      </c>
      <c r="E72" s="3"/>
      <c r="F72" s="3">
        <v>94013</v>
      </c>
      <c r="G72" s="8" t="s">
        <v>37</v>
      </c>
      <c r="H72" s="3"/>
      <c r="I72" s="3"/>
      <c r="J72" s="3">
        <v>20</v>
      </c>
      <c r="K72" s="3"/>
      <c r="L72" s="3"/>
      <c r="M72" s="3"/>
      <c r="N72" s="3">
        <f t="shared" si="4"/>
        <v>20</v>
      </c>
      <c r="O72" s="3">
        <v>1</v>
      </c>
      <c r="P72" s="5" t="str">
        <f>IF(ISBLANK(O72),"",IF(O72=1,CONCATENATE(SUM($O$5:O72)),CONCATENATE(SUM($O$5:O72)-O72+1,"-",SUM($O$5:O72))))</f>
        <v>220</v>
      </c>
      <c r="Q72" s="3">
        <f t="shared" si="5"/>
        <v>20</v>
      </c>
      <c r="R72" s="3">
        <f t="shared" si="6"/>
        <v>4.8</v>
      </c>
      <c r="S72" s="3">
        <f t="shared" si="7"/>
        <v>6.28</v>
      </c>
      <c r="T72" s="3" t="s">
        <v>57</v>
      </c>
      <c r="U72" s="3" t="s">
        <v>59</v>
      </c>
      <c r="V72" s="3" t="s">
        <v>60</v>
      </c>
    </row>
    <row r="73" spans="1:22" x14ac:dyDescent="0.3">
      <c r="A73" s="3" t="s">
        <v>63</v>
      </c>
      <c r="B73" s="3" t="s">
        <v>62</v>
      </c>
      <c r="C73" s="8" t="s">
        <v>64</v>
      </c>
      <c r="D73" s="3">
        <v>13761</v>
      </c>
      <c r="E73" s="3"/>
      <c r="F73" s="3">
        <v>94013</v>
      </c>
      <c r="G73" s="8" t="s">
        <v>37</v>
      </c>
      <c r="H73" s="3"/>
      <c r="I73" s="3"/>
      <c r="J73" s="3"/>
      <c r="K73" s="3"/>
      <c r="L73" s="3"/>
      <c r="M73" s="3">
        <v>14</v>
      </c>
      <c r="N73" s="3">
        <f t="shared" si="4"/>
        <v>14</v>
      </c>
      <c r="O73" s="3">
        <v>1</v>
      </c>
      <c r="P73" s="5" t="str">
        <f>IF(ISBLANK(O73),"",IF(O73=1,CONCATENATE(SUM($O$5:O73)),CONCATENATE(SUM($O$5:O73)-O73+1,"-",SUM($O$5:O73))))</f>
        <v>221</v>
      </c>
      <c r="Q73" s="3">
        <f t="shared" si="5"/>
        <v>14</v>
      </c>
      <c r="R73" s="3">
        <f t="shared" si="6"/>
        <v>3.67</v>
      </c>
      <c r="S73" s="3">
        <f t="shared" si="7"/>
        <v>4.9800000000000004</v>
      </c>
      <c r="T73" s="3" t="s">
        <v>57</v>
      </c>
      <c r="U73" s="3" t="s">
        <v>59</v>
      </c>
      <c r="V73" s="3" t="s">
        <v>60</v>
      </c>
    </row>
    <row r="74" spans="1:22" x14ac:dyDescent="0.3">
      <c r="A74" s="3" t="s">
        <v>63</v>
      </c>
      <c r="B74" s="3" t="s">
        <v>62</v>
      </c>
      <c r="C74" s="8" t="s">
        <v>64</v>
      </c>
      <c r="D74" s="3">
        <v>13761</v>
      </c>
      <c r="E74" s="3"/>
      <c r="F74" s="3">
        <v>95411</v>
      </c>
      <c r="G74" s="8" t="s">
        <v>70</v>
      </c>
      <c r="H74" s="3">
        <v>22</v>
      </c>
      <c r="I74" s="3"/>
      <c r="J74" s="3"/>
      <c r="K74" s="3"/>
      <c r="L74" s="3"/>
      <c r="M74" s="3"/>
      <c r="N74" s="3">
        <f t="shared" si="4"/>
        <v>22</v>
      </c>
      <c r="O74" s="3">
        <v>8</v>
      </c>
      <c r="P74" s="3" t="str">
        <f>IF(ISBLANK(O74),"",IF(O74=1,CONCATENATE(SUM($O$5:O74)),CONCATENATE(SUM($O$5:O74)-O74+1,"-",SUM($O$5:O74))))</f>
        <v>222-229</v>
      </c>
      <c r="Q74" s="3">
        <f t="shared" si="5"/>
        <v>176</v>
      </c>
      <c r="R74" s="3">
        <f t="shared" si="6"/>
        <v>4.66</v>
      </c>
      <c r="S74" s="3">
        <f t="shared" si="7"/>
        <v>6.2</v>
      </c>
      <c r="T74" s="3" t="s">
        <v>57</v>
      </c>
      <c r="U74" s="3" t="s">
        <v>59</v>
      </c>
      <c r="V74" s="3" t="s">
        <v>60</v>
      </c>
    </row>
    <row r="75" spans="1:22" x14ac:dyDescent="0.3">
      <c r="A75" s="3" t="s">
        <v>63</v>
      </c>
      <c r="B75" s="3" t="s">
        <v>62</v>
      </c>
      <c r="C75" s="8" t="s">
        <v>64</v>
      </c>
      <c r="D75" s="3">
        <v>13761</v>
      </c>
      <c r="E75" s="3"/>
      <c r="F75" s="3">
        <v>95411</v>
      </c>
      <c r="G75" s="8" t="s">
        <v>70</v>
      </c>
      <c r="H75" s="3"/>
      <c r="I75" s="3">
        <v>22</v>
      </c>
      <c r="J75" s="3"/>
      <c r="K75" s="3"/>
      <c r="L75" s="3"/>
      <c r="M75" s="3"/>
      <c r="N75" s="3">
        <f t="shared" ref="N75:N82" si="8">SUM(H75:M75)</f>
        <v>22</v>
      </c>
      <c r="O75" s="3">
        <v>14</v>
      </c>
      <c r="P75" s="3" t="str">
        <f>IF(ISBLANK(O75),"",IF(O75=1,CONCATENATE(SUM($O$5:O75)),CONCATENATE(SUM($O$5:O75)-O75+1,"-",SUM($O$5:O75))))</f>
        <v>230-243</v>
      </c>
      <c r="Q75" s="3">
        <f t="shared" si="5"/>
        <v>308</v>
      </c>
      <c r="R75" s="3">
        <f t="shared" si="6"/>
        <v>5.0999999999999996</v>
      </c>
      <c r="S75" s="3">
        <f t="shared" si="7"/>
        <v>6.64</v>
      </c>
      <c r="T75" s="3" t="s">
        <v>57</v>
      </c>
      <c r="U75" s="3" t="s">
        <v>59</v>
      </c>
      <c r="V75" s="3" t="s">
        <v>60</v>
      </c>
    </row>
    <row r="76" spans="1:22" x14ac:dyDescent="0.3">
      <c r="A76" s="3" t="s">
        <v>63</v>
      </c>
      <c r="B76" s="3" t="s">
        <v>62</v>
      </c>
      <c r="C76" s="8" t="s">
        <v>64</v>
      </c>
      <c r="D76" s="3">
        <v>13761</v>
      </c>
      <c r="E76" s="3"/>
      <c r="F76" s="3">
        <v>95411</v>
      </c>
      <c r="G76" s="8" t="s">
        <v>70</v>
      </c>
      <c r="H76" s="3"/>
      <c r="I76" s="3"/>
      <c r="J76" s="3">
        <v>22</v>
      </c>
      <c r="K76" s="3"/>
      <c r="L76" s="3"/>
      <c r="M76" s="3"/>
      <c r="N76" s="3">
        <f t="shared" si="8"/>
        <v>22</v>
      </c>
      <c r="O76" s="3">
        <v>15</v>
      </c>
      <c r="P76" s="3" t="str">
        <f>IF(ISBLANK(O76),"",IF(O76=1,CONCATENATE(SUM($O$5:O76)),CONCATENATE(SUM($O$5:O76)-O76+1,"-",SUM($O$5:O76))))</f>
        <v>244-258</v>
      </c>
      <c r="Q76" s="3">
        <f t="shared" si="5"/>
        <v>330</v>
      </c>
      <c r="R76" s="3">
        <f t="shared" si="6"/>
        <v>5.28</v>
      </c>
      <c r="S76" s="3">
        <f t="shared" si="7"/>
        <v>6.82</v>
      </c>
      <c r="T76" s="3" t="s">
        <v>57</v>
      </c>
      <c r="U76" s="3" t="s">
        <v>59</v>
      </c>
      <c r="V76" s="3" t="s">
        <v>60</v>
      </c>
    </row>
    <row r="77" spans="1:22" x14ac:dyDescent="0.3">
      <c r="A77" s="3" t="s">
        <v>63</v>
      </c>
      <c r="B77" s="3" t="s">
        <v>62</v>
      </c>
      <c r="C77" s="8" t="s">
        <v>64</v>
      </c>
      <c r="D77" s="3">
        <v>13761</v>
      </c>
      <c r="E77" s="3"/>
      <c r="F77" s="3">
        <v>95411</v>
      </c>
      <c r="G77" s="8" t="s">
        <v>70</v>
      </c>
      <c r="H77" s="3"/>
      <c r="I77" s="3"/>
      <c r="J77" s="3"/>
      <c r="K77" s="3">
        <v>22</v>
      </c>
      <c r="L77" s="3"/>
      <c r="M77" s="3"/>
      <c r="N77" s="3">
        <f t="shared" si="8"/>
        <v>22</v>
      </c>
      <c r="O77" s="3">
        <v>11</v>
      </c>
      <c r="P77" s="3" t="str">
        <f>IF(ISBLANK(O77),"",IF(O77=1,CONCATENATE(SUM($O$5:O77)),CONCATENATE(SUM($O$5:O77)-O77+1,"-",SUM($O$5:O77))))</f>
        <v>259-269</v>
      </c>
      <c r="Q77" s="3">
        <f t="shared" si="5"/>
        <v>242</v>
      </c>
      <c r="R77" s="3">
        <f t="shared" si="6"/>
        <v>5.39</v>
      </c>
      <c r="S77" s="3">
        <f t="shared" si="7"/>
        <v>6.93</v>
      </c>
      <c r="T77" s="3" t="s">
        <v>57</v>
      </c>
      <c r="U77" s="3" t="s">
        <v>59</v>
      </c>
      <c r="V77" s="3" t="s">
        <v>60</v>
      </c>
    </row>
    <row r="78" spans="1:22" x14ac:dyDescent="0.3">
      <c r="A78" s="3" t="s">
        <v>63</v>
      </c>
      <c r="B78" s="3" t="s">
        <v>62</v>
      </c>
      <c r="C78" s="8" t="s">
        <v>64</v>
      </c>
      <c r="D78" s="3">
        <v>13761</v>
      </c>
      <c r="E78" s="3"/>
      <c r="F78" s="3">
        <v>95411</v>
      </c>
      <c r="G78" s="8" t="s">
        <v>70</v>
      </c>
      <c r="H78" s="3"/>
      <c r="I78" s="3"/>
      <c r="J78" s="3"/>
      <c r="K78" s="3">
        <v>16</v>
      </c>
      <c r="L78" s="3"/>
      <c r="M78" s="3"/>
      <c r="N78" s="3">
        <f t="shared" si="8"/>
        <v>16</v>
      </c>
      <c r="O78" s="3">
        <v>1</v>
      </c>
      <c r="P78" s="3" t="str">
        <f>IF(ISBLANK(O78),"",IF(O78=1,CONCATENATE(SUM($O$5:O78)),CONCATENATE(SUM($O$5:O78)-O78+1,"-",SUM($O$5:O78))))</f>
        <v>270</v>
      </c>
      <c r="Q78" s="3">
        <f t="shared" si="5"/>
        <v>16</v>
      </c>
      <c r="R78" s="3">
        <f t="shared" si="6"/>
        <v>3.92</v>
      </c>
      <c r="S78" s="3">
        <f t="shared" si="7"/>
        <v>5.28</v>
      </c>
      <c r="T78" s="3" t="s">
        <v>57</v>
      </c>
      <c r="U78" s="3" t="s">
        <v>59</v>
      </c>
      <c r="V78" s="3" t="s">
        <v>60</v>
      </c>
    </row>
    <row r="79" spans="1:22" x14ac:dyDescent="0.3">
      <c r="A79" s="3" t="s">
        <v>63</v>
      </c>
      <c r="B79" s="3" t="s">
        <v>62</v>
      </c>
      <c r="C79" s="8" t="s">
        <v>64</v>
      </c>
      <c r="D79" s="3">
        <v>13761</v>
      </c>
      <c r="E79" s="3"/>
      <c r="F79" s="3">
        <v>95411</v>
      </c>
      <c r="G79" s="8" t="s">
        <v>70</v>
      </c>
      <c r="H79" s="3"/>
      <c r="I79" s="3"/>
      <c r="J79" s="3"/>
      <c r="K79" s="3"/>
      <c r="L79" s="3">
        <v>20</v>
      </c>
      <c r="M79" s="3"/>
      <c r="N79" s="3">
        <f t="shared" si="8"/>
        <v>20</v>
      </c>
      <c r="O79" s="3">
        <v>10</v>
      </c>
      <c r="P79" s="3" t="str">
        <f>IF(ISBLANK(O79),"",IF(O79=1,CONCATENATE(SUM($O$5:O79)),CONCATENATE(SUM($O$5:O79)-O79+1,"-",SUM($O$5:O79))))</f>
        <v>271-280</v>
      </c>
      <c r="Q79" s="3">
        <f t="shared" si="5"/>
        <v>200</v>
      </c>
      <c r="R79" s="3">
        <f t="shared" si="6"/>
        <v>5.12</v>
      </c>
      <c r="S79" s="3">
        <f t="shared" si="7"/>
        <v>6.6</v>
      </c>
      <c r="T79" s="3" t="s">
        <v>57</v>
      </c>
      <c r="U79" s="3" t="s">
        <v>59</v>
      </c>
      <c r="V79" s="3" t="s">
        <v>60</v>
      </c>
    </row>
    <row r="80" spans="1:22" x14ac:dyDescent="0.3">
      <c r="A80" s="3" t="s">
        <v>63</v>
      </c>
      <c r="B80" s="3" t="s">
        <v>62</v>
      </c>
      <c r="C80" s="8" t="s">
        <v>64</v>
      </c>
      <c r="D80" s="3">
        <v>13761</v>
      </c>
      <c r="E80" s="3"/>
      <c r="F80" s="3">
        <v>95411</v>
      </c>
      <c r="G80" s="8" t="s">
        <v>70</v>
      </c>
      <c r="H80" s="3"/>
      <c r="I80" s="3"/>
      <c r="J80" s="3"/>
      <c r="K80" s="3"/>
      <c r="L80" s="3"/>
      <c r="M80" s="3">
        <v>20</v>
      </c>
      <c r="N80" s="3">
        <f t="shared" si="8"/>
        <v>20</v>
      </c>
      <c r="O80" s="3">
        <v>4</v>
      </c>
      <c r="P80" s="3" t="str">
        <f>IF(ISBLANK(O80),"",IF(O80=1,CONCATENATE(SUM($O$5:O80)),CONCATENATE(SUM($O$5:O80)-O80+1,"-",SUM($O$5:O80))))</f>
        <v>281-284</v>
      </c>
      <c r="Q80" s="3">
        <f t="shared" si="5"/>
        <v>80</v>
      </c>
      <c r="R80" s="3">
        <f t="shared" si="6"/>
        <v>5.24</v>
      </c>
      <c r="S80" s="3">
        <f t="shared" si="7"/>
        <v>6.72</v>
      </c>
      <c r="T80" s="3" t="s">
        <v>57</v>
      </c>
      <c r="U80" s="3" t="s">
        <v>59</v>
      </c>
      <c r="V80" s="3" t="s">
        <v>60</v>
      </c>
    </row>
    <row r="81" spans="1:22" x14ac:dyDescent="0.3">
      <c r="A81" s="3" t="s">
        <v>63</v>
      </c>
      <c r="B81" s="3" t="s">
        <v>62</v>
      </c>
      <c r="C81" s="8" t="s">
        <v>64</v>
      </c>
      <c r="D81" s="3">
        <v>13761</v>
      </c>
      <c r="E81" s="3"/>
      <c r="F81" s="3">
        <v>95411</v>
      </c>
      <c r="G81" s="8" t="s">
        <v>70</v>
      </c>
      <c r="H81" s="3">
        <v>4</v>
      </c>
      <c r="I81" s="3">
        <v>9</v>
      </c>
      <c r="J81" s="3">
        <v>10</v>
      </c>
      <c r="K81" s="3"/>
      <c r="L81" s="3"/>
      <c r="M81" s="3"/>
      <c r="N81" s="3">
        <f t="shared" si="8"/>
        <v>23</v>
      </c>
      <c r="O81" s="3">
        <v>1</v>
      </c>
      <c r="P81" s="3" t="str">
        <f>IF(ISBLANK(O81),"",IF(O81=1,CONCATENATE(SUM($O$5:O81)),CONCATENATE(SUM($O$5:O81)-O81+1,"-",SUM($O$5:O81))))</f>
        <v>285</v>
      </c>
      <c r="Q81" s="3">
        <f t="shared" si="5"/>
        <v>23</v>
      </c>
      <c r="R81" s="3">
        <f t="shared" si="6"/>
        <v>5.34</v>
      </c>
      <c r="S81" s="3">
        <f t="shared" si="7"/>
        <v>6.91</v>
      </c>
      <c r="T81" s="3" t="s">
        <v>57</v>
      </c>
      <c r="U81" s="3" t="s">
        <v>59</v>
      </c>
      <c r="V81" s="3" t="s">
        <v>60</v>
      </c>
    </row>
    <row r="82" spans="1:22" x14ac:dyDescent="0.3">
      <c r="A82" s="3" t="s">
        <v>63</v>
      </c>
      <c r="B82" s="3" t="s">
        <v>62</v>
      </c>
      <c r="C82" s="8" t="s">
        <v>64</v>
      </c>
      <c r="D82" s="3">
        <v>13761</v>
      </c>
      <c r="E82" s="3"/>
      <c r="F82" s="3">
        <v>95411</v>
      </c>
      <c r="G82" s="8" t="s">
        <v>70</v>
      </c>
      <c r="H82" s="3"/>
      <c r="I82" s="3"/>
      <c r="J82" s="3"/>
      <c r="K82" s="3"/>
      <c r="L82" s="3">
        <v>10</v>
      </c>
      <c r="M82" s="3">
        <v>7</v>
      </c>
      <c r="N82" s="3">
        <f t="shared" si="8"/>
        <v>17</v>
      </c>
      <c r="O82" s="3">
        <v>1</v>
      </c>
      <c r="P82" s="3" t="str">
        <f>IF(ISBLANK(O82),"",IF(O82=1,CONCATENATE(SUM($O$5:O82)),CONCATENATE(SUM($O$5:O82)-O82+1,"-",SUM($O$5:O82))))</f>
        <v>286</v>
      </c>
      <c r="Q82" s="3">
        <f t="shared" si="5"/>
        <v>17</v>
      </c>
      <c r="R82" s="3">
        <f t="shared" si="6"/>
        <v>4.3899999999999997</v>
      </c>
      <c r="S82" s="3">
        <f t="shared" si="7"/>
        <v>5.78</v>
      </c>
      <c r="T82" s="3" t="s">
        <v>57</v>
      </c>
      <c r="U82" s="3" t="s">
        <v>59</v>
      </c>
      <c r="V82" s="3" t="s">
        <v>60</v>
      </c>
    </row>
    <row r="83" spans="1:22" x14ac:dyDescent="0.3">
      <c r="B83" s="16"/>
      <c r="C83" s="17"/>
      <c r="D83" s="16"/>
      <c r="E83" s="16"/>
      <c r="F83" s="16"/>
      <c r="G83" s="17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8"/>
    </row>
    <row r="84" spans="1:22" x14ac:dyDescent="0.3">
      <c r="C84" s="9"/>
      <c r="V84" s="19"/>
    </row>
    <row r="85" spans="1:22" x14ac:dyDescent="0.3">
      <c r="C85" s="9"/>
      <c r="V85" s="19"/>
    </row>
    <row r="86" spans="1:22" x14ac:dyDescent="0.3">
      <c r="C86" s="9"/>
      <c r="V86" s="19"/>
    </row>
    <row r="87" spans="1:22" x14ac:dyDescent="0.3">
      <c r="C87" s="9"/>
      <c r="V87" s="19"/>
    </row>
    <row r="88" spans="1:22" x14ac:dyDescent="0.3">
      <c r="C88" s="9"/>
      <c r="V88" s="19"/>
    </row>
    <row r="89" spans="1:22" x14ac:dyDescent="0.3">
      <c r="C89" s="9"/>
      <c r="V89" s="19"/>
    </row>
    <row r="90" spans="1:22" x14ac:dyDescent="0.3">
      <c r="C90" s="9"/>
      <c r="V90" s="19"/>
    </row>
    <row r="91" spans="1:22" x14ac:dyDescent="0.3">
      <c r="C91" s="9"/>
      <c r="V91" s="19"/>
    </row>
    <row r="92" spans="1:22" x14ac:dyDescent="0.3">
      <c r="C92" s="9"/>
      <c r="V92" s="19"/>
    </row>
    <row r="93" spans="1:22" x14ac:dyDescent="0.3">
      <c r="C93" s="9"/>
      <c r="V93" s="19"/>
    </row>
    <row r="94" spans="1:22" x14ac:dyDescent="0.3">
      <c r="C94" s="9"/>
      <c r="V94" s="19"/>
    </row>
    <row r="95" spans="1:22" x14ac:dyDescent="0.3">
      <c r="C95" s="9"/>
      <c r="V95" s="19"/>
    </row>
    <row r="96" spans="1:22" x14ac:dyDescent="0.3">
      <c r="C96" s="9"/>
      <c r="V96" s="19"/>
    </row>
    <row r="97" spans="3:22" x14ac:dyDescent="0.3">
      <c r="C97" s="9"/>
      <c r="V97" s="19"/>
    </row>
    <row r="98" spans="3:22" x14ac:dyDescent="0.3">
      <c r="C98" s="9"/>
      <c r="V98" s="19"/>
    </row>
    <row r="99" spans="3:22" x14ac:dyDescent="0.3">
      <c r="C99" s="9"/>
      <c r="V99" s="19"/>
    </row>
    <row r="100" spans="3:22" x14ac:dyDescent="0.3">
      <c r="C100" s="9"/>
      <c r="V100" s="19"/>
    </row>
    <row r="101" spans="3:22" x14ac:dyDescent="0.3">
      <c r="C101" s="9"/>
      <c r="V101" s="19"/>
    </row>
    <row r="102" spans="3:22" x14ac:dyDescent="0.3">
      <c r="C102" s="9"/>
      <c r="V102" s="19"/>
    </row>
    <row r="103" spans="3:22" x14ac:dyDescent="0.3">
      <c r="C103" s="9"/>
      <c r="V103" s="19"/>
    </row>
    <row r="104" spans="3:22" x14ac:dyDescent="0.3">
      <c r="C104" s="9"/>
      <c r="V104" s="19"/>
    </row>
    <row r="105" spans="3:22" x14ac:dyDescent="0.3">
      <c r="C105" s="9"/>
      <c r="V105" s="19"/>
    </row>
    <row r="106" spans="3:22" x14ac:dyDescent="0.3">
      <c r="C106" s="9"/>
      <c r="V106" s="19"/>
    </row>
    <row r="107" spans="3:22" x14ac:dyDescent="0.3">
      <c r="C107" s="9"/>
      <c r="V107" s="19"/>
    </row>
    <row r="108" spans="3:22" x14ac:dyDescent="0.3">
      <c r="C108" s="9"/>
      <c r="V108" s="19"/>
    </row>
    <row r="109" spans="3:22" x14ac:dyDescent="0.3">
      <c r="C109" s="9"/>
      <c r="V109" s="19"/>
    </row>
    <row r="110" spans="3:22" x14ac:dyDescent="0.3">
      <c r="C110" s="9"/>
      <c r="V110" s="19"/>
    </row>
    <row r="111" spans="3:22" x14ac:dyDescent="0.3">
      <c r="C111" s="9"/>
      <c r="V111" s="19"/>
    </row>
    <row r="112" spans="3:22" x14ac:dyDescent="0.3">
      <c r="C112" s="9"/>
      <c r="V112" s="19"/>
    </row>
    <row r="113" spans="3:22" x14ac:dyDescent="0.3">
      <c r="C113" s="9"/>
      <c r="V113" s="19"/>
    </row>
    <row r="114" spans="3:22" x14ac:dyDescent="0.3">
      <c r="C114" s="9"/>
      <c r="V114" s="19"/>
    </row>
    <row r="115" spans="3:22" x14ac:dyDescent="0.3">
      <c r="C115" s="9"/>
      <c r="V115" s="19"/>
    </row>
    <row r="116" spans="3:22" x14ac:dyDescent="0.3">
      <c r="C116" s="9"/>
      <c r="V116" s="19"/>
    </row>
    <row r="117" spans="3:22" x14ac:dyDescent="0.3">
      <c r="C117" s="9"/>
      <c r="V117" s="19"/>
    </row>
    <row r="118" spans="3:22" x14ac:dyDescent="0.3">
      <c r="C118" s="9"/>
      <c r="V118" s="19"/>
    </row>
    <row r="119" spans="3:22" x14ac:dyDescent="0.3">
      <c r="C119" s="9"/>
      <c r="V119" s="19"/>
    </row>
    <row r="120" spans="3:22" x14ac:dyDescent="0.3">
      <c r="C120" s="9"/>
      <c r="V120" s="19"/>
    </row>
    <row r="121" spans="3:22" x14ac:dyDescent="0.3">
      <c r="C121" s="9"/>
      <c r="V121" s="19"/>
    </row>
    <row r="122" spans="3:22" x14ac:dyDescent="0.3">
      <c r="C122" s="9"/>
      <c r="V122" s="19"/>
    </row>
    <row r="123" spans="3:22" x14ac:dyDescent="0.3">
      <c r="C123" s="9"/>
      <c r="V123" s="19"/>
    </row>
    <row r="124" spans="3:22" x14ac:dyDescent="0.3">
      <c r="C124" s="9"/>
      <c r="V124" s="19"/>
    </row>
    <row r="125" spans="3:22" x14ac:dyDescent="0.3">
      <c r="C125" s="9"/>
      <c r="V125" s="19"/>
    </row>
    <row r="126" spans="3:22" x14ac:dyDescent="0.3">
      <c r="C126" s="9"/>
      <c r="V126" s="19"/>
    </row>
    <row r="127" spans="3:22" x14ac:dyDescent="0.3">
      <c r="C127" s="9"/>
      <c r="V127" s="19"/>
    </row>
    <row r="128" spans="3:22" x14ac:dyDescent="0.3">
      <c r="C128" s="9"/>
      <c r="V128" s="19"/>
    </row>
    <row r="129" spans="3:22" x14ac:dyDescent="0.3">
      <c r="C129" s="9"/>
      <c r="V129" s="19"/>
    </row>
    <row r="130" spans="3:22" x14ac:dyDescent="0.3">
      <c r="C130" s="9"/>
      <c r="V130" s="19"/>
    </row>
    <row r="131" spans="3:22" x14ac:dyDescent="0.3">
      <c r="C131" s="9"/>
      <c r="V131" s="19"/>
    </row>
    <row r="132" spans="3:22" x14ac:dyDescent="0.3">
      <c r="C132" s="9"/>
      <c r="V132" s="19"/>
    </row>
    <row r="133" spans="3:22" x14ac:dyDescent="0.3">
      <c r="C133" s="9"/>
      <c r="V133" s="19"/>
    </row>
    <row r="134" spans="3:22" x14ac:dyDescent="0.3">
      <c r="C134" s="9"/>
      <c r="V134" s="19"/>
    </row>
    <row r="135" spans="3:22" x14ac:dyDescent="0.3">
      <c r="C135" s="9"/>
      <c r="V135" s="19"/>
    </row>
    <row r="136" spans="3:22" x14ac:dyDescent="0.3">
      <c r="C136" s="9"/>
      <c r="V136" s="19"/>
    </row>
    <row r="137" spans="3:22" x14ac:dyDescent="0.3">
      <c r="C137" s="9"/>
      <c r="V137" s="19"/>
    </row>
    <row r="138" spans="3:22" x14ac:dyDescent="0.3">
      <c r="C138" s="9"/>
      <c r="V138" s="19"/>
    </row>
    <row r="139" spans="3:22" x14ac:dyDescent="0.3">
      <c r="C139" s="9"/>
      <c r="E139" s="20"/>
      <c r="F139" s="20"/>
      <c r="G139" s="21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2"/>
    </row>
  </sheetData>
  <phoneticPr fontId="4" type="noConversion"/>
  <conditionalFormatting sqref="P1:P3 P5:P1048576">
    <cfRule type="duplicateValues" dxfId="15" priority="2"/>
  </conditionalFormatting>
  <conditionalFormatting sqref="P4">
    <cfRule type="duplicateValues" dxfId="14" priority="1"/>
  </conditionalFormatting>
  <pageMargins left="0.7" right="0.7" top="0.75" bottom="0.75" header="0.3" footer="0.3"/>
  <pageSetup orientation="portrait" horizontalDpi="0" verticalDpi="0" r:id="rId1"/>
  <ignoredErrors>
    <ignoredError sqref="P6:P16 P18:P8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l 4 u L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C X i 4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4 u L W f 6 C q u C J A Q A A Z w c A A B M A H A B G b 3 J t d W x h c y 9 T Z W N 0 a W 9 u M S 5 t I K I Y A C i g F A A A A A A A A A A A A A A A A A A A A A A A A A A A A O 2 T X 2 v C M B T F 3 4 V + h 9 C 9 V C i C c + x l + O C C i K B 1 m w U 3 i p T Y 3 t l i m 0 i a Q k X 8 7 k s b / 8 y m v g z 2 Z i k U f v f k n N x y b w a B i B l F c / X t v h g t o 5 V F h E O I X L J K o I v 6 K A F h t J B 8 5 i z n A U g y L A J I O j j n H K h Y M L 5 Z M b a x 2 n v P I S n 0 T X X S X B 4 8 z K i Q k q W t D B 5 M H B G 6 L s 1 3 W z C l U y X t u J z Q 7 J v x F L M k T 2 l Z z C y V Z u / 3 5 l z s E j B t J C R H A g p x s N G R + o 8 3 e E / j M x 4 C l 3 R M x f N T p 8 y o M H a d k 5 T Q n U I s Y U 3 K E v t U t q h n 6 u q p j i Y 6 + m x i z b C J v u G 5 r x q o F d 7 d L x 2 + s s L J U + 3 y 7 s w d T H x p p Z 9 w F h C v I 3 E 6 Q v N 0 B b y q j G 5 W 8 A z r E S M N y c t M g W Q 5 v / 6 b h / Z 5 V g Z h K C d l T E M o L q M i Y U X U p F i 1 i b K R q f Q 2 6 l b v p Z + 6 L 8 4 z w d I r 4 7 P n 7 2 R p e Z T a C E g Q o U m c i c 4 H b I E I a + 9 V o q X s y J O / f N m + p A y L L a F N Q a p Q u t T y z j G n w L b R i u k t P 2 1 V e 3 9 e 1 d 5 9 V e + r e l / V / 1 v V H 1 B L A Q I t A B Q A A g A I A J e L i 1 l 4 N 4 j c p g A A A P Y A A A A S A A A A A A A A A A A A A A A A A A A A A A B D b 2 5 m a W c v U G F j a 2 F n Z S 5 4 b W x Q S w E C L Q A U A A I A C A C X i 4 t Z D 8 r p q 6 Q A A A D p A A A A E w A A A A A A A A A A A A A A A A D y A A A A W 0 N v b n R l b n R f V H l w Z X N d L n h t b F B L A Q I t A B Q A A g A I A J e L i 1 n + g q r g i Q E A A G c H A A A T A A A A A A A A A A A A A A A A A O M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w o A A A A A A A A y i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m J j O T A z O S 0 y M z k 5 L T Q w Z j I t O D N l M C 0 3 M z M 2 Z W U x Z T J k N G I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F U M T E 6 M T k 6 M D I u N D A z M z I 5 N l o i I C 8 + P E V u d H J 5 I F R 5 c G U 9 I k Z p b G x D b 2 x 1 b W 5 U e X B l c y I g V m F s d W U 9 I n N C Z 1 l H Q X d B R E J n T U R B d 0 1 E Q X d N R E J n T U Z C U V l H Q m d N Q S I g L z 4 8 R W 5 0 c n k g V H l w Z T 0 i R m l s b E N v b H V t b k 5 h b W V z I i B W Y W x 1 Z T 0 i c 1 s m c X V v d D t T d H l s Z S Z x d W 9 0 O y w m c X V v d D t T d H l s Z V 8 y J n F 1 b 3 Q 7 L C Z x d W 9 0 O 1 N 0 e W x l X z M m c X V v d D s s J n F 1 b 3 Q 7 T 3 J k Z X I m c X V v d D s s J n F 1 b 3 Q 7 Q 1 R O J n F 1 b 3 Q 7 L C Z x d W 9 0 O 0 N v b G 9 y J n F 1 b 3 Q 7 L C Z x d W 9 0 O 0 N v b G 9 y X 2 5 h b W U m c X V v d D s s J n F 1 b 3 Q 7 U y Z x d W 9 0 O y w m c X V v d D t N J n F 1 b 3 Q 7 L C Z x d W 9 0 O 0 w m c X V v d D s s J n F 1 b 3 Q 7 W E w m c X V v d D s s J n F 1 b 3 Q 7 W F h M J n F 1 b 3 Q 7 L C Z x d W 9 0 O 1 h Y W E w m c X V v d D s s J n F 1 b 3 Q 7 U E N T X 0 N U T i Z x d W 9 0 O y w m c X V v d D t R V F k m c X V v d D s s J n F 1 b 3 Q 7 Q m 9 4 T n V t J n F 1 b 3 Q 7 L C Z x d W 9 0 O 1 R P V E F M X 1 B D U y Z x d W 9 0 O y w m c X V v d D t O V 2 V p Z 2 h 0 J n F 1 b 3 Q 7 L C Z x d W 9 0 O 0 d X Z W l n a H Q m c X V v d D s s J n F 1 b 3 Q 7 Q 0 9 D J n F 1 b 3 Q 7 L C Z x d W 9 0 O 1 R H J n F 1 b 3 Q 7 L C Z x d W 9 0 O 0 J v e E 1 l Y X N 1 c m U m c X V v d D s s J n F 1 b 3 Q 7 S W 5 k Z X g m c X V v d D s s J n F 1 b 3 Q 7 Q 3 V z d G 9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Z G R l Z C B J b m R l e C 5 7 U 3 R 5 b G U s M H 0 m c X V v d D s s J n F 1 b 3 Q 7 U 2 V j d G l v b j E v V G F i b G U x L 0 F k Z G V k I E l u Z G V 4 L n t T d H l s Z V 8 y L D F 9 J n F 1 b 3 Q 7 L C Z x d W 9 0 O 1 N l Y 3 R p b 2 4 x L 1 R h Y m x l M S 9 B Z G R l Z C B J b m R l e C 5 7 U 3 R 5 b G V f M y w y f S Z x d W 9 0 O y w m c X V v d D t T Z W N 0 a W 9 u M S 9 U Y W J s Z T E v Q W R k Z W Q g S W 5 k Z X g u e 0 9 y Z G V y L D N 9 J n F 1 b 3 Q 7 L C Z x d W 9 0 O 1 N l Y 3 R p b 2 4 x L 1 R h Y m x l M S 9 B Z G R l Z C B J b m R l e C 5 7 Q 1 R O L D R 9 J n F 1 b 3 Q 7 L C Z x d W 9 0 O 1 N l Y 3 R p b 2 4 x L 1 R h Y m x l M S 9 B Z G R l Z C B J b m R l e C 5 7 Q 2 9 s b 3 I s N X 0 m c X V v d D s s J n F 1 b 3 Q 7 U 2 V j d G l v b j E v V G F i b G U x L 0 F k Z G V k I E l u Z G V 4 L n t D b 2 x v c l 9 u Y W 1 l L D Z 9 J n F 1 b 3 Q 7 L C Z x d W 9 0 O 1 N l Y 3 R p b 2 4 x L 1 R h Y m x l M S 9 B Z G R l Z C B J b m R l e C 5 7 U y w 3 f S Z x d W 9 0 O y w m c X V v d D t T Z W N 0 a W 9 u M S 9 U Y W J s Z T E v Q W R k Z W Q g S W 5 k Z X g u e 0 0 s O H 0 m c X V v d D s s J n F 1 b 3 Q 7 U 2 V j d G l v b j E v V G F i b G U x L 0 F k Z G V k I E l u Z G V 4 L n t M L D l 9 J n F 1 b 3 Q 7 L C Z x d W 9 0 O 1 N l Y 3 R p b 2 4 x L 1 R h Y m x l M S 9 B Z G R l Z C B J b m R l e C 5 7 W E w s M T B 9 J n F 1 b 3 Q 7 L C Z x d W 9 0 O 1 N l Y 3 R p b 2 4 x L 1 R h Y m x l M S 9 B Z G R l Z C B J b m R l e C 5 7 W F h M L D E x f S Z x d W 9 0 O y w m c X V v d D t T Z W N 0 a W 9 u M S 9 U Y W J s Z T E v Q W R k Z W Q g S W 5 k Z X g u e 1 h Y W E w s M T J 9 J n F 1 b 3 Q 7 L C Z x d W 9 0 O 1 N l Y 3 R p b 2 4 x L 1 R h Y m x l M S 9 B Z G R l Z C B J b m R l e C 5 7 U E N T X 0 N U T i w x M 3 0 m c X V v d D s s J n F 1 b 3 Q 7 U 2 V j d G l v b j E v V G F i b G U x L 0 F k Z G V k I E l u Z G V 4 L n t R V F k s M T R 9 J n F 1 b 3 Q 7 L C Z x d W 9 0 O 1 N l Y 3 R p b 2 4 x L 1 R h Y m x l M S 9 B Z G R l Z C B J b m R l e C 5 7 Q m 9 4 T n V t L D E 1 f S Z x d W 9 0 O y w m c X V v d D t T Z W N 0 a W 9 u M S 9 U Y W J s Z T E v Q W R k Z W Q g S W 5 k Z X g u e 1 R P V E F M X 1 B D U y w x N n 0 m c X V v d D s s J n F 1 b 3 Q 7 U 2 V j d G l v b j E v V G F i b G U x L 0 F k Z G V k I E l u Z G V 4 L n t O V 2 V p Z 2 h 0 L D E 3 f S Z x d W 9 0 O y w m c X V v d D t T Z W N 0 a W 9 u M S 9 U Y W J s Z T E v Q W R k Z W Q g S W 5 k Z X g u e 0 d X Z W l n a H Q s M T h 9 J n F 1 b 3 Q 7 L C Z x d W 9 0 O 1 N l Y 3 R p b 2 4 x L 1 R h Y m x l M S 9 B Z G R l Z C B J b m R l e C 5 7 Q 0 9 D L D E 5 f S Z x d W 9 0 O y w m c X V v d D t T Z W N 0 a W 9 u M S 9 U Y W J s Z T E v Q W R k Z W Q g S W 5 k Z X g u e 1 R H L D I w f S Z x d W 9 0 O y w m c X V v d D t T Z W N 0 a W 9 u M S 9 U Y W J s Z T E v Q W R k Z W Q g S W 5 k Z X g u e 0 J v e E 1 l Y X N 1 c m U s M j F 9 J n F 1 b 3 Q 7 L C Z x d W 9 0 O 1 N l Y 3 R p b 2 4 x L 1 R h Y m x l M S 9 B Z G R l Z C B J b m R l e C 5 7 S W 5 k Z X g s M j J 9 J n F 1 b 3 Q 7 L C Z x d W 9 0 O 1 N l Y 3 R p b 2 4 x L 1 R h Y m x l M S 9 F e H B h b m R l Z C B D d X N 0 b 2 0 u e 0 N 1 c 3 R v b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R h Y m x l M S 9 B Z G R l Z C B J b m R l e C 5 7 U 3 R 5 b G U s M H 0 m c X V v d D s s J n F 1 b 3 Q 7 U 2 V j d G l v b j E v V G F i b G U x L 0 F k Z G V k I E l u Z G V 4 L n t T d H l s Z V 8 y L D F 9 J n F 1 b 3 Q 7 L C Z x d W 9 0 O 1 N l Y 3 R p b 2 4 x L 1 R h Y m x l M S 9 B Z G R l Z C B J b m R l e C 5 7 U 3 R 5 b G V f M y w y f S Z x d W 9 0 O y w m c X V v d D t T Z W N 0 a W 9 u M S 9 U Y W J s Z T E v Q W R k Z W Q g S W 5 k Z X g u e 0 9 y Z G V y L D N 9 J n F 1 b 3 Q 7 L C Z x d W 9 0 O 1 N l Y 3 R p b 2 4 x L 1 R h Y m x l M S 9 B Z G R l Z C B J b m R l e C 5 7 Q 1 R O L D R 9 J n F 1 b 3 Q 7 L C Z x d W 9 0 O 1 N l Y 3 R p b 2 4 x L 1 R h Y m x l M S 9 B Z G R l Z C B J b m R l e C 5 7 Q 2 9 s b 3 I s N X 0 m c X V v d D s s J n F 1 b 3 Q 7 U 2 V j d G l v b j E v V G F i b G U x L 0 F k Z G V k I E l u Z G V 4 L n t D b 2 x v c l 9 u Y W 1 l L D Z 9 J n F 1 b 3 Q 7 L C Z x d W 9 0 O 1 N l Y 3 R p b 2 4 x L 1 R h Y m x l M S 9 B Z G R l Z C B J b m R l e C 5 7 U y w 3 f S Z x d W 9 0 O y w m c X V v d D t T Z W N 0 a W 9 u M S 9 U Y W J s Z T E v Q W R k Z W Q g S W 5 k Z X g u e 0 0 s O H 0 m c X V v d D s s J n F 1 b 3 Q 7 U 2 V j d G l v b j E v V G F i b G U x L 0 F k Z G V k I E l u Z G V 4 L n t M L D l 9 J n F 1 b 3 Q 7 L C Z x d W 9 0 O 1 N l Y 3 R p b 2 4 x L 1 R h Y m x l M S 9 B Z G R l Z C B J b m R l e C 5 7 W E w s M T B 9 J n F 1 b 3 Q 7 L C Z x d W 9 0 O 1 N l Y 3 R p b 2 4 x L 1 R h Y m x l M S 9 B Z G R l Z C B J b m R l e C 5 7 W F h M L D E x f S Z x d W 9 0 O y w m c X V v d D t T Z W N 0 a W 9 u M S 9 U Y W J s Z T E v Q W R k Z W Q g S W 5 k Z X g u e 1 h Y W E w s M T J 9 J n F 1 b 3 Q 7 L C Z x d W 9 0 O 1 N l Y 3 R p b 2 4 x L 1 R h Y m x l M S 9 B Z G R l Z C B J b m R l e C 5 7 U E N T X 0 N U T i w x M 3 0 m c X V v d D s s J n F 1 b 3 Q 7 U 2 V j d G l v b j E v V G F i b G U x L 0 F k Z G V k I E l u Z G V 4 L n t R V F k s M T R 9 J n F 1 b 3 Q 7 L C Z x d W 9 0 O 1 N l Y 3 R p b 2 4 x L 1 R h Y m x l M S 9 B Z G R l Z C B J b m R l e C 5 7 Q m 9 4 T n V t L D E 1 f S Z x d W 9 0 O y w m c X V v d D t T Z W N 0 a W 9 u M S 9 U Y W J s Z T E v Q W R k Z W Q g S W 5 k Z X g u e 1 R P V E F M X 1 B D U y w x N n 0 m c X V v d D s s J n F 1 b 3 Q 7 U 2 V j d G l v b j E v V G F i b G U x L 0 F k Z G V k I E l u Z G V 4 L n t O V 2 V p Z 2 h 0 L D E 3 f S Z x d W 9 0 O y w m c X V v d D t T Z W N 0 a W 9 u M S 9 U Y W J s Z T E v Q W R k Z W Q g S W 5 k Z X g u e 0 d X Z W l n a H Q s M T h 9 J n F 1 b 3 Q 7 L C Z x d W 9 0 O 1 N l Y 3 R p b 2 4 x L 1 R h Y m x l M S 9 B Z G R l Z C B J b m R l e C 5 7 Q 0 9 D L D E 5 f S Z x d W 9 0 O y w m c X V v d D t T Z W N 0 a W 9 u M S 9 U Y W J s Z T E v Q W R k Z W Q g S W 5 k Z X g u e 1 R H L D I w f S Z x d W 9 0 O y w m c X V v d D t T Z W N 0 a W 9 u M S 9 U Y W J s Z T E v Q W R k Z W Q g S W 5 k Z X g u e 0 J v e E 1 l Y X N 1 c m U s M j F 9 J n F 1 b 3 Q 7 L C Z x d W 9 0 O 1 N l Y 3 R p b 2 4 x L 1 R h Y m x l M S 9 B Z G R l Z C B J b m R l e C 5 7 S W 5 k Z X g s M j J 9 J n F 1 b 3 Q 7 L C Z x d W 9 0 O 1 N l Y 3 R p b 2 4 x L 1 R h Y m x l M S 9 F e H B h b m R l Z C B D d X N 0 b 2 0 u e 0 N 1 c 3 R v b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F e H B h b m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h O T E 1 N T U 1 L T F k Z D M t N G Z h Y y 0 4 Z G N m L T l h M z F i N D F k Z T E 5 Z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z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x V D E x O j I 4 O j Q 2 L j E 3 M T M w M D Z a I i A v P j x F b n R y e S B U e X B l P S J G a W x s Q 2 9 s d W 1 u V H l w Z X M i I F Z h b H V l P S J z Q m d Z R 0 F 3 Q U R C Z 0 1 E Q X d N R E F 3 T U R C Z 0 1 G Q l F Z R 0 J n T U E i I C 8 + P E V u d H J 5 I F R 5 c G U 9 I k Z p b G x D b 2 x 1 b W 5 O Y W 1 l c y I g V m F s d W U 9 I n N b J n F 1 b 3 Q 7 U 3 R 5 b G U m c X V v d D s s J n F 1 b 3 Q 7 U 3 R 5 b G V f M i Z x d W 9 0 O y w m c X V v d D t T d H l s Z V 8 z J n F 1 b 3 Q 7 L C Z x d W 9 0 O 0 9 y Z G V y J n F 1 b 3 Q 7 L C Z x d W 9 0 O 0 N U T i Z x d W 9 0 O y w m c X V v d D t D b 2 x v c i Z x d W 9 0 O y w m c X V v d D t D b 2 x v c l 9 u Y W 1 l J n F 1 b 3 Q 7 L C Z x d W 9 0 O 1 M m c X V v d D s s J n F 1 b 3 Q 7 T S Z x d W 9 0 O y w m c X V v d D t M J n F 1 b 3 Q 7 L C Z x d W 9 0 O 1 h M J n F 1 b 3 Q 7 L C Z x d W 9 0 O 1 h Y T C Z x d W 9 0 O y w m c X V v d D t Y W F h M J n F 1 b 3 Q 7 L C Z x d W 9 0 O 1 B D U 1 9 D V E 4 m c X V v d D s s J n F 1 b 3 Q 7 U V R Z J n F 1 b 3 Q 7 L C Z x d W 9 0 O 0 J v e E 5 1 b S Z x d W 9 0 O y w m c X V v d D t U T 1 R B T F 9 Q Q 1 M m c X V v d D s s J n F 1 b 3 Q 7 T l d l a W d o d C Z x d W 9 0 O y w m c X V v d D t H V 2 V p Z 2 h 0 J n F 1 b 3 Q 7 L C Z x d W 9 0 O 0 N P Q y Z x d W 9 0 O y w m c X V v d D t U R y Z x d W 9 0 O y w m c X V v d D t C b 3 h N Z W F z d X J l J n F 1 b 3 Q 7 L C Z x d W 9 0 O 0 l u Z G V 4 J n F 1 b 3 Q 7 L C Z x d W 9 0 O 0 N 1 c 3 R v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W R k Z W Q g S W 5 k Z X g u e 1 N 0 e W x l L D B 9 J n F 1 b 3 Q 7 L C Z x d W 9 0 O 1 N l Y 3 R p b 2 4 x L 1 R h Y m x l M y 9 B Z G R l Z C B J b m R l e C 5 7 U 3 R 5 b G V f M i w x f S Z x d W 9 0 O y w m c X V v d D t T Z W N 0 a W 9 u M S 9 U Y W J s Z T M v Q W R k Z W Q g S W 5 k Z X g u e 1 N 0 e W x l X z M s M n 0 m c X V v d D s s J n F 1 b 3 Q 7 U 2 V j d G l v b j E v V G F i b G U z L 0 F k Z G V k I E l u Z G V 4 L n t P c m R l c i w z f S Z x d W 9 0 O y w m c X V v d D t T Z W N 0 a W 9 u M S 9 U Y W J s Z T M v Q W R k Z W Q g S W 5 k Z X g u e 0 N U T i w 0 f S Z x d W 9 0 O y w m c X V v d D t T Z W N 0 a W 9 u M S 9 U Y W J s Z T M v Q W R k Z W Q g S W 5 k Z X g u e 0 N v b G 9 y L D V 9 J n F 1 b 3 Q 7 L C Z x d W 9 0 O 1 N l Y 3 R p b 2 4 x L 1 R h Y m x l M y 9 B Z G R l Z C B J b m R l e C 5 7 Q 2 9 s b 3 J f b m F t Z S w 2 f S Z x d W 9 0 O y w m c X V v d D t T Z W N 0 a W 9 u M S 9 U Y W J s Z T M v Q W R k Z W Q g S W 5 k Z X g u e 1 M s N 3 0 m c X V v d D s s J n F 1 b 3 Q 7 U 2 V j d G l v b j E v V G F i b G U z L 0 F k Z G V k I E l u Z G V 4 L n t N L D h 9 J n F 1 b 3 Q 7 L C Z x d W 9 0 O 1 N l Y 3 R p b 2 4 x L 1 R h Y m x l M y 9 B Z G R l Z C B J b m R l e C 5 7 T C w 5 f S Z x d W 9 0 O y w m c X V v d D t T Z W N 0 a W 9 u M S 9 U Y W J s Z T M v Q W R k Z W Q g S W 5 k Z X g u e 1 h M L D E w f S Z x d W 9 0 O y w m c X V v d D t T Z W N 0 a W 9 u M S 9 U Y W J s Z T M v Q W R k Z W Q g S W 5 k Z X g u e 1 h Y T C w x M X 0 m c X V v d D s s J n F 1 b 3 Q 7 U 2 V j d G l v b j E v V G F i b G U z L 0 F k Z G V k I E l u Z G V 4 L n t Y W F h M L D E y f S Z x d W 9 0 O y w m c X V v d D t T Z W N 0 a W 9 u M S 9 U Y W J s Z T M v Q W R k Z W Q g S W 5 k Z X g u e 1 B D U 1 9 D V E 4 s M T N 9 J n F 1 b 3 Q 7 L C Z x d W 9 0 O 1 N l Y 3 R p b 2 4 x L 1 R h Y m x l M y 9 B Z G R l Z C B J b m R l e C 5 7 U V R Z L D E 0 f S Z x d W 9 0 O y w m c X V v d D t T Z W N 0 a W 9 u M S 9 U Y W J s Z T M v Q W R k Z W Q g S W 5 k Z X g u e 0 J v e E 5 1 b S w x N X 0 m c X V v d D s s J n F 1 b 3 Q 7 U 2 V j d G l v b j E v V G F i b G U z L 0 F k Z G V k I E l u Z G V 4 L n t U T 1 R B T F 9 Q Q 1 M s M T Z 9 J n F 1 b 3 Q 7 L C Z x d W 9 0 O 1 N l Y 3 R p b 2 4 x L 1 R h Y m x l M y 9 B Z G R l Z C B J b m R l e C 5 7 T l d l a W d o d C w x N 3 0 m c X V v d D s s J n F 1 b 3 Q 7 U 2 V j d G l v b j E v V G F i b G U z L 0 F k Z G V k I E l u Z G V 4 L n t H V 2 V p Z 2 h 0 L D E 4 f S Z x d W 9 0 O y w m c X V v d D t T Z W N 0 a W 9 u M S 9 U Y W J s Z T M v Q W R k Z W Q g S W 5 k Z X g u e 0 N P Q y w x O X 0 m c X V v d D s s J n F 1 b 3 Q 7 U 2 V j d G l v b j E v V G F i b G U z L 0 F k Z G V k I E l u Z G V 4 L n t U R y w y M H 0 m c X V v d D s s J n F 1 b 3 Q 7 U 2 V j d G l v b j E v V G F i b G U z L 0 F k Z G V k I E l u Z G V 4 L n t C b 3 h N Z W F z d X J l L D I x f S Z x d W 9 0 O y w m c X V v d D t T Z W N 0 a W 9 u M S 9 U Y W J s Z T M v Q W R k Z W Q g S W 5 k Z X g u e 0 l u Z G V 4 L D I y f S Z x d W 9 0 O y w m c X V v d D t T Z W N 0 a W 9 u M S 9 U Y W J s Z T M v R X h w Y W 5 k Z W Q g Q 3 V z d G 9 t L n t D d X N 0 b 2 0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Y W J s Z T M v Q W R k Z W Q g S W 5 k Z X g u e 1 N 0 e W x l L D B 9 J n F 1 b 3 Q 7 L C Z x d W 9 0 O 1 N l Y 3 R p b 2 4 x L 1 R h Y m x l M y 9 B Z G R l Z C B J b m R l e C 5 7 U 3 R 5 b G V f M i w x f S Z x d W 9 0 O y w m c X V v d D t T Z W N 0 a W 9 u M S 9 U Y W J s Z T M v Q W R k Z W Q g S W 5 k Z X g u e 1 N 0 e W x l X z M s M n 0 m c X V v d D s s J n F 1 b 3 Q 7 U 2 V j d G l v b j E v V G F i b G U z L 0 F k Z G V k I E l u Z G V 4 L n t P c m R l c i w z f S Z x d W 9 0 O y w m c X V v d D t T Z W N 0 a W 9 u M S 9 U Y W J s Z T M v Q W R k Z W Q g S W 5 k Z X g u e 0 N U T i w 0 f S Z x d W 9 0 O y w m c X V v d D t T Z W N 0 a W 9 u M S 9 U Y W J s Z T M v Q W R k Z W Q g S W 5 k Z X g u e 0 N v b G 9 y L D V 9 J n F 1 b 3 Q 7 L C Z x d W 9 0 O 1 N l Y 3 R p b 2 4 x L 1 R h Y m x l M y 9 B Z G R l Z C B J b m R l e C 5 7 Q 2 9 s b 3 J f b m F t Z S w 2 f S Z x d W 9 0 O y w m c X V v d D t T Z W N 0 a W 9 u M S 9 U Y W J s Z T M v Q W R k Z W Q g S W 5 k Z X g u e 1 M s N 3 0 m c X V v d D s s J n F 1 b 3 Q 7 U 2 V j d G l v b j E v V G F i b G U z L 0 F k Z G V k I E l u Z G V 4 L n t N L D h 9 J n F 1 b 3 Q 7 L C Z x d W 9 0 O 1 N l Y 3 R p b 2 4 x L 1 R h Y m x l M y 9 B Z G R l Z C B J b m R l e C 5 7 T C w 5 f S Z x d W 9 0 O y w m c X V v d D t T Z W N 0 a W 9 u M S 9 U Y W J s Z T M v Q W R k Z W Q g S W 5 k Z X g u e 1 h M L D E w f S Z x d W 9 0 O y w m c X V v d D t T Z W N 0 a W 9 u M S 9 U Y W J s Z T M v Q W R k Z W Q g S W 5 k Z X g u e 1 h Y T C w x M X 0 m c X V v d D s s J n F 1 b 3 Q 7 U 2 V j d G l v b j E v V G F i b G U z L 0 F k Z G V k I E l u Z G V 4 L n t Y W F h M L D E y f S Z x d W 9 0 O y w m c X V v d D t T Z W N 0 a W 9 u M S 9 U Y W J s Z T M v Q W R k Z W Q g S W 5 k Z X g u e 1 B D U 1 9 D V E 4 s M T N 9 J n F 1 b 3 Q 7 L C Z x d W 9 0 O 1 N l Y 3 R p b 2 4 x L 1 R h Y m x l M y 9 B Z G R l Z C B J b m R l e C 5 7 U V R Z L D E 0 f S Z x d W 9 0 O y w m c X V v d D t T Z W N 0 a W 9 u M S 9 U Y W J s Z T M v Q W R k Z W Q g S W 5 k Z X g u e 0 J v e E 5 1 b S w x N X 0 m c X V v d D s s J n F 1 b 3 Q 7 U 2 V j d G l v b j E v V G F i b G U z L 0 F k Z G V k I E l u Z G V 4 L n t U T 1 R B T F 9 Q Q 1 M s M T Z 9 J n F 1 b 3 Q 7 L C Z x d W 9 0 O 1 N l Y 3 R p b 2 4 x L 1 R h Y m x l M y 9 B Z G R l Z C B J b m R l e C 5 7 T l d l a W d o d C w x N 3 0 m c X V v d D s s J n F 1 b 3 Q 7 U 2 V j d G l v b j E v V G F i b G U z L 0 F k Z G V k I E l u Z G V 4 L n t H V 2 V p Z 2 h 0 L D E 4 f S Z x d W 9 0 O y w m c X V v d D t T Z W N 0 a W 9 u M S 9 U Y W J s Z T M v Q W R k Z W Q g S W 5 k Z X g u e 0 N P Q y w x O X 0 m c X V v d D s s J n F 1 b 3 Q 7 U 2 V j d G l v b j E v V G F i b G U z L 0 F k Z G V k I E l u Z G V 4 L n t U R y w y M H 0 m c X V v d D s s J n F 1 b 3 Q 7 U 2 V j d G l v b j E v V G F i b G U z L 0 F k Z G V k I E l u Z G V 4 L n t C b 3 h N Z W F z d X J l L D I x f S Z x d W 9 0 O y w m c X V v d D t T Z W N 0 a W 9 u M S 9 U Y W J s Z T M v Q W R k Z W Q g S W 5 k Z X g u e 0 l u Z G V 4 L D I y f S Z x d W 9 0 O y w m c X V v d D t T Z W N 0 a W 9 u M S 9 U Y W J s Z T M v R X h w Y W 5 k Z W Q g Q 3 V z d G 9 t L n t D d X N 0 b 2 0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R X h w Y W 5 k Z W Q l M j B D d X N 0 b 2 0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d p y q i x u 9 E S N i B i v c c H k G g A A A A A C A A A A A A A Q Z g A A A A E A A C A A A A A p x 3 O i s F f 4 m H I + u I 1 k U W o T q 8 L b v X C V 7 l 4 G x j M Y J + 5 R m Q A A A A A O g A A A A A I A A C A A A A B G f 1 w o O p U f d O 1 D P M J Z X M u T t a c P M 5 t 3 l 2 n l r 2 6 F E J i K j 1 A A A A C Q D N J H z B N S D 7 s L J z P V d / e / P V 5 D o h S s 5 L Q a h H L n T e I 6 B 7 h y v x m n Z x h 7 E R H u C 7 Y K O L e G N u I F i F A Q A E u o U 5 a q Z U O 8 v v K M F w / I P X b r r 4 J S T I y g O 0 A A A A B / c A 6 1 s m k W 5 L 6 b 5 8 E f Z y u g o / u 8 r m Q x z F b r K C 1 7 O O o A h q l Z b Z y 9 v T K a F s 2 r h y W B 8 C Y g X k L 4 x r a P 3 T 0 F P m p P h C V D < / D a t a M a s h u p > 
</file>

<file path=customXml/itemProps1.xml><?xml version="1.0" encoding="utf-8"?>
<ds:datastoreItem xmlns:ds="http://schemas.openxmlformats.org/officeDocument/2006/customXml" ds:itemID="{41FD6A7C-25B7-48AB-B602-218DB6FED5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QA5184</vt:lpstr>
      <vt:lpstr>QA5161</vt:lpstr>
      <vt:lpstr>QA5167</vt:lpstr>
      <vt:lpstr>QA5185</vt:lpstr>
      <vt:lpstr>QA5274</vt:lpstr>
      <vt:lpstr>QA5273</vt:lpstr>
      <vt:lpstr>QA5183</vt:lpstr>
      <vt:lpstr>QA5182</vt:lpstr>
      <vt:lpstr>QA5157</vt:lpstr>
      <vt:lpstr>QA5168</vt:lpstr>
      <vt:lpstr>QA5158</vt:lpstr>
      <vt:lpstr>QA5179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KORUNA</dc:creator>
  <cp:lastModifiedBy>Alamin Hossain</cp:lastModifiedBy>
  <cp:lastPrinted>2024-12-10T06:30:14Z</cp:lastPrinted>
  <dcterms:created xsi:type="dcterms:W3CDTF">2015-06-05T18:17:20Z</dcterms:created>
  <dcterms:modified xsi:type="dcterms:W3CDTF">2024-12-11T11:56:06Z</dcterms:modified>
</cp:coreProperties>
</file>